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 hidePivotFieldList="1" defaultThemeVersion="124226"/>
  <xr:revisionPtr revIDLastSave="0" documentId="13_ncr:1_{C025360E-7F1F-4375-855E-B8C5B5BC1406}" xr6:coauthVersionLast="47" xr6:coauthVersionMax="47" xr10:uidLastSave="{00000000-0000-0000-0000-000000000000}"/>
  <bookViews>
    <workbookView xWindow="13845" yWindow="420" windowWidth="12585" windowHeight="10170" xr2:uid="{00000000-000D-0000-FFFF-FFFF00000000}"/>
  </bookViews>
  <sheets>
    <sheet name="Master Sheet" sheetId="8" r:id="rId1"/>
    <sheet name="Amount" sheetId="7" r:id="rId2"/>
    <sheet name="Monthwise" sheetId="3" r:id="rId3"/>
    <sheet name="Partywise" sheetId="4" r:id="rId4"/>
    <sheet name="Sheet2" sheetId="6" r:id="rId5"/>
  </sheets>
  <definedNames>
    <definedName name="_xlnm._FilterDatabase" localSheetId="0" hidden="1">'Master Sheet'!$A$4:$O$2727</definedName>
    <definedName name="_xlnm._FilterDatabase" localSheetId="4" hidden="1">Sheet2!$A$2:$G$20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73" i="8" l="1"/>
  <c r="B2374" i="8"/>
  <c r="B2375" i="8"/>
  <c r="B2376" i="8"/>
  <c r="B2377" i="8"/>
  <c r="B2359" i="8" l="1"/>
  <c r="B2360" i="8"/>
  <c r="B2361" i="8"/>
  <c r="B2362" i="8"/>
  <c r="B2363" i="8"/>
  <c r="B2364" i="8"/>
  <c r="B2365" i="8"/>
  <c r="B2366" i="8"/>
  <c r="B2367" i="8"/>
  <c r="B2368" i="8"/>
  <c r="B2369" i="8"/>
  <c r="B2370" i="8"/>
  <c r="B2371" i="8"/>
  <c r="B2372" i="8"/>
  <c r="B2355" i="8"/>
  <c r="B2356" i="8"/>
  <c r="B2357" i="8"/>
  <c r="B2358" i="8"/>
  <c r="B2350" i="8" l="1"/>
  <c r="B2351" i="8"/>
  <c r="B2352" i="8"/>
  <c r="B2353" i="8"/>
  <c r="B2354" i="8"/>
  <c r="B2334" i="8" l="1"/>
  <c r="B2335" i="8"/>
  <c r="B2336" i="8"/>
  <c r="B2337" i="8"/>
  <c r="B2338" i="8"/>
  <c r="B2339" i="8"/>
  <c r="B2340" i="8"/>
  <c r="B2341" i="8"/>
  <c r="B2342" i="8"/>
  <c r="B2343" i="8"/>
  <c r="B2344" i="8"/>
  <c r="B2345" i="8"/>
  <c r="B2346" i="8"/>
  <c r="B2347" i="8"/>
  <c r="B2348" i="8"/>
  <c r="B2349" i="8"/>
  <c r="G2349" i="8" l="1"/>
  <c r="H2349" i="8"/>
  <c r="N2349" i="8"/>
  <c r="O2349" i="8"/>
  <c r="P2349" i="8"/>
  <c r="S2349" i="8" s="1"/>
  <c r="Q2349" i="8"/>
  <c r="T2349" i="8" s="1"/>
  <c r="V2349" i="8" s="1"/>
  <c r="R2349" i="8"/>
  <c r="U2349" i="8" s="1"/>
  <c r="G2350" i="8"/>
  <c r="H2350" i="8"/>
  <c r="N2350" i="8"/>
  <c r="O2350" i="8"/>
  <c r="P2350" i="8"/>
  <c r="S2350" i="8" s="1"/>
  <c r="Q2350" i="8"/>
  <c r="R2350" i="8"/>
  <c r="U2350" i="8" s="1"/>
  <c r="T2350" i="8"/>
  <c r="G2351" i="8"/>
  <c r="H2351" i="8"/>
  <c r="N2351" i="8"/>
  <c r="O2351" i="8"/>
  <c r="P2351" i="8"/>
  <c r="S2351" i="8" s="1"/>
  <c r="Q2351" i="8"/>
  <c r="T2351" i="8" s="1"/>
  <c r="R2351" i="8"/>
  <c r="U2351" i="8" s="1"/>
  <c r="G2352" i="8"/>
  <c r="H2352" i="8"/>
  <c r="N2352" i="8"/>
  <c r="O2352" i="8"/>
  <c r="P2352" i="8"/>
  <c r="S2352" i="8" s="1"/>
  <c r="Q2352" i="8"/>
  <c r="T2352" i="8" s="1"/>
  <c r="R2352" i="8"/>
  <c r="U2352" i="8" s="1"/>
  <c r="G2353" i="8"/>
  <c r="H2353" i="8"/>
  <c r="N2353" i="8"/>
  <c r="O2353" i="8"/>
  <c r="P2353" i="8"/>
  <c r="S2353" i="8" s="1"/>
  <c r="Q2353" i="8"/>
  <c r="T2353" i="8" s="1"/>
  <c r="R2353" i="8"/>
  <c r="U2353" i="8" s="1"/>
  <c r="G2354" i="8"/>
  <c r="H2354" i="8"/>
  <c r="N2354" i="8"/>
  <c r="O2354" i="8"/>
  <c r="P2354" i="8"/>
  <c r="S2354" i="8" s="1"/>
  <c r="Q2354" i="8"/>
  <c r="T2354" i="8" s="1"/>
  <c r="R2354" i="8"/>
  <c r="U2354" i="8" s="1"/>
  <c r="G2355" i="8"/>
  <c r="H2355" i="8"/>
  <c r="N2355" i="8"/>
  <c r="O2355" i="8"/>
  <c r="P2355" i="8"/>
  <c r="S2355" i="8" s="1"/>
  <c r="Q2355" i="8"/>
  <c r="T2355" i="8" s="1"/>
  <c r="R2355" i="8"/>
  <c r="U2355" i="8" s="1"/>
  <c r="G2356" i="8"/>
  <c r="H2356" i="8"/>
  <c r="N2356" i="8"/>
  <c r="O2356" i="8"/>
  <c r="P2356" i="8"/>
  <c r="S2356" i="8" s="1"/>
  <c r="Q2356" i="8"/>
  <c r="T2356" i="8" s="1"/>
  <c r="R2356" i="8"/>
  <c r="U2356" i="8" s="1"/>
  <c r="G2357" i="8"/>
  <c r="H2357" i="8"/>
  <c r="N2357" i="8"/>
  <c r="O2357" i="8"/>
  <c r="P2357" i="8"/>
  <c r="S2357" i="8" s="1"/>
  <c r="Q2357" i="8"/>
  <c r="T2357" i="8" s="1"/>
  <c r="R2357" i="8"/>
  <c r="U2357" i="8" s="1"/>
  <c r="G2358" i="8"/>
  <c r="H2358" i="8"/>
  <c r="N2358" i="8"/>
  <c r="O2358" i="8"/>
  <c r="P2358" i="8"/>
  <c r="S2358" i="8" s="1"/>
  <c r="Q2358" i="8"/>
  <c r="T2358" i="8" s="1"/>
  <c r="R2358" i="8"/>
  <c r="U2358" i="8" s="1"/>
  <c r="G2359" i="8"/>
  <c r="H2359" i="8"/>
  <c r="N2359" i="8"/>
  <c r="O2359" i="8"/>
  <c r="P2359" i="8"/>
  <c r="S2359" i="8" s="1"/>
  <c r="Q2359" i="8"/>
  <c r="T2359" i="8" s="1"/>
  <c r="R2359" i="8"/>
  <c r="U2359" i="8" s="1"/>
  <c r="G2360" i="8"/>
  <c r="H2360" i="8"/>
  <c r="I2360" i="8" s="1"/>
  <c r="X2360" i="8" s="1"/>
  <c r="N2360" i="8"/>
  <c r="O2360" i="8"/>
  <c r="P2360" i="8"/>
  <c r="S2360" i="8" s="1"/>
  <c r="Q2360" i="8"/>
  <c r="T2360" i="8" s="1"/>
  <c r="R2360" i="8"/>
  <c r="U2360" i="8" s="1"/>
  <c r="G2361" i="8"/>
  <c r="H2361" i="8"/>
  <c r="I2361" i="8" s="1"/>
  <c r="X2361" i="8" s="1"/>
  <c r="N2361" i="8"/>
  <c r="O2361" i="8"/>
  <c r="P2361" i="8"/>
  <c r="S2361" i="8" s="1"/>
  <c r="Q2361" i="8"/>
  <c r="T2361" i="8" s="1"/>
  <c r="R2361" i="8"/>
  <c r="U2361" i="8" s="1"/>
  <c r="G2362" i="8"/>
  <c r="H2362" i="8"/>
  <c r="N2362" i="8"/>
  <c r="O2362" i="8"/>
  <c r="P2362" i="8"/>
  <c r="S2362" i="8" s="1"/>
  <c r="Q2362" i="8"/>
  <c r="T2362" i="8" s="1"/>
  <c r="R2362" i="8"/>
  <c r="U2362" i="8" s="1"/>
  <c r="G2363" i="8"/>
  <c r="H2363" i="8"/>
  <c r="I2363" i="8" s="1"/>
  <c r="X2363" i="8" s="1"/>
  <c r="N2363" i="8"/>
  <c r="O2363" i="8"/>
  <c r="P2363" i="8"/>
  <c r="S2363" i="8" s="1"/>
  <c r="Q2363" i="8"/>
  <c r="T2363" i="8" s="1"/>
  <c r="R2363" i="8"/>
  <c r="U2363" i="8" s="1"/>
  <c r="G2364" i="8"/>
  <c r="H2364" i="8"/>
  <c r="N2364" i="8"/>
  <c r="O2364" i="8"/>
  <c r="P2364" i="8"/>
  <c r="S2364" i="8" s="1"/>
  <c r="Q2364" i="8"/>
  <c r="T2364" i="8" s="1"/>
  <c r="R2364" i="8"/>
  <c r="U2364" i="8" s="1"/>
  <c r="G2365" i="8"/>
  <c r="H2365" i="8"/>
  <c r="N2365" i="8"/>
  <c r="O2365" i="8"/>
  <c r="P2365" i="8"/>
  <c r="S2365" i="8" s="1"/>
  <c r="Q2365" i="8"/>
  <c r="T2365" i="8" s="1"/>
  <c r="R2365" i="8"/>
  <c r="U2365" i="8" s="1"/>
  <c r="G2366" i="8"/>
  <c r="H2366" i="8"/>
  <c r="N2366" i="8"/>
  <c r="O2366" i="8"/>
  <c r="P2366" i="8"/>
  <c r="S2366" i="8" s="1"/>
  <c r="Q2366" i="8"/>
  <c r="T2366" i="8" s="1"/>
  <c r="R2366" i="8"/>
  <c r="U2366" i="8" s="1"/>
  <c r="G2367" i="8"/>
  <c r="H2367" i="8"/>
  <c r="N2367" i="8"/>
  <c r="O2367" i="8"/>
  <c r="P2367" i="8"/>
  <c r="S2367" i="8" s="1"/>
  <c r="Q2367" i="8"/>
  <c r="T2367" i="8" s="1"/>
  <c r="R2367" i="8"/>
  <c r="U2367" i="8" s="1"/>
  <c r="G2368" i="8"/>
  <c r="H2368" i="8"/>
  <c r="N2368" i="8"/>
  <c r="O2368" i="8"/>
  <c r="P2368" i="8"/>
  <c r="S2368" i="8" s="1"/>
  <c r="Q2368" i="8"/>
  <c r="T2368" i="8" s="1"/>
  <c r="R2368" i="8"/>
  <c r="U2368" i="8" s="1"/>
  <c r="G2369" i="8"/>
  <c r="H2369" i="8"/>
  <c r="N2369" i="8"/>
  <c r="O2369" i="8"/>
  <c r="P2369" i="8"/>
  <c r="S2369" i="8" s="1"/>
  <c r="Q2369" i="8"/>
  <c r="T2369" i="8" s="1"/>
  <c r="R2369" i="8"/>
  <c r="U2369" i="8" s="1"/>
  <c r="G2370" i="8"/>
  <c r="H2370" i="8"/>
  <c r="N2370" i="8"/>
  <c r="O2370" i="8"/>
  <c r="P2370" i="8"/>
  <c r="S2370" i="8" s="1"/>
  <c r="Q2370" i="8"/>
  <c r="T2370" i="8" s="1"/>
  <c r="R2370" i="8"/>
  <c r="U2370" i="8" s="1"/>
  <c r="G2371" i="8"/>
  <c r="H2371" i="8"/>
  <c r="I2371" i="8" s="1"/>
  <c r="X2371" i="8" s="1"/>
  <c r="N2371" i="8"/>
  <c r="O2371" i="8"/>
  <c r="P2371" i="8"/>
  <c r="S2371" i="8" s="1"/>
  <c r="Q2371" i="8"/>
  <c r="T2371" i="8" s="1"/>
  <c r="R2371" i="8"/>
  <c r="U2371" i="8" s="1"/>
  <c r="G2372" i="8"/>
  <c r="H2372" i="8"/>
  <c r="N2372" i="8"/>
  <c r="O2372" i="8"/>
  <c r="P2372" i="8"/>
  <c r="S2372" i="8" s="1"/>
  <c r="Q2372" i="8"/>
  <c r="T2372" i="8" s="1"/>
  <c r="R2372" i="8"/>
  <c r="U2372" i="8" s="1"/>
  <c r="G2373" i="8"/>
  <c r="H2373" i="8"/>
  <c r="N2373" i="8"/>
  <c r="O2373" i="8"/>
  <c r="P2373" i="8"/>
  <c r="S2373" i="8" s="1"/>
  <c r="Q2373" i="8"/>
  <c r="T2373" i="8" s="1"/>
  <c r="R2373" i="8"/>
  <c r="U2373" i="8" s="1"/>
  <c r="G2374" i="8"/>
  <c r="H2374" i="8"/>
  <c r="I2374" i="8" s="1"/>
  <c r="X2374" i="8" s="1"/>
  <c r="N2374" i="8"/>
  <c r="O2374" i="8"/>
  <c r="W2374" i="8" s="1"/>
  <c r="P2374" i="8"/>
  <c r="S2374" i="8" s="1"/>
  <c r="Q2374" i="8"/>
  <c r="T2374" i="8" s="1"/>
  <c r="R2374" i="8"/>
  <c r="U2374" i="8" s="1"/>
  <c r="G2375" i="8"/>
  <c r="H2375" i="8"/>
  <c r="I2375" i="8" s="1"/>
  <c r="X2375" i="8" s="1"/>
  <c r="N2375" i="8"/>
  <c r="O2375" i="8"/>
  <c r="W2375" i="8" s="1"/>
  <c r="P2375" i="8"/>
  <c r="S2375" i="8" s="1"/>
  <c r="Q2375" i="8"/>
  <c r="T2375" i="8" s="1"/>
  <c r="R2375" i="8"/>
  <c r="U2375" i="8" s="1"/>
  <c r="G2376" i="8"/>
  <c r="H2376" i="8"/>
  <c r="I2376" i="8" s="1"/>
  <c r="X2376" i="8" s="1"/>
  <c r="N2376" i="8"/>
  <c r="O2376" i="8"/>
  <c r="W2376" i="8" s="1"/>
  <c r="P2376" i="8"/>
  <c r="S2376" i="8" s="1"/>
  <c r="Q2376" i="8"/>
  <c r="T2376" i="8" s="1"/>
  <c r="R2376" i="8"/>
  <c r="U2376" i="8" s="1"/>
  <c r="G2377" i="8"/>
  <c r="H2377" i="8"/>
  <c r="I2377" i="8" s="1"/>
  <c r="X2377" i="8" s="1"/>
  <c r="N2377" i="8"/>
  <c r="O2377" i="8"/>
  <c r="W2377" i="8" s="1"/>
  <c r="P2377" i="8"/>
  <c r="S2377" i="8" s="1"/>
  <c r="Q2377" i="8"/>
  <c r="T2377" i="8" s="1"/>
  <c r="R2377" i="8"/>
  <c r="U2377" i="8" s="1"/>
  <c r="G2378" i="8"/>
  <c r="H2378" i="8"/>
  <c r="I2378" i="8" s="1"/>
  <c r="X2378" i="8" s="1"/>
  <c r="N2378" i="8"/>
  <c r="O2378" i="8"/>
  <c r="W2378" i="8" s="1"/>
  <c r="P2378" i="8"/>
  <c r="S2378" i="8" s="1"/>
  <c r="Q2378" i="8"/>
  <c r="T2378" i="8" s="1"/>
  <c r="R2378" i="8"/>
  <c r="U2378" i="8" s="1"/>
  <c r="G2379" i="8"/>
  <c r="H2379" i="8"/>
  <c r="I2379" i="8" s="1"/>
  <c r="X2379" i="8" s="1"/>
  <c r="N2379" i="8"/>
  <c r="O2379" i="8"/>
  <c r="W2379" i="8" s="1"/>
  <c r="P2379" i="8"/>
  <c r="S2379" i="8" s="1"/>
  <c r="Q2379" i="8"/>
  <c r="T2379" i="8" s="1"/>
  <c r="R2379" i="8"/>
  <c r="U2379" i="8" s="1"/>
  <c r="G2380" i="8"/>
  <c r="H2380" i="8"/>
  <c r="I2380" i="8" s="1"/>
  <c r="X2380" i="8" s="1"/>
  <c r="N2380" i="8"/>
  <c r="O2380" i="8"/>
  <c r="W2380" i="8" s="1"/>
  <c r="P2380" i="8"/>
  <c r="S2380" i="8" s="1"/>
  <c r="Q2380" i="8"/>
  <c r="T2380" i="8" s="1"/>
  <c r="V2380" i="8" s="1"/>
  <c r="R2380" i="8"/>
  <c r="U2380" i="8" s="1"/>
  <c r="G2381" i="8"/>
  <c r="H2381" i="8"/>
  <c r="I2381" i="8" s="1"/>
  <c r="X2381" i="8" s="1"/>
  <c r="N2381" i="8"/>
  <c r="O2381" i="8"/>
  <c r="W2381" i="8" s="1"/>
  <c r="P2381" i="8"/>
  <c r="S2381" i="8" s="1"/>
  <c r="Q2381" i="8"/>
  <c r="T2381" i="8" s="1"/>
  <c r="R2381" i="8"/>
  <c r="U2381" i="8" s="1"/>
  <c r="G2382" i="8"/>
  <c r="H2382" i="8"/>
  <c r="I2382" i="8" s="1"/>
  <c r="X2382" i="8" s="1"/>
  <c r="N2382" i="8"/>
  <c r="O2382" i="8"/>
  <c r="W2382" i="8" s="1"/>
  <c r="P2382" i="8"/>
  <c r="S2382" i="8" s="1"/>
  <c r="Q2382" i="8"/>
  <c r="T2382" i="8" s="1"/>
  <c r="R2382" i="8"/>
  <c r="U2382" i="8" s="1"/>
  <c r="G2383" i="8"/>
  <c r="H2383" i="8"/>
  <c r="I2383" i="8" s="1"/>
  <c r="X2383" i="8" s="1"/>
  <c r="N2383" i="8"/>
  <c r="O2383" i="8"/>
  <c r="W2383" i="8" s="1"/>
  <c r="P2383" i="8"/>
  <c r="S2383" i="8" s="1"/>
  <c r="Q2383" i="8"/>
  <c r="T2383" i="8" s="1"/>
  <c r="R2383" i="8"/>
  <c r="U2383" i="8" s="1"/>
  <c r="G2384" i="8"/>
  <c r="H2384" i="8"/>
  <c r="I2384" i="8" s="1"/>
  <c r="X2384" i="8" s="1"/>
  <c r="N2384" i="8"/>
  <c r="O2384" i="8"/>
  <c r="W2384" i="8" s="1"/>
  <c r="P2384" i="8"/>
  <c r="S2384" i="8" s="1"/>
  <c r="Q2384" i="8"/>
  <c r="T2384" i="8" s="1"/>
  <c r="R2384" i="8"/>
  <c r="U2384" i="8" s="1"/>
  <c r="G2385" i="8"/>
  <c r="H2385" i="8"/>
  <c r="I2385" i="8" s="1"/>
  <c r="X2385" i="8" s="1"/>
  <c r="N2385" i="8"/>
  <c r="O2385" i="8"/>
  <c r="W2385" i="8" s="1"/>
  <c r="P2385" i="8"/>
  <c r="S2385" i="8" s="1"/>
  <c r="Q2385" i="8"/>
  <c r="T2385" i="8" s="1"/>
  <c r="R2385" i="8"/>
  <c r="U2385" i="8" s="1"/>
  <c r="G2386" i="8"/>
  <c r="H2386" i="8"/>
  <c r="I2386" i="8" s="1"/>
  <c r="X2386" i="8" s="1"/>
  <c r="N2386" i="8"/>
  <c r="O2386" i="8"/>
  <c r="W2386" i="8" s="1"/>
  <c r="P2386" i="8"/>
  <c r="S2386" i="8" s="1"/>
  <c r="Q2386" i="8"/>
  <c r="T2386" i="8" s="1"/>
  <c r="R2386" i="8"/>
  <c r="U2386" i="8" s="1"/>
  <c r="G2387" i="8"/>
  <c r="H2387" i="8"/>
  <c r="I2387" i="8" s="1"/>
  <c r="X2387" i="8" s="1"/>
  <c r="N2387" i="8"/>
  <c r="O2387" i="8"/>
  <c r="W2387" i="8" s="1"/>
  <c r="P2387" i="8"/>
  <c r="S2387" i="8" s="1"/>
  <c r="Q2387" i="8"/>
  <c r="T2387" i="8" s="1"/>
  <c r="R2387" i="8"/>
  <c r="U2387" i="8" s="1"/>
  <c r="G2388" i="8"/>
  <c r="H2388" i="8"/>
  <c r="I2388" i="8" s="1"/>
  <c r="X2388" i="8" s="1"/>
  <c r="N2388" i="8"/>
  <c r="O2388" i="8"/>
  <c r="W2388" i="8" s="1"/>
  <c r="P2388" i="8"/>
  <c r="S2388" i="8" s="1"/>
  <c r="Q2388" i="8"/>
  <c r="T2388" i="8" s="1"/>
  <c r="R2388" i="8"/>
  <c r="U2388" i="8" s="1"/>
  <c r="G2389" i="8"/>
  <c r="H2389" i="8"/>
  <c r="I2389" i="8" s="1"/>
  <c r="X2389" i="8" s="1"/>
  <c r="N2389" i="8"/>
  <c r="O2389" i="8"/>
  <c r="W2389" i="8" s="1"/>
  <c r="P2389" i="8"/>
  <c r="S2389" i="8" s="1"/>
  <c r="Q2389" i="8"/>
  <c r="T2389" i="8" s="1"/>
  <c r="R2389" i="8"/>
  <c r="U2389" i="8" s="1"/>
  <c r="G2390" i="8"/>
  <c r="H2390" i="8"/>
  <c r="I2390" i="8" s="1"/>
  <c r="X2390" i="8" s="1"/>
  <c r="N2390" i="8"/>
  <c r="O2390" i="8"/>
  <c r="W2390" i="8" s="1"/>
  <c r="P2390" i="8"/>
  <c r="S2390" i="8" s="1"/>
  <c r="Q2390" i="8"/>
  <c r="T2390" i="8" s="1"/>
  <c r="R2390" i="8"/>
  <c r="U2390" i="8" s="1"/>
  <c r="G2391" i="8"/>
  <c r="H2391" i="8"/>
  <c r="I2391" i="8" s="1"/>
  <c r="X2391" i="8" s="1"/>
  <c r="N2391" i="8"/>
  <c r="O2391" i="8"/>
  <c r="W2391" i="8" s="1"/>
  <c r="P2391" i="8"/>
  <c r="S2391" i="8" s="1"/>
  <c r="Q2391" i="8"/>
  <c r="T2391" i="8" s="1"/>
  <c r="R2391" i="8"/>
  <c r="U2391" i="8" s="1"/>
  <c r="G2392" i="8"/>
  <c r="H2392" i="8"/>
  <c r="I2392" i="8" s="1"/>
  <c r="X2392" i="8" s="1"/>
  <c r="N2392" i="8"/>
  <c r="O2392" i="8"/>
  <c r="W2392" i="8" s="1"/>
  <c r="P2392" i="8"/>
  <c r="S2392" i="8" s="1"/>
  <c r="Q2392" i="8"/>
  <c r="T2392" i="8" s="1"/>
  <c r="R2392" i="8"/>
  <c r="U2392" i="8" s="1"/>
  <c r="G2393" i="8"/>
  <c r="H2393" i="8"/>
  <c r="I2393" i="8" s="1"/>
  <c r="X2393" i="8" s="1"/>
  <c r="N2393" i="8"/>
  <c r="O2393" i="8"/>
  <c r="W2393" i="8" s="1"/>
  <c r="P2393" i="8"/>
  <c r="S2393" i="8" s="1"/>
  <c r="Q2393" i="8"/>
  <c r="T2393" i="8" s="1"/>
  <c r="R2393" i="8"/>
  <c r="U2393" i="8" s="1"/>
  <c r="G2394" i="8"/>
  <c r="H2394" i="8"/>
  <c r="I2394" i="8" s="1"/>
  <c r="X2394" i="8" s="1"/>
  <c r="N2394" i="8"/>
  <c r="O2394" i="8"/>
  <c r="W2394" i="8" s="1"/>
  <c r="P2394" i="8"/>
  <c r="S2394" i="8" s="1"/>
  <c r="Q2394" i="8"/>
  <c r="T2394" i="8" s="1"/>
  <c r="R2394" i="8"/>
  <c r="U2394" i="8" s="1"/>
  <c r="G2395" i="8"/>
  <c r="H2395" i="8"/>
  <c r="I2395" i="8" s="1"/>
  <c r="X2395" i="8" s="1"/>
  <c r="N2395" i="8"/>
  <c r="O2395" i="8"/>
  <c r="W2395" i="8" s="1"/>
  <c r="P2395" i="8"/>
  <c r="S2395" i="8" s="1"/>
  <c r="Q2395" i="8"/>
  <c r="T2395" i="8" s="1"/>
  <c r="R2395" i="8"/>
  <c r="U2395" i="8" s="1"/>
  <c r="G2396" i="8"/>
  <c r="H2396" i="8"/>
  <c r="I2396" i="8" s="1"/>
  <c r="X2396" i="8" s="1"/>
  <c r="N2396" i="8"/>
  <c r="O2396" i="8"/>
  <c r="W2396" i="8" s="1"/>
  <c r="P2396" i="8"/>
  <c r="S2396" i="8" s="1"/>
  <c r="Q2396" i="8"/>
  <c r="T2396" i="8" s="1"/>
  <c r="R2396" i="8"/>
  <c r="U2396" i="8" s="1"/>
  <c r="G2397" i="8"/>
  <c r="H2397" i="8"/>
  <c r="I2397" i="8" s="1"/>
  <c r="X2397" i="8" s="1"/>
  <c r="N2397" i="8"/>
  <c r="O2397" i="8"/>
  <c r="W2397" i="8" s="1"/>
  <c r="P2397" i="8"/>
  <c r="S2397" i="8" s="1"/>
  <c r="Q2397" i="8"/>
  <c r="T2397" i="8" s="1"/>
  <c r="R2397" i="8"/>
  <c r="U2397" i="8" s="1"/>
  <c r="G2398" i="8"/>
  <c r="H2398" i="8"/>
  <c r="I2398" i="8" s="1"/>
  <c r="X2398" i="8" s="1"/>
  <c r="N2398" i="8"/>
  <c r="O2398" i="8"/>
  <c r="W2398" i="8" s="1"/>
  <c r="P2398" i="8"/>
  <c r="S2398" i="8" s="1"/>
  <c r="Q2398" i="8"/>
  <c r="T2398" i="8" s="1"/>
  <c r="R2398" i="8"/>
  <c r="U2398" i="8" s="1"/>
  <c r="G2399" i="8"/>
  <c r="H2399" i="8"/>
  <c r="I2399" i="8" s="1"/>
  <c r="X2399" i="8" s="1"/>
  <c r="N2399" i="8"/>
  <c r="O2399" i="8"/>
  <c r="W2399" i="8" s="1"/>
  <c r="P2399" i="8"/>
  <c r="S2399" i="8" s="1"/>
  <c r="Q2399" i="8"/>
  <c r="T2399" i="8" s="1"/>
  <c r="R2399" i="8"/>
  <c r="U2399" i="8" s="1"/>
  <c r="G2400" i="8"/>
  <c r="H2400" i="8"/>
  <c r="I2400" i="8" s="1"/>
  <c r="X2400" i="8" s="1"/>
  <c r="N2400" i="8"/>
  <c r="O2400" i="8"/>
  <c r="W2400" i="8" s="1"/>
  <c r="P2400" i="8"/>
  <c r="S2400" i="8" s="1"/>
  <c r="Q2400" i="8"/>
  <c r="T2400" i="8" s="1"/>
  <c r="R2400" i="8"/>
  <c r="U2400" i="8" s="1"/>
  <c r="G2401" i="8"/>
  <c r="H2401" i="8"/>
  <c r="I2401" i="8" s="1"/>
  <c r="X2401" i="8" s="1"/>
  <c r="N2401" i="8"/>
  <c r="O2401" i="8"/>
  <c r="W2401" i="8" s="1"/>
  <c r="P2401" i="8"/>
  <c r="S2401" i="8" s="1"/>
  <c r="Q2401" i="8"/>
  <c r="T2401" i="8" s="1"/>
  <c r="R2401" i="8"/>
  <c r="U2401" i="8" s="1"/>
  <c r="G2402" i="8"/>
  <c r="H2402" i="8"/>
  <c r="I2402" i="8" s="1"/>
  <c r="X2402" i="8" s="1"/>
  <c r="N2402" i="8"/>
  <c r="O2402" i="8"/>
  <c r="W2402" i="8" s="1"/>
  <c r="P2402" i="8"/>
  <c r="S2402" i="8" s="1"/>
  <c r="Q2402" i="8"/>
  <c r="T2402" i="8" s="1"/>
  <c r="R2402" i="8"/>
  <c r="U2402" i="8" s="1"/>
  <c r="G2403" i="8"/>
  <c r="H2403" i="8"/>
  <c r="I2403" i="8"/>
  <c r="X2403" i="8" s="1"/>
  <c r="N2403" i="8"/>
  <c r="O2403" i="8"/>
  <c r="W2403" i="8" s="1"/>
  <c r="P2403" i="8"/>
  <c r="S2403" i="8" s="1"/>
  <c r="Q2403" i="8"/>
  <c r="T2403" i="8" s="1"/>
  <c r="R2403" i="8"/>
  <c r="U2403" i="8" s="1"/>
  <c r="G2404" i="8"/>
  <c r="H2404" i="8"/>
  <c r="I2404" i="8" s="1"/>
  <c r="X2404" i="8" s="1"/>
  <c r="N2404" i="8"/>
  <c r="O2404" i="8"/>
  <c r="W2404" i="8" s="1"/>
  <c r="P2404" i="8"/>
  <c r="S2404" i="8" s="1"/>
  <c r="Q2404" i="8"/>
  <c r="T2404" i="8" s="1"/>
  <c r="R2404" i="8"/>
  <c r="U2404" i="8" s="1"/>
  <c r="G2405" i="8"/>
  <c r="H2405" i="8"/>
  <c r="I2405" i="8" s="1"/>
  <c r="X2405" i="8" s="1"/>
  <c r="N2405" i="8"/>
  <c r="O2405" i="8"/>
  <c r="W2405" i="8" s="1"/>
  <c r="P2405" i="8"/>
  <c r="S2405" i="8" s="1"/>
  <c r="Q2405" i="8"/>
  <c r="T2405" i="8" s="1"/>
  <c r="R2405" i="8"/>
  <c r="U2405" i="8" s="1"/>
  <c r="G2406" i="8"/>
  <c r="H2406" i="8"/>
  <c r="I2406" i="8" s="1"/>
  <c r="X2406" i="8" s="1"/>
  <c r="N2406" i="8"/>
  <c r="O2406" i="8"/>
  <c r="W2406" i="8" s="1"/>
  <c r="P2406" i="8"/>
  <c r="S2406" i="8" s="1"/>
  <c r="Q2406" i="8"/>
  <c r="T2406" i="8" s="1"/>
  <c r="R2406" i="8"/>
  <c r="U2406" i="8" s="1"/>
  <c r="G2407" i="8"/>
  <c r="H2407" i="8"/>
  <c r="I2407" i="8"/>
  <c r="X2407" i="8" s="1"/>
  <c r="N2407" i="8"/>
  <c r="O2407" i="8"/>
  <c r="W2407" i="8" s="1"/>
  <c r="P2407" i="8"/>
  <c r="S2407" i="8" s="1"/>
  <c r="Q2407" i="8"/>
  <c r="T2407" i="8" s="1"/>
  <c r="R2407" i="8"/>
  <c r="U2407" i="8" s="1"/>
  <c r="G2408" i="8"/>
  <c r="H2408" i="8"/>
  <c r="I2408" i="8" s="1"/>
  <c r="X2408" i="8" s="1"/>
  <c r="N2408" i="8"/>
  <c r="O2408" i="8"/>
  <c r="W2408" i="8" s="1"/>
  <c r="P2408" i="8"/>
  <c r="S2408" i="8" s="1"/>
  <c r="Q2408" i="8"/>
  <c r="T2408" i="8" s="1"/>
  <c r="R2408" i="8"/>
  <c r="U2408" i="8" s="1"/>
  <c r="G2409" i="8"/>
  <c r="H2409" i="8"/>
  <c r="I2409" i="8" s="1"/>
  <c r="X2409" i="8" s="1"/>
  <c r="N2409" i="8"/>
  <c r="O2409" i="8"/>
  <c r="W2409" i="8" s="1"/>
  <c r="P2409" i="8"/>
  <c r="S2409" i="8" s="1"/>
  <c r="Q2409" i="8"/>
  <c r="T2409" i="8" s="1"/>
  <c r="R2409" i="8"/>
  <c r="U2409" i="8" s="1"/>
  <c r="G2410" i="8"/>
  <c r="H2410" i="8"/>
  <c r="I2410" i="8" s="1"/>
  <c r="X2410" i="8" s="1"/>
  <c r="N2410" i="8"/>
  <c r="O2410" i="8"/>
  <c r="W2410" i="8" s="1"/>
  <c r="P2410" i="8"/>
  <c r="S2410" i="8" s="1"/>
  <c r="Q2410" i="8"/>
  <c r="T2410" i="8" s="1"/>
  <c r="R2410" i="8"/>
  <c r="U2410" i="8" s="1"/>
  <c r="G2411" i="8"/>
  <c r="H2411" i="8"/>
  <c r="I2411" i="8" s="1"/>
  <c r="X2411" i="8" s="1"/>
  <c r="N2411" i="8"/>
  <c r="O2411" i="8"/>
  <c r="W2411" i="8" s="1"/>
  <c r="P2411" i="8"/>
  <c r="S2411" i="8" s="1"/>
  <c r="Q2411" i="8"/>
  <c r="T2411" i="8" s="1"/>
  <c r="R2411" i="8"/>
  <c r="U2411" i="8" s="1"/>
  <c r="G2412" i="8"/>
  <c r="H2412" i="8"/>
  <c r="I2412" i="8"/>
  <c r="X2412" i="8" s="1"/>
  <c r="N2412" i="8"/>
  <c r="O2412" i="8"/>
  <c r="W2412" i="8" s="1"/>
  <c r="P2412" i="8"/>
  <c r="S2412" i="8" s="1"/>
  <c r="Q2412" i="8"/>
  <c r="T2412" i="8" s="1"/>
  <c r="R2412" i="8"/>
  <c r="U2412" i="8" s="1"/>
  <c r="G2413" i="8"/>
  <c r="H2413" i="8"/>
  <c r="I2413" i="8" s="1"/>
  <c r="X2413" i="8" s="1"/>
  <c r="N2413" i="8"/>
  <c r="O2413" i="8"/>
  <c r="W2413" i="8" s="1"/>
  <c r="P2413" i="8"/>
  <c r="S2413" i="8" s="1"/>
  <c r="Q2413" i="8"/>
  <c r="T2413" i="8" s="1"/>
  <c r="R2413" i="8"/>
  <c r="U2413" i="8" s="1"/>
  <c r="G2414" i="8"/>
  <c r="H2414" i="8"/>
  <c r="I2414" i="8" s="1"/>
  <c r="X2414" i="8" s="1"/>
  <c r="N2414" i="8"/>
  <c r="O2414" i="8"/>
  <c r="P2414" i="8"/>
  <c r="S2414" i="8" s="1"/>
  <c r="Q2414" i="8"/>
  <c r="T2414" i="8" s="1"/>
  <c r="R2414" i="8"/>
  <c r="U2414" i="8" s="1"/>
  <c r="W2414" i="8"/>
  <c r="G2415" i="8"/>
  <c r="H2415" i="8"/>
  <c r="I2415" i="8" s="1"/>
  <c r="X2415" i="8" s="1"/>
  <c r="N2415" i="8"/>
  <c r="O2415" i="8"/>
  <c r="W2415" i="8" s="1"/>
  <c r="P2415" i="8"/>
  <c r="S2415" i="8" s="1"/>
  <c r="Q2415" i="8"/>
  <c r="T2415" i="8" s="1"/>
  <c r="R2415" i="8"/>
  <c r="U2415" i="8" s="1"/>
  <c r="G2416" i="8"/>
  <c r="H2416" i="8"/>
  <c r="I2416" i="8" s="1"/>
  <c r="X2416" i="8" s="1"/>
  <c r="N2416" i="8"/>
  <c r="O2416" i="8"/>
  <c r="W2416" i="8" s="1"/>
  <c r="P2416" i="8"/>
  <c r="S2416" i="8" s="1"/>
  <c r="Q2416" i="8"/>
  <c r="T2416" i="8" s="1"/>
  <c r="R2416" i="8"/>
  <c r="U2416" i="8" s="1"/>
  <c r="G2417" i="8"/>
  <c r="H2417" i="8"/>
  <c r="I2417" i="8" s="1"/>
  <c r="X2417" i="8" s="1"/>
  <c r="N2417" i="8"/>
  <c r="O2417" i="8"/>
  <c r="W2417" i="8" s="1"/>
  <c r="P2417" i="8"/>
  <c r="S2417" i="8" s="1"/>
  <c r="Q2417" i="8"/>
  <c r="T2417" i="8" s="1"/>
  <c r="R2417" i="8"/>
  <c r="U2417" i="8" s="1"/>
  <c r="G2418" i="8"/>
  <c r="H2418" i="8"/>
  <c r="I2418" i="8" s="1"/>
  <c r="X2418" i="8" s="1"/>
  <c r="N2418" i="8"/>
  <c r="O2418" i="8"/>
  <c r="W2418" i="8" s="1"/>
  <c r="P2418" i="8"/>
  <c r="S2418" i="8" s="1"/>
  <c r="Q2418" i="8"/>
  <c r="T2418" i="8" s="1"/>
  <c r="R2418" i="8"/>
  <c r="U2418" i="8" s="1"/>
  <c r="G2419" i="8"/>
  <c r="H2419" i="8"/>
  <c r="I2419" i="8" s="1"/>
  <c r="X2419" i="8" s="1"/>
  <c r="N2419" i="8"/>
  <c r="O2419" i="8"/>
  <c r="W2419" i="8" s="1"/>
  <c r="P2419" i="8"/>
  <c r="S2419" i="8" s="1"/>
  <c r="Q2419" i="8"/>
  <c r="T2419" i="8" s="1"/>
  <c r="R2419" i="8"/>
  <c r="U2419" i="8" s="1"/>
  <c r="G2420" i="8"/>
  <c r="H2420" i="8"/>
  <c r="I2420" i="8" s="1"/>
  <c r="X2420" i="8" s="1"/>
  <c r="N2420" i="8"/>
  <c r="O2420" i="8"/>
  <c r="W2420" i="8" s="1"/>
  <c r="P2420" i="8"/>
  <c r="S2420" i="8" s="1"/>
  <c r="Q2420" i="8"/>
  <c r="T2420" i="8" s="1"/>
  <c r="R2420" i="8"/>
  <c r="U2420" i="8" s="1"/>
  <c r="G2421" i="8"/>
  <c r="H2421" i="8"/>
  <c r="I2421" i="8" s="1"/>
  <c r="X2421" i="8" s="1"/>
  <c r="N2421" i="8"/>
  <c r="O2421" i="8"/>
  <c r="W2421" i="8" s="1"/>
  <c r="P2421" i="8"/>
  <c r="S2421" i="8" s="1"/>
  <c r="Q2421" i="8"/>
  <c r="T2421" i="8" s="1"/>
  <c r="R2421" i="8"/>
  <c r="U2421" i="8" s="1"/>
  <c r="G2422" i="8"/>
  <c r="H2422" i="8"/>
  <c r="I2422" i="8" s="1"/>
  <c r="X2422" i="8" s="1"/>
  <c r="N2422" i="8"/>
  <c r="O2422" i="8"/>
  <c r="W2422" i="8" s="1"/>
  <c r="P2422" i="8"/>
  <c r="S2422" i="8" s="1"/>
  <c r="Q2422" i="8"/>
  <c r="T2422" i="8" s="1"/>
  <c r="R2422" i="8"/>
  <c r="U2422" i="8" s="1"/>
  <c r="G2423" i="8"/>
  <c r="H2423" i="8"/>
  <c r="I2423" i="8" s="1"/>
  <c r="X2423" i="8" s="1"/>
  <c r="N2423" i="8"/>
  <c r="O2423" i="8"/>
  <c r="P2423" i="8"/>
  <c r="S2423" i="8" s="1"/>
  <c r="Q2423" i="8"/>
  <c r="T2423" i="8" s="1"/>
  <c r="R2423" i="8"/>
  <c r="U2423" i="8" s="1"/>
  <c r="W2423" i="8"/>
  <c r="G2424" i="8"/>
  <c r="H2424" i="8"/>
  <c r="I2424" i="8" s="1"/>
  <c r="X2424" i="8" s="1"/>
  <c r="N2424" i="8"/>
  <c r="O2424" i="8"/>
  <c r="W2424" i="8" s="1"/>
  <c r="P2424" i="8"/>
  <c r="S2424" i="8" s="1"/>
  <c r="Q2424" i="8"/>
  <c r="T2424" i="8" s="1"/>
  <c r="R2424" i="8"/>
  <c r="U2424" i="8" s="1"/>
  <c r="G2425" i="8"/>
  <c r="H2425" i="8"/>
  <c r="I2425" i="8" s="1"/>
  <c r="X2425" i="8" s="1"/>
  <c r="N2425" i="8"/>
  <c r="O2425" i="8"/>
  <c r="W2425" i="8" s="1"/>
  <c r="P2425" i="8"/>
  <c r="S2425" i="8" s="1"/>
  <c r="Q2425" i="8"/>
  <c r="T2425" i="8" s="1"/>
  <c r="R2425" i="8"/>
  <c r="U2425" i="8" s="1"/>
  <c r="G2426" i="8"/>
  <c r="H2426" i="8"/>
  <c r="I2426" i="8" s="1"/>
  <c r="X2426" i="8" s="1"/>
  <c r="N2426" i="8"/>
  <c r="O2426" i="8"/>
  <c r="W2426" i="8" s="1"/>
  <c r="P2426" i="8"/>
  <c r="S2426" i="8" s="1"/>
  <c r="Q2426" i="8"/>
  <c r="T2426" i="8" s="1"/>
  <c r="R2426" i="8"/>
  <c r="U2426" i="8" s="1"/>
  <c r="G2427" i="8"/>
  <c r="H2427" i="8"/>
  <c r="I2427" i="8" s="1"/>
  <c r="X2427" i="8" s="1"/>
  <c r="N2427" i="8"/>
  <c r="O2427" i="8"/>
  <c r="W2427" i="8" s="1"/>
  <c r="P2427" i="8"/>
  <c r="S2427" i="8" s="1"/>
  <c r="Q2427" i="8"/>
  <c r="T2427" i="8" s="1"/>
  <c r="R2427" i="8"/>
  <c r="U2427" i="8" s="1"/>
  <c r="G2428" i="8"/>
  <c r="H2428" i="8"/>
  <c r="I2428" i="8" s="1"/>
  <c r="X2428" i="8" s="1"/>
  <c r="N2428" i="8"/>
  <c r="O2428" i="8"/>
  <c r="W2428" i="8" s="1"/>
  <c r="P2428" i="8"/>
  <c r="S2428" i="8" s="1"/>
  <c r="Q2428" i="8"/>
  <c r="T2428" i="8" s="1"/>
  <c r="R2428" i="8"/>
  <c r="U2428" i="8" s="1"/>
  <c r="G2429" i="8"/>
  <c r="H2429" i="8"/>
  <c r="I2429" i="8" s="1"/>
  <c r="X2429" i="8" s="1"/>
  <c r="N2429" i="8"/>
  <c r="O2429" i="8"/>
  <c r="W2429" i="8" s="1"/>
  <c r="P2429" i="8"/>
  <c r="S2429" i="8" s="1"/>
  <c r="Q2429" i="8"/>
  <c r="T2429" i="8" s="1"/>
  <c r="R2429" i="8"/>
  <c r="U2429" i="8" s="1"/>
  <c r="G2430" i="8"/>
  <c r="H2430" i="8"/>
  <c r="I2430" i="8" s="1"/>
  <c r="X2430" i="8" s="1"/>
  <c r="N2430" i="8"/>
  <c r="O2430" i="8"/>
  <c r="W2430" i="8" s="1"/>
  <c r="P2430" i="8"/>
  <c r="S2430" i="8" s="1"/>
  <c r="Q2430" i="8"/>
  <c r="T2430" i="8" s="1"/>
  <c r="R2430" i="8"/>
  <c r="U2430" i="8" s="1"/>
  <c r="G2431" i="8"/>
  <c r="H2431" i="8"/>
  <c r="I2431" i="8" s="1"/>
  <c r="X2431" i="8" s="1"/>
  <c r="N2431" i="8"/>
  <c r="O2431" i="8"/>
  <c r="W2431" i="8" s="1"/>
  <c r="P2431" i="8"/>
  <c r="S2431" i="8" s="1"/>
  <c r="Q2431" i="8"/>
  <c r="T2431" i="8" s="1"/>
  <c r="R2431" i="8"/>
  <c r="U2431" i="8" s="1"/>
  <c r="G2432" i="8"/>
  <c r="H2432" i="8"/>
  <c r="I2432" i="8" s="1"/>
  <c r="X2432" i="8" s="1"/>
  <c r="N2432" i="8"/>
  <c r="O2432" i="8"/>
  <c r="W2432" i="8" s="1"/>
  <c r="P2432" i="8"/>
  <c r="S2432" i="8" s="1"/>
  <c r="Q2432" i="8"/>
  <c r="T2432" i="8" s="1"/>
  <c r="R2432" i="8"/>
  <c r="U2432" i="8" s="1"/>
  <c r="G2433" i="8"/>
  <c r="H2433" i="8"/>
  <c r="I2433" i="8" s="1"/>
  <c r="X2433" i="8" s="1"/>
  <c r="N2433" i="8"/>
  <c r="O2433" i="8"/>
  <c r="W2433" i="8" s="1"/>
  <c r="P2433" i="8"/>
  <c r="S2433" i="8" s="1"/>
  <c r="Q2433" i="8"/>
  <c r="T2433" i="8" s="1"/>
  <c r="R2433" i="8"/>
  <c r="U2433" i="8" s="1"/>
  <c r="G2434" i="8"/>
  <c r="H2434" i="8"/>
  <c r="I2434" i="8" s="1"/>
  <c r="X2434" i="8" s="1"/>
  <c r="N2434" i="8"/>
  <c r="O2434" i="8"/>
  <c r="P2434" i="8"/>
  <c r="S2434" i="8" s="1"/>
  <c r="Q2434" i="8"/>
  <c r="T2434" i="8" s="1"/>
  <c r="R2434" i="8"/>
  <c r="U2434" i="8" s="1"/>
  <c r="W2434" i="8"/>
  <c r="G2435" i="8"/>
  <c r="H2435" i="8"/>
  <c r="I2435" i="8" s="1"/>
  <c r="X2435" i="8" s="1"/>
  <c r="N2435" i="8"/>
  <c r="O2435" i="8"/>
  <c r="W2435" i="8" s="1"/>
  <c r="P2435" i="8"/>
  <c r="S2435" i="8" s="1"/>
  <c r="Q2435" i="8"/>
  <c r="T2435" i="8" s="1"/>
  <c r="R2435" i="8"/>
  <c r="U2435" i="8" s="1"/>
  <c r="G2436" i="8"/>
  <c r="H2436" i="8"/>
  <c r="I2436" i="8" s="1"/>
  <c r="X2436" i="8" s="1"/>
  <c r="N2436" i="8"/>
  <c r="O2436" i="8"/>
  <c r="W2436" i="8" s="1"/>
  <c r="P2436" i="8"/>
  <c r="S2436" i="8" s="1"/>
  <c r="Q2436" i="8"/>
  <c r="T2436" i="8" s="1"/>
  <c r="R2436" i="8"/>
  <c r="U2436" i="8" s="1"/>
  <c r="G2437" i="8"/>
  <c r="H2437" i="8"/>
  <c r="I2437" i="8" s="1"/>
  <c r="X2437" i="8" s="1"/>
  <c r="N2437" i="8"/>
  <c r="O2437" i="8"/>
  <c r="W2437" i="8" s="1"/>
  <c r="P2437" i="8"/>
  <c r="S2437" i="8" s="1"/>
  <c r="Q2437" i="8"/>
  <c r="T2437" i="8" s="1"/>
  <c r="R2437" i="8"/>
  <c r="U2437" i="8" s="1"/>
  <c r="G2438" i="8"/>
  <c r="H2438" i="8"/>
  <c r="I2438" i="8" s="1"/>
  <c r="X2438" i="8" s="1"/>
  <c r="N2438" i="8"/>
  <c r="O2438" i="8"/>
  <c r="W2438" i="8" s="1"/>
  <c r="P2438" i="8"/>
  <c r="S2438" i="8" s="1"/>
  <c r="Q2438" i="8"/>
  <c r="T2438" i="8" s="1"/>
  <c r="R2438" i="8"/>
  <c r="U2438" i="8" s="1"/>
  <c r="G2439" i="8"/>
  <c r="H2439" i="8"/>
  <c r="I2439" i="8" s="1"/>
  <c r="X2439" i="8" s="1"/>
  <c r="N2439" i="8"/>
  <c r="O2439" i="8"/>
  <c r="W2439" i="8" s="1"/>
  <c r="P2439" i="8"/>
  <c r="S2439" i="8" s="1"/>
  <c r="Q2439" i="8"/>
  <c r="T2439" i="8" s="1"/>
  <c r="R2439" i="8"/>
  <c r="U2439" i="8" s="1"/>
  <c r="G2440" i="8"/>
  <c r="H2440" i="8"/>
  <c r="I2440" i="8" s="1"/>
  <c r="X2440" i="8" s="1"/>
  <c r="N2440" i="8"/>
  <c r="O2440" i="8"/>
  <c r="W2440" i="8" s="1"/>
  <c r="P2440" i="8"/>
  <c r="S2440" i="8" s="1"/>
  <c r="Q2440" i="8"/>
  <c r="T2440" i="8" s="1"/>
  <c r="R2440" i="8"/>
  <c r="U2440" i="8" s="1"/>
  <c r="G2441" i="8"/>
  <c r="H2441" i="8"/>
  <c r="I2441" i="8" s="1"/>
  <c r="X2441" i="8" s="1"/>
  <c r="N2441" i="8"/>
  <c r="O2441" i="8"/>
  <c r="W2441" i="8" s="1"/>
  <c r="P2441" i="8"/>
  <c r="S2441" i="8" s="1"/>
  <c r="Q2441" i="8"/>
  <c r="T2441" i="8" s="1"/>
  <c r="R2441" i="8"/>
  <c r="U2441" i="8" s="1"/>
  <c r="G2442" i="8"/>
  <c r="H2442" i="8"/>
  <c r="I2442" i="8" s="1"/>
  <c r="X2442" i="8" s="1"/>
  <c r="N2442" i="8"/>
  <c r="O2442" i="8"/>
  <c r="W2442" i="8" s="1"/>
  <c r="P2442" i="8"/>
  <c r="S2442" i="8" s="1"/>
  <c r="Q2442" i="8"/>
  <c r="T2442" i="8" s="1"/>
  <c r="R2442" i="8"/>
  <c r="U2442" i="8" s="1"/>
  <c r="G2443" i="8"/>
  <c r="H2443" i="8"/>
  <c r="I2443" i="8" s="1"/>
  <c r="X2443" i="8" s="1"/>
  <c r="N2443" i="8"/>
  <c r="O2443" i="8"/>
  <c r="W2443" i="8" s="1"/>
  <c r="P2443" i="8"/>
  <c r="S2443" i="8" s="1"/>
  <c r="Q2443" i="8"/>
  <c r="T2443" i="8" s="1"/>
  <c r="R2443" i="8"/>
  <c r="U2443" i="8" s="1"/>
  <c r="G2444" i="8"/>
  <c r="H2444" i="8"/>
  <c r="I2444" i="8" s="1"/>
  <c r="X2444" i="8" s="1"/>
  <c r="N2444" i="8"/>
  <c r="O2444" i="8"/>
  <c r="W2444" i="8" s="1"/>
  <c r="P2444" i="8"/>
  <c r="S2444" i="8" s="1"/>
  <c r="Q2444" i="8"/>
  <c r="T2444" i="8" s="1"/>
  <c r="R2444" i="8"/>
  <c r="U2444" i="8" s="1"/>
  <c r="G2445" i="8"/>
  <c r="H2445" i="8"/>
  <c r="I2445" i="8" s="1"/>
  <c r="X2445" i="8" s="1"/>
  <c r="N2445" i="8"/>
  <c r="O2445" i="8"/>
  <c r="W2445" i="8" s="1"/>
  <c r="P2445" i="8"/>
  <c r="S2445" i="8" s="1"/>
  <c r="Q2445" i="8"/>
  <c r="T2445" i="8" s="1"/>
  <c r="R2445" i="8"/>
  <c r="U2445" i="8" s="1"/>
  <c r="G2446" i="8"/>
  <c r="H2446" i="8"/>
  <c r="I2446" i="8" s="1"/>
  <c r="X2446" i="8" s="1"/>
  <c r="N2446" i="8"/>
  <c r="O2446" i="8"/>
  <c r="W2446" i="8" s="1"/>
  <c r="P2446" i="8"/>
  <c r="S2446" i="8" s="1"/>
  <c r="Q2446" i="8"/>
  <c r="T2446" i="8" s="1"/>
  <c r="R2446" i="8"/>
  <c r="U2446" i="8" s="1"/>
  <c r="G2447" i="8"/>
  <c r="H2447" i="8"/>
  <c r="I2447" i="8" s="1"/>
  <c r="X2447" i="8" s="1"/>
  <c r="N2447" i="8"/>
  <c r="O2447" i="8"/>
  <c r="W2447" i="8" s="1"/>
  <c r="P2447" i="8"/>
  <c r="S2447" i="8" s="1"/>
  <c r="Q2447" i="8"/>
  <c r="T2447" i="8" s="1"/>
  <c r="R2447" i="8"/>
  <c r="U2447" i="8" s="1"/>
  <c r="G2448" i="8"/>
  <c r="H2448" i="8"/>
  <c r="I2448" i="8" s="1"/>
  <c r="X2448" i="8" s="1"/>
  <c r="N2448" i="8"/>
  <c r="O2448" i="8"/>
  <c r="W2448" i="8" s="1"/>
  <c r="P2448" i="8"/>
  <c r="S2448" i="8" s="1"/>
  <c r="Q2448" i="8"/>
  <c r="T2448" i="8" s="1"/>
  <c r="R2448" i="8"/>
  <c r="U2448" i="8" s="1"/>
  <c r="G2449" i="8"/>
  <c r="H2449" i="8"/>
  <c r="I2449" i="8" s="1"/>
  <c r="X2449" i="8" s="1"/>
  <c r="N2449" i="8"/>
  <c r="O2449" i="8"/>
  <c r="W2449" i="8" s="1"/>
  <c r="P2449" i="8"/>
  <c r="S2449" i="8" s="1"/>
  <c r="Q2449" i="8"/>
  <c r="T2449" i="8" s="1"/>
  <c r="R2449" i="8"/>
  <c r="U2449" i="8" s="1"/>
  <c r="G2450" i="8"/>
  <c r="H2450" i="8"/>
  <c r="I2450" i="8" s="1"/>
  <c r="X2450" i="8" s="1"/>
  <c r="N2450" i="8"/>
  <c r="O2450" i="8"/>
  <c r="W2450" i="8" s="1"/>
  <c r="P2450" i="8"/>
  <c r="S2450" i="8" s="1"/>
  <c r="Q2450" i="8"/>
  <c r="T2450" i="8" s="1"/>
  <c r="R2450" i="8"/>
  <c r="U2450" i="8" s="1"/>
  <c r="G2451" i="8"/>
  <c r="H2451" i="8"/>
  <c r="I2451" i="8" s="1"/>
  <c r="X2451" i="8" s="1"/>
  <c r="N2451" i="8"/>
  <c r="O2451" i="8"/>
  <c r="W2451" i="8" s="1"/>
  <c r="P2451" i="8"/>
  <c r="S2451" i="8" s="1"/>
  <c r="Q2451" i="8"/>
  <c r="T2451" i="8" s="1"/>
  <c r="R2451" i="8"/>
  <c r="U2451" i="8" s="1"/>
  <c r="G2452" i="8"/>
  <c r="H2452" i="8"/>
  <c r="I2452" i="8" s="1"/>
  <c r="X2452" i="8" s="1"/>
  <c r="N2452" i="8"/>
  <c r="O2452" i="8"/>
  <c r="W2452" i="8" s="1"/>
  <c r="P2452" i="8"/>
  <c r="S2452" i="8" s="1"/>
  <c r="Q2452" i="8"/>
  <c r="T2452" i="8" s="1"/>
  <c r="R2452" i="8"/>
  <c r="U2452" i="8" s="1"/>
  <c r="G2453" i="8"/>
  <c r="H2453" i="8"/>
  <c r="I2453" i="8" s="1"/>
  <c r="X2453" i="8" s="1"/>
  <c r="N2453" i="8"/>
  <c r="O2453" i="8"/>
  <c r="W2453" i="8" s="1"/>
  <c r="P2453" i="8"/>
  <c r="S2453" i="8" s="1"/>
  <c r="Q2453" i="8"/>
  <c r="T2453" i="8" s="1"/>
  <c r="R2453" i="8"/>
  <c r="U2453" i="8" s="1"/>
  <c r="G2454" i="8"/>
  <c r="H2454" i="8"/>
  <c r="I2454" i="8" s="1"/>
  <c r="X2454" i="8" s="1"/>
  <c r="N2454" i="8"/>
  <c r="O2454" i="8"/>
  <c r="W2454" i="8" s="1"/>
  <c r="P2454" i="8"/>
  <c r="S2454" i="8" s="1"/>
  <c r="Q2454" i="8"/>
  <c r="T2454" i="8" s="1"/>
  <c r="R2454" i="8"/>
  <c r="U2454" i="8" s="1"/>
  <c r="G2455" i="8"/>
  <c r="H2455" i="8"/>
  <c r="I2455" i="8" s="1"/>
  <c r="X2455" i="8" s="1"/>
  <c r="N2455" i="8"/>
  <c r="O2455" i="8"/>
  <c r="W2455" i="8" s="1"/>
  <c r="P2455" i="8"/>
  <c r="S2455" i="8" s="1"/>
  <c r="Q2455" i="8"/>
  <c r="T2455" i="8" s="1"/>
  <c r="R2455" i="8"/>
  <c r="U2455" i="8" s="1"/>
  <c r="G2456" i="8"/>
  <c r="H2456" i="8"/>
  <c r="I2456" i="8" s="1"/>
  <c r="X2456" i="8" s="1"/>
  <c r="N2456" i="8"/>
  <c r="O2456" i="8"/>
  <c r="W2456" i="8" s="1"/>
  <c r="P2456" i="8"/>
  <c r="S2456" i="8" s="1"/>
  <c r="Q2456" i="8"/>
  <c r="T2456" i="8" s="1"/>
  <c r="R2456" i="8"/>
  <c r="U2456" i="8" s="1"/>
  <c r="G2457" i="8"/>
  <c r="H2457" i="8"/>
  <c r="I2457" i="8" s="1"/>
  <c r="X2457" i="8" s="1"/>
  <c r="N2457" i="8"/>
  <c r="O2457" i="8"/>
  <c r="W2457" i="8" s="1"/>
  <c r="P2457" i="8"/>
  <c r="S2457" i="8" s="1"/>
  <c r="Q2457" i="8"/>
  <c r="T2457" i="8" s="1"/>
  <c r="R2457" i="8"/>
  <c r="U2457" i="8" s="1"/>
  <c r="G2458" i="8"/>
  <c r="H2458" i="8"/>
  <c r="I2458" i="8" s="1"/>
  <c r="X2458" i="8" s="1"/>
  <c r="N2458" i="8"/>
  <c r="O2458" i="8"/>
  <c r="W2458" i="8" s="1"/>
  <c r="P2458" i="8"/>
  <c r="S2458" i="8" s="1"/>
  <c r="Q2458" i="8"/>
  <c r="T2458" i="8" s="1"/>
  <c r="R2458" i="8"/>
  <c r="U2458" i="8" s="1"/>
  <c r="G2459" i="8"/>
  <c r="H2459" i="8"/>
  <c r="I2459" i="8" s="1"/>
  <c r="X2459" i="8" s="1"/>
  <c r="N2459" i="8"/>
  <c r="O2459" i="8"/>
  <c r="P2459" i="8"/>
  <c r="S2459" i="8" s="1"/>
  <c r="Q2459" i="8"/>
  <c r="T2459" i="8" s="1"/>
  <c r="R2459" i="8"/>
  <c r="U2459" i="8" s="1"/>
  <c r="W2459" i="8"/>
  <c r="G2460" i="8"/>
  <c r="H2460" i="8"/>
  <c r="I2460" i="8" s="1"/>
  <c r="X2460" i="8" s="1"/>
  <c r="N2460" i="8"/>
  <c r="O2460" i="8"/>
  <c r="W2460" i="8" s="1"/>
  <c r="P2460" i="8"/>
  <c r="S2460" i="8" s="1"/>
  <c r="Q2460" i="8"/>
  <c r="T2460" i="8" s="1"/>
  <c r="R2460" i="8"/>
  <c r="U2460" i="8" s="1"/>
  <c r="G2461" i="8"/>
  <c r="H2461" i="8"/>
  <c r="I2461" i="8" s="1"/>
  <c r="X2461" i="8" s="1"/>
  <c r="N2461" i="8"/>
  <c r="O2461" i="8"/>
  <c r="W2461" i="8" s="1"/>
  <c r="P2461" i="8"/>
  <c r="S2461" i="8" s="1"/>
  <c r="Q2461" i="8"/>
  <c r="T2461" i="8" s="1"/>
  <c r="R2461" i="8"/>
  <c r="U2461" i="8"/>
  <c r="G2462" i="8"/>
  <c r="H2462" i="8"/>
  <c r="I2462" i="8" s="1"/>
  <c r="X2462" i="8" s="1"/>
  <c r="N2462" i="8"/>
  <c r="O2462" i="8"/>
  <c r="W2462" i="8" s="1"/>
  <c r="P2462" i="8"/>
  <c r="S2462" i="8" s="1"/>
  <c r="Q2462" i="8"/>
  <c r="T2462" i="8" s="1"/>
  <c r="R2462" i="8"/>
  <c r="U2462" i="8" s="1"/>
  <c r="G2463" i="8"/>
  <c r="H2463" i="8"/>
  <c r="I2463" i="8" s="1"/>
  <c r="X2463" i="8" s="1"/>
  <c r="N2463" i="8"/>
  <c r="O2463" i="8"/>
  <c r="W2463" i="8" s="1"/>
  <c r="P2463" i="8"/>
  <c r="S2463" i="8" s="1"/>
  <c r="Q2463" i="8"/>
  <c r="T2463" i="8" s="1"/>
  <c r="R2463" i="8"/>
  <c r="U2463" i="8" s="1"/>
  <c r="G2464" i="8"/>
  <c r="H2464" i="8"/>
  <c r="I2464" i="8" s="1"/>
  <c r="X2464" i="8" s="1"/>
  <c r="N2464" i="8"/>
  <c r="O2464" i="8"/>
  <c r="W2464" i="8" s="1"/>
  <c r="P2464" i="8"/>
  <c r="S2464" i="8" s="1"/>
  <c r="Q2464" i="8"/>
  <c r="T2464" i="8" s="1"/>
  <c r="R2464" i="8"/>
  <c r="U2464" i="8" s="1"/>
  <c r="G2465" i="8"/>
  <c r="H2465" i="8"/>
  <c r="I2465" i="8" s="1"/>
  <c r="X2465" i="8" s="1"/>
  <c r="N2465" i="8"/>
  <c r="O2465" i="8"/>
  <c r="W2465" i="8" s="1"/>
  <c r="P2465" i="8"/>
  <c r="S2465" i="8" s="1"/>
  <c r="Q2465" i="8"/>
  <c r="T2465" i="8" s="1"/>
  <c r="R2465" i="8"/>
  <c r="U2465" i="8" s="1"/>
  <c r="G2466" i="8"/>
  <c r="H2466" i="8"/>
  <c r="I2466" i="8" s="1"/>
  <c r="X2466" i="8" s="1"/>
  <c r="N2466" i="8"/>
  <c r="O2466" i="8"/>
  <c r="W2466" i="8" s="1"/>
  <c r="P2466" i="8"/>
  <c r="S2466" i="8" s="1"/>
  <c r="Q2466" i="8"/>
  <c r="T2466" i="8" s="1"/>
  <c r="R2466" i="8"/>
  <c r="U2466" i="8" s="1"/>
  <c r="G2467" i="8"/>
  <c r="H2467" i="8"/>
  <c r="I2467" i="8" s="1"/>
  <c r="X2467" i="8" s="1"/>
  <c r="N2467" i="8"/>
  <c r="O2467" i="8"/>
  <c r="W2467" i="8" s="1"/>
  <c r="P2467" i="8"/>
  <c r="S2467" i="8" s="1"/>
  <c r="Q2467" i="8"/>
  <c r="T2467" i="8" s="1"/>
  <c r="R2467" i="8"/>
  <c r="U2467" i="8" s="1"/>
  <c r="G2468" i="8"/>
  <c r="H2468" i="8"/>
  <c r="I2468" i="8" s="1"/>
  <c r="X2468" i="8" s="1"/>
  <c r="N2468" i="8"/>
  <c r="O2468" i="8"/>
  <c r="W2468" i="8" s="1"/>
  <c r="P2468" i="8"/>
  <c r="S2468" i="8" s="1"/>
  <c r="Q2468" i="8"/>
  <c r="T2468" i="8" s="1"/>
  <c r="R2468" i="8"/>
  <c r="U2468" i="8" s="1"/>
  <c r="G2469" i="8"/>
  <c r="H2469" i="8"/>
  <c r="I2469" i="8" s="1"/>
  <c r="X2469" i="8" s="1"/>
  <c r="N2469" i="8"/>
  <c r="O2469" i="8"/>
  <c r="W2469" i="8" s="1"/>
  <c r="P2469" i="8"/>
  <c r="S2469" i="8" s="1"/>
  <c r="Q2469" i="8"/>
  <c r="T2469" i="8" s="1"/>
  <c r="R2469" i="8"/>
  <c r="U2469" i="8" s="1"/>
  <c r="G2470" i="8"/>
  <c r="H2470" i="8"/>
  <c r="I2470" i="8" s="1"/>
  <c r="X2470" i="8" s="1"/>
  <c r="N2470" i="8"/>
  <c r="O2470" i="8"/>
  <c r="W2470" i="8" s="1"/>
  <c r="P2470" i="8"/>
  <c r="S2470" i="8" s="1"/>
  <c r="Q2470" i="8"/>
  <c r="T2470" i="8" s="1"/>
  <c r="R2470" i="8"/>
  <c r="U2470" i="8" s="1"/>
  <c r="G2471" i="8"/>
  <c r="H2471" i="8"/>
  <c r="I2471" i="8" s="1"/>
  <c r="X2471" i="8" s="1"/>
  <c r="N2471" i="8"/>
  <c r="O2471" i="8"/>
  <c r="W2471" i="8" s="1"/>
  <c r="P2471" i="8"/>
  <c r="S2471" i="8" s="1"/>
  <c r="Q2471" i="8"/>
  <c r="T2471" i="8" s="1"/>
  <c r="R2471" i="8"/>
  <c r="U2471" i="8" s="1"/>
  <c r="G2472" i="8"/>
  <c r="H2472" i="8"/>
  <c r="I2472" i="8" s="1"/>
  <c r="X2472" i="8" s="1"/>
  <c r="N2472" i="8"/>
  <c r="O2472" i="8"/>
  <c r="W2472" i="8" s="1"/>
  <c r="P2472" i="8"/>
  <c r="S2472" i="8" s="1"/>
  <c r="Q2472" i="8"/>
  <c r="T2472" i="8" s="1"/>
  <c r="R2472" i="8"/>
  <c r="U2472" i="8" s="1"/>
  <c r="G2473" i="8"/>
  <c r="H2473" i="8"/>
  <c r="I2473" i="8" s="1"/>
  <c r="X2473" i="8" s="1"/>
  <c r="N2473" i="8"/>
  <c r="O2473" i="8"/>
  <c r="W2473" i="8" s="1"/>
  <c r="P2473" i="8"/>
  <c r="S2473" i="8" s="1"/>
  <c r="Q2473" i="8"/>
  <c r="T2473" i="8" s="1"/>
  <c r="R2473" i="8"/>
  <c r="U2473" i="8" s="1"/>
  <c r="G2474" i="8"/>
  <c r="H2474" i="8"/>
  <c r="I2474" i="8" s="1"/>
  <c r="X2474" i="8" s="1"/>
  <c r="N2474" i="8"/>
  <c r="O2474" i="8"/>
  <c r="W2474" i="8" s="1"/>
  <c r="P2474" i="8"/>
  <c r="S2474" i="8" s="1"/>
  <c r="Q2474" i="8"/>
  <c r="T2474" i="8" s="1"/>
  <c r="R2474" i="8"/>
  <c r="U2474" i="8" s="1"/>
  <c r="G2475" i="8"/>
  <c r="H2475" i="8"/>
  <c r="I2475" i="8" s="1"/>
  <c r="X2475" i="8" s="1"/>
  <c r="N2475" i="8"/>
  <c r="O2475" i="8"/>
  <c r="W2475" i="8" s="1"/>
  <c r="P2475" i="8"/>
  <c r="S2475" i="8" s="1"/>
  <c r="Q2475" i="8"/>
  <c r="T2475" i="8" s="1"/>
  <c r="R2475" i="8"/>
  <c r="U2475" i="8" s="1"/>
  <c r="G2476" i="8"/>
  <c r="H2476" i="8"/>
  <c r="I2476" i="8" s="1"/>
  <c r="X2476" i="8" s="1"/>
  <c r="N2476" i="8"/>
  <c r="O2476" i="8"/>
  <c r="W2476" i="8" s="1"/>
  <c r="P2476" i="8"/>
  <c r="S2476" i="8" s="1"/>
  <c r="Q2476" i="8"/>
  <c r="T2476" i="8" s="1"/>
  <c r="R2476" i="8"/>
  <c r="U2476" i="8" s="1"/>
  <c r="G2477" i="8"/>
  <c r="H2477" i="8"/>
  <c r="I2477" i="8" s="1"/>
  <c r="X2477" i="8" s="1"/>
  <c r="N2477" i="8"/>
  <c r="O2477" i="8"/>
  <c r="W2477" i="8" s="1"/>
  <c r="P2477" i="8"/>
  <c r="S2477" i="8" s="1"/>
  <c r="Q2477" i="8"/>
  <c r="T2477" i="8" s="1"/>
  <c r="R2477" i="8"/>
  <c r="U2477" i="8" s="1"/>
  <c r="G2478" i="8"/>
  <c r="H2478" i="8"/>
  <c r="I2478" i="8" s="1"/>
  <c r="X2478" i="8" s="1"/>
  <c r="N2478" i="8"/>
  <c r="O2478" i="8"/>
  <c r="W2478" i="8" s="1"/>
  <c r="P2478" i="8"/>
  <c r="S2478" i="8" s="1"/>
  <c r="Q2478" i="8"/>
  <c r="T2478" i="8" s="1"/>
  <c r="R2478" i="8"/>
  <c r="U2478" i="8"/>
  <c r="G2479" i="8"/>
  <c r="H2479" i="8"/>
  <c r="I2479" i="8" s="1"/>
  <c r="X2479" i="8" s="1"/>
  <c r="N2479" i="8"/>
  <c r="O2479" i="8"/>
  <c r="W2479" i="8" s="1"/>
  <c r="P2479" i="8"/>
  <c r="S2479" i="8" s="1"/>
  <c r="Q2479" i="8"/>
  <c r="T2479" i="8" s="1"/>
  <c r="R2479" i="8"/>
  <c r="U2479" i="8" s="1"/>
  <c r="G2480" i="8"/>
  <c r="H2480" i="8"/>
  <c r="I2480" i="8" s="1"/>
  <c r="X2480" i="8" s="1"/>
  <c r="N2480" i="8"/>
  <c r="O2480" i="8"/>
  <c r="W2480" i="8" s="1"/>
  <c r="P2480" i="8"/>
  <c r="S2480" i="8" s="1"/>
  <c r="Q2480" i="8"/>
  <c r="T2480" i="8" s="1"/>
  <c r="R2480" i="8"/>
  <c r="U2480" i="8" s="1"/>
  <c r="G2481" i="8"/>
  <c r="H2481" i="8"/>
  <c r="I2481" i="8" s="1"/>
  <c r="X2481" i="8" s="1"/>
  <c r="N2481" i="8"/>
  <c r="O2481" i="8"/>
  <c r="W2481" i="8" s="1"/>
  <c r="P2481" i="8"/>
  <c r="S2481" i="8" s="1"/>
  <c r="Q2481" i="8"/>
  <c r="T2481" i="8" s="1"/>
  <c r="R2481" i="8"/>
  <c r="U2481" i="8" s="1"/>
  <c r="G2482" i="8"/>
  <c r="H2482" i="8"/>
  <c r="I2482" i="8" s="1"/>
  <c r="X2482" i="8" s="1"/>
  <c r="N2482" i="8"/>
  <c r="O2482" i="8"/>
  <c r="W2482" i="8" s="1"/>
  <c r="P2482" i="8"/>
  <c r="S2482" i="8" s="1"/>
  <c r="Q2482" i="8"/>
  <c r="T2482" i="8" s="1"/>
  <c r="R2482" i="8"/>
  <c r="U2482" i="8" s="1"/>
  <c r="G2483" i="8"/>
  <c r="H2483" i="8"/>
  <c r="I2483" i="8" s="1"/>
  <c r="X2483" i="8" s="1"/>
  <c r="N2483" i="8"/>
  <c r="O2483" i="8"/>
  <c r="W2483" i="8" s="1"/>
  <c r="P2483" i="8"/>
  <c r="S2483" i="8" s="1"/>
  <c r="Q2483" i="8"/>
  <c r="T2483" i="8" s="1"/>
  <c r="R2483" i="8"/>
  <c r="U2483" i="8" s="1"/>
  <c r="G2484" i="8"/>
  <c r="H2484" i="8"/>
  <c r="I2484" i="8" s="1"/>
  <c r="X2484" i="8" s="1"/>
  <c r="N2484" i="8"/>
  <c r="O2484" i="8"/>
  <c r="W2484" i="8" s="1"/>
  <c r="P2484" i="8"/>
  <c r="S2484" i="8" s="1"/>
  <c r="Q2484" i="8"/>
  <c r="T2484" i="8" s="1"/>
  <c r="R2484" i="8"/>
  <c r="U2484" i="8" s="1"/>
  <c r="G2485" i="8"/>
  <c r="H2485" i="8"/>
  <c r="I2485" i="8"/>
  <c r="X2485" i="8" s="1"/>
  <c r="N2485" i="8"/>
  <c r="O2485" i="8"/>
  <c r="W2485" i="8" s="1"/>
  <c r="P2485" i="8"/>
  <c r="S2485" i="8" s="1"/>
  <c r="Q2485" i="8"/>
  <c r="T2485" i="8" s="1"/>
  <c r="R2485" i="8"/>
  <c r="U2485" i="8" s="1"/>
  <c r="G2486" i="8"/>
  <c r="H2486" i="8"/>
  <c r="I2486" i="8" s="1"/>
  <c r="X2486" i="8" s="1"/>
  <c r="N2486" i="8"/>
  <c r="O2486" i="8"/>
  <c r="W2486" i="8" s="1"/>
  <c r="P2486" i="8"/>
  <c r="S2486" i="8" s="1"/>
  <c r="Q2486" i="8"/>
  <c r="T2486" i="8" s="1"/>
  <c r="R2486" i="8"/>
  <c r="U2486" i="8" s="1"/>
  <c r="G2487" i="8"/>
  <c r="H2487" i="8"/>
  <c r="I2487" i="8" s="1"/>
  <c r="X2487" i="8" s="1"/>
  <c r="N2487" i="8"/>
  <c r="O2487" i="8"/>
  <c r="W2487" i="8" s="1"/>
  <c r="P2487" i="8"/>
  <c r="S2487" i="8" s="1"/>
  <c r="Q2487" i="8"/>
  <c r="T2487" i="8" s="1"/>
  <c r="R2487" i="8"/>
  <c r="U2487" i="8" s="1"/>
  <c r="G2488" i="8"/>
  <c r="H2488" i="8"/>
  <c r="I2488" i="8" s="1"/>
  <c r="X2488" i="8" s="1"/>
  <c r="N2488" i="8"/>
  <c r="O2488" i="8"/>
  <c r="W2488" i="8" s="1"/>
  <c r="P2488" i="8"/>
  <c r="S2488" i="8" s="1"/>
  <c r="Q2488" i="8"/>
  <c r="T2488" i="8" s="1"/>
  <c r="R2488" i="8"/>
  <c r="U2488" i="8" s="1"/>
  <c r="G2489" i="8"/>
  <c r="H2489" i="8"/>
  <c r="I2489" i="8" s="1"/>
  <c r="X2489" i="8" s="1"/>
  <c r="N2489" i="8"/>
  <c r="O2489" i="8"/>
  <c r="W2489" i="8" s="1"/>
  <c r="P2489" i="8"/>
  <c r="S2489" i="8" s="1"/>
  <c r="Q2489" i="8"/>
  <c r="T2489" i="8" s="1"/>
  <c r="R2489" i="8"/>
  <c r="U2489" i="8" s="1"/>
  <c r="G2490" i="8"/>
  <c r="H2490" i="8"/>
  <c r="I2490" i="8" s="1"/>
  <c r="X2490" i="8" s="1"/>
  <c r="N2490" i="8"/>
  <c r="O2490" i="8"/>
  <c r="W2490" i="8" s="1"/>
  <c r="P2490" i="8"/>
  <c r="S2490" i="8" s="1"/>
  <c r="Q2490" i="8"/>
  <c r="T2490" i="8" s="1"/>
  <c r="R2490" i="8"/>
  <c r="U2490" i="8" s="1"/>
  <c r="G2491" i="8"/>
  <c r="H2491" i="8"/>
  <c r="I2491" i="8" s="1"/>
  <c r="X2491" i="8" s="1"/>
  <c r="N2491" i="8"/>
  <c r="O2491" i="8"/>
  <c r="W2491" i="8" s="1"/>
  <c r="P2491" i="8"/>
  <c r="S2491" i="8" s="1"/>
  <c r="Q2491" i="8"/>
  <c r="T2491" i="8" s="1"/>
  <c r="R2491" i="8"/>
  <c r="U2491" i="8" s="1"/>
  <c r="G2492" i="8"/>
  <c r="H2492" i="8"/>
  <c r="I2492" i="8" s="1"/>
  <c r="X2492" i="8" s="1"/>
  <c r="N2492" i="8"/>
  <c r="O2492" i="8"/>
  <c r="W2492" i="8" s="1"/>
  <c r="P2492" i="8"/>
  <c r="S2492" i="8" s="1"/>
  <c r="Q2492" i="8"/>
  <c r="T2492" i="8" s="1"/>
  <c r="R2492" i="8"/>
  <c r="U2492" i="8" s="1"/>
  <c r="G2493" i="8"/>
  <c r="H2493" i="8"/>
  <c r="I2493" i="8" s="1"/>
  <c r="X2493" i="8" s="1"/>
  <c r="N2493" i="8"/>
  <c r="O2493" i="8"/>
  <c r="W2493" i="8" s="1"/>
  <c r="P2493" i="8"/>
  <c r="S2493" i="8" s="1"/>
  <c r="Q2493" i="8"/>
  <c r="T2493" i="8" s="1"/>
  <c r="R2493" i="8"/>
  <c r="U2493" i="8" s="1"/>
  <c r="G2494" i="8"/>
  <c r="H2494" i="8"/>
  <c r="I2494" i="8" s="1"/>
  <c r="X2494" i="8" s="1"/>
  <c r="N2494" i="8"/>
  <c r="O2494" i="8"/>
  <c r="W2494" i="8" s="1"/>
  <c r="P2494" i="8"/>
  <c r="S2494" i="8" s="1"/>
  <c r="Q2494" i="8"/>
  <c r="T2494" i="8" s="1"/>
  <c r="R2494" i="8"/>
  <c r="U2494" i="8" s="1"/>
  <c r="G2495" i="8"/>
  <c r="H2495" i="8"/>
  <c r="I2495" i="8" s="1"/>
  <c r="X2495" i="8" s="1"/>
  <c r="N2495" i="8"/>
  <c r="O2495" i="8"/>
  <c r="W2495" i="8" s="1"/>
  <c r="P2495" i="8"/>
  <c r="S2495" i="8" s="1"/>
  <c r="Q2495" i="8"/>
  <c r="T2495" i="8" s="1"/>
  <c r="R2495" i="8"/>
  <c r="U2495" i="8" s="1"/>
  <c r="G2496" i="8"/>
  <c r="H2496" i="8"/>
  <c r="I2496" i="8" s="1"/>
  <c r="X2496" i="8" s="1"/>
  <c r="N2496" i="8"/>
  <c r="O2496" i="8"/>
  <c r="W2496" i="8" s="1"/>
  <c r="P2496" i="8"/>
  <c r="S2496" i="8" s="1"/>
  <c r="Q2496" i="8"/>
  <c r="T2496" i="8" s="1"/>
  <c r="R2496" i="8"/>
  <c r="U2496" i="8" s="1"/>
  <c r="G2497" i="8"/>
  <c r="H2497" i="8"/>
  <c r="I2497" i="8" s="1"/>
  <c r="X2497" i="8" s="1"/>
  <c r="N2497" i="8"/>
  <c r="O2497" i="8"/>
  <c r="W2497" i="8" s="1"/>
  <c r="P2497" i="8"/>
  <c r="S2497" i="8" s="1"/>
  <c r="Q2497" i="8"/>
  <c r="T2497" i="8" s="1"/>
  <c r="R2497" i="8"/>
  <c r="U2497" i="8" s="1"/>
  <c r="G2498" i="8"/>
  <c r="H2498" i="8"/>
  <c r="I2498" i="8" s="1"/>
  <c r="X2498" i="8" s="1"/>
  <c r="N2498" i="8"/>
  <c r="O2498" i="8"/>
  <c r="W2498" i="8" s="1"/>
  <c r="P2498" i="8"/>
  <c r="S2498" i="8" s="1"/>
  <c r="Q2498" i="8"/>
  <c r="T2498" i="8" s="1"/>
  <c r="R2498" i="8"/>
  <c r="U2498" i="8" s="1"/>
  <c r="G2499" i="8"/>
  <c r="H2499" i="8"/>
  <c r="I2499" i="8" s="1"/>
  <c r="X2499" i="8" s="1"/>
  <c r="N2499" i="8"/>
  <c r="O2499" i="8"/>
  <c r="W2499" i="8" s="1"/>
  <c r="P2499" i="8"/>
  <c r="S2499" i="8" s="1"/>
  <c r="Q2499" i="8"/>
  <c r="T2499" i="8" s="1"/>
  <c r="R2499" i="8"/>
  <c r="U2499" i="8" s="1"/>
  <c r="G2500" i="8"/>
  <c r="H2500" i="8"/>
  <c r="I2500" i="8" s="1"/>
  <c r="X2500" i="8" s="1"/>
  <c r="N2500" i="8"/>
  <c r="O2500" i="8"/>
  <c r="W2500" i="8" s="1"/>
  <c r="P2500" i="8"/>
  <c r="S2500" i="8" s="1"/>
  <c r="Q2500" i="8"/>
  <c r="T2500" i="8" s="1"/>
  <c r="R2500" i="8"/>
  <c r="U2500" i="8" s="1"/>
  <c r="G2501" i="8"/>
  <c r="H2501" i="8"/>
  <c r="I2501" i="8" s="1"/>
  <c r="X2501" i="8" s="1"/>
  <c r="N2501" i="8"/>
  <c r="O2501" i="8"/>
  <c r="W2501" i="8" s="1"/>
  <c r="P2501" i="8"/>
  <c r="S2501" i="8" s="1"/>
  <c r="Q2501" i="8"/>
  <c r="T2501" i="8" s="1"/>
  <c r="R2501" i="8"/>
  <c r="U2501" i="8" s="1"/>
  <c r="G2502" i="8"/>
  <c r="H2502" i="8"/>
  <c r="I2502" i="8" s="1"/>
  <c r="X2502" i="8" s="1"/>
  <c r="N2502" i="8"/>
  <c r="O2502" i="8"/>
  <c r="W2502" i="8" s="1"/>
  <c r="P2502" i="8"/>
  <c r="S2502" i="8" s="1"/>
  <c r="Q2502" i="8"/>
  <c r="T2502" i="8" s="1"/>
  <c r="R2502" i="8"/>
  <c r="U2502" i="8" s="1"/>
  <c r="G2503" i="8"/>
  <c r="H2503" i="8"/>
  <c r="I2503" i="8" s="1"/>
  <c r="X2503" i="8" s="1"/>
  <c r="N2503" i="8"/>
  <c r="O2503" i="8"/>
  <c r="W2503" i="8" s="1"/>
  <c r="P2503" i="8"/>
  <c r="S2503" i="8" s="1"/>
  <c r="Q2503" i="8"/>
  <c r="T2503" i="8" s="1"/>
  <c r="R2503" i="8"/>
  <c r="U2503" i="8" s="1"/>
  <c r="G2504" i="8"/>
  <c r="H2504" i="8"/>
  <c r="I2504" i="8" s="1"/>
  <c r="X2504" i="8" s="1"/>
  <c r="N2504" i="8"/>
  <c r="O2504" i="8"/>
  <c r="W2504" i="8" s="1"/>
  <c r="P2504" i="8"/>
  <c r="S2504" i="8" s="1"/>
  <c r="Q2504" i="8"/>
  <c r="T2504" i="8" s="1"/>
  <c r="R2504" i="8"/>
  <c r="U2504" i="8" s="1"/>
  <c r="G2505" i="8"/>
  <c r="H2505" i="8"/>
  <c r="I2505" i="8" s="1"/>
  <c r="X2505" i="8" s="1"/>
  <c r="N2505" i="8"/>
  <c r="O2505" i="8"/>
  <c r="W2505" i="8" s="1"/>
  <c r="P2505" i="8"/>
  <c r="S2505" i="8" s="1"/>
  <c r="Q2505" i="8"/>
  <c r="T2505" i="8" s="1"/>
  <c r="R2505" i="8"/>
  <c r="U2505" i="8" s="1"/>
  <c r="G2506" i="8"/>
  <c r="H2506" i="8"/>
  <c r="I2506" i="8" s="1"/>
  <c r="X2506" i="8" s="1"/>
  <c r="N2506" i="8"/>
  <c r="O2506" i="8"/>
  <c r="W2506" i="8" s="1"/>
  <c r="P2506" i="8"/>
  <c r="S2506" i="8" s="1"/>
  <c r="Q2506" i="8"/>
  <c r="T2506" i="8" s="1"/>
  <c r="R2506" i="8"/>
  <c r="U2506" i="8" s="1"/>
  <c r="G2507" i="8"/>
  <c r="H2507" i="8"/>
  <c r="I2507" i="8" s="1"/>
  <c r="X2507" i="8" s="1"/>
  <c r="N2507" i="8"/>
  <c r="O2507" i="8"/>
  <c r="W2507" i="8" s="1"/>
  <c r="P2507" i="8"/>
  <c r="S2507" i="8" s="1"/>
  <c r="Q2507" i="8"/>
  <c r="T2507" i="8" s="1"/>
  <c r="R2507" i="8"/>
  <c r="U2507" i="8" s="1"/>
  <c r="G2508" i="8"/>
  <c r="H2508" i="8"/>
  <c r="I2508" i="8" s="1"/>
  <c r="X2508" i="8" s="1"/>
  <c r="N2508" i="8"/>
  <c r="O2508" i="8"/>
  <c r="W2508" i="8" s="1"/>
  <c r="P2508" i="8"/>
  <c r="S2508" i="8" s="1"/>
  <c r="Q2508" i="8"/>
  <c r="T2508" i="8" s="1"/>
  <c r="R2508" i="8"/>
  <c r="U2508" i="8" s="1"/>
  <c r="G2509" i="8"/>
  <c r="H2509" i="8"/>
  <c r="I2509" i="8" s="1"/>
  <c r="X2509" i="8" s="1"/>
  <c r="N2509" i="8"/>
  <c r="O2509" i="8"/>
  <c r="W2509" i="8" s="1"/>
  <c r="P2509" i="8"/>
  <c r="S2509" i="8" s="1"/>
  <c r="Q2509" i="8"/>
  <c r="T2509" i="8" s="1"/>
  <c r="R2509" i="8"/>
  <c r="U2509" i="8" s="1"/>
  <c r="G2510" i="8"/>
  <c r="H2510" i="8"/>
  <c r="I2510" i="8"/>
  <c r="X2510" i="8" s="1"/>
  <c r="N2510" i="8"/>
  <c r="O2510" i="8"/>
  <c r="P2510" i="8"/>
  <c r="S2510" i="8" s="1"/>
  <c r="Q2510" i="8"/>
  <c r="T2510" i="8" s="1"/>
  <c r="R2510" i="8"/>
  <c r="U2510" i="8" s="1"/>
  <c r="W2510" i="8"/>
  <c r="G2511" i="8"/>
  <c r="H2511" i="8"/>
  <c r="I2511" i="8" s="1"/>
  <c r="X2511" i="8" s="1"/>
  <c r="N2511" i="8"/>
  <c r="O2511" i="8"/>
  <c r="W2511" i="8" s="1"/>
  <c r="P2511" i="8"/>
  <c r="S2511" i="8" s="1"/>
  <c r="Q2511" i="8"/>
  <c r="T2511" i="8" s="1"/>
  <c r="R2511" i="8"/>
  <c r="U2511" i="8" s="1"/>
  <c r="G2512" i="8"/>
  <c r="H2512" i="8"/>
  <c r="I2512" i="8" s="1"/>
  <c r="X2512" i="8" s="1"/>
  <c r="N2512" i="8"/>
  <c r="O2512" i="8"/>
  <c r="W2512" i="8" s="1"/>
  <c r="P2512" i="8"/>
  <c r="S2512" i="8" s="1"/>
  <c r="Q2512" i="8"/>
  <c r="T2512" i="8" s="1"/>
  <c r="R2512" i="8"/>
  <c r="U2512" i="8" s="1"/>
  <c r="G2513" i="8"/>
  <c r="H2513" i="8"/>
  <c r="I2513" i="8" s="1"/>
  <c r="X2513" i="8" s="1"/>
  <c r="N2513" i="8"/>
  <c r="O2513" i="8"/>
  <c r="W2513" i="8" s="1"/>
  <c r="P2513" i="8"/>
  <c r="S2513" i="8" s="1"/>
  <c r="Q2513" i="8"/>
  <c r="T2513" i="8" s="1"/>
  <c r="R2513" i="8"/>
  <c r="U2513" i="8" s="1"/>
  <c r="G2514" i="8"/>
  <c r="H2514" i="8"/>
  <c r="I2514" i="8" s="1"/>
  <c r="X2514" i="8" s="1"/>
  <c r="N2514" i="8"/>
  <c r="O2514" i="8"/>
  <c r="W2514" i="8" s="1"/>
  <c r="P2514" i="8"/>
  <c r="S2514" i="8" s="1"/>
  <c r="Q2514" i="8"/>
  <c r="T2514" i="8" s="1"/>
  <c r="R2514" i="8"/>
  <c r="U2514" i="8" s="1"/>
  <c r="G2515" i="8"/>
  <c r="H2515" i="8"/>
  <c r="I2515" i="8" s="1"/>
  <c r="X2515" i="8" s="1"/>
  <c r="N2515" i="8"/>
  <c r="O2515" i="8"/>
  <c r="W2515" i="8" s="1"/>
  <c r="P2515" i="8"/>
  <c r="S2515" i="8" s="1"/>
  <c r="Q2515" i="8"/>
  <c r="T2515" i="8" s="1"/>
  <c r="R2515" i="8"/>
  <c r="U2515" i="8" s="1"/>
  <c r="G2516" i="8"/>
  <c r="H2516" i="8"/>
  <c r="I2516" i="8" s="1"/>
  <c r="X2516" i="8" s="1"/>
  <c r="N2516" i="8"/>
  <c r="O2516" i="8"/>
  <c r="W2516" i="8" s="1"/>
  <c r="P2516" i="8"/>
  <c r="S2516" i="8" s="1"/>
  <c r="Q2516" i="8"/>
  <c r="T2516" i="8" s="1"/>
  <c r="R2516" i="8"/>
  <c r="U2516" i="8" s="1"/>
  <c r="G2517" i="8"/>
  <c r="H2517" i="8"/>
  <c r="I2517" i="8" s="1"/>
  <c r="X2517" i="8" s="1"/>
  <c r="N2517" i="8"/>
  <c r="O2517" i="8"/>
  <c r="W2517" i="8" s="1"/>
  <c r="P2517" i="8"/>
  <c r="S2517" i="8" s="1"/>
  <c r="Q2517" i="8"/>
  <c r="T2517" i="8" s="1"/>
  <c r="R2517" i="8"/>
  <c r="U2517" i="8" s="1"/>
  <c r="G2518" i="8"/>
  <c r="H2518" i="8"/>
  <c r="I2518" i="8" s="1"/>
  <c r="X2518" i="8" s="1"/>
  <c r="N2518" i="8"/>
  <c r="O2518" i="8"/>
  <c r="W2518" i="8" s="1"/>
  <c r="P2518" i="8"/>
  <c r="S2518" i="8" s="1"/>
  <c r="Q2518" i="8"/>
  <c r="T2518" i="8" s="1"/>
  <c r="R2518" i="8"/>
  <c r="U2518" i="8" s="1"/>
  <c r="G2519" i="8"/>
  <c r="H2519" i="8"/>
  <c r="I2519" i="8" s="1"/>
  <c r="X2519" i="8" s="1"/>
  <c r="N2519" i="8"/>
  <c r="O2519" i="8"/>
  <c r="W2519" i="8" s="1"/>
  <c r="P2519" i="8"/>
  <c r="S2519" i="8" s="1"/>
  <c r="Q2519" i="8"/>
  <c r="T2519" i="8" s="1"/>
  <c r="R2519" i="8"/>
  <c r="U2519" i="8" s="1"/>
  <c r="G2520" i="8"/>
  <c r="H2520" i="8"/>
  <c r="I2520" i="8" s="1"/>
  <c r="X2520" i="8" s="1"/>
  <c r="N2520" i="8"/>
  <c r="O2520" i="8"/>
  <c r="W2520" i="8" s="1"/>
  <c r="P2520" i="8"/>
  <c r="S2520" i="8" s="1"/>
  <c r="Q2520" i="8"/>
  <c r="T2520" i="8" s="1"/>
  <c r="R2520" i="8"/>
  <c r="U2520" i="8" s="1"/>
  <c r="G2521" i="8"/>
  <c r="H2521" i="8"/>
  <c r="I2521" i="8" s="1"/>
  <c r="X2521" i="8" s="1"/>
  <c r="N2521" i="8"/>
  <c r="O2521" i="8"/>
  <c r="W2521" i="8" s="1"/>
  <c r="P2521" i="8"/>
  <c r="S2521" i="8" s="1"/>
  <c r="Q2521" i="8"/>
  <c r="T2521" i="8" s="1"/>
  <c r="R2521" i="8"/>
  <c r="U2521" i="8" s="1"/>
  <c r="G2522" i="8"/>
  <c r="H2522" i="8"/>
  <c r="I2522" i="8" s="1"/>
  <c r="X2522" i="8" s="1"/>
  <c r="N2522" i="8"/>
  <c r="O2522" i="8"/>
  <c r="W2522" i="8" s="1"/>
  <c r="P2522" i="8"/>
  <c r="S2522" i="8" s="1"/>
  <c r="Q2522" i="8"/>
  <c r="T2522" i="8" s="1"/>
  <c r="R2522" i="8"/>
  <c r="U2522" i="8" s="1"/>
  <c r="G2523" i="8"/>
  <c r="H2523" i="8"/>
  <c r="I2523" i="8" s="1"/>
  <c r="X2523" i="8" s="1"/>
  <c r="N2523" i="8"/>
  <c r="O2523" i="8"/>
  <c r="W2523" i="8" s="1"/>
  <c r="P2523" i="8"/>
  <c r="S2523" i="8" s="1"/>
  <c r="Q2523" i="8"/>
  <c r="T2523" i="8" s="1"/>
  <c r="R2523" i="8"/>
  <c r="U2523" i="8" s="1"/>
  <c r="G2524" i="8"/>
  <c r="H2524" i="8"/>
  <c r="I2524" i="8" s="1"/>
  <c r="X2524" i="8" s="1"/>
  <c r="N2524" i="8"/>
  <c r="O2524" i="8"/>
  <c r="W2524" i="8" s="1"/>
  <c r="P2524" i="8"/>
  <c r="S2524" i="8" s="1"/>
  <c r="Q2524" i="8"/>
  <c r="T2524" i="8" s="1"/>
  <c r="R2524" i="8"/>
  <c r="U2524" i="8" s="1"/>
  <c r="G2525" i="8"/>
  <c r="H2525" i="8"/>
  <c r="I2525" i="8" s="1"/>
  <c r="X2525" i="8" s="1"/>
  <c r="N2525" i="8"/>
  <c r="O2525" i="8"/>
  <c r="W2525" i="8" s="1"/>
  <c r="P2525" i="8"/>
  <c r="S2525" i="8" s="1"/>
  <c r="Q2525" i="8"/>
  <c r="T2525" i="8" s="1"/>
  <c r="R2525" i="8"/>
  <c r="U2525" i="8" s="1"/>
  <c r="G2526" i="8"/>
  <c r="H2526" i="8"/>
  <c r="I2526" i="8" s="1"/>
  <c r="X2526" i="8" s="1"/>
  <c r="N2526" i="8"/>
  <c r="O2526" i="8"/>
  <c r="W2526" i="8" s="1"/>
  <c r="P2526" i="8"/>
  <c r="S2526" i="8" s="1"/>
  <c r="Q2526" i="8"/>
  <c r="T2526" i="8" s="1"/>
  <c r="R2526" i="8"/>
  <c r="U2526" i="8" s="1"/>
  <c r="G2527" i="8"/>
  <c r="H2527" i="8"/>
  <c r="I2527" i="8" s="1"/>
  <c r="X2527" i="8" s="1"/>
  <c r="N2527" i="8"/>
  <c r="O2527" i="8"/>
  <c r="W2527" i="8" s="1"/>
  <c r="P2527" i="8"/>
  <c r="S2527" i="8" s="1"/>
  <c r="Q2527" i="8"/>
  <c r="T2527" i="8" s="1"/>
  <c r="R2527" i="8"/>
  <c r="U2527" i="8" s="1"/>
  <c r="G2528" i="8"/>
  <c r="H2528" i="8"/>
  <c r="I2528" i="8"/>
  <c r="X2528" i="8" s="1"/>
  <c r="N2528" i="8"/>
  <c r="O2528" i="8"/>
  <c r="W2528" i="8" s="1"/>
  <c r="P2528" i="8"/>
  <c r="S2528" i="8" s="1"/>
  <c r="Q2528" i="8"/>
  <c r="T2528" i="8" s="1"/>
  <c r="R2528" i="8"/>
  <c r="U2528" i="8" s="1"/>
  <c r="G2529" i="8"/>
  <c r="H2529" i="8"/>
  <c r="I2529" i="8" s="1"/>
  <c r="X2529" i="8" s="1"/>
  <c r="N2529" i="8"/>
  <c r="O2529" i="8"/>
  <c r="W2529" i="8" s="1"/>
  <c r="P2529" i="8"/>
  <c r="S2529" i="8" s="1"/>
  <c r="Q2529" i="8"/>
  <c r="T2529" i="8" s="1"/>
  <c r="R2529" i="8"/>
  <c r="U2529" i="8" s="1"/>
  <c r="G2530" i="8"/>
  <c r="H2530" i="8"/>
  <c r="I2530" i="8" s="1"/>
  <c r="X2530" i="8" s="1"/>
  <c r="N2530" i="8"/>
  <c r="O2530" i="8"/>
  <c r="W2530" i="8" s="1"/>
  <c r="P2530" i="8"/>
  <c r="S2530" i="8" s="1"/>
  <c r="Q2530" i="8"/>
  <c r="T2530" i="8" s="1"/>
  <c r="R2530" i="8"/>
  <c r="U2530" i="8" s="1"/>
  <c r="G2531" i="8"/>
  <c r="H2531" i="8"/>
  <c r="I2531" i="8" s="1"/>
  <c r="X2531" i="8" s="1"/>
  <c r="N2531" i="8"/>
  <c r="O2531" i="8"/>
  <c r="W2531" i="8" s="1"/>
  <c r="P2531" i="8"/>
  <c r="S2531" i="8" s="1"/>
  <c r="Q2531" i="8"/>
  <c r="T2531" i="8" s="1"/>
  <c r="R2531" i="8"/>
  <c r="U2531" i="8" s="1"/>
  <c r="G2532" i="8"/>
  <c r="H2532" i="8"/>
  <c r="I2532" i="8" s="1"/>
  <c r="X2532" i="8" s="1"/>
  <c r="N2532" i="8"/>
  <c r="O2532" i="8"/>
  <c r="W2532" i="8" s="1"/>
  <c r="P2532" i="8"/>
  <c r="S2532" i="8" s="1"/>
  <c r="Q2532" i="8"/>
  <c r="T2532" i="8" s="1"/>
  <c r="R2532" i="8"/>
  <c r="U2532" i="8" s="1"/>
  <c r="G2533" i="8"/>
  <c r="H2533" i="8"/>
  <c r="I2533" i="8" s="1"/>
  <c r="X2533" i="8" s="1"/>
  <c r="N2533" i="8"/>
  <c r="O2533" i="8"/>
  <c r="W2533" i="8" s="1"/>
  <c r="P2533" i="8"/>
  <c r="S2533" i="8" s="1"/>
  <c r="Q2533" i="8"/>
  <c r="T2533" i="8" s="1"/>
  <c r="R2533" i="8"/>
  <c r="U2533" i="8" s="1"/>
  <c r="G2534" i="8"/>
  <c r="H2534" i="8"/>
  <c r="I2534" i="8" s="1"/>
  <c r="X2534" i="8" s="1"/>
  <c r="N2534" i="8"/>
  <c r="O2534" i="8"/>
  <c r="W2534" i="8" s="1"/>
  <c r="P2534" i="8"/>
  <c r="S2534" i="8" s="1"/>
  <c r="Q2534" i="8"/>
  <c r="T2534" i="8" s="1"/>
  <c r="R2534" i="8"/>
  <c r="U2534" i="8" s="1"/>
  <c r="G2535" i="8"/>
  <c r="H2535" i="8"/>
  <c r="I2535" i="8"/>
  <c r="X2535" i="8" s="1"/>
  <c r="N2535" i="8"/>
  <c r="O2535" i="8"/>
  <c r="W2535" i="8" s="1"/>
  <c r="P2535" i="8"/>
  <c r="S2535" i="8" s="1"/>
  <c r="Q2535" i="8"/>
  <c r="T2535" i="8" s="1"/>
  <c r="R2535" i="8"/>
  <c r="U2535" i="8" s="1"/>
  <c r="G2536" i="8"/>
  <c r="H2536" i="8"/>
  <c r="I2536" i="8"/>
  <c r="X2536" i="8" s="1"/>
  <c r="N2536" i="8"/>
  <c r="O2536" i="8"/>
  <c r="W2536" i="8" s="1"/>
  <c r="P2536" i="8"/>
  <c r="S2536" i="8" s="1"/>
  <c r="Q2536" i="8"/>
  <c r="T2536" i="8" s="1"/>
  <c r="R2536" i="8"/>
  <c r="U2536" i="8" s="1"/>
  <c r="G2537" i="8"/>
  <c r="H2537" i="8"/>
  <c r="I2537" i="8" s="1"/>
  <c r="X2537" i="8" s="1"/>
  <c r="N2537" i="8"/>
  <c r="O2537" i="8"/>
  <c r="W2537" i="8" s="1"/>
  <c r="P2537" i="8"/>
  <c r="S2537" i="8" s="1"/>
  <c r="Q2537" i="8"/>
  <c r="T2537" i="8" s="1"/>
  <c r="R2537" i="8"/>
  <c r="U2537" i="8" s="1"/>
  <c r="G2538" i="8"/>
  <c r="H2538" i="8"/>
  <c r="I2538" i="8" s="1"/>
  <c r="X2538" i="8" s="1"/>
  <c r="N2538" i="8"/>
  <c r="O2538" i="8"/>
  <c r="W2538" i="8" s="1"/>
  <c r="P2538" i="8"/>
  <c r="S2538" i="8" s="1"/>
  <c r="Q2538" i="8"/>
  <c r="T2538" i="8" s="1"/>
  <c r="R2538" i="8"/>
  <c r="U2538" i="8" s="1"/>
  <c r="G2539" i="8"/>
  <c r="H2539" i="8"/>
  <c r="I2539" i="8" s="1"/>
  <c r="X2539" i="8" s="1"/>
  <c r="N2539" i="8"/>
  <c r="O2539" i="8"/>
  <c r="W2539" i="8" s="1"/>
  <c r="P2539" i="8"/>
  <c r="S2539" i="8" s="1"/>
  <c r="Q2539" i="8"/>
  <c r="T2539" i="8" s="1"/>
  <c r="R2539" i="8"/>
  <c r="U2539" i="8" s="1"/>
  <c r="G2540" i="8"/>
  <c r="H2540" i="8"/>
  <c r="I2540" i="8" s="1"/>
  <c r="X2540" i="8" s="1"/>
  <c r="N2540" i="8"/>
  <c r="O2540" i="8"/>
  <c r="W2540" i="8" s="1"/>
  <c r="P2540" i="8"/>
  <c r="S2540" i="8" s="1"/>
  <c r="Q2540" i="8"/>
  <c r="T2540" i="8" s="1"/>
  <c r="R2540" i="8"/>
  <c r="U2540" i="8" s="1"/>
  <c r="G2541" i="8"/>
  <c r="H2541" i="8"/>
  <c r="I2541" i="8" s="1"/>
  <c r="X2541" i="8" s="1"/>
  <c r="N2541" i="8"/>
  <c r="O2541" i="8"/>
  <c r="W2541" i="8" s="1"/>
  <c r="P2541" i="8"/>
  <c r="S2541" i="8" s="1"/>
  <c r="Q2541" i="8"/>
  <c r="T2541" i="8" s="1"/>
  <c r="R2541" i="8"/>
  <c r="U2541" i="8" s="1"/>
  <c r="G2542" i="8"/>
  <c r="H2542" i="8"/>
  <c r="I2542" i="8" s="1"/>
  <c r="X2542" i="8" s="1"/>
  <c r="N2542" i="8"/>
  <c r="O2542" i="8"/>
  <c r="W2542" i="8" s="1"/>
  <c r="P2542" i="8"/>
  <c r="S2542" i="8" s="1"/>
  <c r="Q2542" i="8"/>
  <c r="T2542" i="8" s="1"/>
  <c r="R2542" i="8"/>
  <c r="U2542" i="8" s="1"/>
  <c r="G2543" i="8"/>
  <c r="H2543" i="8"/>
  <c r="I2543" i="8" s="1"/>
  <c r="X2543" i="8" s="1"/>
  <c r="N2543" i="8"/>
  <c r="O2543" i="8"/>
  <c r="W2543" i="8" s="1"/>
  <c r="P2543" i="8"/>
  <c r="S2543" i="8" s="1"/>
  <c r="Q2543" i="8"/>
  <c r="T2543" i="8" s="1"/>
  <c r="R2543" i="8"/>
  <c r="U2543" i="8" s="1"/>
  <c r="G2544" i="8"/>
  <c r="H2544" i="8"/>
  <c r="I2544" i="8" s="1"/>
  <c r="X2544" i="8" s="1"/>
  <c r="N2544" i="8"/>
  <c r="O2544" i="8"/>
  <c r="W2544" i="8" s="1"/>
  <c r="P2544" i="8"/>
  <c r="S2544" i="8" s="1"/>
  <c r="Q2544" i="8"/>
  <c r="T2544" i="8" s="1"/>
  <c r="R2544" i="8"/>
  <c r="U2544" i="8" s="1"/>
  <c r="G2545" i="8"/>
  <c r="H2545" i="8"/>
  <c r="I2545" i="8" s="1"/>
  <c r="X2545" i="8" s="1"/>
  <c r="N2545" i="8"/>
  <c r="O2545" i="8"/>
  <c r="P2545" i="8"/>
  <c r="S2545" i="8" s="1"/>
  <c r="Q2545" i="8"/>
  <c r="T2545" i="8" s="1"/>
  <c r="R2545" i="8"/>
  <c r="U2545" i="8" s="1"/>
  <c r="W2545" i="8"/>
  <c r="G2546" i="8"/>
  <c r="H2546" i="8"/>
  <c r="I2546" i="8" s="1"/>
  <c r="X2546" i="8" s="1"/>
  <c r="N2546" i="8"/>
  <c r="O2546" i="8"/>
  <c r="W2546" i="8" s="1"/>
  <c r="P2546" i="8"/>
  <c r="S2546" i="8" s="1"/>
  <c r="Q2546" i="8"/>
  <c r="T2546" i="8" s="1"/>
  <c r="R2546" i="8"/>
  <c r="U2546" i="8" s="1"/>
  <c r="G2547" i="8"/>
  <c r="H2547" i="8"/>
  <c r="I2547" i="8" s="1"/>
  <c r="X2547" i="8" s="1"/>
  <c r="N2547" i="8"/>
  <c r="O2547" i="8"/>
  <c r="W2547" i="8" s="1"/>
  <c r="P2547" i="8"/>
  <c r="S2547" i="8" s="1"/>
  <c r="Q2547" i="8"/>
  <c r="T2547" i="8" s="1"/>
  <c r="R2547" i="8"/>
  <c r="U2547" i="8" s="1"/>
  <c r="G2548" i="8"/>
  <c r="H2548" i="8"/>
  <c r="I2548" i="8" s="1"/>
  <c r="X2548" i="8" s="1"/>
  <c r="N2548" i="8"/>
  <c r="O2548" i="8"/>
  <c r="W2548" i="8" s="1"/>
  <c r="P2548" i="8"/>
  <c r="S2548" i="8" s="1"/>
  <c r="Q2548" i="8"/>
  <c r="T2548" i="8" s="1"/>
  <c r="R2548" i="8"/>
  <c r="U2548" i="8" s="1"/>
  <c r="G2549" i="8"/>
  <c r="H2549" i="8"/>
  <c r="I2549" i="8" s="1"/>
  <c r="X2549" i="8" s="1"/>
  <c r="N2549" i="8"/>
  <c r="O2549" i="8"/>
  <c r="W2549" i="8" s="1"/>
  <c r="P2549" i="8"/>
  <c r="S2549" i="8" s="1"/>
  <c r="Q2549" i="8"/>
  <c r="T2549" i="8" s="1"/>
  <c r="R2549" i="8"/>
  <c r="U2549" i="8" s="1"/>
  <c r="G2550" i="8"/>
  <c r="H2550" i="8"/>
  <c r="I2550" i="8" s="1"/>
  <c r="X2550" i="8" s="1"/>
  <c r="N2550" i="8"/>
  <c r="O2550" i="8"/>
  <c r="W2550" i="8" s="1"/>
  <c r="P2550" i="8"/>
  <c r="S2550" i="8" s="1"/>
  <c r="Q2550" i="8"/>
  <c r="T2550" i="8" s="1"/>
  <c r="R2550" i="8"/>
  <c r="U2550" i="8" s="1"/>
  <c r="G2551" i="8"/>
  <c r="H2551" i="8"/>
  <c r="I2551" i="8" s="1"/>
  <c r="X2551" i="8" s="1"/>
  <c r="N2551" i="8"/>
  <c r="O2551" i="8"/>
  <c r="W2551" i="8" s="1"/>
  <c r="P2551" i="8"/>
  <c r="S2551" i="8" s="1"/>
  <c r="Q2551" i="8"/>
  <c r="T2551" i="8" s="1"/>
  <c r="R2551" i="8"/>
  <c r="U2551" i="8" s="1"/>
  <c r="G2552" i="8"/>
  <c r="H2552" i="8"/>
  <c r="I2552" i="8" s="1"/>
  <c r="X2552" i="8" s="1"/>
  <c r="N2552" i="8"/>
  <c r="O2552" i="8"/>
  <c r="W2552" i="8" s="1"/>
  <c r="P2552" i="8"/>
  <c r="S2552" i="8" s="1"/>
  <c r="Q2552" i="8"/>
  <c r="T2552" i="8" s="1"/>
  <c r="R2552" i="8"/>
  <c r="U2552" i="8" s="1"/>
  <c r="G2553" i="8"/>
  <c r="H2553" i="8"/>
  <c r="I2553" i="8" s="1"/>
  <c r="X2553" i="8" s="1"/>
  <c r="N2553" i="8"/>
  <c r="O2553" i="8"/>
  <c r="W2553" i="8" s="1"/>
  <c r="P2553" i="8"/>
  <c r="S2553" i="8" s="1"/>
  <c r="Q2553" i="8"/>
  <c r="T2553" i="8" s="1"/>
  <c r="R2553" i="8"/>
  <c r="U2553" i="8" s="1"/>
  <c r="G2554" i="8"/>
  <c r="H2554" i="8"/>
  <c r="I2554" i="8" s="1"/>
  <c r="X2554" i="8" s="1"/>
  <c r="N2554" i="8"/>
  <c r="O2554" i="8"/>
  <c r="W2554" i="8" s="1"/>
  <c r="P2554" i="8"/>
  <c r="S2554" i="8" s="1"/>
  <c r="Q2554" i="8"/>
  <c r="T2554" i="8" s="1"/>
  <c r="R2554" i="8"/>
  <c r="U2554" i="8" s="1"/>
  <c r="G2555" i="8"/>
  <c r="H2555" i="8"/>
  <c r="I2555" i="8" s="1"/>
  <c r="X2555" i="8" s="1"/>
  <c r="N2555" i="8"/>
  <c r="O2555" i="8"/>
  <c r="W2555" i="8" s="1"/>
  <c r="P2555" i="8"/>
  <c r="S2555" i="8" s="1"/>
  <c r="Q2555" i="8"/>
  <c r="T2555" i="8" s="1"/>
  <c r="R2555" i="8"/>
  <c r="U2555" i="8" s="1"/>
  <c r="G2556" i="8"/>
  <c r="H2556" i="8"/>
  <c r="I2556" i="8" s="1"/>
  <c r="X2556" i="8" s="1"/>
  <c r="N2556" i="8"/>
  <c r="O2556" i="8"/>
  <c r="W2556" i="8" s="1"/>
  <c r="P2556" i="8"/>
  <c r="S2556" i="8" s="1"/>
  <c r="Q2556" i="8"/>
  <c r="T2556" i="8" s="1"/>
  <c r="R2556" i="8"/>
  <c r="U2556" i="8" s="1"/>
  <c r="G2557" i="8"/>
  <c r="H2557" i="8"/>
  <c r="I2557" i="8" s="1"/>
  <c r="X2557" i="8" s="1"/>
  <c r="N2557" i="8"/>
  <c r="O2557" i="8"/>
  <c r="W2557" i="8" s="1"/>
  <c r="P2557" i="8"/>
  <c r="S2557" i="8" s="1"/>
  <c r="Q2557" i="8"/>
  <c r="T2557" i="8" s="1"/>
  <c r="R2557" i="8"/>
  <c r="U2557" i="8" s="1"/>
  <c r="G2558" i="8"/>
  <c r="H2558" i="8"/>
  <c r="I2558" i="8" s="1"/>
  <c r="X2558" i="8" s="1"/>
  <c r="N2558" i="8"/>
  <c r="O2558" i="8"/>
  <c r="W2558" i="8" s="1"/>
  <c r="P2558" i="8"/>
  <c r="S2558" i="8" s="1"/>
  <c r="Q2558" i="8"/>
  <c r="T2558" i="8" s="1"/>
  <c r="R2558" i="8"/>
  <c r="U2558" i="8" s="1"/>
  <c r="G2559" i="8"/>
  <c r="H2559" i="8"/>
  <c r="I2559" i="8" s="1"/>
  <c r="X2559" i="8" s="1"/>
  <c r="N2559" i="8"/>
  <c r="O2559" i="8"/>
  <c r="W2559" i="8" s="1"/>
  <c r="P2559" i="8"/>
  <c r="S2559" i="8" s="1"/>
  <c r="Q2559" i="8"/>
  <c r="T2559" i="8" s="1"/>
  <c r="R2559" i="8"/>
  <c r="U2559" i="8" s="1"/>
  <c r="G2560" i="8"/>
  <c r="H2560" i="8"/>
  <c r="I2560" i="8" s="1"/>
  <c r="X2560" i="8" s="1"/>
  <c r="N2560" i="8"/>
  <c r="O2560" i="8"/>
  <c r="W2560" i="8" s="1"/>
  <c r="P2560" i="8"/>
  <c r="S2560" i="8" s="1"/>
  <c r="Q2560" i="8"/>
  <c r="T2560" i="8" s="1"/>
  <c r="R2560" i="8"/>
  <c r="U2560" i="8" s="1"/>
  <c r="G2561" i="8"/>
  <c r="H2561" i="8"/>
  <c r="I2561" i="8" s="1"/>
  <c r="X2561" i="8" s="1"/>
  <c r="N2561" i="8"/>
  <c r="O2561" i="8"/>
  <c r="W2561" i="8" s="1"/>
  <c r="P2561" i="8"/>
  <c r="S2561" i="8" s="1"/>
  <c r="Q2561" i="8"/>
  <c r="T2561" i="8" s="1"/>
  <c r="R2561" i="8"/>
  <c r="U2561" i="8" s="1"/>
  <c r="G2562" i="8"/>
  <c r="H2562" i="8"/>
  <c r="I2562" i="8" s="1"/>
  <c r="X2562" i="8" s="1"/>
  <c r="N2562" i="8"/>
  <c r="O2562" i="8"/>
  <c r="W2562" i="8" s="1"/>
  <c r="P2562" i="8"/>
  <c r="S2562" i="8" s="1"/>
  <c r="Q2562" i="8"/>
  <c r="T2562" i="8" s="1"/>
  <c r="R2562" i="8"/>
  <c r="U2562" i="8" s="1"/>
  <c r="G2563" i="8"/>
  <c r="H2563" i="8"/>
  <c r="I2563" i="8" s="1"/>
  <c r="X2563" i="8" s="1"/>
  <c r="N2563" i="8"/>
  <c r="O2563" i="8"/>
  <c r="W2563" i="8" s="1"/>
  <c r="P2563" i="8"/>
  <c r="S2563" i="8" s="1"/>
  <c r="Q2563" i="8"/>
  <c r="T2563" i="8" s="1"/>
  <c r="R2563" i="8"/>
  <c r="U2563" i="8" s="1"/>
  <c r="G2564" i="8"/>
  <c r="H2564" i="8"/>
  <c r="I2564" i="8" s="1"/>
  <c r="X2564" i="8" s="1"/>
  <c r="N2564" i="8"/>
  <c r="O2564" i="8"/>
  <c r="W2564" i="8" s="1"/>
  <c r="P2564" i="8"/>
  <c r="S2564" i="8" s="1"/>
  <c r="Q2564" i="8"/>
  <c r="T2564" i="8" s="1"/>
  <c r="R2564" i="8"/>
  <c r="U2564" i="8" s="1"/>
  <c r="G2565" i="8"/>
  <c r="H2565" i="8"/>
  <c r="I2565" i="8" s="1"/>
  <c r="X2565" i="8" s="1"/>
  <c r="N2565" i="8"/>
  <c r="O2565" i="8"/>
  <c r="W2565" i="8" s="1"/>
  <c r="P2565" i="8"/>
  <c r="S2565" i="8" s="1"/>
  <c r="Q2565" i="8"/>
  <c r="T2565" i="8" s="1"/>
  <c r="R2565" i="8"/>
  <c r="U2565" i="8" s="1"/>
  <c r="G2566" i="8"/>
  <c r="H2566" i="8"/>
  <c r="I2566" i="8" s="1"/>
  <c r="X2566" i="8" s="1"/>
  <c r="N2566" i="8"/>
  <c r="O2566" i="8"/>
  <c r="W2566" i="8" s="1"/>
  <c r="P2566" i="8"/>
  <c r="S2566" i="8" s="1"/>
  <c r="Q2566" i="8"/>
  <c r="T2566" i="8" s="1"/>
  <c r="R2566" i="8"/>
  <c r="U2566" i="8" s="1"/>
  <c r="G2567" i="8"/>
  <c r="H2567" i="8"/>
  <c r="I2567" i="8" s="1"/>
  <c r="X2567" i="8" s="1"/>
  <c r="N2567" i="8"/>
  <c r="O2567" i="8"/>
  <c r="W2567" i="8" s="1"/>
  <c r="P2567" i="8"/>
  <c r="S2567" i="8" s="1"/>
  <c r="Q2567" i="8"/>
  <c r="T2567" i="8" s="1"/>
  <c r="R2567" i="8"/>
  <c r="U2567" i="8" s="1"/>
  <c r="G2568" i="8"/>
  <c r="H2568" i="8"/>
  <c r="I2568" i="8" s="1"/>
  <c r="X2568" i="8" s="1"/>
  <c r="N2568" i="8"/>
  <c r="O2568" i="8"/>
  <c r="W2568" i="8" s="1"/>
  <c r="P2568" i="8"/>
  <c r="S2568" i="8" s="1"/>
  <c r="Q2568" i="8"/>
  <c r="R2568" i="8"/>
  <c r="U2568" i="8" s="1"/>
  <c r="T2568" i="8"/>
  <c r="G2569" i="8"/>
  <c r="H2569" i="8"/>
  <c r="I2569" i="8" s="1"/>
  <c r="X2569" i="8" s="1"/>
  <c r="N2569" i="8"/>
  <c r="O2569" i="8"/>
  <c r="W2569" i="8" s="1"/>
  <c r="P2569" i="8"/>
  <c r="S2569" i="8" s="1"/>
  <c r="Q2569" i="8"/>
  <c r="T2569" i="8" s="1"/>
  <c r="R2569" i="8"/>
  <c r="U2569" i="8" s="1"/>
  <c r="G2570" i="8"/>
  <c r="H2570" i="8"/>
  <c r="I2570" i="8" s="1"/>
  <c r="X2570" i="8" s="1"/>
  <c r="N2570" i="8"/>
  <c r="O2570" i="8"/>
  <c r="W2570" i="8" s="1"/>
  <c r="P2570" i="8"/>
  <c r="S2570" i="8" s="1"/>
  <c r="Q2570" i="8"/>
  <c r="R2570" i="8"/>
  <c r="U2570" i="8" s="1"/>
  <c r="T2570" i="8"/>
  <c r="G2571" i="8"/>
  <c r="H2571" i="8"/>
  <c r="I2571" i="8" s="1"/>
  <c r="X2571" i="8" s="1"/>
  <c r="N2571" i="8"/>
  <c r="O2571" i="8"/>
  <c r="W2571" i="8" s="1"/>
  <c r="P2571" i="8"/>
  <c r="S2571" i="8" s="1"/>
  <c r="Q2571" i="8"/>
  <c r="T2571" i="8" s="1"/>
  <c r="R2571" i="8"/>
  <c r="U2571" i="8" s="1"/>
  <c r="G2572" i="8"/>
  <c r="H2572" i="8"/>
  <c r="I2572" i="8" s="1"/>
  <c r="X2572" i="8" s="1"/>
  <c r="N2572" i="8"/>
  <c r="O2572" i="8"/>
  <c r="W2572" i="8" s="1"/>
  <c r="P2572" i="8"/>
  <c r="S2572" i="8" s="1"/>
  <c r="Q2572" i="8"/>
  <c r="T2572" i="8" s="1"/>
  <c r="R2572" i="8"/>
  <c r="U2572" i="8" s="1"/>
  <c r="G2573" i="8"/>
  <c r="H2573" i="8"/>
  <c r="I2573" i="8" s="1"/>
  <c r="X2573" i="8" s="1"/>
  <c r="N2573" i="8"/>
  <c r="O2573" i="8"/>
  <c r="W2573" i="8" s="1"/>
  <c r="P2573" i="8"/>
  <c r="S2573" i="8" s="1"/>
  <c r="Q2573" i="8"/>
  <c r="T2573" i="8" s="1"/>
  <c r="R2573" i="8"/>
  <c r="U2573" i="8" s="1"/>
  <c r="G2574" i="8"/>
  <c r="H2574" i="8"/>
  <c r="I2574" i="8" s="1"/>
  <c r="X2574" i="8" s="1"/>
  <c r="N2574" i="8"/>
  <c r="O2574" i="8"/>
  <c r="W2574" i="8" s="1"/>
  <c r="P2574" i="8"/>
  <c r="S2574" i="8" s="1"/>
  <c r="Q2574" i="8"/>
  <c r="T2574" i="8" s="1"/>
  <c r="R2574" i="8"/>
  <c r="U2574" i="8" s="1"/>
  <c r="G2575" i="8"/>
  <c r="H2575" i="8"/>
  <c r="I2575" i="8" s="1"/>
  <c r="X2575" i="8" s="1"/>
  <c r="N2575" i="8"/>
  <c r="O2575" i="8"/>
  <c r="W2575" i="8" s="1"/>
  <c r="P2575" i="8"/>
  <c r="S2575" i="8" s="1"/>
  <c r="Q2575" i="8"/>
  <c r="T2575" i="8" s="1"/>
  <c r="R2575" i="8"/>
  <c r="U2575" i="8" s="1"/>
  <c r="G2576" i="8"/>
  <c r="H2576" i="8"/>
  <c r="I2576" i="8" s="1"/>
  <c r="X2576" i="8" s="1"/>
  <c r="N2576" i="8"/>
  <c r="O2576" i="8"/>
  <c r="W2576" i="8" s="1"/>
  <c r="P2576" i="8"/>
  <c r="S2576" i="8" s="1"/>
  <c r="Q2576" i="8"/>
  <c r="T2576" i="8" s="1"/>
  <c r="R2576" i="8"/>
  <c r="U2576" i="8" s="1"/>
  <c r="G2577" i="8"/>
  <c r="H2577" i="8"/>
  <c r="I2577" i="8" s="1"/>
  <c r="X2577" i="8" s="1"/>
  <c r="N2577" i="8"/>
  <c r="O2577" i="8"/>
  <c r="W2577" i="8" s="1"/>
  <c r="P2577" i="8"/>
  <c r="S2577" i="8" s="1"/>
  <c r="Q2577" i="8"/>
  <c r="T2577" i="8" s="1"/>
  <c r="R2577" i="8"/>
  <c r="U2577" i="8" s="1"/>
  <c r="G2578" i="8"/>
  <c r="H2578" i="8"/>
  <c r="I2578" i="8" s="1"/>
  <c r="X2578" i="8" s="1"/>
  <c r="N2578" i="8"/>
  <c r="O2578" i="8"/>
  <c r="W2578" i="8" s="1"/>
  <c r="P2578" i="8"/>
  <c r="S2578" i="8" s="1"/>
  <c r="Q2578" i="8"/>
  <c r="T2578" i="8" s="1"/>
  <c r="R2578" i="8"/>
  <c r="U2578" i="8" s="1"/>
  <c r="G2579" i="8"/>
  <c r="H2579" i="8"/>
  <c r="I2579" i="8" s="1"/>
  <c r="X2579" i="8" s="1"/>
  <c r="N2579" i="8"/>
  <c r="O2579" i="8"/>
  <c r="W2579" i="8" s="1"/>
  <c r="P2579" i="8"/>
  <c r="S2579" i="8" s="1"/>
  <c r="Q2579" i="8"/>
  <c r="T2579" i="8" s="1"/>
  <c r="R2579" i="8"/>
  <c r="U2579" i="8" s="1"/>
  <c r="G2580" i="8"/>
  <c r="H2580" i="8"/>
  <c r="I2580" i="8" s="1"/>
  <c r="X2580" i="8" s="1"/>
  <c r="N2580" i="8"/>
  <c r="O2580" i="8"/>
  <c r="P2580" i="8"/>
  <c r="S2580" i="8" s="1"/>
  <c r="Q2580" i="8"/>
  <c r="T2580" i="8" s="1"/>
  <c r="R2580" i="8"/>
  <c r="U2580" i="8" s="1"/>
  <c r="W2580" i="8"/>
  <c r="G2581" i="8"/>
  <c r="H2581" i="8"/>
  <c r="I2581" i="8" s="1"/>
  <c r="X2581" i="8" s="1"/>
  <c r="N2581" i="8"/>
  <c r="O2581" i="8"/>
  <c r="W2581" i="8" s="1"/>
  <c r="P2581" i="8"/>
  <c r="S2581" i="8" s="1"/>
  <c r="Q2581" i="8"/>
  <c r="T2581" i="8" s="1"/>
  <c r="R2581" i="8"/>
  <c r="U2581" i="8" s="1"/>
  <c r="G2582" i="8"/>
  <c r="H2582" i="8"/>
  <c r="I2582" i="8" s="1"/>
  <c r="X2582" i="8" s="1"/>
  <c r="N2582" i="8"/>
  <c r="O2582" i="8"/>
  <c r="W2582" i="8" s="1"/>
  <c r="P2582" i="8"/>
  <c r="S2582" i="8" s="1"/>
  <c r="Q2582" i="8"/>
  <c r="T2582" i="8" s="1"/>
  <c r="R2582" i="8"/>
  <c r="U2582" i="8" s="1"/>
  <c r="G2583" i="8"/>
  <c r="H2583" i="8"/>
  <c r="I2583" i="8" s="1"/>
  <c r="X2583" i="8" s="1"/>
  <c r="N2583" i="8"/>
  <c r="O2583" i="8"/>
  <c r="W2583" i="8" s="1"/>
  <c r="P2583" i="8"/>
  <c r="S2583" i="8" s="1"/>
  <c r="Q2583" i="8"/>
  <c r="T2583" i="8" s="1"/>
  <c r="R2583" i="8"/>
  <c r="U2583" i="8" s="1"/>
  <c r="G2584" i="8"/>
  <c r="H2584" i="8"/>
  <c r="I2584" i="8" s="1"/>
  <c r="X2584" i="8" s="1"/>
  <c r="N2584" i="8"/>
  <c r="O2584" i="8"/>
  <c r="W2584" i="8" s="1"/>
  <c r="P2584" i="8"/>
  <c r="S2584" i="8" s="1"/>
  <c r="Q2584" i="8"/>
  <c r="T2584" i="8" s="1"/>
  <c r="R2584" i="8"/>
  <c r="U2584" i="8" s="1"/>
  <c r="G2585" i="8"/>
  <c r="H2585" i="8"/>
  <c r="I2585" i="8" s="1"/>
  <c r="X2585" i="8" s="1"/>
  <c r="N2585" i="8"/>
  <c r="O2585" i="8"/>
  <c r="W2585" i="8" s="1"/>
  <c r="P2585" i="8"/>
  <c r="S2585" i="8" s="1"/>
  <c r="Q2585" i="8"/>
  <c r="T2585" i="8" s="1"/>
  <c r="R2585" i="8"/>
  <c r="U2585" i="8" s="1"/>
  <c r="G2586" i="8"/>
  <c r="H2586" i="8"/>
  <c r="I2586" i="8" s="1"/>
  <c r="X2586" i="8" s="1"/>
  <c r="N2586" i="8"/>
  <c r="O2586" i="8"/>
  <c r="W2586" i="8" s="1"/>
  <c r="P2586" i="8"/>
  <c r="S2586" i="8" s="1"/>
  <c r="Q2586" i="8"/>
  <c r="T2586" i="8" s="1"/>
  <c r="R2586" i="8"/>
  <c r="U2586" i="8" s="1"/>
  <c r="G2587" i="8"/>
  <c r="H2587" i="8"/>
  <c r="I2587" i="8" s="1"/>
  <c r="X2587" i="8" s="1"/>
  <c r="N2587" i="8"/>
  <c r="O2587" i="8"/>
  <c r="W2587" i="8" s="1"/>
  <c r="P2587" i="8"/>
  <c r="S2587" i="8" s="1"/>
  <c r="Q2587" i="8"/>
  <c r="T2587" i="8" s="1"/>
  <c r="R2587" i="8"/>
  <c r="U2587" i="8" s="1"/>
  <c r="G2588" i="8"/>
  <c r="H2588" i="8"/>
  <c r="I2588" i="8" s="1"/>
  <c r="X2588" i="8" s="1"/>
  <c r="N2588" i="8"/>
  <c r="O2588" i="8"/>
  <c r="W2588" i="8" s="1"/>
  <c r="P2588" i="8"/>
  <c r="S2588" i="8" s="1"/>
  <c r="Q2588" i="8"/>
  <c r="T2588" i="8" s="1"/>
  <c r="R2588" i="8"/>
  <c r="U2588" i="8" s="1"/>
  <c r="G2589" i="8"/>
  <c r="H2589" i="8"/>
  <c r="I2589" i="8" s="1"/>
  <c r="X2589" i="8" s="1"/>
  <c r="N2589" i="8"/>
  <c r="O2589" i="8"/>
  <c r="W2589" i="8" s="1"/>
  <c r="P2589" i="8"/>
  <c r="S2589" i="8" s="1"/>
  <c r="Q2589" i="8"/>
  <c r="T2589" i="8" s="1"/>
  <c r="R2589" i="8"/>
  <c r="U2589" i="8" s="1"/>
  <c r="G2590" i="8"/>
  <c r="H2590" i="8"/>
  <c r="I2590" i="8" s="1"/>
  <c r="X2590" i="8" s="1"/>
  <c r="N2590" i="8"/>
  <c r="O2590" i="8"/>
  <c r="W2590" i="8" s="1"/>
  <c r="P2590" i="8"/>
  <c r="S2590" i="8" s="1"/>
  <c r="Q2590" i="8"/>
  <c r="T2590" i="8" s="1"/>
  <c r="R2590" i="8"/>
  <c r="U2590" i="8" s="1"/>
  <c r="G2591" i="8"/>
  <c r="H2591" i="8"/>
  <c r="I2591" i="8" s="1"/>
  <c r="X2591" i="8" s="1"/>
  <c r="N2591" i="8"/>
  <c r="O2591" i="8"/>
  <c r="W2591" i="8" s="1"/>
  <c r="P2591" i="8"/>
  <c r="S2591" i="8" s="1"/>
  <c r="Q2591" i="8"/>
  <c r="T2591" i="8" s="1"/>
  <c r="R2591" i="8"/>
  <c r="U2591" i="8" s="1"/>
  <c r="G2592" i="8"/>
  <c r="H2592" i="8"/>
  <c r="I2592" i="8" s="1"/>
  <c r="X2592" i="8" s="1"/>
  <c r="N2592" i="8"/>
  <c r="O2592" i="8"/>
  <c r="W2592" i="8" s="1"/>
  <c r="P2592" i="8"/>
  <c r="S2592" i="8" s="1"/>
  <c r="Q2592" i="8"/>
  <c r="T2592" i="8" s="1"/>
  <c r="R2592" i="8"/>
  <c r="U2592" i="8" s="1"/>
  <c r="G2593" i="8"/>
  <c r="H2593" i="8"/>
  <c r="I2593" i="8" s="1"/>
  <c r="X2593" i="8" s="1"/>
  <c r="N2593" i="8"/>
  <c r="O2593" i="8"/>
  <c r="W2593" i="8" s="1"/>
  <c r="P2593" i="8"/>
  <c r="S2593" i="8" s="1"/>
  <c r="Q2593" i="8"/>
  <c r="T2593" i="8" s="1"/>
  <c r="R2593" i="8"/>
  <c r="U2593" i="8" s="1"/>
  <c r="G2594" i="8"/>
  <c r="H2594" i="8"/>
  <c r="I2594" i="8" s="1"/>
  <c r="X2594" i="8" s="1"/>
  <c r="N2594" i="8"/>
  <c r="O2594" i="8"/>
  <c r="W2594" i="8" s="1"/>
  <c r="P2594" i="8"/>
  <c r="S2594" i="8" s="1"/>
  <c r="Q2594" i="8"/>
  <c r="T2594" i="8" s="1"/>
  <c r="R2594" i="8"/>
  <c r="U2594" i="8" s="1"/>
  <c r="G2595" i="8"/>
  <c r="H2595" i="8"/>
  <c r="I2595" i="8" s="1"/>
  <c r="X2595" i="8" s="1"/>
  <c r="N2595" i="8"/>
  <c r="O2595" i="8"/>
  <c r="W2595" i="8" s="1"/>
  <c r="P2595" i="8"/>
  <c r="S2595" i="8" s="1"/>
  <c r="Q2595" i="8"/>
  <c r="T2595" i="8" s="1"/>
  <c r="R2595" i="8"/>
  <c r="U2595" i="8" s="1"/>
  <c r="G2596" i="8"/>
  <c r="H2596" i="8"/>
  <c r="I2596" i="8" s="1"/>
  <c r="X2596" i="8" s="1"/>
  <c r="N2596" i="8"/>
  <c r="O2596" i="8"/>
  <c r="W2596" i="8" s="1"/>
  <c r="P2596" i="8"/>
  <c r="S2596" i="8" s="1"/>
  <c r="Q2596" i="8"/>
  <c r="T2596" i="8" s="1"/>
  <c r="R2596" i="8"/>
  <c r="U2596" i="8" s="1"/>
  <c r="G2597" i="8"/>
  <c r="H2597" i="8"/>
  <c r="I2597" i="8" s="1"/>
  <c r="X2597" i="8" s="1"/>
  <c r="N2597" i="8"/>
  <c r="O2597" i="8"/>
  <c r="W2597" i="8" s="1"/>
  <c r="P2597" i="8"/>
  <c r="S2597" i="8" s="1"/>
  <c r="Q2597" i="8"/>
  <c r="T2597" i="8" s="1"/>
  <c r="R2597" i="8"/>
  <c r="U2597" i="8" s="1"/>
  <c r="G2598" i="8"/>
  <c r="H2598" i="8"/>
  <c r="I2598" i="8" s="1"/>
  <c r="X2598" i="8" s="1"/>
  <c r="N2598" i="8"/>
  <c r="O2598" i="8"/>
  <c r="W2598" i="8" s="1"/>
  <c r="P2598" i="8"/>
  <c r="S2598" i="8" s="1"/>
  <c r="Q2598" i="8"/>
  <c r="T2598" i="8" s="1"/>
  <c r="R2598" i="8"/>
  <c r="U2598" i="8" s="1"/>
  <c r="G2599" i="8"/>
  <c r="H2599" i="8"/>
  <c r="I2599" i="8" s="1"/>
  <c r="X2599" i="8" s="1"/>
  <c r="N2599" i="8"/>
  <c r="O2599" i="8"/>
  <c r="W2599" i="8" s="1"/>
  <c r="P2599" i="8"/>
  <c r="S2599" i="8" s="1"/>
  <c r="Q2599" i="8"/>
  <c r="T2599" i="8" s="1"/>
  <c r="R2599" i="8"/>
  <c r="U2599" i="8" s="1"/>
  <c r="G2600" i="8"/>
  <c r="H2600" i="8"/>
  <c r="I2600" i="8" s="1"/>
  <c r="X2600" i="8" s="1"/>
  <c r="N2600" i="8"/>
  <c r="O2600" i="8"/>
  <c r="W2600" i="8" s="1"/>
  <c r="P2600" i="8"/>
  <c r="S2600" i="8" s="1"/>
  <c r="Q2600" i="8"/>
  <c r="T2600" i="8" s="1"/>
  <c r="R2600" i="8"/>
  <c r="U2600" i="8" s="1"/>
  <c r="G2601" i="8"/>
  <c r="H2601" i="8"/>
  <c r="I2601" i="8" s="1"/>
  <c r="X2601" i="8" s="1"/>
  <c r="N2601" i="8"/>
  <c r="O2601" i="8"/>
  <c r="W2601" i="8" s="1"/>
  <c r="P2601" i="8"/>
  <c r="S2601" i="8" s="1"/>
  <c r="Q2601" i="8"/>
  <c r="T2601" i="8" s="1"/>
  <c r="R2601" i="8"/>
  <c r="U2601" i="8" s="1"/>
  <c r="G2602" i="8"/>
  <c r="H2602" i="8"/>
  <c r="I2602" i="8" s="1"/>
  <c r="X2602" i="8" s="1"/>
  <c r="N2602" i="8"/>
  <c r="O2602" i="8"/>
  <c r="W2602" i="8" s="1"/>
  <c r="P2602" i="8"/>
  <c r="S2602" i="8" s="1"/>
  <c r="Q2602" i="8"/>
  <c r="T2602" i="8" s="1"/>
  <c r="R2602" i="8"/>
  <c r="U2602" i="8" s="1"/>
  <c r="G2603" i="8"/>
  <c r="H2603" i="8"/>
  <c r="I2603" i="8" s="1"/>
  <c r="X2603" i="8" s="1"/>
  <c r="N2603" i="8"/>
  <c r="O2603" i="8"/>
  <c r="W2603" i="8" s="1"/>
  <c r="P2603" i="8"/>
  <c r="S2603" i="8" s="1"/>
  <c r="Q2603" i="8"/>
  <c r="T2603" i="8" s="1"/>
  <c r="R2603" i="8"/>
  <c r="U2603" i="8" s="1"/>
  <c r="G2604" i="8"/>
  <c r="H2604" i="8"/>
  <c r="I2604" i="8" s="1"/>
  <c r="X2604" i="8" s="1"/>
  <c r="N2604" i="8"/>
  <c r="O2604" i="8"/>
  <c r="W2604" i="8" s="1"/>
  <c r="P2604" i="8"/>
  <c r="S2604" i="8" s="1"/>
  <c r="Q2604" i="8"/>
  <c r="T2604" i="8" s="1"/>
  <c r="R2604" i="8"/>
  <c r="U2604" i="8" s="1"/>
  <c r="G2605" i="8"/>
  <c r="H2605" i="8"/>
  <c r="I2605" i="8" s="1"/>
  <c r="X2605" i="8" s="1"/>
  <c r="N2605" i="8"/>
  <c r="O2605" i="8"/>
  <c r="W2605" i="8" s="1"/>
  <c r="P2605" i="8"/>
  <c r="S2605" i="8" s="1"/>
  <c r="Q2605" i="8"/>
  <c r="T2605" i="8" s="1"/>
  <c r="R2605" i="8"/>
  <c r="U2605" i="8" s="1"/>
  <c r="G2606" i="8"/>
  <c r="H2606" i="8"/>
  <c r="I2606" i="8" s="1"/>
  <c r="X2606" i="8" s="1"/>
  <c r="N2606" i="8"/>
  <c r="O2606" i="8"/>
  <c r="W2606" i="8" s="1"/>
  <c r="P2606" i="8"/>
  <c r="S2606" i="8" s="1"/>
  <c r="Q2606" i="8"/>
  <c r="T2606" i="8" s="1"/>
  <c r="R2606" i="8"/>
  <c r="U2606" i="8" s="1"/>
  <c r="G2607" i="8"/>
  <c r="H2607" i="8"/>
  <c r="I2607" i="8" s="1"/>
  <c r="X2607" i="8" s="1"/>
  <c r="N2607" i="8"/>
  <c r="O2607" i="8"/>
  <c r="W2607" i="8" s="1"/>
  <c r="P2607" i="8"/>
  <c r="S2607" i="8" s="1"/>
  <c r="Q2607" i="8"/>
  <c r="T2607" i="8" s="1"/>
  <c r="R2607" i="8"/>
  <c r="U2607" i="8" s="1"/>
  <c r="G2608" i="8"/>
  <c r="H2608" i="8"/>
  <c r="I2608" i="8" s="1"/>
  <c r="X2608" i="8" s="1"/>
  <c r="N2608" i="8"/>
  <c r="O2608" i="8"/>
  <c r="W2608" i="8" s="1"/>
  <c r="P2608" i="8"/>
  <c r="S2608" i="8" s="1"/>
  <c r="Q2608" i="8"/>
  <c r="T2608" i="8" s="1"/>
  <c r="R2608" i="8"/>
  <c r="U2608" i="8" s="1"/>
  <c r="G2609" i="8"/>
  <c r="H2609" i="8"/>
  <c r="I2609" i="8" s="1"/>
  <c r="X2609" i="8" s="1"/>
  <c r="N2609" i="8"/>
  <c r="O2609" i="8"/>
  <c r="W2609" i="8" s="1"/>
  <c r="P2609" i="8"/>
  <c r="S2609" i="8" s="1"/>
  <c r="Q2609" i="8"/>
  <c r="T2609" i="8" s="1"/>
  <c r="R2609" i="8"/>
  <c r="U2609" i="8" s="1"/>
  <c r="B2330" i="8"/>
  <c r="B2331" i="8"/>
  <c r="B2332" i="8"/>
  <c r="B2333" i="8"/>
  <c r="I2367" i="8" l="1"/>
  <c r="X2367" i="8" s="1"/>
  <c r="I2357" i="8"/>
  <c r="X2357" i="8" s="1"/>
  <c r="I2355" i="8"/>
  <c r="X2355" i="8" s="1"/>
  <c r="W2363" i="8"/>
  <c r="I2353" i="8"/>
  <c r="X2353" i="8" s="1"/>
  <c r="V2457" i="8"/>
  <c r="I2366" i="8"/>
  <c r="X2366" i="8" s="1"/>
  <c r="I2373" i="8"/>
  <c r="X2373" i="8" s="1"/>
  <c r="I2372" i="8"/>
  <c r="X2372" i="8" s="1"/>
  <c r="I2370" i="8"/>
  <c r="X2370" i="8" s="1"/>
  <c r="W2371" i="8"/>
  <c r="I2369" i="8"/>
  <c r="X2369" i="8" s="1"/>
  <c r="I2368" i="8"/>
  <c r="X2368" i="8" s="1"/>
  <c r="W2366" i="8"/>
  <c r="I2365" i="8"/>
  <c r="X2365" i="8" s="1"/>
  <c r="W2365" i="8"/>
  <c r="I2364" i="8"/>
  <c r="X2364" i="8" s="1"/>
  <c r="I2362" i="8"/>
  <c r="X2362" i="8" s="1"/>
  <c r="W2362" i="8"/>
  <c r="W2361" i="8"/>
  <c r="W2360" i="8"/>
  <c r="I2359" i="8"/>
  <c r="X2359" i="8" s="1"/>
  <c r="I2358" i="8"/>
  <c r="X2358" i="8" s="1"/>
  <c r="W2357" i="8"/>
  <c r="I2356" i="8"/>
  <c r="X2356" i="8" s="1"/>
  <c r="I2354" i="8"/>
  <c r="X2354" i="8" s="1"/>
  <c r="W2354" i="8"/>
  <c r="W2353" i="8"/>
  <c r="V2472" i="8"/>
  <c r="V2405" i="8"/>
  <c r="I2351" i="8"/>
  <c r="X2351" i="8" s="1"/>
  <c r="V2426" i="8"/>
  <c r="V2399" i="8"/>
  <c r="V2583" i="8"/>
  <c r="V2544" i="8"/>
  <c r="Y2544" i="8" s="1"/>
  <c r="Z2544" i="8" s="1"/>
  <c r="V2432" i="8"/>
  <c r="Y2432" i="8" s="1"/>
  <c r="Z2432" i="8" s="1"/>
  <c r="V2501" i="8"/>
  <c r="V2370" i="8"/>
  <c r="V2355" i="8"/>
  <c r="V2354" i="8"/>
  <c r="V2505" i="8"/>
  <c r="Y2505" i="8" s="1"/>
  <c r="Z2505" i="8" s="1"/>
  <c r="V2587" i="8"/>
  <c r="V2488" i="8"/>
  <c r="V2487" i="8"/>
  <c r="Y2487" i="8" s="1"/>
  <c r="Z2487" i="8" s="1"/>
  <c r="V2483" i="8"/>
  <c r="V2397" i="8"/>
  <c r="Y2397" i="8" s="1"/>
  <c r="Z2397" i="8" s="1"/>
  <c r="V2396" i="8"/>
  <c r="Y2396" i="8" s="1"/>
  <c r="Z2396" i="8" s="1"/>
  <c r="V2386" i="8"/>
  <c r="Y2386" i="8" s="1"/>
  <c r="Z2386" i="8" s="1"/>
  <c r="V2381" i="8"/>
  <c r="V2591" i="8"/>
  <c r="V2567" i="8"/>
  <c r="Y2567" i="8" s="1"/>
  <c r="Z2567" i="8" s="1"/>
  <c r="V2563" i="8"/>
  <c r="V2557" i="8"/>
  <c r="V2478" i="8"/>
  <c r="Y2478" i="8" s="1"/>
  <c r="Z2478" i="8" s="1"/>
  <c r="V2456" i="8"/>
  <c r="Y2456" i="8" s="1"/>
  <c r="Z2456" i="8" s="1"/>
  <c r="V2453" i="8"/>
  <c r="Y2453" i="8" s="1"/>
  <c r="V2449" i="8"/>
  <c r="V2387" i="8"/>
  <c r="Y2387" i="8" s="1"/>
  <c r="Z2387" i="8" s="1"/>
  <c r="V2377" i="8"/>
  <c r="Y2377" i="8" s="1"/>
  <c r="Z2377" i="8" s="1"/>
  <c r="V2361" i="8"/>
  <c r="I2352" i="8"/>
  <c r="X2352" i="8" s="1"/>
  <c r="I2350" i="8"/>
  <c r="X2350" i="8" s="1"/>
  <c r="V2395" i="8"/>
  <c r="V2389" i="8"/>
  <c r="Y2389" i="8" s="1"/>
  <c r="Z2389" i="8" s="1"/>
  <c r="Y2501" i="8"/>
  <c r="Z2501" i="8" s="1"/>
  <c r="V2480" i="8"/>
  <c r="V2447" i="8"/>
  <c r="Y2447" i="8" s="1"/>
  <c r="Z2447" i="8" s="1"/>
  <c r="V2446" i="8"/>
  <c r="Y2446" i="8" s="1"/>
  <c r="Z2446" i="8" s="1"/>
  <c r="V2382" i="8"/>
  <c r="Y2382" i="8" s="1"/>
  <c r="V2585" i="8"/>
  <c r="Y2585" i="8" s="1"/>
  <c r="Z2585" i="8" s="1"/>
  <c r="V2571" i="8"/>
  <c r="Y2571" i="8" s="1"/>
  <c r="Z2571" i="8" s="1"/>
  <c r="V2550" i="8"/>
  <c r="Y2550" i="8" s="1"/>
  <c r="Z2550" i="8" s="1"/>
  <c r="V2549" i="8"/>
  <c r="V2500" i="8"/>
  <c r="Y2500" i="8" s="1"/>
  <c r="V2476" i="8"/>
  <c r="Y2476" i="8" s="1"/>
  <c r="Z2476" i="8" s="1"/>
  <c r="V2464" i="8"/>
  <c r="Y2464" i="8" s="1"/>
  <c r="V2460" i="8"/>
  <c r="V2452" i="8"/>
  <c r="Y2452" i="8" s="1"/>
  <c r="Z2452" i="8" s="1"/>
  <c r="V2439" i="8"/>
  <c r="Y2439" i="8" s="1"/>
  <c r="Z2439" i="8" s="1"/>
  <c r="V2438" i="8"/>
  <c r="Y2438" i="8" s="1"/>
  <c r="Z2438" i="8" s="1"/>
  <c r="V2434" i="8"/>
  <c r="Y2434" i="8" s="1"/>
  <c r="Z2434" i="8" s="1"/>
  <c r="V2431" i="8"/>
  <c r="Y2431" i="8" s="1"/>
  <c r="V2430" i="8"/>
  <c r="V2424" i="8"/>
  <c r="Y2424" i="8" s="1"/>
  <c r="Z2424" i="8" s="1"/>
  <c r="V2418" i="8"/>
  <c r="V2401" i="8"/>
  <c r="Y2401" i="8" s="1"/>
  <c r="V2400" i="8"/>
  <c r="Y2400" i="8" s="1"/>
  <c r="Z2400" i="8" s="1"/>
  <c r="V2385" i="8"/>
  <c r="Y2385" i="8" s="1"/>
  <c r="V2384" i="8"/>
  <c r="Y2384" i="8" s="1"/>
  <c r="Z2384" i="8" s="1"/>
  <c r="V2538" i="8"/>
  <c r="Y2538" i="8" s="1"/>
  <c r="Z2538" i="8" s="1"/>
  <c r="V2603" i="8"/>
  <c r="Y2603" i="8" s="1"/>
  <c r="Z2603" i="8" s="1"/>
  <c r="V2524" i="8"/>
  <c r="Y2524" i="8" s="1"/>
  <c r="Z2524" i="8" s="1"/>
  <c r="V2523" i="8"/>
  <c r="Y2523" i="8" s="1"/>
  <c r="Z2523" i="8" s="1"/>
  <c r="V2496" i="8"/>
  <c r="Y2496" i="8" s="1"/>
  <c r="V2495" i="8"/>
  <c r="Y2495" i="8" s="1"/>
  <c r="Z2495" i="8" s="1"/>
  <c r="V2484" i="8"/>
  <c r="Y2484" i="8" s="1"/>
  <c r="Z2484" i="8" s="1"/>
  <c r="V2444" i="8"/>
  <c r="V2436" i="8"/>
  <c r="Y2436" i="8" s="1"/>
  <c r="Z2436" i="8" s="1"/>
  <c r="V2435" i="8"/>
  <c r="V2416" i="8"/>
  <c r="Y2416" i="8" s="1"/>
  <c r="Z2416" i="8" s="1"/>
  <c r="V2415" i="8"/>
  <c r="Y2415" i="8" s="1"/>
  <c r="Z2415" i="8" s="1"/>
  <c r="V2372" i="8"/>
  <c r="V2595" i="8"/>
  <c r="Y2595" i="8" s="1"/>
  <c r="Z2595" i="8" s="1"/>
  <c r="V2517" i="8"/>
  <c r="Y2517" i="8" s="1"/>
  <c r="Z2517" i="8" s="1"/>
  <c r="V2509" i="8"/>
  <c r="Y2509" i="8" s="1"/>
  <c r="Z2509" i="8" s="1"/>
  <c r="V2492" i="8"/>
  <c r="Y2492" i="8" s="1"/>
  <c r="Z2492" i="8" s="1"/>
  <c r="V2491" i="8"/>
  <c r="Y2491" i="8" s="1"/>
  <c r="Z2491" i="8" s="1"/>
  <c r="V2470" i="8"/>
  <c r="Y2470" i="8" s="1"/>
  <c r="Z2470" i="8" s="1"/>
  <c r="V2468" i="8"/>
  <c r="Y2468" i="8" s="1"/>
  <c r="Z2468" i="8" s="1"/>
  <c r="V2445" i="8"/>
  <c r="V2422" i="8"/>
  <c r="Y2422" i="8" s="1"/>
  <c r="Z2422" i="8" s="1"/>
  <c r="V2392" i="8"/>
  <c r="Y2392" i="8" s="1"/>
  <c r="Z2392" i="8" s="1"/>
  <c r="V2525" i="8"/>
  <c r="Y2525" i="8" s="1"/>
  <c r="Z2525" i="8" s="1"/>
  <c r="V2581" i="8"/>
  <c r="Y2581" i="8" s="1"/>
  <c r="Z2581" i="8" s="1"/>
  <c r="V2516" i="8"/>
  <c r="Y2516" i="8" s="1"/>
  <c r="Z2516" i="8" s="1"/>
  <c r="V2513" i="8"/>
  <c r="Y2513" i="8" s="1"/>
  <c r="Z2513" i="8" s="1"/>
  <c r="V2504" i="8"/>
  <c r="V2494" i="8"/>
  <c r="V2490" i="8"/>
  <c r="Y2490" i="8" s="1"/>
  <c r="V2486" i="8"/>
  <c r="Y2486" i="8" s="1"/>
  <c r="Z2486" i="8" s="1"/>
  <c r="V2482" i="8"/>
  <c r="V2474" i="8"/>
  <c r="Y2474" i="8" s="1"/>
  <c r="V2466" i="8"/>
  <c r="Y2466" i="8" s="1"/>
  <c r="V2441" i="8"/>
  <c r="Y2441" i="8" s="1"/>
  <c r="Z2441" i="8" s="1"/>
  <c r="V2414" i="8"/>
  <c r="Y2414" i="8" s="1"/>
  <c r="Z2414" i="8" s="1"/>
  <c r="V2369" i="8"/>
  <c r="V2365" i="8"/>
  <c r="V2526" i="8"/>
  <c r="Y2526" i="8" s="1"/>
  <c r="Z2526" i="8" s="1"/>
  <c r="V2599" i="8"/>
  <c r="V2593" i="8"/>
  <c r="Y2593" i="8" s="1"/>
  <c r="Z2593" i="8" s="1"/>
  <c r="V2554" i="8"/>
  <c r="Y2554" i="8" s="1"/>
  <c r="Z2554" i="8" s="1"/>
  <c r="V2553" i="8"/>
  <c r="Y2553" i="8" s="1"/>
  <c r="Z2553" i="8" s="1"/>
  <c r="V2546" i="8"/>
  <c r="V2545" i="8"/>
  <c r="Y2545" i="8" s="1"/>
  <c r="Z2545" i="8" s="1"/>
  <c r="V2542" i="8"/>
  <c r="Y2542" i="8" s="1"/>
  <c r="Z2542" i="8" s="1"/>
  <c r="V2541" i="8"/>
  <c r="Y2541" i="8" s="1"/>
  <c r="Z2541" i="8" s="1"/>
  <c r="V2531" i="8"/>
  <c r="Y2531" i="8" s="1"/>
  <c r="V2519" i="8"/>
  <c r="V2463" i="8"/>
  <c r="V2461" i="8"/>
  <c r="V2450" i="8"/>
  <c r="Y2450" i="8" s="1"/>
  <c r="Z2450" i="8" s="1"/>
  <c r="V2443" i="8"/>
  <c r="Y2443" i="8" s="1"/>
  <c r="Z2443" i="8" s="1"/>
  <c r="V2442" i="8"/>
  <c r="Y2442" i="8" s="1"/>
  <c r="Z2442" i="8" s="1"/>
  <c r="V2391" i="8"/>
  <c r="Y2391" i="8" s="1"/>
  <c r="Z2391" i="8" s="1"/>
  <c r="V2388" i="8"/>
  <c r="Y2388" i="8" s="1"/>
  <c r="Z2388" i="8" s="1"/>
  <c r="V2376" i="8"/>
  <c r="V2512" i="8"/>
  <c r="V2527" i="8"/>
  <c r="Y2527" i="8" s="1"/>
  <c r="Z2527" i="8" s="1"/>
  <c r="V2607" i="8"/>
  <c r="Y2607" i="8" s="1"/>
  <c r="Z2607" i="8" s="1"/>
  <c r="V2589" i="8"/>
  <c r="Y2589" i="8" s="1"/>
  <c r="Z2589" i="8" s="1"/>
  <c r="V2577" i="8"/>
  <c r="V2569" i="8"/>
  <c r="Y2569" i="8" s="1"/>
  <c r="V2565" i="8"/>
  <c r="Y2565" i="8" s="1"/>
  <c r="Z2565" i="8" s="1"/>
  <c r="V2540" i="8"/>
  <c r="Y2540" i="8" s="1"/>
  <c r="V2532" i="8"/>
  <c r="Y2532" i="8" s="1"/>
  <c r="Z2532" i="8" s="1"/>
  <c r="V2528" i="8"/>
  <c r="Y2528" i="8" s="1"/>
  <c r="Z2528" i="8" s="1"/>
  <c r="V2521" i="8"/>
  <c r="Y2521" i="8" s="1"/>
  <c r="Z2521" i="8" s="1"/>
  <c r="V2508" i="8"/>
  <c r="Y2508" i="8" s="1"/>
  <c r="V2497" i="8"/>
  <c r="Y2497" i="8" s="1"/>
  <c r="Z2497" i="8" s="1"/>
  <c r="V2493" i="8"/>
  <c r="Y2493" i="8" s="1"/>
  <c r="Z2493" i="8" s="1"/>
  <c r="V2489" i="8"/>
  <c r="Y2489" i="8" s="1"/>
  <c r="Z2489" i="8" s="1"/>
  <c r="V2485" i="8"/>
  <c r="Y2485" i="8" s="1"/>
  <c r="Z2485" i="8" s="1"/>
  <c r="Y2483" i="8"/>
  <c r="Z2483" i="8" s="1"/>
  <c r="V2455" i="8"/>
  <c r="Y2455" i="8" s="1"/>
  <c r="Z2455" i="8" s="1"/>
  <c r="V2454" i="8"/>
  <c r="Y2454" i="8" s="1"/>
  <c r="Z2454" i="8" s="1"/>
  <c r="V2440" i="8"/>
  <c r="Y2440" i="8" s="1"/>
  <c r="V2394" i="8"/>
  <c r="Y2394" i="8" s="1"/>
  <c r="V2393" i="8"/>
  <c r="Y2393" i="8" s="1"/>
  <c r="Z2393" i="8" s="1"/>
  <c r="V2379" i="8"/>
  <c r="Y2379" i="8" s="1"/>
  <c r="Z2379" i="8" s="1"/>
  <c r="V2462" i="8"/>
  <c r="Y2462" i="8" s="1"/>
  <c r="Z2462" i="8" s="1"/>
  <c r="V2373" i="8"/>
  <c r="V2358" i="8"/>
  <c r="V2609" i="8"/>
  <c r="Y2609" i="8" s="1"/>
  <c r="Z2609" i="8" s="1"/>
  <c r="V2605" i="8"/>
  <c r="Y2605" i="8" s="1"/>
  <c r="Z2605" i="8" s="1"/>
  <c r="V2601" i="8"/>
  <c r="Y2601" i="8" s="1"/>
  <c r="Z2601" i="8" s="1"/>
  <c r="V2597" i="8"/>
  <c r="Y2597" i="8" s="1"/>
  <c r="Z2597" i="8" s="1"/>
  <c r="V2579" i="8"/>
  <c r="V2575" i="8"/>
  <c r="Y2575" i="8" s="1"/>
  <c r="V2573" i="8"/>
  <c r="Y2573" i="8" s="1"/>
  <c r="V2561" i="8"/>
  <c r="Y2561" i="8" s="1"/>
  <c r="Z2561" i="8" s="1"/>
  <c r="V2559" i="8"/>
  <c r="Y2559" i="8" s="1"/>
  <c r="Z2559" i="8" s="1"/>
  <c r="V2537" i="8"/>
  <c r="Y2537" i="8" s="1"/>
  <c r="Z2537" i="8" s="1"/>
  <c r="V2529" i="8"/>
  <c r="Y2529" i="8" s="1"/>
  <c r="Z2529" i="8" s="1"/>
  <c r="V2448" i="8"/>
  <c r="V2423" i="8"/>
  <c r="Y2423" i="8" s="1"/>
  <c r="Z2423" i="8" s="1"/>
  <c r="V2420" i="8"/>
  <c r="V2419" i="8"/>
  <c r="V2412" i="8"/>
  <c r="Y2412" i="8" s="1"/>
  <c r="Z2412" i="8" s="1"/>
  <c r="V2409" i="8"/>
  <c r="V2398" i="8"/>
  <c r="V2390" i="8"/>
  <c r="V2378" i="8"/>
  <c r="V2375" i="8"/>
  <c r="Y2375" i="8" s="1"/>
  <c r="Z2375" i="8" s="1"/>
  <c r="V2371" i="8"/>
  <c r="Y2371" i="8" s="1"/>
  <c r="Z2371" i="8" s="1"/>
  <c r="V2359" i="8"/>
  <c r="V2357" i="8"/>
  <c r="Y2357" i="8" s="1"/>
  <c r="Z2357" i="8" s="1"/>
  <c r="V2353" i="8"/>
  <c r="Y2353" i="8" s="1"/>
  <c r="Z2353" i="8" s="1"/>
  <c r="V2363" i="8"/>
  <c r="Y2363" i="8" s="1"/>
  <c r="Z2363" i="8" s="1"/>
  <c r="V2362" i="8"/>
  <c r="I2349" i="8"/>
  <c r="X2349" i="8" s="1"/>
  <c r="V2451" i="8"/>
  <c r="V2428" i="8"/>
  <c r="Y2428" i="8" s="1"/>
  <c r="Z2428" i="8" s="1"/>
  <c r="V2427" i="8"/>
  <c r="V2374" i="8"/>
  <c r="Y2374" i="8" s="1"/>
  <c r="Z2374" i="8" s="1"/>
  <c r="V2367" i="8"/>
  <c r="V2366" i="8"/>
  <c r="Y2366" i="8" s="1"/>
  <c r="Z2366" i="8" s="1"/>
  <c r="V2351" i="8"/>
  <c r="V2350" i="8"/>
  <c r="Y2587" i="8"/>
  <c r="Z2587" i="8" s="1"/>
  <c r="Y2599" i="8"/>
  <c r="Z2599" i="8" s="1"/>
  <c r="Y2591" i="8"/>
  <c r="Z2591" i="8" s="1"/>
  <c r="Y2546" i="8"/>
  <c r="Z2546" i="8" s="1"/>
  <c r="V2608" i="8"/>
  <c r="V2604" i="8"/>
  <c r="V2600" i="8"/>
  <c r="V2596" i="8"/>
  <c r="V2592" i="8"/>
  <c r="V2588" i="8"/>
  <c r="V2584" i="8"/>
  <c r="V2580" i="8"/>
  <c r="V2576" i="8"/>
  <c r="V2572" i="8"/>
  <c r="V2568" i="8"/>
  <c r="V2564" i="8"/>
  <c r="V2560" i="8"/>
  <c r="Y2557" i="8"/>
  <c r="Z2557" i="8" s="1"/>
  <c r="Y2549" i="8"/>
  <c r="Z2549" i="8" s="1"/>
  <c r="V2536" i="8"/>
  <c r="Y2583" i="8"/>
  <c r="Z2583" i="8" s="1"/>
  <c r="V2556" i="8"/>
  <c r="V2552" i="8"/>
  <c r="V2548" i="8"/>
  <c r="V2606" i="8"/>
  <c r="V2602" i="8"/>
  <c r="V2598" i="8"/>
  <c r="V2594" i="8"/>
  <c r="V2590" i="8"/>
  <c r="V2586" i="8"/>
  <c r="V2582" i="8"/>
  <c r="V2578" i="8"/>
  <c r="V2574" i="8"/>
  <c r="V2570" i="8"/>
  <c r="V2566" i="8"/>
  <c r="V2562" i="8"/>
  <c r="V2558" i="8"/>
  <c r="V2555" i="8"/>
  <c r="V2551" i="8"/>
  <c r="V2547" i="8"/>
  <c r="V2539" i="8"/>
  <c r="V2534" i="8"/>
  <c r="Y2451" i="8"/>
  <c r="Z2451" i="8" s="1"/>
  <c r="V2533" i="8"/>
  <c r="V2520" i="8"/>
  <c r="Y2512" i="8"/>
  <c r="Y2504" i="8"/>
  <c r="V2543" i="8"/>
  <c r="V2535" i="8"/>
  <c r="AA2509" i="8"/>
  <c r="AA2505" i="8"/>
  <c r="AB2505" i="8" s="1"/>
  <c r="AA2501" i="8"/>
  <c r="Y2457" i="8"/>
  <c r="Z2457" i="8" s="1"/>
  <c r="Y2449" i="8"/>
  <c r="Z2449" i="8" s="1"/>
  <c r="V2518" i="8"/>
  <c r="V2515" i="8"/>
  <c r="V2511" i="8"/>
  <c r="V2507" i="8"/>
  <c r="V2503" i="8"/>
  <c r="V2499" i="8"/>
  <c r="Y2460" i="8"/>
  <c r="Z2460" i="8" s="1"/>
  <c r="V2458" i="8"/>
  <c r="Y2445" i="8"/>
  <c r="Y2435" i="8"/>
  <c r="Z2435" i="8" s="1"/>
  <c r="Y2420" i="8"/>
  <c r="Z2420" i="8" s="1"/>
  <c r="Y2419" i="8"/>
  <c r="Z2419" i="8" s="1"/>
  <c r="V2514" i="8"/>
  <c r="V2510" i="8"/>
  <c r="V2506" i="8"/>
  <c r="V2502" i="8"/>
  <c r="V2498" i="8"/>
  <c r="Y2461" i="8"/>
  <c r="Z2461" i="8" s="1"/>
  <c r="V2459" i="8"/>
  <c r="V2530" i="8"/>
  <c r="V2522" i="8"/>
  <c r="AB2509" i="8"/>
  <c r="Y2494" i="8"/>
  <c r="Z2494" i="8" s="1"/>
  <c r="Y2488" i="8"/>
  <c r="Y2482" i="8"/>
  <c r="V2481" i="8"/>
  <c r="Y2480" i="8"/>
  <c r="V2479" i="8"/>
  <c r="V2477" i="8"/>
  <c r="V2475" i="8"/>
  <c r="V2473" i="8"/>
  <c r="Y2472" i="8"/>
  <c r="V2471" i="8"/>
  <c r="V2469" i="8"/>
  <c r="V2467" i="8"/>
  <c r="V2465" i="8"/>
  <c r="Y2444" i="8"/>
  <c r="Z2444" i="8" s="1"/>
  <c r="V2411" i="8"/>
  <c r="Y2395" i="8"/>
  <c r="Z2395" i="8" s="1"/>
  <c r="V2437" i="8"/>
  <c r="V2433" i="8"/>
  <c r="V2429" i="8"/>
  <c r="V2425" i="8"/>
  <c r="V2421" i="8"/>
  <c r="V2417" i="8"/>
  <c r="Y2409" i="8"/>
  <c r="Y2405" i="8"/>
  <c r="Y2398" i="8"/>
  <c r="Z2398" i="8" s="1"/>
  <c r="Y2430" i="8"/>
  <c r="Z2430" i="8" s="1"/>
  <c r="Y2426" i="8"/>
  <c r="Z2426" i="8" s="1"/>
  <c r="Y2418" i="8"/>
  <c r="Z2418" i="8" s="1"/>
  <c r="V2413" i="8"/>
  <c r="V2410" i="8"/>
  <c r="Y2399" i="8"/>
  <c r="Z2399" i="8" s="1"/>
  <c r="Y2380" i="8"/>
  <c r="Z2380" i="8" s="1"/>
  <c r="V2408" i="8"/>
  <c r="V2404" i="8"/>
  <c r="V2383" i="8"/>
  <c r="Y2381" i="8"/>
  <c r="Z2381" i="8" s="1"/>
  <c r="Y2378" i="8"/>
  <c r="Z2378" i="8" s="1"/>
  <c r="Y2376" i="8"/>
  <c r="V2407" i="8"/>
  <c r="V2403" i="8"/>
  <c r="V2406" i="8"/>
  <c r="V2402" i="8"/>
  <c r="V2368" i="8"/>
  <c r="V2364" i="8"/>
  <c r="V2360" i="8"/>
  <c r="V2356" i="8"/>
  <c r="V2352" i="8"/>
  <c r="B2320" i="8"/>
  <c r="B2321" i="8"/>
  <c r="B2322" i="8"/>
  <c r="B2323" i="8"/>
  <c r="B2324" i="8"/>
  <c r="B2325" i="8"/>
  <c r="B2326" i="8"/>
  <c r="B2327" i="8"/>
  <c r="B2328" i="8"/>
  <c r="B2329" i="8"/>
  <c r="B2312" i="8"/>
  <c r="B2313" i="8"/>
  <c r="B2314" i="8"/>
  <c r="B2315" i="8"/>
  <c r="B2316" i="8"/>
  <c r="B2317" i="8"/>
  <c r="B2318" i="8"/>
  <c r="B2319" i="8"/>
  <c r="W2351" i="8" l="1"/>
  <c r="Y2351" i="8" s="1"/>
  <c r="Z2351" i="8" s="1"/>
  <c r="AA2435" i="8"/>
  <c r="W2367" i="8"/>
  <c r="Y2367" i="8" s="1"/>
  <c r="Z2367" i="8" s="1"/>
  <c r="W2358" i="8"/>
  <c r="W2368" i="8"/>
  <c r="W2355" i="8"/>
  <c r="Y2355" i="8" s="1"/>
  <c r="Y2373" i="8"/>
  <c r="Z2373" i="8" s="1"/>
  <c r="W2373" i="8"/>
  <c r="W2372" i="8"/>
  <c r="Y2372" i="8" s="1"/>
  <c r="W2370" i="8"/>
  <c r="Y2370" i="8" s="1"/>
  <c r="Z2370" i="8" s="1"/>
  <c r="W2369" i="8"/>
  <c r="Y2369" i="8" s="1"/>
  <c r="Y2365" i="8"/>
  <c r="Z2365" i="8" s="1"/>
  <c r="W2364" i="8"/>
  <c r="Y2362" i="8"/>
  <c r="Z2362" i="8" s="1"/>
  <c r="Y2361" i="8"/>
  <c r="Z2361" i="8" s="1"/>
  <c r="W2359" i="8"/>
  <c r="Y2359" i="8" s="1"/>
  <c r="Z2359" i="8" s="1"/>
  <c r="Y2358" i="8"/>
  <c r="Z2358" i="8" s="1"/>
  <c r="W2356" i="8"/>
  <c r="Y2354" i="8"/>
  <c r="Z2354" i="8" s="1"/>
  <c r="AA2495" i="8"/>
  <c r="AB2495" i="8" s="1"/>
  <c r="AA2397" i="8"/>
  <c r="AB2397" i="8" s="1"/>
  <c r="Y2563" i="8"/>
  <c r="Z2563" i="8" s="1"/>
  <c r="AA2491" i="8"/>
  <c r="AB2491" i="8" s="1"/>
  <c r="Z2385" i="8"/>
  <c r="AA2385" i="8" s="1"/>
  <c r="AB2385" i="8" s="1"/>
  <c r="AA2396" i="8"/>
  <c r="AB2396" i="8" s="1"/>
  <c r="AA2399" i="8"/>
  <c r="AB2399" i="8" s="1"/>
  <c r="AA2412" i="8"/>
  <c r="AB2412" i="8" s="1"/>
  <c r="AA2517" i="8"/>
  <c r="AB2517" i="8" s="1"/>
  <c r="AA2478" i="8"/>
  <c r="AB2478" i="8" s="1"/>
  <c r="AA2526" i="8"/>
  <c r="AB2526" i="8" s="1"/>
  <c r="AA2455" i="8"/>
  <c r="AB2455" i="8" s="1"/>
  <c r="W2352" i="8"/>
  <c r="W2350" i="8"/>
  <c r="Z2382" i="8"/>
  <c r="AA2382" i="8" s="1"/>
  <c r="AB2382" i="8" s="1"/>
  <c r="Z2431" i="8"/>
  <c r="AA2431" i="8" s="1"/>
  <c r="AB2431" i="8" s="1"/>
  <c r="Z2540" i="8"/>
  <c r="AA2540" i="8" s="1"/>
  <c r="AB2540" i="8" s="1"/>
  <c r="AA2426" i="8"/>
  <c r="AB2426" i="8" s="1"/>
  <c r="AA2444" i="8"/>
  <c r="AB2444" i="8" s="1"/>
  <c r="AA2487" i="8"/>
  <c r="AB2487" i="8" s="1"/>
  <c r="AA2549" i="8"/>
  <c r="AB2549" i="8" s="1"/>
  <c r="AA2599" i="8"/>
  <c r="AB2599" i="8" s="1"/>
  <c r="AA2607" i="8"/>
  <c r="AB2607" i="8" s="1"/>
  <c r="AA2357" i="8"/>
  <c r="AB2357" i="8" s="1"/>
  <c r="AA2373" i="8"/>
  <c r="AB2373" i="8" s="1"/>
  <c r="Y2448" i="8"/>
  <c r="Z2448" i="8" s="1"/>
  <c r="AA2424" i="8"/>
  <c r="AB2424" i="8" s="1"/>
  <c r="AA2527" i="8"/>
  <c r="AB2527" i="8" s="1"/>
  <c r="Y2519" i="8"/>
  <c r="Z2519" i="8" s="1"/>
  <c r="AA2525" i="8"/>
  <c r="AB2525" i="8" s="1"/>
  <c r="Y2579" i="8"/>
  <c r="Z2579" i="8" s="1"/>
  <c r="AA2461" i="8"/>
  <c r="AA2486" i="8"/>
  <c r="AB2486" i="8" s="1"/>
  <c r="Y2390" i="8"/>
  <c r="Z2390" i="8" s="1"/>
  <c r="AA2392" i="8"/>
  <c r="AB2392" i="8" s="1"/>
  <c r="AA2489" i="8"/>
  <c r="AB2489" i="8" s="1"/>
  <c r="AA2493" i="8"/>
  <c r="AB2493" i="8" s="1"/>
  <c r="AB2501" i="8"/>
  <c r="Y2427" i="8"/>
  <c r="Z2427" i="8" s="1"/>
  <c r="AA2432" i="8"/>
  <c r="AB2432" i="8" s="1"/>
  <c r="AA2571" i="8"/>
  <c r="AA2544" i="8"/>
  <c r="AB2544" i="8" s="1"/>
  <c r="AA2567" i="8"/>
  <c r="AB2567" i="8" s="1"/>
  <c r="AA2603" i="8"/>
  <c r="AB2603" i="8" s="1"/>
  <c r="AA2363" i="8"/>
  <c r="AB2363" i="8" s="1"/>
  <c r="Z2573" i="8"/>
  <c r="AA2573" i="8" s="1"/>
  <c r="AB2573" i="8" s="1"/>
  <c r="Z2394" i="8"/>
  <c r="AA2394" i="8" s="1"/>
  <c r="Z2569" i="8"/>
  <c r="Z2575" i="8"/>
  <c r="AA2575" i="8" s="1"/>
  <c r="AB2575" i="8" s="1"/>
  <c r="Z2440" i="8"/>
  <c r="Z2531" i="8"/>
  <c r="AA2531" i="8" s="1"/>
  <c r="AB2531" i="8" s="1"/>
  <c r="AA2361" i="8"/>
  <c r="AB2361" i="8" s="1"/>
  <c r="AA2379" i="8"/>
  <c r="AB2379" i="8" s="1"/>
  <c r="AA2381" i="8"/>
  <c r="AB2381" i="8" s="1"/>
  <c r="AA2430" i="8"/>
  <c r="AB2430" i="8" s="1"/>
  <c r="AA2483" i="8"/>
  <c r="AB2483" i="8" s="1"/>
  <c r="AA2416" i="8"/>
  <c r="AB2416" i="8" s="1"/>
  <c r="AA2423" i="8"/>
  <c r="AB2423" i="8" s="1"/>
  <c r="AA2452" i="8"/>
  <c r="AB2452" i="8" s="1"/>
  <c r="AA2532" i="8"/>
  <c r="AB2532" i="8" s="1"/>
  <c r="AA2457" i="8"/>
  <c r="AB2457" i="8" s="1"/>
  <c r="AA2497" i="8"/>
  <c r="AB2497" i="8" s="1"/>
  <c r="AA2513" i="8"/>
  <c r="AB2513" i="8" s="1"/>
  <c r="AA2523" i="8"/>
  <c r="AB2523" i="8" s="1"/>
  <c r="AA2583" i="8"/>
  <c r="AB2583" i="8" s="1"/>
  <c r="AA2545" i="8"/>
  <c r="AB2545" i="8" s="1"/>
  <c r="AA2559" i="8"/>
  <c r="AB2559" i="8" s="1"/>
  <c r="AA2366" i="8"/>
  <c r="AB2366" i="8" s="1"/>
  <c r="AA2391" i="8"/>
  <c r="AB2391" i="8" s="1"/>
  <c r="AA2414" i="8"/>
  <c r="AB2414" i="8" s="1"/>
  <c r="AA2393" i="8"/>
  <c r="AB2393" i="8" s="1"/>
  <c r="AA2462" i="8"/>
  <c r="AB2462" i="8" s="1"/>
  <c r="AA2389" i="8"/>
  <c r="AB2389" i="8" s="1"/>
  <c r="AA2415" i="8"/>
  <c r="AB2415" i="8" s="1"/>
  <c r="AA2419" i="8"/>
  <c r="AB2419" i="8" s="1"/>
  <c r="AA2449" i="8"/>
  <c r="AB2449" i="8" s="1"/>
  <c r="Y2463" i="8"/>
  <c r="AA2516" i="8"/>
  <c r="AB2516" i="8" s="1"/>
  <c r="AA2524" i="8"/>
  <c r="AB2524" i="8" s="1"/>
  <c r="AA2550" i="8"/>
  <c r="AB2550" i="8" s="1"/>
  <c r="AA2529" i="8"/>
  <c r="AB2529" i="8" s="1"/>
  <c r="AA2538" i="8"/>
  <c r="AB2538" i="8" s="1"/>
  <c r="AA2585" i="8"/>
  <c r="AB2585" i="8" s="1"/>
  <c r="Y2577" i="8"/>
  <c r="Z2577" i="8" s="1"/>
  <c r="AA2581" i="8"/>
  <c r="AB2581" i="8" s="1"/>
  <c r="W2349" i="8"/>
  <c r="Y2349" i="8" s="1"/>
  <c r="Z2349" i="8" s="1"/>
  <c r="AA2358" i="8"/>
  <c r="AA2485" i="8"/>
  <c r="AB2485" i="8" s="1"/>
  <c r="AA2441" i="8"/>
  <c r="AB2441" i="8" s="1"/>
  <c r="AB2461" i="8"/>
  <c r="AA2439" i="8"/>
  <c r="AB2439" i="8" s="1"/>
  <c r="AA2546" i="8"/>
  <c r="AB2546" i="8" s="1"/>
  <c r="Y2407" i="8"/>
  <c r="Z2407" i="8" s="1"/>
  <c r="Y2413" i="8"/>
  <c r="Z2413" i="8" s="1"/>
  <c r="Y2425" i="8"/>
  <c r="Z2425" i="8" s="1"/>
  <c r="Y2518" i="8"/>
  <c r="Z2518" i="8" s="1"/>
  <c r="AA2528" i="8"/>
  <c r="AB2528" i="8" s="1"/>
  <c r="Y2543" i="8"/>
  <c r="Z2543" i="8" s="1"/>
  <c r="Z2500" i="8"/>
  <c r="AA2500" i="8" s="1"/>
  <c r="AB2500" i="8" s="1"/>
  <c r="Z2508" i="8"/>
  <c r="AA2508" i="8" s="1"/>
  <c r="Y2520" i="8"/>
  <c r="Z2520" i="8" s="1"/>
  <c r="Y2551" i="8"/>
  <c r="Z2551" i="8" s="1"/>
  <c r="Y2566" i="8"/>
  <c r="Z2566" i="8" s="1"/>
  <c r="Y2582" i="8"/>
  <c r="Z2582" i="8" s="1"/>
  <c r="Y2598" i="8"/>
  <c r="Z2598" i="8" s="1"/>
  <c r="Y2552" i="8"/>
  <c r="Z2552" i="8" s="1"/>
  <c r="AA2468" i="8"/>
  <c r="AB2468" i="8" s="1"/>
  <c r="Y2568" i="8"/>
  <c r="Z2568" i="8" s="1"/>
  <c r="Y2584" i="8"/>
  <c r="Z2584" i="8" s="1"/>
  <c r="Y2600" i="8"/>
  <c r="Z2600" i="8" s="1"/>
  <c r="AA2353" i="8"/>
  <c r="AB2353" i="8" s="1"/>
  <c r="Y2364" i="8"/>
  <c r="Z2364" i="8" s="1"/>
  <c r="AA2375" i="8"/>
  <c r="AB2375" i="8" s="1"/>
  <c r="AB2358" i="8"/>
  <c r="AA2378" i="8"/>
  <c r="AB2378" i="8" s="1"/>
  <c r="Y2383" i="8"/>
  <c r="Z2383" i="8" s="1"/>
  <c r="AA2380" i="8"/>
  <c r="AB2380" i="8" s="1"/>
  <c r="AA2388" i="8"/>
  <c r="AB2388" i="8" s="1"/>
  <c r="AA2422" i="8"/>
  <c r="AB2422" i="8" s="1"/>
  <c r="AA2438" i="8"/>
  <c r="AB2438" i="8" s="1"/>
  <c r="AA2398" i="8"/>
  <c r="AB2398" i="8" s="1"/>
  <c r="Y2429" i="8"/>
  <c r="Z2429" i="8" s="1"/>
  <c r="AA2395" i="8"/>
  <c r="Z2466" i="8"/>
  <c r="AA2466" i="8" s="1"/>
  <c r="Y2471" i="8"/>
  <c r="Z2471" i="8" s="1"/>
  <c r="Z2474" i="8"/>
  <c r="Y2479" i="8"/>
  <c r="Z2479" i="8" s="1"/>
  <c r="Z2482" i="8"/>
  <c r="AA2482" i="8" s="1"/>
  <c r="Z2488" i="8"/>
  <c r="Z2490" i="8"/>
  <c r="AA2490" i="8" s="1"/>
  <c r="Z2496" i="8"/>
  <c r="Y2530" i="8"/>
  <c r="Z2530" i="8" s="1"/>
  <c r="AA2443" i="8"/>
  <c r="AB2443" i="8" s="1"/>
  <c r="AA2446" i="8"/>
  <c r="AB2446" i="8" s="1"/>
  <c r="Y2510" i="8"/>
  <c r="Z2510" i="8" s="1"/>
  <c r="AA2386" i="8"/>
  <c r="AB2386" i="8" s="1"/>
  <c r="AB2435" i="8"/>
  <c r="AA2447" i="8"/>
  <c r="AB2447" i="8" s="1"/>
  <c r="AA2450" i="8"/>
  <c r="AB2450" i="8" s="1"/>
  <c r="Y2458" i="8"/>
  <c r="Z2458" i="8" s="1"/>
  <c r="Y2507" i="8"/>
  <c r="Z2507" i="8" s="1"/>
  <c r="AA2371" i="8"/>
  <c r="AB2371" i="8" s="1"/>
  <c r="Y2555" i="8"/>
  <c r="Z2555" i="8" s="1"/>
  <c r="Y2570" i="8"/>
  <c r="Z2570" i="8" s="1"/>
  <c r="Y2586" i="8"/>
  <c r="Z2586" i="8" s="1"/>
  <c r="Y2602" i="8"/>
  <c r="Z2602" i="8" s="1"/>
  <c r="AA2494" i="8"/>
  <c r="AB2494" i="8" s="1"/>
  <c r="AA2537" i="8"/>
  <c r="AB2537" i="8" s="1"/>
  <c r="AA2542" i="8"/>
  <c r="AB2542" i="8" s="1"/>
  <c r="Y2556" i="8"/>
  <c r="Z2556" i="8" s="1"/>
  <c r="AA2476" i="8"/>
  <c r="AB2476" i="8" s="1"/>
  <c r="AA2541" i="8"/>
  <c r="AB2541" i="8" s="1"/>
  <c r="AA2557" i="8"/>
  <c r="AB2557" i="8" s="1"/>
  <c r="Y2572" i="8"/>
  <c r="Z2572" i="8" s="1"/>
  <c r="Y2588" i="8"/>
  <c r="Z2588" i="8" s="1"/>
  <c r="Y2604" i="8"/>
  <c r="Z2604" i="8" s="1"/>
  <c r="AA2484" i="8"/>
  <c r="AB2484" i="8" s="1"/>
  <c r="AA2591" i="8"/>
  <c r="AB2591" i="8" s="1"/>
  <c r="AA2561" i="8"/>
  <c r="AB2561" i="8" s="1"/>
  <c r="AA2609" i="8"/>
  <c r="AB2609" i="8" s="1"/>
  <c r="AA2605" i="8"/>
  <c r="AB2605" i="8" s="1"/>
  <c r="AA2565" i="8"/>
  <c r="AB2565" i="8" s="1"/>
  <c r="AA2595" i="8"/>
  <c r="AB2595" i="8" s="1"/>
  <c r="Z2405" i="8"/>
  <c r="Y2465" i="8"/>
  <c r="Z2465" i="8" s="1"/>
  <c r="Y2473" i="8"/>
  <c r="Z2473" i="8" s="1"/>
  <c r="Y2481" i="8"/>
  <c r="Z2481" i="8" s="1"/>
  <c r="Y2503" i="8"/>
  <c r="Z2503" i="8" s="1"/>
  <c r="AA2365" i="8"/>
  <c r="AB2365" i="8" s="1"/>
  <c r="Y2352" i="8"/>
  <c r="Z2352" i="8" s="1"/>
  <c r="Y2368" i="8"/>
  <c r="Z2368" i="8" s="1"/>
  <c r="Y2402" i="8"/>
  <c r="Z2402" i="8" s="1"/>
  <c r="AA2351" i="8"/>
  <c r="AB2351" i="8" s="1"/>
  <c r="Y2404" i="8"/>
  <c r="Z2404" i="8" s="1"/>
  <c r="AA2418" i="8"/>
  <c r="AB2418" i="8" s="1"/>
  <c r="AA2434" i="8"/>
  <c r="AB2434" i="8" s="1"/>
  <c r="Z2401" i="8"/>
  <c r="AA2401" i="8" s="1"/>
  <c r="Z2409" i="8"/>
  <c r="AA2409" i="8" s="1"/>
  <c r="AB2409" i="8" s="1"/>
  <c r="Y2417" i="8"/>
  <c r="Z2417" i="8" s="1"/>
  <c r="Y2433" i="8"/>
  <c r="Z2433" i="8" s="1"/>
  <c r="AA2384" i="8"/>
  <c r="AB2384" i="8" s="1"/>
  <c r="AA2400" i="8"/>
  <c r="AB2400" i="8" s="1"/>
  <c r="Y2469" i="8"/>
  <c r="Z2469" i="8" s="1"/>
  <c r="Z2472" i="8"/>
  <c r="AA2472" i="8" s="1"/>
  <c r="AB2472" i="8" s="1"/>
  <c r="Y2477" i="8"/>
  <c r="Z2477" i="8" s="1"/>
  <c r="Z2480" i="8"/>
  <c r="AA2480" i="8" s="1"/>
  <c r="Y2498" i="8"/>
  <c r="Z2498" i="8" s="1"/>
  <c r="Y2514" i="8"/>
  <c r="Z2514" i="8" s="1"/>
  <c r="AA2420" i="8"/>
  <c r="AB2420" i="8" s="1"/>
  <c r="AA2428" i="8"/>
  <c r="AB2428" i="8" s="1"/>
  <c r="AA2436" i="8"/>
  <c r="AB2436" i="8" s="1"/>
  <c r="Z2464" i="8"/>
  <c r="Y2511" i="8"/>
  <c r="Z2511" i="8" s="1"/>
  <c r="Z2504" i="8"/>
  <c r="AA2504" i="8" s="1"/>
  <c r="Z2512" i="8"/>
  <c r="AA2512" i="8" s="1"/>
  <c r="AB2512" i="8" s="1"/>
  <c r="Y2533" i="8"/>
  <c r="Z2533" i="8" s="1"/>
  <c r="Y2534" i="8"/>
  <c r="Z2534" i="8" s="1"/>
  <c r="Y2558" i="8"/>
  <c r="Z2558" i="8" s="1"/>
  <c r="Y2574" i="8"/>
  <c r="Z2574" i="8" s="1"/>
  <c r="Y2590" i="8"/>
  <c r="Z2590" i="8" s="1"/>
  <c r="Y2606" i="8"/>
  <c r="Z2606" i="8" s="1"/>
  <c r="AA2554" i="8"/>
  <c r="AB2554" i="8" s="1"/>
  <c r="Y2536" i="8"/>
  <c r="Z2536" i="8" s="1"/>
  <c r="AA2553" i="8"/>
  <c r="AB2553" i="8" s="1"/>
  <c r="Y2560" i="8"/>
  <c r="Z2560" i="8" s="1"/>
  <c r="Y2576" i="8"/>
  <c r="Z2576" i="8" s="1"/>
  <c r="Y2592" i="8"/>
  <c r="Z2592" i="8" s="1"/>
  <c r="Y2608" i="8"/>
  <c r="Z2608" i="8" s="1"/>
  <c r="AA2492" i="8"/>
  <c r="AB2492" i="8" s="1"/>
  <c r="AA2589" i="8"/>
  <c r="AB2589" i="8" s="1"/>
  <c r="AA2601" i="8"/>
  <c r="AB2601" i="8" s="1"/>
  <c r="AA2597" i="8"/>
  <c r="AB2597" i="8" s="1"/>
  <c r="AA2587" i="8"/>
  <c r="AB2587" i="8" s="1"/>
  <c r="AA2593" i="8"/>
  <c r="AB2593" i="8" s="1"/>
  <c r="Y2360" i="8"/>
  <c r="Z2360" i="8" s="1"/>
  <c r="Z2453" i="8"/>
  <c r="Y2522" i="8"/>
  <c r="Z2522" i="8" s="1"/>
  <c r="Y2506" i="8"/>
  <c r="Z2506" i="8" s="1"/>
  <c r="Y2356" i="8"/>
  <c r="Z2356" i="8" s="1"/>
  <c r="Y2406" i="8"/>
  <c r="Z2406" i="8" s="1"/>
  <c r="AA2374" i="8"/>
  <c r="AB2374" i="8" s="1"/>
  <c r="AA2377" i="8"/>
  <c r="AB2377" i="8" s="1"/>
  <c r="Y2403" i="8"/>
  <c r="Z2403" i="8" s="1"/>
  <c r="Z2376" i="8"/>
  <c r="AA2376" i="8" s="1"/>
  <c r="Y2408" i="8"/>
  <c r="Z2408" i="8" s="1"/>
  <c r="Y2410" i="8"/>
  <c r="Z2410" i="8" s="1"/>
  <c r="Y2421" i="8"/>
  <c r="Z2421" i="8" s="1"/>
  <c r="Y2437" i="8"/>
  <c r="Z2437" i="8" s="1"/>
  <c r="AA2387" i="8"/>
  <c r="AB2387" i="8" s="1"/>
  <c r="AB2395" i="8"/>
  <c r="Y2411" i="8"/>
  <c r="Z2411" i="8" s="1"/>
  <c r="AA2442" i="8"/>
  <c r="AB2442" i="8" s="1"/>
  <c r="Y2467" i="8"/>
  <c r="Z2467" i="8" s="1"/>
  <c r="Y2475" i="8"/>
  <c r="Z2475" i="8" s="1"/>
  <c r="Y2459" i="8"/>
  <c r="Z2459" i="8" s="1"/>
  <c r="Y2502" i="8"/>
  <c r="Z2502" i="8" s="1"/>
  <c r="Z2445" i="8"/>
  <c r="AA2445" i="8" s="1"/>
  <c r="AA2460" i="8"/>
  <c r="AB2460" i="8" s="1"/>
  <c r="Y2499" i="8"/>
  <c r="Z2499" i="8" s="1"/>
  <c r="Y2515" i="8"/>
  <c r="Z2515" i="8" s="1"/>
  <c r="AA2456" i="8"/>
  <c r="AB2456" i="8" s="1"/>
  <c r="Y2535" i="8"/>
  <c r="Z2535" i="8" s="1"/>
  <c r="AA2451" i="8"/>
  <c r="AB2451" i="8" s="1"/>
  <c r="AA2454" i="8"/>
  <c r="AB2454" i="8" s="1"/>
  <c r="Y2539" i="8"/>
  <c r="Z2539" i="8" s="1"/>
  <c r="Y2547" i="8"/>
  <c r="Z2547" i="8" s="1"/>
  <c r="Y2562" i="8"/>
  <c r="Z2562" i="8" s="1"/>
  <c r="Y2578" i="8"/>
  <c r="Z2578" i="8" s="1"/>
  <c r="Y2594" i="8"/>
  <c r="Z2594" i="8" s="1"/>
  <c r="AA2594" i="8"/>
  <c r="Y2548" i="8"/>
  <c r="Z2548" i="8" s="1"/>
  <c r="AB2571" i="8"/>
  <c r="Y2564" i="8"/>
  <c r="Z2564" i="8" s="1"/>
  <c r="Y2580" i="8"/>
  <c r="Z2580" i="8" s="1"/>
  <c r="Y2596" i="8"/>
  <c r="Z2596" i="8" s="1"/>
  <c r="AA2470" i="8"/>
  <c r="AB2470" i="8" s="1"/>
  <c r="AA2521" i="8"/>
  <c r="AB2521" i="8" s="1"/>
  <c r="B2303" i="8"/>
  <c r="B2304" i="8"/>
  <c r="B2305" i="8"/>
  <c r="B2306" i="8"/>
  <c r="B2307" i="8"/>
  <c r="B2308" i="8"/>
  <c r="B2309" i="8"/>
  <c r="B2310" i="8"/>
  <c r="B2311" i="8"/>
  <c r="B2299" i="8"/>
  <c r="B2300" i="8"/>
  <c r="B2301" i="8"/>
  <c r="B2302" i="8"/>
  <c r="B2292" i="8"/>
  <c r="B2293" i="8"/>
  <c r="B2294" i="8"/>
  <c r="B2295" i="8"/>
  <c r="B2296" i="8"/>
  <c r="B2297" i="8"/>
  <c r="B2298" i="8"/>
  <c r="Z2355" i="8" l="1"/>
  <c r="AA2355" i="8" s="1"/>
  <c r="AB2355" i="8" s="1"/>
  <c r="AA2349" i="8"/>
  <c r="AB2349" i="8" s="1"/>
  <c r="AA2522" i="8"/>
  <c r="Z2372" i="8"/>
  <c r="AA2372" i="8" s="1"/>
  <c r="AB2372" i="8" s="1"/>
  <c r="AA2370" i="8"/>
  <c r="AB2370" i="8" s="1"/>
  <c r="Z2369" i="8"/>
  <c r="AA2369" i="8" s="1"/>
  <c r="AB2369" i="8" s="1"/>
  <c r="AA2367" i="8"/>
  <c r="AB2367" i="8" s="1"/>
  <c r="AA2362" i="8"/>
  <c r="AB2362" i="8" s="1"/>
  <c r="AA2359" i="8"/>
  <c r="AB2359" i="8" s="1"/>
  <c r="AA2354" i="8"/>
  <c r="AB2354" i="8" s="1"/>
  <c r="AA2498" i="8"/>
  <c r="AB2498" i="8" s="1"/>
  <c r="AA2433" i="8"/>
  <c r="AB2433" i="8" s="1"/>
  <c r="AA2368" i="8"/>
  <c r="AB2368" i="8" s="1"/>
  <c r="AA2555" i="8"/>
  <c r="AB2555" i="8" s="1"/>
  <c r="AA2579" i="8"/>
  <c r="AB2579" i="8" s="1"/>
  <c r="AA2448" i="8"/>
  <c r="AB2448" i="8" s="1"/>
  <c r="AA2563" i="8"/>
  <c r="AB2563" i="8" s="1"/>
  <c r="AA2548" i="8"/>
  <c r="AB2548" i="8" s="1"/>
  <c r="AA2510" i="8"/>
  <c r="AB2510" i="8" s="1"/>
  <c r="AA2429" i="8"/>
  <c r="AB2429" i="8" s="1"/>
  <c r="AA2598" i="8"/>
  <c r="AB2598" i="8" s="1"/>
  <c r="AA2390" i="8"/>
  <c r="AB2390" i="8" s="1"/>
  <c r="AA2574" i="8"/>
  <c r="AB2574" i="8" s="1"/>
  <c r="AA2569" i="8"/>
  <c r="AB2569" i="8" s="1"/>
  <c r="Y2350" i="8"/>
  <c r="AA2535" i="8"/>
  <c r="AB2535" i="8" s="1"/>
  <c r="AA2518" i="8"/>
  <c r="AA2427" i="8"/>
  <c r="AB2427" i="8" s="1"/>
  <c r="AA2547" i="8"/>
  <c r="AB2547" i="8" s="1"/>
  <c r="AA2459" i="8"/>
  <c r="AB2459" i="8" s="1"/>
  <c r="AA2608" i="8"/>
  <c r="AB2608" i="8" s="1"/>
  <c r="AA2533" i="8"/>
  <c r="AB2533" i="8" s="1"/>
  <c r="AA2511" i="8"/>
  <c r="AB2511" i="8" s="1"/>
  <c r="AA2477" i="8"/>
  <c r="AB2477" i="8" s="1"/>
  <c r="AA2572" i="8"/>
  <c r="AB2572" i="8" s="1"/>
  <c r="AB2508" i="8"/>
  <c r="AA2471" i="8"/>
  <c r="AB2471" i="8" s="1"/>
  <c r="AA2584" i="8"/>
  <c r="AB2584" i="8" s="1"/>
  <c r="AA2552" i="8"/>
  <c r="AB2552" i="8" s="1"/>
  <c r="AA2425" i="8"/>
  <c r="AB2425" i="8" s="1"/>
  <c r="AA2519" i="8"/>
  <c r="AB2519" i="8" s="1"/>
  <c r="AA2562" i="8"/>
  <c r="AB2562" i="8" s="1"/>
  <c r="AA2539" i="8"/>
  <c r="AB2539" i="8" s="1"/>
  <c r="AB2445" i="8"/>
  <c r="AA2421" i="8"/>
  <c r="AB2421" i="8" s="1"/>
  <c r="AA2408" i="8"/>
  <c r="AB2408" i="8" s="1"/>
  <c r="AA2604" i="8"/>
  <c r="AA2566" i="8"/>
  <c r="AB2566" i="8" s="1"/>
  <c r="AA2440" i="8"/>
  <c r="AB2440" i="8" s="1"/>
  <c r="AB2394" i="8"/>
  <c r="AA2469" i="8"/>
  <c r="AB2469" i="8" s="1"/>
  <c r="Z2463" i="8"/>
  <c r="AA2463" i="8" s="1"/>
  <c r="AB2504" i="8"/>
  <c r="AA2534" i="8"/>
  <c r="AB2534" i="8" s="1"/>
  <c r="AA2465" i="8"/>
  <c r="AA2515" i="8"/>
  <c r="AB2515" i="8" s="1"/>
  <c r="AA2453" i="8"/>
  <c r="AB2453" i="8" s="1"/>
  <c r="AA2506" i="8"/>
  <c r="AB2506" i="8" s="1"/>
  <c r="AA2606" i="8"/>
  <c r="AB2606" i="8" s="1"/>
  <c r="AA2577" i="8"/>
  <c r="AB2577" i="8" s="1"/>
  <c r="AA2580" i="8"/>
  <c r="AB2580" i="8" s="1"/>
  <c r="AA2576" i="8"/>
  <c r="AB2576" i="8" s="1"/>
  <c r="AA2586" i="8"/>
  <c r="AB2586" i="8" s="1"/>
  <c r="AA2364" i="8"/>
  <c r="AB2364" i="8" s="1"/>
  <c r="AA2596" i="8"/>
  <c r="AB2596" i="8" s="1"/>
  <c r="AB2594" i="8"/>
  <c r="AA2578" i="8"/>
  <c r="AB2578" i="8" s="1"/>
  <c r="AA2499" i="8"/>
  <c r="AB2499" i="8" s="1"/>
  <c r="AA2475" i="8"/>
  <c r="AB2475" i="8" s="1"/>
  <c r="AA2467" i="8"/>
  <c r="AB2467" i="8" s="1"/>
  <c r="AA2411" i="8"/>
  <c r="AB2411" i="8" s="1"/>
  <c r="AB2401" i="8"/>
  <c r="AB2376" i="8"/>
  <c r="AA2403" i="8"/>
  <c r="AB2403" i="8" s="1"/>
  <c r="AB2522" i="8"/>
  <c r="AA2560" i="8"/>
  <c r="AB2560" i="8" s="1"/>
  <c r="AA2536" i="8"/>
  <c r="AB2536" i="8" s="1"/>
  <c r="AA2590" i="8"/>
  <c r="AB2590" i="8" s="1"/>
  <c r="AA2514" i="8"/>
  <c r="AB2514" i="8" s="1"/>
  <c r="AA2352" i="8"/>
  <c r="AB2352" i="8" s="1"/>
  <c r="AA2503" i="8"/>
  <c r="AB2503" i="8" s="1"/>
  <c r="AA2473" i="8"/>
  <c r="AB2473" i="8" s="1"/>
  <c r="AA2405" i="8"/>
  <c r="AB2405" i="8" s="1"/>
  <c r="AB2604" i="8"/>
  <c r="AA2588" i="8"/>
  <c r="AB2588" i="8" s="1"/>
  <c r="AA2602" i="8"/>
  <c r="AB2602" i="8" s="1"/>
  <c r="AA2530" i="8"/>
  <c r="AB2530" i="8" s="1"/>
  <c r="AA2479" i="8"/>
  <c r="AB2479" i="8" s="1"/>
  <c r="AA2568" i="8"/>
  <c r="AB2568" i="8" s="1"/>
  <c r="AA2413" i="8"/>
  <c r="AB2413" i="8" s="1"/>
  <c r="AA2481" i="8"/>
  <c r="AB2481" i="8" s="1"/>
  <c r="AA2556" i="8"/>
  <c r="AB2556" i="8" s="1"/>
  <c r="AB2490" i="8"/>
  <c r="AB2482" i="8"/>
  <c r="AB2466" i="8"/>
  <c r="AA2551" i="8"/>
  <c r="AB2551" i="8" s="1"/>
  <c r="AB2480" i="8"/>
  <c r="AA2564" i="8"/>
  <c r="AB2564" i="8" s="1"/>
  <c r="AA2502" i="8"/>
  <c r="AB2502" i="8" s="1"/>
  <c r="AA2437" i="8"/>
  <c r="AB2437" i="8" s="1"/>
  <c r="AA2410" i="8"/>
  <c r="AB2410" i="8" s="1"/>
  <c r="AA2406" i="8"/>
  <c r="AB2406" i="8" s="1"/>
  <c r="AA2356" i="8"/>
  <c r="AB2356" i="8" s="1"/>
  <c r="AA2360" i="8"/>
  <c r="AB2360" i="8" s="1"/>
  <c r="AA2592" i="8"/>
  <c r="AB2592" i="8" s="1"/>
  <c r="AA2558" i="8"/>
  <c r="AB2558" i="8" s="1"/>
  <c r="AA2464" i="8"/>
  <c r="AB2464" i="8" s="1"/>
  <c r="AA2417" i="8"/>
  <c r="AB2417" i="8" s="1"/>
  <c r="AA2404" i="8"/>
  <c r="AB2404" i="8" s="1"/>
  <c r="AA2402" i="8"/>
  <c r="AB2402" i="8" s="1"/>
  <c r="AB2465" i="8"/>
  <c r="AA2570" i="8"/>
  <c r="AB2570" i="8" s="1"/>
  <c r="AA2507" i="8"/>
  <c r="AB2507" i="8" s="1"/>
  <c r="AA2458" i="8"/>
  <c r="AB2458" i="8" s="1"/>
  <c r="AA2496" i="8"/>
  <c r="AB2496" i="8" s="1"/>
  <c r="AA2488" i="8"/>
  <c r="AB2488" i="8" s="1"/>
  <c r="AA2474" i="8"/>
  <c r="AB2474" i="8" s="1"/>
  <c r="AA2383" i="8"/>
  <c r="AB2383" i="8" s="1"/>
  <c r="AA2600" i="8"/>
  <c r="AB2600" i="8" s="1"/>
  <c r="AA2582" i="8"/>
  <c r="AB2582" i="8" s="1"/>
  <c r="AA2520" i="8"/>
  <c r="AB2520" i="8" s="1"/>
  <c r="AA2543" i="8"/>
  <c r="AB2543" i="8" s="1"/>
  <c r="AB2518" i="8"/>
  <c r="AA2407" i="8"/>
  <c r="AB2407" i="8" s="1"/>
  <c r="G2296" i="8"/>
  <c r="H2296" i="8"/>
  <c r="N2296" i="8"/>
  <c r="O2296" i="8"/>
  <c r="P2296" i="8"/>
  <c r="S2296" i="8" s="1"/>
  <c r="Q2296" i="8"/>
  <c r="T2296" i="8" s="1"/>
  <c r="R2296" i="8"/>
  <c r="U2296" i="8" s="1"/>
  <c r="G2297" i="8"/>
  <c r="H2297" i="8"/>
  <c r="N2297" i="8"/>
  <c r="O2297" i="8"/>
  <c r="P2297" i="8"/>
  <c r="S2297" i="8" s="1"/>
  <c r="Q2297" i="8"/>
  <c r="T2297" i="8" s="1"/>
  <c r="R2297" i="8"/>
  <c r="U2297" i="8" s="1"/>
  <c r="G2298" i="8"/>
  <c r="H2298" i="8"/>
  <c r="N2298" i="8"/>
  <c r="O2298" i="8"/>
  <c r="P2298" i="8"/>
  <c r="S2298" i="8" s="1"/>
  <c r="Q2298" i="8"/>
  <c r="T2298" i="8" s="1"/>
  <c r="R2298" i="8"/>
  <c r="U2298" i="8" s="1"/>
  <c r="G2299" i="8"/>
  <c r="H2299" i="8"/>
  <c r="N2299" i="8"/>
  <c r="O2299" i="8"/>
  <c r="P2299" i="8"/>
  <c r="S2299" i="8" s="1"/>
  <c r="Q2299" i="8"/>
  <c r="T2299" i="8" s="1"/>
  <c r="R2299" i="8"/>
  <c r="U2299" i="8" s="1"/>
  <c r="G2300" i="8"/>
  <c r="H2300" i="8"/>
  <c r="N2300" i="8"/>
  <c r="O2300" i="8"/>
  <c r="P2300" i="8"/>
  <c r="S2300" i="8" s="1"/>
  <c r="Q2300" i="8"/>
  <c r="T2300" i="8" s="1"/>
  <c r="R2300" i="8"/>
  <c r="U2300" i="8" s="1"/>
  <c r="G2301" i="8"/>
  <c r="H2301" i="8"/>
  <c r="N2301" i="8"/>
  <c r="O2301" i="8"/>
  <c r="P2301" i="8"/>
  <c r="S2301" i="8" s="1"/>
  <c r="Q2301" i="8"/>
  <c r="T2301" i="8" s="1"/>
  <c r="R2301" i="8"/>
  <c r="U2301" i="8" s="1"/>
  <c r="G2302" i="8"/>
  <c r="H2302" i="8"/>
  <c r="N2302" i="8"/>
  <c r="O2302" i="8"/>
  <c r="P2302" i="8"/>
  <c r="S2302" i="8" s="1"/>
  <c r="Q2302" i="8"/>
  <c r="T2302" i="8" s="1"/>
  <c r="R2302" i="8"/>
  <c r="U2302" i="8" s="1"/>
  <c r="G2303" i="8"/>
  <c r="H2303" i="8"/>
  <c r="N2303" i="8"/>
  <c r="O2303" i="8"/>
  <c r="P2303" i="8"/>
  <c r="S2303" i="8" s="1"/>
  <c r="Q2303" i="8"/>
  <c r="T2303" i="8" s="1"/>
  <c r="R2303" i="8"/>
  <c r="U2303" i="8" s="1"/>
  <c r="G2304" i="8"/>
  <c r="H2304" i="8"/>
  <c r="N2304" i="8"/>
  <c r="O2304" i="8"/>
  <c r="P2304" i="8"/>
  <c r="S2304" i="8" s="1"/>
  <c r="Q2304" i="8"/>
  <c r="T2304" i="8" s="1"/>
  <c r="R2304" i="8"/>
  <c r="U2304" i="8" s="1"/>
  <c r="G2305" i="8"/>
  <c r="H2305" i="8"/>
  <c r="N2305" i="8"/>
  <c r="O2305" i="8"/>
  <c r="P2305" i="8"/>
  <c r="S2305" i="8" s="1"/>
  <c r="Q2305" i="8"/>
  <c r="T2305" i="8" s="1"/>
  <c r="R2305" i="8"/>
  <c r="U2305" i="8" s="1"/>
  <c r="G2306" i="8"/>
  <c r="H2306" i="8"/>
  <c r="N2306" i="8"/>
  <c r="O2306" i="8"/>
  <c r="P2306" i="8"/>
  <c r="S2306" i="8" s="1"/>
  <c r="Q2306" i="8"/>
  <c r="T2306" i="8" s="1"/>
  <c r="R2306" i="8"/>
  <c r="U2306" i="8" s="1"/>
  <c r="G2307" i="8"/>
  <c r="H2307" i="8"/>
  <c r="N2307" i="8"/>
  <c r="O2307" i="8"/>
  <c r="P2307" i="8"/>
  <c r="S2307" i="8" s="1"/>
  <c r="Q2307" i="8"/>
  <c r="T2307" i="8" s="1"/>
  <c r="R2307" i="8"/>
  <c r="U2307" i="8" s="1"/>
  <c r="G2308" i="8"/>
  <c r="H2308" i="8"/>
  <c r="N2308" i="8"/>
  <c r="O2308" i="8"/>
  <c r="P2308" i="8"/>
  <c r="S2308" i="8" s="1"/>
  <c r="Q2308" i="8"/>
  <c r="T2308" i="8" s="1"/>
  <c r="R2308" i="8"/>
  <c r="U2308" i="8" s="1"/>
  <c r="G2309" i="8"/>
  <c r="H2309" i="8"/>
  <c r="N2309" i="8"/>
  <c r="O2309" i="8"/>
  <c r="P2309" i="8"/>
  <c r="S2309" i="8" s="1"/>
  <c r="Q2309" i="8"/>
  <c r="T2309" i="8" s="1"/>
  <c r="R2309" i="8"/>
  <c r="U2309" i="8" s="1"/>
  <c r="G2310" i="8"/>
  <c r="H2310" i="8"/>
  <c r="N2310" i="8"/>
  <c r="O2310" i="8"/>
  <c r="P2310" i="8"/>
  <c r="S2310" i="8" s="1"/>
  <c r="Q2310" i="8"/>
  <c r="T2310" i="8" s="1"/>
  <c r="R2310" i="8"/>
  <c r="U2310" i="8" s="1"/>
  <c r="G2311" i="8"/>
  <c r="H2311" i="8"/>
  <c r="N2311" i="8"/>
  <c r="O2311" i="8"/>
  <c r="P2311" i="8"/>
  <c r="S2311" i="8" s="1"/>
  <c r="Q2311" i="8"/>
  <c r="T2311" i="8" s="1"/>
  <c r="R2311" i="8"/>
  <c r="U2311" i="8" s="1"/>
  <c r="G2312" i="8"/>
  <c r="H2312" i="8"/>
  <c r="N2312" i="8"/>
  <c r="O2312" i="8"/>
  <c r="P2312" i="8"/>
  <c r="S2312" i="8" s="1"/>
  <c r="Q2312" i="8"/>
  <c r="T2312" i="8" s="1"/>
  <c r="R2312" i="8"/>
  <c r="U2312" i="8" s="1"/>
  <c r="G2313" i="8"/>
  <c r="H2313" i="8"/>
  <c r="N2313" i="8"/>
  <c r="O2313" i="8"/>
  <c r="P2313" i="8"/>
  <c r="S2313" i="8" s="1"/>
  <c r="Q2313" i="8"/>
  <c r="T2313" i="8" s="1"/>
  <c r="R2313" i="8"/>
  <c r="U2313" i="8"/>
  <c r="G2314" i="8"/>
  <c r="H2314" i="8"/>
  <c r="N2314" i="8"/>
  <c r="O2314" i="8"/>
  <c r="P2314" i="8"/>
  <c r="S2314" i="8" s="1"/>
  <c r="Q2314" i="8"/>
  <c r="T2314" i="8" s="1"/>
  <c r="R2314" i="8"/>
  <c r="U2314" i="8" s="1"/>
  <c r="G2315" i="8"/>
  <c r="H2315" i="8"/>
  <c r="N2315" i="8"/>
  <c r="O2315" i="8"/>
  <c r="P2315" i="8"/>
  <c r="S2315" i="8" s="1"/>
  <c r="Q2315" i="8"/>
  <c r="T2315" i="8" s="1"/>
  <c r="R2315" i="8"/>
  <c r="U2315" i="8" s="1"/>
  <c r="G2316" i="8"/>
  <c r="H2316" i="8"/>
  <c r="N2316" i="8"/>
  <c r="O2316" i="8"/>
  <c r="P2316" i="8"/>
  <c r="S2316" i="8" s="1"/>
  <c r="Q2316" i="8"/>
  <c r="T2316" i="8" s="1"/>
  <c r="R2316" i="8"/>
  <c r="U2316" i="8" s="1"/>
  <c r="G2317" i="8"/>
  <c r="H2317" i="8"/>
  <c r="N2317" i="8"/>
  <c r="O2317" i="8"/>
  <c r="P2317" i="8"/>
  <c r="S2317" i="8" s="1"/>
  <c r="Q2317" i="8"/>
  <c r="T2317" i="8" s="1"/>
  <c r="R2317" i="8"/>
  <c r="U2317" i="8" s="1"/>
  <c r="G2318" i="8"/>
  <c r="H2318" i="8"/>
  <c r="N2318" i="8"/>
  <c r="O2318" i="8"/>
  <c r="P2318" i="8"/>
  <c r="S2318" i="8" s="1"/>
  <c r="Q2318" i="8"/>
  <c r="T2318" i="8" s="1"/>
  <c r="R2318" i="8"/>
  <c r="U2318" i="8" s="1"/>
  <c r="G2319" i="8"/>
  <c r="H2319" i="8"/>
  <c r="N2319" i="8"/>
  <c r="O2319" i="8"/>
  <c r="P2319" i="8"/>
  <c r="S2319" i="8" s="1"/>
  <c r="Q2319" i="8"/>
  <c r="T2319" i="8" s="1"/>
  <c r="R2319" i="8"/>
  <c r="U2319" i="8" s="1"/>
  <c r="G2320" i="8"/>
  <c r="N2320" i="8"/>
  <c r="I2320" i="8" s="1"/>
  <c r="X2320" i="8" s="1"/>
  <c r="O2320" i="8"/>
  <c r="P2320" i="8"/>
  <c r="S2320" i="8" s="1"/>
  <c r="Q2320" i="8"/>
  <c r="T2320" i="8" s="1"/>
  <c r="R2320" i="8"/>
  <c r="U2320" i="8" s="1"/>
  <c r="G2321" i="8"/>
  <c r="H2321" i="8"/>
  <c r="N2321" i="8"/>
  <c r="O2321" i="8"/>
  <c r="P2321" i="8"/>
  <c r="S2321" i="8" s="1"/>
  <c r="Q2321" i="8"/>
  <c r="T2321" i="8" s="1"/>
  <c r="R2321" i="8"/>
  <c r="U2321" i="8" s="1"/>
  <c r="G2322" i="8"/>
  <c r="H2322" i="8"/>
  <c r="N2322" i="8"/>
  <c r="O2322" i="8"/>
  <c r="P2322" i="8"/>
  <c r="S2322" i="8" s="1"/>
  <c r="Q2322" i="8"/>
  <c r="T2322" i="8" s="1"/>
  <c r="R2322" i="8"/>
  <c r="U2322" i="8" s="1"/>
  <c r="G2323" i="8"/>
  <c r="H2323" i="8"/>
  <c r="N2323" i="8"/>
  <c r="O2323" i="8"/>
  <c r="P2323" i="8"/>
  <c r="S2323" i="8" s="1"/>
  <c r="Q2323" i="8"/>
  <c r="T2323" i="8" s="1"/>
  <c r="R2323" i="8"/>
  <c r="U2323" i="8" s="1"/>
  <c r="G2324" i="8"/>
  <c r="H2324" i="8"/>
  <c r="N2324" i="8"/>
  <c r="O2324" i="8"/>
  <c r="P2324" i="8"/>
  <c r="S2324" i="8" s="1"/>
  <c r="Q2324" i="8"/>
  <c r="T2324" i="8" s="1"/>
  <c r="R2324" i="8"/>
  <c r="U2324" i="8" s="1"/>
  <c r="G2325" i="8"/>
  <c r="H2325" i="8"/>
  <c r="N2325" i="8"/>
  <c r="O2325" i="8"/>
  <c r="P2325" i="8"/>
  <c r="S2325" i="8" s="1"/>
  <c r="Q2325" i="8"/>
  <c r="T2325" i="8" s="1"/>
  <c r="R2325" i="8"/>
  <c r="U2325" i="8" s="1"/>
  <c r="G2326" i="8"/>
  <c r="H2326" i="8"/>
  <c r="N2326" i="8"/>
  <c r="O2326" i="8"/>
  <c r="P2326" i="8"/>
  <c r="S2326" i="8" s="1"/>
  <c r="Q2326" i="8"/>
  <c r="T2326" i="8" s="1"/>
  <c r="R2326" i="8"/>
  <c r="U2326" i="8" s="1"/>
  <c r="G2327" i="8"/>
  <c r="H2327" i="8"/>
  <c r="N2327" i="8"/>
  <c r="O2327" i="8"/>
  <c r="P2327" i="8"/>
  <c r="S2327" i="8" s="1"/>
  <c r="Q2327" i="8"/>
  <c r="T2327" i="8" s="1"/>
  <c r="R2327" i="8"/>
  <c r="U2327" i="8" s="1"/>
  <c r="G2328" i="8"/>
  <c r="H2328" i="8"/>
  <c r="N2328" i="8"/>
  <c r="O2328" i="8"/>
  <c r="P2328" i="8"/>
  <c r="S2328" i="8" s="1"/>
  <c r="Q2328" i="8"/>
  <c r="T2328" i="8" s="1"/>
  <c r="R2328" i="8"/>
  <c r="U2328" i="8" s="1"/>
  <c r="G2329" i="8"/>
  <c r="H2329" i="8"/>
  <c r="N2329" i="8"/>
  <c r="O2329" i="8"/>
  <c r="P2329" i="8"/>
  <c r="S2329" i="8" s="1"/>
  <c r="Q2329" i="8"/>
  <c r="T2329" i="8" s="1"/>
  <c r="R2329" i="8"/>
  <c r="U2329" i="8" s="1"/>
  <c r="G2330" i="8"/>
  <c r="H2330" i="8"/>
  <c r="N2330" i="8"/>
  <c r="O2330" i="8"/>
  <c r="P2330" i="8"/>
  <c r="S2330" i="8" s="1"/>
  <c r="Q2330" i="8"/>
  <c r="T2330" i="8" s="1"/>
  <c r="R2330" i="8"/>
  <c r="U2330" i="8" s="1"/>
  <c r="G2331" i="8"/>
  <c r="H2331" i="8"/>
  <c r="N2331" i="8"/>
  <c r="O2331" i="8"/>
  <c r="P2331" i="8"/>
  <c r="S2331" i="8" s="1"/>
  <c r="Q2331" i="8"/>
  <c r="T2331" i="8" s="1"/>
  <c r="R2331" i="8"/>
  <c r="U2331" i="8" s="1"/>
  <c r="G2332" i="8"/>
  <c r="H2332" i="8"/>
  <c r="N2332" i="8"/>
  <c r="O2332" i="8"/>
  <c r="P2332" i="8"/>
  <c r="S2332" i="8" s="1"/>
  <c r="Q2332" i="8"/>
  <c r="T2332" i="8" s="1"/>
  <c r="R2332" i="8"/>
  <c r="U2332" i="8" s="1"/>
  <c r="G2333" i="8"/>
  <c r="H2333" i="8"/>
  <c r="N2333" i="8"/>
  <c r="O2333" i="8"/>
  <c r="P2333" i="8"/>
  <c r="S2333" i="8" s="1"/>
  <c r="Q2333" i="8"/>
  <c r="T2333" i="8" s="1"/>
  <c r="R2333" i="8"/>
  <c r="U2333" i="8" s="1"/>
  <c r="G2334" i="8"/>
  <c r="H2334" i="8"/>
  <c r="N2334" i="8"/>
  <c r="O2334" i="8"/>
  <c r="P2334" i="8"/>
  <c r="S2334" i="8" s="1"/>
  <c r="Q2334" i="8"/>
  <c r="T2334" i="8" s="1"/>
  <c r="R2334" i="8"/>
  <c r="U2334" i="8" s="1"/>
  <c r="G2335" i="8"/>
  <c r="H2335" i="8"/>
  <c r="N2335" i="8"/>
  <c r="O2335" i="8"/>
  <c r="P2335" i="8"/>
  <c r="S2335" i="8" s="1"/>
  <c r="Q2335" i="8"/>
  <c r="T2335" i="8" s="1"/>
  <c r="R2335" i="8"/>
  <c r="U2335" i="8" s="1"/>
  <c r="G2336" i="8"/>
  <c r="H2336" i="8"/>
  <c r="N2336" i="8"/>
  <c r="O2336" i="8"/>
  <c r="P2336" i="8"/>
  <c r="S2336" i="8" s="1"/>
  <c r="Q2336" i="8"/>
  <c r="T2336" i="8" s="1"/>
  <c r="R2336" i="8"/>
  <c r="U2336" i="8" s="1"/>
  <c r="G2337" i="8"/>
  <c r="H2337" i="8"/>
  <c r="N2337" i="8"/>
  <c r="O2337" i="8"/>
  <c r="P2337" i="8"/>
  <c r="S2337" i="8" s="1"/>
  <c r="Q2337" i="8"/>
  <c r="T2337" i="8" s="1"/>
  <c r="R2337" i="8"/>
  <c r="U2337" i="8" s="1"/>
  <c r="G2338" i="8"/>
  <c r="H2338" i="8"/>
  <c r="N2338" i="8"/>
  <c r="O2338" i="8"/>
  <c r="P2338" i="8"/>
  <c r="S2338" i="8" s="1"/>
  <c r="Q2338" i="8"/>
  <c r="T2338" i="8" s="1"/>
  <c r="R2338" i="8"/>
  <c r="U2338" i="8" s="1"/>
  <c r="G2339" i="8"/>
  <c r="H2339" i="8"/>
  <c r="N2339" i="8"/>
  <c r="O2339" i="8"/>
  <c r="P2339" i="8"/>
  <c r="S2339" i="8" s="1"/>
  <c r="Q2339" i="8"/>
  <c r="T2339" i="8" s="1"/>
  <c r="R2339" i="8"/>
  <c r="U2339" i="8" s="1"/>
  <c r="G2340" i="8"/>
  <c r="H2340" i="8"/>
  <c r="N2340" i="8"/>
  <c r="O2340" i="8"/>
  <c r="P2340" i="8"/>
  <c r="S2340" i="8" s="1"/>
  <c r="Q2340" i="8"/>
  <c r="T2340" i="8" s="1"/>
  <c r="R2340" i="8"/>
  <c r="U2340" i="8" s="1"/>
  <c r="G2341" i="8"/>
  <c r="H2341" i="8"/>
  <c r="N2341" i="8"/>
  <c r="O2341" i="8"/>
  <c r="P2341" i="8"/>
  <c r="S2341" i="8" s="1"/>
  <c r="Q2341" i="8"/>
  <c r="T2341" i="8" s="1"/>
  <c r="R2341" i="8"/>
  <c r="U2341" i="8" s="1"/>
  <c r="G2342" i="8"/>
  <c r="H2342" i="8"/>
  <c r="N2342" i="8"/>
  <c r="O2342" i="8"/>
  <c r="P2342" i="8"/>
  <c r="S2342" i="8" s="1"/>
  <c r="Q2342" i="8"/>
  <c r="T2342" i="8" s="1"/>
  <c r="R2342" i="8"/>
  <c r="U2342" i="8" s="1"/>
  <c r="G2343" i="8"/>
  <c r="H2343" i="8"/>
  <c r="N2343" i="8"/>
  <c r="O2343" i="8"/>
  <c r="P2343" i="8"/>
  <c r="S2343" i="8" s="1"/>
  <c r="Q2343" i="8"/>
  <c r="T2343" i="8" s="1"/>
  <c r="R2343" i="8"/>
  <c r="U2343" i="8" s="1"/>
  <c r="G2344" i="8"/>
  <c r="H2344" i="8"/>
  <c r="N2344" i="8"/>
  <c r="O2344" i="8"/>
  <c r="P2344" i="8"/>
  <c r="S2344" i="8" s="1"/>
  <c r="Q2344" i="8"/>
  <c r="T2344" i="8" s="1"/>
  <c r="R2344" i="8"/>
  <c r="U2344" i="8" s="1"/>
  <c r="G2345" i="8"/>
  <c r="H2345" i="8"/>
  <c r="N2345" i="8"/>
  <c r="O2345" i="8"/>
  <c r="P2345" i="8"/>
  <c r="S2345" i="8" s="1"/>
  <c r="Q2345" i="8"/>
  <c r="T2345" i="8" s="1"/>
  <c r="R2345" i="8"/>
  <c r="U2345" i="8" s="1"/>
  <c r="G2346" i="8"/>
  <c r="H2346" i="8"/>
  <c r="N2346" i="8"/>
  <c r="O2346" i="8"/>
  <c r="P2346" i="8"/>
  <c r="S2346" i="8" s="1"/>
  <c r="Q2346" i="8"/>
  <c r="T2346" i="8" s="1"/>
  <c r="R2346" i="8"/>
  <c r="U2346" i="8" s="1"/>
  <c r="G2347" i="8"/>
  <c r="H2347" i="8"/>
  <c r="N2347" i="8"/>
  <c r="O2347" i="8"/>
  <c r="P2347" i="8"/>
  <c r="S2347" i="8" s="1"/>
  <c r="Q2347" i="8"/>
  <c r="T2347" i="8" s="1"/>
  <c r="R2347" i="8"/>
  <c r="U2347" i="8" s="1"/>
  <c r="G2348" i="8"/>
  <c r="H2348" i="8"/>
  <c r="N2348" i="8"/>
  <c r="O2348" i="8"/>
  <c r="P2348" i="8"/>
  <c r="S2348" i="8" s="1"/>
  <c r="Q2348" i="8"/>
  <c r="T2348" i="8" s="1"/>
  <c r="R2348" i="8"/>
  <c r="U2348" i="8" s="1"/>
  <c r="G2610" i="8"/>
  <c r="H2610" i="8"/>
  <c r="I2610" i="8" s="1"/>
  <c r="X2610" i="8" s="1"/>
  <c r="N2610" i="8"/>
  <c r="O2610" i="8"/>
  <c r="W2610" i="8" s="1"/>
  <c r="P2610" i="8"/>
  <c r="S2610" i="8" s="1"/>
  <c r="Q2610" i="8"/>
  <c r="T2610" i="8" s="1"/>
  <c r="R2610" i="8"/>
  <c r="U2610" i="8" s="1"/>
  <c r="G2611" i="8"/>
  <c r="H2611" i="8"/>
  <c r="I2611" i="8" s="1"/>
  <c r="X2611" i="8" s="1"/>
  <c r="N2611" i="8"/>
  <c r="O2611" i="8"/>
  <c r="W2611" i="8" s="1"/>
  <c r="P2611" i="8"/>
  <c r="S2611" i="8" s="1"/>
  <c r="Q2611" i="8"/>
  <c r="T2611" i="8" s="1"/>
  <c r="R2611" i="8"/>
  <c r="U2611" i="8" s="1"/>
  <c r="G2612" i="8"/>
  <c r="H2612" i="8"/>
  <c r="I2612" i="8" s="1"/>
  <c r="X2612" i="8" s="1"/>
  <c r="N2612" i="8"/>
  <c r="O2612" i="8"/>
  <c r="W2612" i="8" s="1"/>
  <c r="P2612" i="8"/>
  <c r="S2612" i="8" s="1"/>
  <c r="Q2612" i="8"/>
  <c r="T2612" i="8" s="1"/>
  <c r="R2612" i="8"/>
  <c r="U2612" i="8" s="1"/>
  <c r="G2613" i="8"/>
  <c r="H2613" i="8"/>
  <c r="I2613" i="8" s="1"/>
  <c r="X2613" i="8" s="1"/>
  <c r="N2613" i="8"/>
  <c r="O2613" i="8"/>
  <c r="W2613" i="8" s="1"/>
  <c r="P2613" i="8"/>
  <c r="S2613" i="8" s="1"/>
  <c r="Q2613" i="8"/>
  <c r="T2613" i="8" s="1"/>
  <c r="R2613" i="8"/>
  <c r="U2613" i="8" s="1"/>
  <c r="G2614" i="8"/>
  <c r="H2614" i="8"/>
  <c r="I2614" i="8" s="1"/>
  <c r="X2614" i="8" s="1"/>
  <c r="N2614" i="8"/>
  <c r="O2614" i="8"/>
  <c r="W2614" i="8" s="1"/>
  <c r="P2614" i="8"/>
  <c r="S2614" i="8" s="1"/>
  <c r="Q2614" i="8"/>
  <c r="T2614" i="8" s="1"/>
  <c r="R2614" i="8"/>
  <c r="U2614" i="8" s="1"/>
  <c r="G2615" i="8"/>
  <c r="H2615" i="8"/>
  <c r="I2615" i="8" s="1"/>
  <c r="X2615" i="8" s="1"/>
  <c r="N2615" i="8"/>
  <c r="O2615" i="8"/>
  <c r="W2615" i="8" s="1"/>
  <c r="P2615" i="8"/>
  <c r="S2615" i="8" s="1"/>
  <c r="Q2615" i="8"/>
  <c r="T2615" i="8" s="1"/>
  <c r="R2615" i="8"/>
  <c r="U2615" i="8" s="1"/>
  <c r="G2616" i="8"/>
  <c r="H2616" i="8"/>
  <c r="I2616" i="8" s="1"/>
  <c r="X2616" i="8" s="1"/>
  <c r="N2616" i="8"/>
  <c r="O2616" i="8"/>
  <c r="W2616" i="8" s="1"/>
  <c r="P2616" i="8"/>
  <c r="S2616" i="8" s="1"/>
  <c r="Q2616" i="8"/>
  <c r="T2616" i="8" s="1"/>
  <c r="R2616" i="8"/>
  <c r="U2616" i="8" s="1"/>
  <c r="G2617" i="8"/>
  <c r="H2617" i="8"/>
  <c r="I2617" i="8" s="1"/>
  <c r="X2617" i="8" s="1"/>
  <c r="N2617" i="8"/>
  <c r="O2617" i="8"/>
  <c r="W2617" i="8" s="1"/>
  <c r="P2617" i="8"/>
  <c r="S2617" i="8" s="1"/>
  <c r="Q2617" i="8"/>
  <c r="T2617" i="8" s="1"/>
  <c r="R2617" i="8"/>
  <c r="U2617" i="8" s="1"/>
  <c r="G2618" i="8"/>
  <c r="H2618" i="8"/>
  <c r="I2618" i="8" s="1"/>
  <c r="X2618" i="8" s="1"/>
  <c r="N2618" i="8"/>
  <c r="O2618" i="8"/>
  <c r="W2618" i="8" s="1"/>
  <c r="P2618" i="8"/>
  <c r="S2618" i="8" s="1"/>
  <c r="Q2618" i="8"/>
  <c r="T2618" i="8" s="1"/>
  <c r="R2618" i="8"/>
  <c r="U2618" i="8" s="1"/>
  <c r="G2619" i="8"/>
  <c r="H2619" i="8"/>
  <c r="I2619" i="8" s="1"/>
  <c r="X2619" i="8" s="1"/>
  <c r="N2619" i="8"/>
  <c r="O2619" i="8"/>
  <c r="W2619" i="8" s="1"/>
  <c r="P2619" i="8"/>
  <c r="S2619" i="8" s="1"/>
  <c r="Q2619" i="8"/>
  <c r="T2619" i="8" s="1"/>
  <c r="R2619" i="8"/>
  <c r="U2619" i="8" s="1"/>
  <c r="G2620" i="8"/>
  <c r="H2620" i="8"/>
  <c r="I2620" i="8" s="1"/>
  <c r="X2620" i="8" s="1"/>
  <c r="N2620" i="8"/>
  <c r="O2620" i="8"/>
  <c r="W2620" i="8" s="1"/>
  <c r="P2620" i="8"/>
  <c r="S2620" i="8" s="1"/>
  <c r="Q2620" i="8"/>
  <c r="T2620" i="8" s="1"/>
  <c r="R2620" i="8"/>
  <c r="U2620" i="8" s="1"/>
  <c r="G2621" i="8"/>
  <c r="H2621" i="8"/>
  <c r="I2621" i="8" s="1"/>
  <c r="X2621" i="8" s="1"/>
  <c r="N2621" i="8"/>
  <c r="O2621" i="8"/>
  <c r="W2621" i="8" s="1"/>
  <c r="P2621" i="8"/>
  <c r="S2621" i="8" s="1"/>
  <c r="Q2621" i="8"/>
  <c r="T2621" i="8" s="1"/>
  <c r="R2621" i="8"/>
  <c r="U2621" i="8" s="1"/>
  <c r="G2622" i="8"/>
  <c r="H2622" i="8"/>
  <c r="I2622" i="8" s="1"/>
  <c r="X2622" i="8" s="1"/>
  <c r="N2622" i="8"/>
  <c r="O2622" i="8"/>
  <c r="W2622" i="8" s="1"/>
  <c r="P2622" i="8"/>
  <c r="S2622" i="8" s="1"/>
  <c r="Q2622" i="8"/>
  <c r="T2622" i="8" s="1"/>
  <c r="R2622" i="8"/>
  <c r="U2622" i="8" s="1"/>
  <c r="G2623" i="8"/>
  <c r="H2623" i="8"/>
  <c r="I2623" i="8" s="1"/>
  <c r="X2623" i="8" s="1"/>
  <c r="N2623" i="8"/>
  <c r="O2623" i="8"/>
  <c r="W2623" i="8" s="1"/>
  <c r="P2623" i="8"/>
  <c r="S2623" i="8" s="1"/>
  <c r="Q2623" i="8"/>
  <c r="T2623" i="8" s="1"/>
  <c r="R2623" i="8"/>
  <c r="U2623" i="8" s="1"/>
  <c r="G2624" i="8"/>
  <c r="H2624" i="8"/>
  <c r="I2624" i="8" s="1"/>
  <c r="X2624" i="8" s="1"/>
  <c r="N2624" i="8"/>
  <c r="O2624" i="8"/>
  <c r="P2624" i="8"/>
  <c r="S2624" i="8" s="1"/>
  <c r="Q2624" i="8"/>
  <c r="T2624" i="8" s="1"/>
  <c r="R2624" i="8"/>
  <c r="U2624" i="8" s="1"/>
  <c r="W2624" i="8"/>
  <c r="G2625" i="8"/>
  <c r="H2625" i="8"/>
  <c r="I2625" i="8" s="1"/>
  <c r="X2625" i="8" s="1"/>
  <c r="N2625" i="8"/>
  <c r="O2625" i="8"/>
  <c r="W2625" i="8" s="1"/>
  <c r="P2625" i="8"/>
  <c r="S2625" i="8" s="1"/>
  <c r="Q2625" i="8"/>
  <c r="T2625" i="8" s="1"/>
  <c r="R2625" i="8"/>
  <c r="U2625" i="8" s="1"/>
  <c r="G2626" i="8"/>
  <c r="H2626" i="8"/>
  <c r="I2626" i="8" s="1"/>
  <c r="X2626" i="8" s="1"/>
  <c r="N2626" i="8"/>
  <c r="O2626" i="8"/>
  <c r="W2626" i="8" s="1"/>
  <c r="P2626" i="8"/>
  <c r="S2626" i="8" s="1"/>
  <c r="Q2626" i="8"/>
  <c r="T2626" i="8" s="1"/>
  <c r="R2626" i="8"/>
  <c r="U2626" i="8" s="1"/>
  <c r="G2627" i="8"/>
  <c r="H2627" i="8"/>
  <c r="I2627" i="8" s="1"/>
  <c r="X2627" i="8" s="1"/>
  <c r="N2627" i="8"/>
  <c r="O2627" i="8"/>
  <c r="W2627" i="8" s="1"/>
  <c r="P2627" i="8"/>
  <c r="S2627" i="8" s="1"/>
  <c r="Q2627" i="8"/>
  <c r="T2627" i="8" s="1"/>
  <c r="R2627" i="8"/>
  <c r="U2627" i="8" s="1"/>
  <c r="G2628" i="8"/>
  <c r="H2628" i="8"/>
  <c r="I2628" i="8" s="1"/>
  <c r="X2628" i="8" s="1"/>
  <c r="N2628" i="8"/>
  <c r="O2628" i="8"/>
  <c r="W2628" i="8" s="1"/>
  <c r="P2628" i="8"/>
  <c r="S2628" i="8" s="1"/>
  <c r="Q2628" i="8"/>
  <c r="T2628" i="8" s="1"/>
  <c r="R2628" i="8"/>
  <c r="U2628" i="8" s="1"/>
  <c r="G2629" i="8"/>
  <c r="H2629" i="8"/>
  <c r="I2629" i="8" s="1"/>
  <c r="X2629" i="8" s="1"/>
  <c r="N2629" i="8"/>
  <c r="O2629" i="8"/>
  <c r="P2629" i="8"/>
  <c r="S2629" i="8" s="1"/>
  <c r="Q2629" i="8"/>
  <c r="T2629" i="8" s="1"/>
  <c r="R2629" i="8"/>
  <c r="U2629" i="8" s="1"/>
  <c r="W2629" i="8"/>
  <c r="G2630" i="8"/>
  <c r="H2630" i="8"/>
  <c r="I2630" i="8" s="1"/>
  <c r="X2630" i="8" s="1"/>
  <c r="N2630" i="8"/>
  <c r="O2630" i="8"/>
  <c r="W2630" i="8" s="1"/>
  <c r="P2630" i="8"/>
  <c r="S2630" i="8" s="1"/>
  <c r="Q2630" i="8"/>
  <c r="T2630" i="8" s="1"/>
  <c r="R2630" i="8"/>
  <c r="U2630" i="8" s="1"/>
  <c r="G2631" i="8"/>
  <c r="H2631" i="8"/>
  <c r="I2631" i="8" s="1"/>
  <c r="X2631" i="8" s="1"/>
  <c r="N2631" i="8"/>
  <c r="O2631" i="8"/>
  <c r="W2631" i="8" s="1"/>
  <c r="P2631" i="8"/>
  <c r="S2631" i="8" s="1"/>
  <c r="Q2631" i="8"/>
  <c r="T2631" i="8" s="1"/>
  <c r="R2631" i="8"/>
  <c r="U2631" i="8" s="1"/>
  <c r="G2632" i="8"/>
  <c r="H2632" i="8"/>
  <c r="I2632" i="8" s="1"/>
  <c r="X2632" i="8" s="1"/>
  <c r="N2632" i="8"/>
  <c r="O2632" i="8"/>
  <c r="W2632" i="8" s="1"/>
  <c r="P2632" i="8"/>
  <c r="S2632" i="8" s="1"/>
  <c r="Q2632" i="8"/>
  <c r="T2632" i="8" s="1"/>
  <c r="R2632" i="8"/>
  <c r="U2632" i="8" s="1"/>
  <c r="G2633" i="8"/>
  <c r="H2633" i="8"/>
  <c r="I2633" i="8" s="1"/>
  <c r="X2633" i="8" s="1"/>
  <c r="N2633" i="8"/>
  <c r="O2633" i="8"/>
  <c r="W2633" i="8" s="1"/>
  <c r="P2633" i="8"/>
  <c r="S2633" i="8" s="1"/>
  <c r="Q2633" i="8"/>
  <c r="T2633" i="8" s="1"/>
  <c r="R2633" i="8"/>
  <c r="U2633" i="8" s="1"/>
  <c r="G2634" i="8"/>
  <c r="H2634" i="8"/>
  <c r="I2634" i="8" s="1"/>
  <c r="X2634" i="8" s="1"/>
  <c r="N2634" i="8"/>
  <c r="O2634" i="8"/>
  <c r="W2634" i="8" s="1"/>
  <c r="P2634" i="8"/>
  <c r="S2634" i="8" s="1"/>
  <c r="Q2634" i="8"/>
  <c r="T2634" i="8" s="1"/>
  <c r="R2634" i="8"/>
  <c r="U2634" i="8" s="1"/>
  <c r="G2635" i="8"/>
  <c r="H2635" i="8"/>
  <c r="I2635" i="8" s="1"/>
  <c r="X2635" i="8" s="1"/>
  <c r="N2635" i="8"/>
  <c r="O2635" i="8"/>
  <c r="W2635" i="8" s="1"/>
  <c r="P2635" i="8"/>
  <c r="S2635" i="8" s="1"/>
  <c r="Q2635" i="8"/>
  <c r="T2635" i="8" s="1"/>
  <c r="R2635" i="8"/>
  <c r="U2635" i="8" s="1"/>
  <c r="G2636" i="8"/>
  <c r="H2636" i="8"/>
  <c r="I2636" i="8" s="1"/>
  <c r="X2636" i="8" s="1"/>
  <c r="N2636" i="8"/>
  <c r="O2636" i="8"/>
  <c r="W2636" i="8" s="1"/>
  <c r="P2636" i="8"/>
  <c r="S2636" i="8" s="1"/>
  <c r="Q2636" i="8"/>
  <c r="T2636" i="8" s="1"/>
  <c r="R2636" i="8"/>
  <c r="U2636" i="8" s="1"/>
  <c r="G2637" i="8"/>
  <c r="H2637" i="8"/>
  <c r="I2637" i="8" s="1"/>
  <c r="X2637" i="8" s="1"/>
  <c r="N2637" i="8"/>
  <c r="O2637" i="8"/>
  <c r="W2637" i="8" s="1"/>
  <c r="P2637" i="8"/>
  <c r="S2637" i="8" s="1"/>
  <c r="Q2637" i="8"/>
  <c r="T2637" i="8" s="1"/>
  <c r="R2637" i="8"/>
  <c r="U2637" i="8" s="1"/>
  <c r="G2638" i="8"/>
  <c r="H2638" i="8"/>
  <c r="I2638" i="8" s="1"/>
  <c r="X2638" i="8" s="1"/>
  <c r="N2638" i="8"/>
  <c r="O2638" i="8"/>
  <c r="W2638" i="8" s="1"/>
  <c r="P2638" i="8"/>
  <c r="S2638" i="8" s="1"/>
  <c r="Q2638" i="8"/>
  <c r="T2638" i="8" s="1"/>
  <c r="R2638" i="8"/>
  <c r="U2638" i="8" s="1"/>
  <c r="G2639" i="8"/>
  <c r="H2639" i="8"/>
  <c r="I2639" i="8" s="1"/>
  <c r="X2639" i="8" s="1"/>
  <c r="N2639" i="8"/>
  <c r="O2639" i="8"/>
  <c r="W2639" i="8" s="1"/>
  <c r="P2639" i="8"/>
  <c r="S2639" i="8" s="1"/>
  <c r="Q2639" i="8"/>
  <c r="T2639" i="8" s="1"/>
  <c r="R2639" i="8"/>
  <c r="U2639" i="8" s="1"/>
  <c r="G2640" i="8"/>
  <c r="H2640" i="8"/>
  <c r="I2640" i="8" s="1"/>
  <c r="X2640" i="8" s="1"/>
  <c r="N2640" i="8"/>
  <c r="O2640" i="8"/>
  <c r="W2640" i="8" s="1"/>
  <c r="P2640" i="8"/>
  <c r="S2640" i="8" s="1"/>
  <c r="Q2640" i="8"/>
  <c r="T2640" i="8" s="1"/>
  <c r="R2640" i="8"/>
  <c r="U2640" i="8" s="1"/>
  <c r="G2641" i="8"/>
  <c r="H2641" i="8"/>
  <c r="I2641" i="8" s="1"/>
  <c r="X2641" i="8" s="1"/>
  <c r="N2641" i="8"/>
  <c r="O2641" i="8"/>
  <c r="W2641" i="8" s="1"/>
  <c r="P2641" i="8"/>
  <c r="S2641" i="8" s="1"/>
  <c r="Q2641" i="8"/>
  <c r="T2641" i="8" s="1"/>
  <c r="R2641" i="8"/>
  <c r="U2641" i="8" s="1"/>
  <c r="G2642" i="8"/>
  <c r="H2642" i="8"/>
  <c r="I2642" i="8" s="1"/>
  <c r="X2642" i="8" s="1"/>
  <c r="N2642" i="8"/>
  <c r="O2642" i="8"/>
  <c r="W2642" i="8" s="1"/>
  <c r="P2642" i="8"/>
  <c r="S2642" i="8" s="1"/>
  <c r="Q2642" i="8"/>
  <c r="T2642" i="8" s="1"/>
  <c r="R2642" i="8"/>
  <c r="U2642" i="8" s="1"/>
  <c r="G2643" i="8"/>
  <c r="H2643" i="8"/>
  <c r="I2643" i="8" s="1"/>
  <c r="X2643" i="8" s="1"/>
  <c r="N2643" i="8"/>
  <c r="O2643" i="8"/>
  <c r="W2643" i="8" s="1"/>
  <c r="P2643" i="8"/>
  <c r="S2643" i="8" s="1"/>
  <c r="Q2643" i="8"/>
  <c r="T2643" i="8" s="1"/>
  <c r="R2643" i="8"/>
  <c r="U2643" i="8" s="1"/>
  <c r="G2644" i="8"/>
  <c r="H2644" i="8"/>
  <c r="I2644" i="8" s="1"/>
  <c r="X2644" i="8" s="1"/>
  <c r="N2644" i="8"/>
  <c r="O2644" i="8"/>
  <c r="W2644" i="8" s="1"/>
  <c r="P2644" i="8"/>
  <c r="S2644" i="8" s="1"/>
  <c r="Q2644" i="8"/>
  <c r="T2644" i="8" s="1"/>
  <c r="R2644" i="8"/>
  <c r="U2644" i="8" s="1"/>
  <c r="G2645" i="8"/>
  <c r="H2645" i="8"/>
  <c r="I2645" i="8" s="1"/>
  <c r="X2645" i="8" s="1"/>
  <c r="N2645" i="8"/>
  <c r="O2645" i="8"/>
  <c r="W2645" i="8" s="1"/>
  <c r="P2645" i="8"/>
  <c r="S2645" i="8" s="1"/>
  <c r="Q2645" i="8"/>
  <c r="T2645" i="8" s="1"/>
  <c r="R2645" i="8"/>
  <c r="U2645" i="8" s="1"/>
  <c r="G2646" i="8"/>
  <c r="H2646" i="8"/>
  <c r="I2646" i="8" s="1"/>
  <c r="X2646" i="8" s="1"/>
  <c r="N2646" i="8"/>
  <c r="O2646" i="8"/>
  <c r="W2646" i="8" s="1"/>
  <c r="P2646" i="8"/>
  <c r="S2646" i="8" s="1"/>
  <c r="Q2646" i="8"/>
  <c r="T2646" i="8" s="1"/>
  <c r="R2646" i="8"/>
  <c r="U2646" i="8" s="1"/>
  <c r="G2647" i="8"/>
  <c r="H2647" i="8"/>
  <c r="I2647" i="8" s="1"/>
  <c r="X2647" i="8" s="1"/>
  <c r="N2647" i="8"/>
  <c r="O2647" i="8"/>
  <c r="W2647" i="8" s="1"/>
  <c r="P2647" i="8"/>
  <c r="S2647" i="8" s="1"/>
  <c r="Q2647" i="8"/>
  <c r="T2647" i="8" s="1"/>
  <c r="R2647" i="8"/>
  <c r="U2647" i="8" s="1"/>
  <c r="G2648" i="8"/>
  <c r="H2648" i="8"/>
  <c r="I2648" i="8" s="1"/>
  <c r="X2648" i="8" s="1"/>
  <c r="N2648" i="8"/>
  <c r="O2648" i="8"/>
  <c r="W2648" i="8" s="1"/>
  <c r="P2648" i="8"/>
  <c r="S2648" i="8" s="1"/>
  <c r="Q2648" i="8"/>
  <c r="T2648" i="8" s="1"/>
  <c r="R2648" i="8"/>
  <c r="U2648" i="8" s="1"/>
  <c r="G2649" i="8"/>
  <c r="H2649" i="8"/>
  <c r="I2649" i="8" s="1"/>
  <c r="X2649" i="8" s="1"/>
  <c r="N2649" i="8"/>
  <c r="O2649" i="8"/>
  <c r="W2649" i="8" s="1"/>
  <c r="P2649" i="8"/>
  <c r="S2649" i="8" s="1"/>
  <c r="Q2649" i="8"/>
  <c r="T2649" i="8" s="1"/>
  <c r="R2649" i="8"/>
  <c r="U2649" i="8" s="1"/>
  <c r="G2650" i="8"/>
  <c r="H2650" i="8"/>
  <c r="I2650" i="8" s="1"/>
  <c r="X2650" i="8" s="1"/>
  <c r="N2650" i="8"/>
  <c r="O2650" i="8"/>
  <c r="W2650" i="8" s="1"/>
  <c r="P2650" i="8"/>
  <c r="S2650" i="8" s="1"/>
  <c r="Q2650" i="8"/>
  <c r="T2650" i="8" s="1"/>
  <c r="R2650" i="8"/>
  <c r="U2650" i="8" s="1"/>
  <c r="G2651" i="8"/>
  <c r="H2651" i="8"/>
  <c r="I2651" i="8" s="1"/>
  <c r="X2651" i="8" s="1"/>
  <c r="N2651" i="8"/>
  <c r="O2651" i="8"/>
  <c r="W2651" i="8" s="1"/>
  <c r="P2651" i="8"/>
  <c r="S2651" i="8" s="1"/>
  <c r="Q2651" i="8"/>
  <c r="T2651" i="8" s="1"/>
  <c r="R2651" i="8"/>
  <c r="U2651" i="8" s="1"/>
  <c r="G2652" i="8"/>
  <c r="H2652" i="8"/>
  <c r="I2652" i="8" s="1"/>
  <c r="X2652" i="8" s="1"/>
  <c r="N2652" i="8"/>
  <c r="O2652" i="8"/>
  <c r="W2652" i="8" s="1"/>
  <c r="P2652" i="8"/>
  <c r="S2652" i="8" s="1"/>
  <c r="Q2652" i="8"/>
  <c r="T2652" i="8" s="1"/>
  <c r="R2652" i="8"/>
  <c r="U2652" i="8" s="1"/>
  <c r="G2653" i="8"/>
  <c r="H2653" i="8"/>
  <c r="I2653" i="8" s="1"/>
  <c r="X2653" i="8" s="1"/>
  <c r="N2653" i="8"/>
  <c r="O2653" i="8"/>
  <c r="W2653" i="8" s="1"/>
  <c r="P2653" i="8"/>
  <c r="S2653" i="8" s="1"/>
  <c r="Q2653" i="8"/>
  <c r="T2653" i="8" s="1"/>
  <c r="R2653" i="8"/>
  <c r="U2653" i="8" s="1"/>
  <c r="G2654" i="8"/>
  <c r="H2654" i="8"/>
  <c r="I2654" i="8" s="1"/>
  <c r="X2654" i="8" s="1"/>
  <c r="N2654" i="8"/>
  <c r="O2654" i="8"/>
  <c r="W2654" i="8" s="1"/>
  <c r="P2654" i="8"/>
  <c r="S2654" i="8" s="1"/>
  <c r="Q2654" i="8"/>
  <c r="T2654" i="8" s="1"/>
  <c r="R2654" i="8"/>
  <c r="U2654" i="8" s="1"/>
  <c r="G2655" i="8"/>
  <c r="H2655" i="8"/>
  <c r="I2655" i="8" s="1"/>
  <c r="X2655" i="8" s="1"/>
  <c r="N2655" i="8"/>
  <c r="O2655" i="8"/>
  <c r="W2655" i="8" s="1"/>
  <c r="P2655" i="8"/>
  <c r="S2655" i="8" s="1"/>
  <c r="Q2655" i="8"/>
  <c r="T2655" i="8" s="1"/>
  <c r="R2655" i="8"/>
  <c r="U2655" i="8" s="1"/>
  <c r="G2656" i="8"/>
  <c r="H2656" i="8"/>
  <c r="I2656" i="8" s="1"/>
  <c r="X2656" i="8" s="1"/>
  <c r="N2656" i="8"/>
  <c r="O2656" i="8"/>
  <c r="W2656" i="8" s="1"/>
  <c r="P2656" i="8"/>
  <c r="S2656" i="8" s="1"/>
  <c r="Q2656" i="8"/>
  <c r="T2656" i="8" s="1"/>
  <c r="R2656" i="8"/>
  <c r="U2656" i="8" s="1"/>
  <c r="G2657" i="8"/>
  <c r="H2657" i="8"/>
  <c r="I2657" i="8" s="1"/>
  <c r="X2657" i="8" s="1"/>
  <c r="N2657" i="8"/>
  <c r="O2657" i="8"/>
  <c r="W2657" i="8" s="1"/>
  <c r="P2657" i="8"/>
  <c r="S2657" i="8" s="1"/>
  <c r="Q2657" i="8"/>
  <c r="T2657" i="8" s="1"/>
  <c r="R2657" i="8"/>
  <c r="U2657" i="8" s="1"/>
  <c r="G2658" i="8"/>
  <c r="H2658" i="8"/>
  <c r="I2658" i="8" s="1"/>
  <c r="X2658" i="8" s="1"/>
  <c r="N2658" i="8"/>
  <c r="O2658" i="8"/>
  <c r="W2658" i="8" s="1"/>
  <c r="P2658" i="8"/>
  <c r="S2658" i="8" s="1"/>
  <c r="Q2658" i="8"/>
  <c r="T2658" i="8" s="1"/>
  <c r="R2658" i="8"/>
  <c r="U2658" i="8" s="1"/>
  <c r="G2659" i="8"/>
  <c r="H2659" i="8"/>
  <c r="I2659" i="8" s="1"/>
  <c r="X2659" i="8" s="1"/>
  <c r="N2659" i="8"/>
  <c r="O2659" i="8"/>
  <c r="W2659" i="8" s="1"/>
  <c r="P2659" i="8"/>
  <c r="S2659" i="8" s="1"/>
  <c r="Q2659" i="8"/>
  <c r="T2659" i="8" s="1"/>
  <c r="R2659" i="8"/>
  <c r="U2659" i="8" s="1"/>
  <c r="G2660" i="8"/>
  <c r="H2660" i="8"/>
  <c r="I2660" i="8" s="1"/>
  <c r="X2660" i="8" s="1"/>
  <c r="N2660" i="8"/>
  <c r="O2660" i="8"/>
  <c r="W2660" i="8" s="1"/>
  <c r="P2660" i="8"/>
  <c r="S2660" i="8" s="1"/>
  <c r="Q2660" i="8"/>
  <c r="T2660" i="8" s="1"/>
  <c r="R2660" i="8"/>
  <c r="U2660" i="8" s="1"/>
  <c r="G2661" i="8"/>
  <c r="H2661" i="8"/>
  <c r="I2661" i="8" s="1"/>
  <c r="X2661" i="8" s="1"/>
  <c r="N2661" i="8"/>
  <c r="O2661" i="8"/>
  <c r="W2661" i="8" s="1"/>
  <c r="P2661" i="8"/>
  <c r="S2661" i="8" s="1"/>
  <c r="Q2661" i="8"/>
  <c r="T2661" i="8" s="1"/>
  <c r="R2661" i="8"/>
  <c r="U2661" i="8" s="1"/>
  <c r="G2662" i="8"/>
  <c r="H2662" i="8"/>
  <c r="I2662" i="8" s="1"/>
  <c r="X2662" i="8" s="1"/>
  <c r="N2662" i="8"/>
  <c r="O2662" i="8"/>
  <c r="W2662" i="8" s="1"/>
  <c r="P2662" i="8"/>
  <c r="S2662" i="8" s="1"/>
  <c r="Q2662" i="8"/>
  <c r="T2662" i="8" s="1"/>
  <c r="R2662" i="8"/>
  <c r="U2662" i="8" s="1"/>
  <c r="G2663" i="8"/>
  <c r="H2663" i="8"/>
  <c r="I2663" i="8" s="1"/>
  <c r="X2663" i="8" s="1"/>
  <c r="N2663" i="8"/>
  <c r="O2663" i="8"/>
  <c r="W2663" i="8" s="1"/>
  <c r="P2663" i="8"/>
  <c r="S2663" i="8" s="1"/>
  <c r="Q2663" i="8"/>
  <c r="T2663" i="8" s="1"/>
  <c r="R2663" i="8"/>
  <c r="U2663" i="8" s="1"/>
  <c r="G2664" i="8"/>
  <c r="H2664" i="8"/>
  <c r="I2664" i="8" s="1"/>
  <c r="X2664" i="8" s="1"/>
  <c r="N2664" i="8"/>
  <c r="O2664" i="8"/>
  <c r="W2664" i="8" s="1"/>
  <c r="P2664" i="8"/>
  <c r="S2664" i="8" s="1"/>
  <c r="Q2664" i="8"/>
  <c r="T2664" i="8" s="1"/>
  <c r="R2664" i="8"/>
  <c r="U2664" i="8" s="1"/>
  <c r="G2665" i="8"/>
  <c r="H2665" i="8"/>
  <c r="I2665" i="8" s="1"/>
  <c r="X2665" i="8" s="1"/>
  <c r="N2665" i="8"/>
  <c r="O2665" i="8"/>
  <c r="W2665" i="8" s="1"/>
  <c r="P2665" i="8"/>
  <c r="S2665" i="8" s="1"/>
  <c r="Q2665" i="8"/>
  <c r="T2665" i="8" s="1"/>
  <c r="R2665" i="8"/>
  <c r="U2665" i="8" s="1"/>
  <c r="G2666" i="8"/>
  <c r="H2666" i="8"/>
  <c r="I2666" i="8" s="1"/>
  <c r="X2666" i="8" s="1"/>
  <c r="N2666" i="8"/>
  <c r="O2666" i="8"/>
  <c r="W2666" i="8" s="1"/>
  <c r="P2666" i="8"/>
  <c r="S2666" i="8" s="1"/>
  <c r="Q2666" i="8"/>
  <c r="T2666" i="8" s="1"/>
  <c r="R2666" i="8"/>
  <c r="U2666" i="8" s="1"/>
  <c r="G2667" i="8"/>
  <c r="H2667" i="8"/>
  <c r="I2667" i="8" s="1"/>
  <c r="X2667" i="8" s="1"/>
  <c r="N2667" i="8"/>
  <c r="O2667" i="8"/>
  <c r="W2667" i="8" s="1"/>
  <c r="P2667" i="8"/>
  <c r="S2667" i="8" s="1"/>
  <c r="Q2667" i="8"/>
  <c r="T2667" i="8" s="1"/>
  <c r="R2667" i="8"/>
  <c r="U2667" i="8" s="1"/>
  <c r="G2668" i="8"/>
  <c r="H2668" i="8"/>
  <c r="I2668" i="8" s="1"/>
  <c r="X2668" i="8" s="1"/>
  <c r="N2668" i="8"/>
  <c r="O2668" i="8"/>
  <c r="W2668" i="8" s="1"/>
  <c r="P2668" i="8"/>
  <c r="S2668" i="8" s="1"/>
  <c r="Q2668" i="8"/>
  <c r="T2668" i="8" s="1"/>
  <c r="R2668" i="8"/>
  <c r="U2668" i="8" s="1"/>
  <c r="G2669" i="8"/>
  <c r="H2669" i="8"/>
  <c r="I2669" i="8" s="1"/>
  <c r="X2669" i="8" s="1"/>
  <c r="N2669" i="8"/>
  <c r="O2669" i="8"/>
  <c r="W2669" i="8" s="1"/>
  <c r="P2669" i="8"/>
  <c r="S2669" i="8" s="1"/>
  <c r="Q2669" i="8"/>
  <c r="T2669" i="8" s="1"/>
  <c r="R2669" i="8"/>
  <c r="U2669" i="8" s="1"/>
  <c r="G2670" i="8"/>
  <c r="H2670" i="8"/>
  <c r="I2670" i="8" s="1"/>
  <c r="X2670" i="8" s="1"/>
  <c r="N2670" i="8"/>
  <c r="O2670" i="8"/>
  <c r="W2670" i="8" s="1"/>
  <c r="P2670" i="8"/>
  <c r="S2670" i="8" s="1"/>
  <c r="Q2670" i="8"/>
  <c r="T2670" i="8" s="1"/>
  <c r="R2670" i="8"/>
  <c r="U2670" i="8" s="1"/>
  <c r="G2671" i="8"/>
  <c r="H2671" i="8"/>
  <c r="I2671" i="8" s="1"/>
  <c r="X2671" i="8" s="1"/>
  <c r="N2671" i="8"/>
  <c r="O2671" i="8"/>
  <c r="W2671" i="8" s="1"/>
  <c r="P2671" i="8"/>
  <c r="S2671" i="8" s="1"/>
  <c r="Q2671" i="8"/>
  <c r="T2671" i="8" s="1"/>
  <c r="R2671" i="8"/>
  <c r="U2671" i="8" s="1"/>
  <c r="G2672" i="8"/>
  <c r="H2672" i="8"/>
  <c r="I2672" i="8" s="1"/>
  <c r="X2672" i="8" s="1"/>
  <c r="N2672" i="8"/>
  <c r="O2672" i="8"/>
  <c r="W2672" i="8" s="1"/>
  <c r="P2672" i="8"/>
  <c r="S2672" i="8" s="1"/>
  <c r="Q2672" i="8"/>
  <c r="T2672" i="8" s="1"/>
  <c r="R2672" i="8"/>
  <c r="U2672" i="8" s="1"/>
  <c r="G2673" i="8"/>
  <c r="H2673" i="8"/>
  <c r="I2673" i="8" s="1"/>
  <c r="X2673" i="8" s="1"/>
  <c r="N2673" i="8"/>
  <c r="O2673" i="8"/>
  <c r="W2673" i="8" s="1"/>
  <c r="P2673" i="8"/>
  <c r="S2673" i="8" s="1"/>
  <c r="Q2673" i="8"/>
  <c r="T2673" i="8" s="1"/>
  <c r="R2673" i="8"/>
  <c r="U2673" i="8" s="1"/>
  <c r="G2674" i="8"/>
  <c r="H2674" i="8"/>
  <c r="I2674" i="8" s="1"/>
  <c r="X2674" i="8" s="1"/>
  <c r="N2674" i="8"/>
  <c r="O2674" i="8"/>
  <c r="W2674" i="8" s="1"/>
  <c r="P2674" i="8"/>
  <c r="S2674" i="8" s="1"/>
  <c r="Q2674" i="8"/>
  <c r="T2674" i="8" s="1"/>
  <c r="R2674" i="8"/>
  <c r="U2674" i="8" s="1"/>
  <c r="G2675" i="8"/>
  <c r="H2675" i="8"/>
  <c r="I2675" i="8" s="1"/>
  <c r="X2675" i="8" s="1"/>
  <c r="N2675" i="8"/>
  <c r="O2675" i="8"/>
  <c r="W2675" i="8" s="1"/>
  <c r="P2675" i="8"/>
  <c r="S2675" i="8" s="1"/>
  <c r="Q2675" i="8"/>
  <c r="T2675" i="8" s="1"/>
  <c r="R2675" i="8"/>
  <c r="U2675" i="8" s="1"/>
  <c r="G2676" i="8"/>
  <c r="H2676" i="8"/>
  <c r="I2676" i="8" s="1"/>
  <c r="X2676" i="8" s="1"/>
  <c r="N2676" i="8"/>
  <c r="O2676" i="8"/>
  <c r="W2676" i="8" s="1"/>
  <c r="P2676" i="8"/>
  <c r="S2676" i="8" s="1"/>
  <c r="Q2676" i="8"/>
  <c r="T2676" i="8" s="1"/>
  <c r="R2676" i="8"/>
  <c r="U2676" i="8" s="1"/>
  <c r="G2677" i="8"/>
  <c r="H2677" i="8"/>
  <c r="I2677" i="8" s="1"/>
  <c r="X2677" i="8" s="1"/>
  <c r="N2677" i="8"/>
  <c r="O2677" i="8"/>
  <c r="W2677" i="8" s="1"/>
  <c r="P2677" i="8"/>
  <c r="S2677" i="8" s="1"/>
  <c r="Q2677" i="8"/>
  <c r="T2677" i="8" s="1"/>
  <c r="R2677" i="8"/>
  <c r="U2677" i="8" s="1"/>
  <c r="G2678" i="8"/>
  <c r="H2678" i="8"/>
  <c r="I2678" i="8" s="1"/>
  <c r="X2678" i="8" s="1"/>
  <c r="N2678" i="8"/>
  <c r="O2678" i="8"/>
  <c r="W2678" i="8" s="1"/>
  <c r="P2678" i="8"/>
  <c r="S2678" i="8" s="1"/>
  <c r="Q2678" i="8"/>
  <c r="T2678" i="8" s="1"/>
  <c r="R2678" i="8"/>
  <c r="U2678" i="8" s="1"/>
  <c r="G2679" i="8"/>
  <c r="H2679" i="8"/>
  <c r="I2679" i="8" s="1"/>
  <c r="X2679" i="8" s="1"/>
  <c r="N2679" i="8"/>
  <c r="O2679" i="8"/>
  <c r="W2679" i="8" s="1"/>
  <c r="P2679" i="8"/>
  <c r="S2679" i="8" s="1"/>
  <c r="Q2679" i="8"/>
  <c r="T2679" i="8" s="1"/>
  <c r="R2679" i="8"/>
  <c r="U2679" i="8" s="1"/>
  <c r="G2680" i="8"/>
  <c r="H2680" i="8"/>
  <c r="I2680" i="8" s="1"/>
  <c r="X2680" i="8" s="1"/>
  <c r="N2680" i="8"/>
  <c r="O2680" i="8"/>
  <c r="W2680" i="8" s="1"/>
  <c r="P2680" i="8"/>
  <c r="S2680" i="8" s="1"/>
  <c r="Q2680" i="8"/>
  <c r="T2680" i="8" s="1"/>
  <c r="R2680" i="8"/>
  <c r="U2680" i="8" s="1"/>
  <c r="G2681" i="8"/>
  <c r="H2681" i="8"/>
  <c r="I2681" i="8" s="1"/>
  <c r="X2681" i="8" s="1"/>
  <c r="N2681" i="8"/>
  <c r="O2681" i="8"/>
  <c r="W2681" i="8" s="1"/>
  <c r="P2681" i="8"/>
  <c r="S2681" i="8" s="1"/>
  <c r="Q2681" i="8"/>
  <c r="T2681" i="8" s="1"/>
  <c r="R2681" i="8"/>
  <c r="U2681" i="8" s="1"/>
  <c r="G2682" i="8"/>
  <c r="H2682" i="8"/>
  <c r="I2682" i="8" s="1"/>
  <c r="X2682" i="8" s="1"/>
  <c r="N2682" i="8"/>
  <c r="O2682" i="8"/>
  <c r="W2682" i="8" s="1"/>
  <c r="P2682" i="8"/>
  <c r="S2682" i="8" s="1"/>
  <c r="Q2682" i="8"/>
  <c r="T2682" i="8" s="1"/>
  <c r="R2682" i="8"/>
  <c r="U2682" i="8" s="1"/>
  <c r="G2683" i="8"/>
  <c r="H2683" i="8"/>
  <c r="I2683" i="8" s="1"/>
  <c r="X2683" i="8" s="1"/>
  <c r="N2683" i="8"/>
  <c r="O2683" i="8"/>
  <c r="W2683" i="8" s="1"/>
  <c r="P2683" i="8"/>
  <c r="S2683" i="8" s="1"/>
  <c r="Q2683" i="8"/>
  <c r="T2683" i="8" s="1"/>
  <c r="R2683" i="8"/>
  <c r="U2683" i="8" s="1"/>
  <c r="G2684" i="8"/>
  <c r="H2684" i="8"/>
  <c r="I2684" i="8" s="1"/>
  <c r="X2684" i="8" s="1"/>
  <c r="N2684" i="8"/>
  <c r="O2684" i="8"/>
  <c r="W2684" i="8" s="1"/>
  <c r="P2684" i="8"/>
  <c r="S2684" i="8" s="1"/>
  <c r="Q2684" i="8"/>
  <c r="T2684" i="8" s="1"/>
  <c r="R2684" i="8"/>
  <c r="U2684" i="8" s="1"/>
  <c r="G2685" i="8"/>
  <c r="H2685" i="8"/>
  <c r="I2685" i="8" s="1"/>
  <c r="X2685" i="8" s="1"/>
  <c r="N2685" i="8"/>
  <c r="O2685" i="8"/>
  <c r="W2685" i="8" s="1"/>
  <c r="P2685" i="8"/>
  <c r="S2685" i="8" s="1"/>
  <c r="Q2685" i="8"/>
  <c r="T2685" i="8" s="1"/>
  <c r="R2685" i="8"/>
  <c r="U2685" i="8" s="1"/>
  <c r="G2686" i="8"/>
  <c r="H2686" i="8"/>
  <c r="I2686" i="8" s="1"/>
  <c r="X2686" i="8" s="1"/>
  <c r="N2686" i="8"/>
  <c r="O2686" i="8"/>
  <c r="W2686" i="8" s="1"/>
  <c r="P2686" i="8"/>
  <c r="S2686" i="8" s="1"/>
  <c r="Q2686" i="8"/>
  <c r="T2686" i="8" s="1"/>
  <c r="R2686" i="8"/>
  <c r="U2686" i="8" s="1"/>
  <c r="G2687" i="8"/>
  <c r="H2687" i="8"/>
  <c r="I2687" i="8" s="1"/>
  <c r="X2687" i="8" s="1"/>
  <c r="N2687" i="8"/>
  <c r="O2687" i="8"/>
  <c r="W2687" i="8" s="1"/>
  <c r="P2687" i="8"/>
  <c r="S2687" i="8" s="1"/>
  <c r="Q2687" i="8"/>
  <c r="T2687" i="8" s="1"/>
  <c r="R2687" i="8"/>
  <c r="U2687" i="8" s="1"/>
  <c r="B2287" i="8"/>
  <c r="B2288" i="8"/>
  <c r="B2289" i="8"/>
  <c r="B2290" i="8"/>
  <c r="B2291" i="8"/>
  <c r="B2286" i="8"/>
  <c r="B2273" i="8"/>
  <c r="B2274" i="8"/>
  <c r="B2275" i="8"/>
  <c r="B2276" i="8"/>
  <c r="B2277" i="8"/>
  <c r="B2278" i="8"/>
  <c r="B2279" i="8"/>
  <c r="B2280" i="8"/>
  <c r="B2281" i="8"/>
  <c r="B2282" i="8"/>
  <c r="B2283" i="8"/>
  <c r="B2284" i="8"/>
  <c r="B2285" i="8"/>
  <c r="I2300" i="8" l="1"/>
  <c r="X2300" i="8" s="1"/>
  <c r="I2330" i="8"/>
  <c r="X2330" i="8" s="1"/>
  <c r="I2317" i="8"/>
  <c r="X2317" i="8" s="1"/>
  <c r="I2311" i="8"/>
  <c r="X2311" i="8" s="1"/>
  <c r="I2335" i="8"/>
  <c r="X2335" i="8" s="1"/>
  <c r="I2327" i="8"/>
  <c r="X2327" i="8" s="1"/>
  <c r="I2323" i="8"/>
  <c r="Z2350" i="8"/>
  <c r="AA2350" i="8" s="1"/>
  <c r="W2320" i="8"/>
  <c r="I2329" i="8"/>
  <c r="X2329" i="8" s="1"/>
  <c r="I2325" i="8"/>
  <c r="X2325" i="8" s="1"/>
  <c r="I2321" i="8"/>
  <c r="X2321" i="8" s="1"/>
  <c r="I2319" i="8"/>
  <c r="X2319" i="8" s="1"/>
  <c r="I2315" i="8"/>
  <c r="X2315" i="8" s="1"/>
  <c r="I2309" i="8"/>
  <c r="X2309" i="8" s="1"/>
  <c r="I2307" i="8"/>
  <c r="X2307" i="8" s="1"/>
  <c r="I2302" i="8"/>
  <c r="X2302" i="8" s="1"/>
  <c r="I2298" i="8"/>
  <c r="X2298" i="8" s="1"/>
  <c r="I2296" i="8"/>
  <c r="X2296" i="8" s="1"/>
  <c r="AB2463" i="8"/>
  <c r="I2344" i="8"/>
  <c r="X2344" i="8" s="1"/>
  <c r="I2348" i="8"/>
  <c r="X2348" i="8" s="1"/>
  <c r="I2347" i="8"/>
  <c r="X2347" i="8" s="1"/>
  <c r="I2346" i="8"/>
  <c r="X2346" i="8" s="1"/>
  <c r="I2345" i="8"/>
  <c r="I2343" i="8"/>
  <c r="X2343" i="8" s="1"/>
  <c r="I2342" i="8"/>
  <c r="X2342" i="8" s="1"/>
  <c r="I2341" i="8"/>
  <c r="X2341" i="8" s="1"/>
  <c r="I2340" i="8"/>
  <c r="X2340" i="8" s="1"/>
  <c r="I2339" i="8"/>
  <c r="X2339" i="8" s="1"/>
  <c r="I2338" i="8"/>
  <c r="X2338" i="8" s="1"/>
  <c r="W2338" i="8"/>
  <c r="I2337" i="8"/>
  <c r="X2337" i="8" s="1"/>
  <c r="I2336" i="8"/>
  <c r="X2336" i="8" s="1"/>
  <c r="I2334" i="8"/>
  <c r="X2334" i="8" s="1"/>
  <c r="I2333" i="8"/>
  <c r="I2332" i="8"/>
  <c r="X2332" i="8" s="1"/>
  <c r="I2331" i="8"/>
  <c r="X2331" i="8" s="1"/>
  <c r="W2330" i="8"/>
  <c r="I2316" i="8"/>
  <c r="X2316" i="8" s="1"/>
  <c r="I2310" i="8"/>
  <c r="X2310" i="8" s="1"/>
  <c r="V2339" i="8"/>
  <c r="V2347" i="8"/>
  <c r="V2331" i="8"/>
  <c r="V2340" i="8"/>
  <c r="V2637" i="8"/>
  <c r="Y2637" i="8" s="1"/>
  <c r="Z2637" i="8" s="1"/>
  <c r="V2651" i="8"/>
  <c r="Y2651" i="8" s="1"/>
  <c r="Z2651" i="8" s="1"/>
  <c r="V2643" i="8"/>
  <c r="Y2643" i="8" s="1"/>
  <c r="Z2643" i="8" s="1"/>
  <c r="AA2643" i="8" s="1"/>
  <c r="V2346" i="8"/>
  <c r="V2345" i="8"/>
  <c r="V2341" i="8"/>
  <c r="V2641" i="8"/>
  <c r="Y2641" i="8" s="1"/>
  <c r="Z2641" i="8" s="1"/>
  <c r="I2328" i="8"/>
  <c r="X2328" i="8" s="1"/>
  <c r="I2326" i="8"/>
  <c r="X2326" i="8" s="1"/>
  <c r="W2327" i="8"/>
  <c r="W2329" i="8"/>
  <c r="I2324" i="8"/>
  <c r="X2324" i="8" s="1"/>
  <c r="X2323" i="8"/>
  <c r="W2323" i="8"/>
  <c r="I2322" i="8"/>
  <c r="X2322" i="8" s="1"/>
  <c r="I2318" i="8"/>
  <c r="X2318" i="8" s="1"/>
  <c r="I2314" i="8"/>
  <c r="X2314" i="8" s="1"/>
  <c r="I2313" i="8"/>
  <c r="X2313" i="8" s="1"/>
  <c r="I2312" i="8"/>
  <c r="X2312" i="8" s="1"/>
  <c r="W2317" i="8"/>
  <c r="V2312" i="8"/>
  <c r="I2308" i="8"/>
  <c r="X2308" i="8" s="1"/>
  <c r="I2306" i="8"/>
  <c r="I2305" i="8"/>
  <c r="X2305" i="8" s="1"/>
  <c r="I2304" i="8"/>
  <c r="X2304" i="8" s="1"/>
  <c r="V2304" i="8"/>
  <c r="I2303" i="8"/>
  <c r="X2303" i="8" s="1"/>
  <c r="I2301" i="8"/>
  <c r="X2301" i="8" s="1"/>
  <c r="V2300" i="8"/>
  <c r="W2300" i="8"/>
  <c r="I2299" i="8"/>
  <c r="X2299" i="8" s="1"/>
  <c r="W2298" i="8"/>
  <c r="I2297" i="8"/>
  <c r="X2297" i="8" s="1"/>
  <c r="V2296" i="8"/>
  <c r="W2296" i="8"/>
  <c r="V2617" i="8"/>
  <c r="Y2617" i="8" s="1"/>
  <c r="V2342" i="8"/>
  <c r="V2308" i="8"/>
  <c r="V2646" i="8"/>
  <c r="Y2646" i="8" s="1"/>
  <c r="Z2646" i="8" s="1"/>
  <c r="V2625" i="8"/>
  <c r="Y2625" i="8" s="1"/>
  <c r="Z2625" i="8" s="1"/>
  <c r="AA2625" i="8" s="1"/>
  <c r="V2318" i="8"/>
  <c r="V2647" i="8"/>
  <c r="Y2647" i="8" s="1"/>
  <c r="Z2647" i="8" s="1"/>
  <c r="V2343" i="8"/>
  <c r="V2335" i="8"/>
  <c r="V2610" i="8"/>
  <c r="Y2610" i="8" s="1"/>
  <c r="Z2610" i="8" s="1"/>
  <c r="V2348" i="8"/>
  <c r="V2323" i="8"/>
  <c r="V2314" i="8"/>
  <c r="V2306" i="8"/>
  <c r="V2648" i="8"/>
  <c r="Y2648" i="8" s="1"/>
  <c r="Z2648" i="8" s="1"/>
  <c r="V2618" i="8"/>
  <c r="Y2618" i="8" s="1"/>
  <c r="Z2618" i="8" s="1"/>
  <c r="V2626" i="8"/>
  <c r="Y2626" i="8" s="1"/>
  <c r="Z2626" i="8" s="1"/>
  <c r="V2322" i="8"/>
  <c r="V2310" i="8"/>
  <c r="V2302" i="8"/>
  <c r="V2298" i="8"/>
  <c r="V2649" i="8"/>
  <c r="Y2649" i="8" s="1"/>
  <c r="Z2649" i="8" s="1"/>
  <c r="V2635" i="8"/>
  <c r="Y2635" i="8" s="1"/>
  <c r="Z2635" i="8" s="1"/>
  <c r="V2632" i="8"/>
  <c r="Y2632" i="8" s="1"/>
  <c r="V2631" i="8"/>
  <c r="Y2631" i="8" s="1"/>
  <c r="Z2631" i="8" s="1"/>
  <c r="V2624" i="8"/>
  <c r="Y2624" i="8" s="1"/>
  <c r="V2623" i="8"/>
  <c r="Y2623" i="8" s="1"/>
  <c r="Z2623" i="8" s="1"/>
  <c r="V2616" i="8"/>
  <c r="Y2616" i="8" s="1"/>
  <c r="V2615" i="8"/>
  <c r="Y2615" i="8" s="1"/>
  <c r="Z2615" i="8" s="1"/>
  <c r="V2321" i="8"/>
  <c r="V2642" i="8"/>
  <c r="Y2642" i="8" s="1"/>
  <c r="Z2642" i="8" s="1"/>
  <c r="V2630" i="8"/>
  <c r="Y2630" i="8" s="1"/>
  <c r="Z2630" i="8" s="1"/>
  <c r="V2629" i="8"/>
  <c r="Y2629" i="8" s="1"/>
  <c r="Z2629" i="8" s="1"/>
  <c r="V2622" i="8"/>
  <c r="Y2622" i="8" s="1"/>
  <c r="Z2622" i="8" s="1"/>
  <c r="V2621" i="8"/>
  <c r="Y2621" i="8" s="1"/>
  <c r="Z2621" i="8" s="1"/>
  <c r="V2614" i="8"/>
  <c r="Y2614" i="8" s="1"/>
  <c r="Z2614" i="8" s="1"/>
  <c r="V2613" i="8"/>
  <c r="Y2613" i="8" s="1"/>
  <c r="Z2613" i="8" s="1"/>
  <c r="V2333" i="8"/>
  <c r="V2332" i="8"/>
  <c r="V2316" i="8"/>
  <c r="V2639" i="8"/>
  <c r="Y2639" i="8" s="1"/>
  <c r="Z2639" i="8" s="1"/>
  <c r="V2633" i="8"/>
  <c r="Y2633" i="8" s="1"/>
  <c r="V2628" i="8"/>
  <c r="V2627" i="8"/>
  <c r="Y2627" i="8" s="1"/>
  <c r="Z2627" i="8" s="1"/>
  <c r="V2620" i="8"/>
  <c r="Y2620" i="8" s="1"/>
  <c r="Z2620" i="8" s="1"/>
  <c r="V2619" i="8"/>
  <c r="V2612" i="8"/>
  <c r="Y2612" i="8" s="1"/>
  <c r="Z2612" i="8" s="1"/>
  <c r="V2611" i="8"/>
  <c r="Y2611" i="8" s="1"/>
  <c r="Z2611" i="8" s="1"/>
  <c r="V2344" i="8"/>
  <c r="V2337" i="8"/>
  <c r="V2336" i="8"/>
  <c r="V2329" i="8"/>
  <c r="V2326" i="8"/>
  <c r="V2324" i="8"/>
  <c r="V2319" i="8"/>
  <c r="V2687" i="8"/>
  <c r="V2686" i="8"/>
  <c r="V2683" i="8"/>
  <c r="V2682" i="8"/>
  <c r="V2679" i="8"/>
  <c r="V2678" i="8"/>
  <c r="V2675" i="8"/>
  <c r="V2674" i="8"/>
  <c r="V2673" i="8"/>
  <c r="V2672" i="8"/>
  <c r="V2671" i="8"/>
  <c r="V2670" i="8"/>
  <c r="V2669" i="8"/>
  <c r="V2668" i="8"/>
  <c r="V2667" i="8"/>
  <c r="V2666" i="8"/>
  <c r="V2665" i="8"/>
  <c r="V2664" i="8"/>
  <c r="V2663" i="8"/>
  <c r="V2662" i="8"/>
  <c r="V2661" i="8"/>
  <c r="V2660" i="8"/>
  <c r="V2659" i="8"/>
  <c r="V2658" i="8"/>
  <c r="V2657" i="8"/>
  <c r="V2656" i="8"/>
  <c r="V2655" i="8"/>
  <c r="V2654" i="8"/>
  <c r="V2653" i="8"/>
  <c r="V2652" i="8"/>
  <c r="V2644" i="8"/>
  <c r="V2685" i="8"/>
  <c r="V2684" i="8"/>
  <c r="V2681" i="8"/>
  <c r="V2680" i="8"/>
  <c r="V2677" i="8"/>
  <c r="V2676" i="8"/>
  <c r="V2650" i="8"/>
  <c r="V2645" i="8"/>
  <c r="Y2628" i="8"/>
  <c r="Z2628" i="8" s="1"/>
  <c r="V2634" i="8"/>
  <c r="V2640" i="8"/>
  <c r="V2636" i="8"/>
  <c r="V2638" i="8"/>
  <c r="V2325" i="8"/>
  <c r="V2338" i="8"/>
  <c r="V2334" i="8"/>
  <c r="V2330" i="8"/>
  <c r="V2327" i="8"/>
  <c r="V2328" i="8"/>
  <c r="V2320" i="8"/>
  <c r="V2315" i="8"/>
  <c r="V2317" i="8"/>
  <c r="V2313" i="8"/>
  <c r="V2311" i="8"/>
  <c r="V2309" i="8"/>
  <c r="V2307" i="8"/>
  <c r="V2305" i="8"/>
  <c r="V2303" i="8"/>
  <c r="V2301" i="8"/>
  <c r="V2299" i="8"/>
  <c r="V2297" i="8"/>
  <c r="B2269" i="8"/>
  <c r="B2270" i="8"/>
  <c r="B2271" i="8"/>
  <c r="B2272" i="8"/>
  <c r="B2265" i="8"/>
  <c r="B2266" i="8"/>
  <c r="B2267" i="8"/>
  <c r="B2268" i="8"/>
  <c r="B2253" i="8"/>
  <c r="B2254" i="8"/>
  <c r="B2255" i="8"/>
  <c r="B2256" i="8"/>
  <c r="B2257" i="8"/>
  <c r="B2258" i="8"/>
  <c r="B2259" i="8"/>
  <c r="B2260" i="8"/>
  <c r="B2261" i="8"/>
  <c r="B2262" i="8"/>
  <c r="B2263" i="8"/>
  <c r="B2264" i="8"/>
  <c r="W2309" i="8" l="1"/>
  <c r="W2311" i="8"/>
  <c r="W2325" i="8"/>
  <c r="Y2298" i="8"/>
  <c r="Z2298" i="8" s="1"/>
  <c r="W2310" i="8"/>
  <c r="W2331" i="8"/>
  <c r="W2316" i="8"/>
  <c r="Y2316" i="8" s="1"/>
  <c r="Z2316" i="8" s="1"/>
  <c r="AA2316" i="8" s="1"/>
  <c r="AB2316" i="8" s="1"/>
  <c r="W2335" i="8"/>
  <c r="Y2335" i="8" s="1"/>
  <c r="AB2350" i="8"/>
  <c r="W2307" i="8"/>
  <c r="W2319" i="8"/>
  <c r="Y2319" i="8" s="1"/>
  <c r="Z2319" i="8" s="1"/>
  <c r="W2336" i="8"/>
  <c r="Y2336" i="8" s="1"/>
  <c r="Z2336" i="8" s="1"/>
  <c r="W2315" i="8"/>
  <c r="W2302" i="8"/>
  <c r="Y2302" i="8" s="1"/>
  <c r="Y2310" i="8"/>
  <c r="Z2310" i="8" s="1"/>
  <c r="W2321" i="8"/>
  <c r="Y2321" i="8" s="1"/>
  <c r="Z2321" i="8" s="1"/>
  <c r="W2326" i="8"/>
  <c r="W2341" i="8"/>
  <c r="Y2341" i="8" s="1"/>
  <c r="W2337" i="8"/>
  <c r="Y2337" i="8" s="1"/>
  <c r="W2344" i="8"/>
  <c r="Y2344" i="8" s="1"/>
  <c r="W2340" i="8"/>
  <c r="Y2340" i="8" s="1"/>
  <c r="W2343" i="8"/>
  <c r="Y2343" i="8" s="1"/>
  <c r="Z2343" i="8" s="1"/>
  <c r="W2332" i="8"/>
  <c r="Y2332" i="8" s="1"/>
  <c r="Z2332" i="8" s="1"/>
  <c r="W2348" i="8"/>
  <c r="Y2348" i="8" s="1"/>
  <c r="Z2348" i="8" s="1"/>
  <c r="W2347" i="8"/>
  <c r="Y2347" i="8" s="1"/>
  <c r="Z2347" i="8" s="1"/>
  <c r="W2346" i="8"/>
  <c r="Y2346" i="8" s="1"/>
  <c r="Z2346" i="8" s="1"/>
  <c r="AA2346" i="8" s="1"/>
  <c r="X2345" i="8"/>
  <c r="W2345" i="8"/>
  <c r="W2342" i="8"/>
  <c r="Y2342" i="8" s="1"/>
  <c r="Z2342" i="8" s="1"/>
  <c r="AA2342" i="8" s="1"/>
  <c r="W2339" i="8"/>
  <c r="Y2339" i="8" s="1"/>
  <c r="Z2339" i="8" s="1"/>
  <c r="W2334" i="8"/>
  <c r="Y2334" i="8" s="1"/>
  <c r="Z2334" i="8" s="1"/>
  <c r="X2333" i="8"/>
  <c r="W2333" i="8"/>
  <c r="Y2331" i="8"/>
  <c r="Z2331" i="8" s="1"/>
  <c r="W2312" i="8"/>
  <c r="Y2312" i="8" s="1"/>
  <c r="Z2312" i="8" s="1"/>
  <c r="Y2323" i="8"/>
  <c r="Z2323" i="8" s="1"/>
  <c r="W2304" i="8"/>
  <c r="Y2304" i="8" s="1"/>
  <c r="Z2304" i="8" s="1"/>
  <c r="W2299" i="8"/>
  <c r="Y2299" i="8" s="1"/>
  <c r="Z2299" i="8" s="1"/>
  <c r="W2301" i="8"/>
  <c r="Y2301" i="8" s="1"/>
  <c r="Z2301" i="8" s="1"/>
  <c r="Z2617" i="8"/>
  <c r="AA2617" i="8" s="1"/>
  <c r="AB2617" i="8" s="1"/>
  <c r="Y2300" i="8"/>
  <c r="Z2300" i="8" s="1"/>
  <c r="W2313" i="8"/>
  <c r="Y2313" i="8" s="1"/>
  <c r="Y2329" i="8"/>
  <c r="Z2329" i="8" s="1"/>
  <c r="W2328" i="8"/>
  <c r="Y2326" i="8"/>
  <c r="Z2326" i="8" s="1"/>
  <c r="W2324" i="8"/>
  <c r="Y2324" i="8" s="1"/>
  <c r="Z2324" i="8" s="1"/>
  <c r="AA2324" i="8" s="1"/>
  <c r="AB2324" i="8" s="1"/>
  <c r="W2322" i="8"/>
  <c r="Y2322" i="8" s="1"/>
  <c r="Z2322" i="8" s="1"/>
  <c r="AA2322" i="8" s="1"/>
  <c r="AB2322" i="8" s="1"/>
  <c r="W2318" i="8"/>
  <c r="Y2318" i="8" s="1"/>
  <c r="Z2318" i="8" s="1"/>
  <c r="W2314" i="8"/>
  <c r="Y2314" i="8" s="1"/>
  <c r="Z2314" i="8" s="1"/>
  <c r="W2308" i="8"/>
  <c r="Y2308" i="8" s="1"/>
  <c r="Z2308" i="8" s="1"/>
  <c r="X2306" i="8"/>
  <c r="W2306" i="8"/>
  <c r="W2305" i="8"/>
  <c r="Y2305" i="8" s="1"/>
  <c r="Z2305" i="8" s="1"/>
  <c r="W2303" i="8"/>
  <c r="Y2303" i="8" s="1"/>
  <c r="Z2303" i="8" s="1"/>
  <c r="W2297" i="8"/>
  <c r="Y2297" i="8" s="1"/>
  <c r="Z2297" i="8" s="1"/>
  <c r="Y2296" i="8"/>
  <c r="Z2296" i="8" s="1"/>
  <c r="Y2619" i="8"/>
  <c r="Z2619" i="8" s="1"/>
  <c r="AA2635" i="8"/>
  <c r="AB2635" i="8" s="1"/>
  <c r="AA2631" i="8"/>
  <c r="AB2631" i="8" s="1"/>
  <c r="AA2627" i="8"/>
  <c r="AB2627" i="8" s="1"/>
  <c r="Z2633" i="8"/>
  <c r="AA2633" i="8" s="1"/>
  <c r="AB2633" i="8" s="1"/>
  <c r="Z2624" i="8"/>
  <c r="AA2624" i="8" s="1"/>
  <c r="AB2624" i="8" s="1"/>
  <c r="Z2616" i="8"/>
  <c r="AA2616" i="8" s="1"/>
  <c r="AB2643" i="8"/>
  <c r="AA2612" i="8"/>
  <c r="AB2612" i="8" s="1"/>
  <c r="AA2628" i="8"/>
  <c r="AB2628" i="8" s="1"/>
  <c r="AA2647" i="8"/>
  <c r="AB2647" i="8" s="1"/>
  <c r="AA2642" i="8"/>
  <c r="AB2642" i="8" s="1"/>
  <c r="AA2637" i="8"/>
  <c r="AB2637" i="8" s="1"/>
  <c r="AA2620" i="8"/>
  <c r="AB2620" i="8" s="1"/>
  <c r="AA2629" i="8"/>
  <c r="AB2629" i="8" s="1"/>
  <c r="AA2641" i="8"/>
  <c r="AB2641" i="8" s="1"/>
  <c r="AA2623" i="8"/>
  <c r="AB2623" i="8" s="1"/>
  <c r="Y2311" i="8"/>
  <c r="Z2311" i="8" s="1"/>
  <c r="Y2315" i="8"/>
  <c r="Z2315" i="8" s="1"/>
  <c r="Y2307" i="8"/>
  <c r="Z2307" i="8" s="1"/>
  <c r="Y2328" i="8"/>
  <c r="Z2328" i="8" s="1"/>
  <c r="AA2323" i="8"/>
  <c r="AB2323" i="8" s="1"/>
  <c r="Y2338" i="8"/>
  <c r="Z2338" i="8" s="1"/>
  <c r="AA2611" i="8"/>
  <c r="AB2611" i="8" s="1"/>
  <c r="AA2621" i="8"/>
  <c r="AB2621" i="8" s="1"/>
  <c r="Y2650" i="8"/>
  <c r="Z2650" i="8" s="1"/>
  <c r="Y2681" i="8"/>
  <c r="Z2681" i="8" s="1"/>
  <c r="AA2615" i="8"/>
  <c r="AB2615" i="8" s="1"/>
  <c r="Y2653" i="8"/>
  <c r="Z2653" i="8" s="1"/>
  <c r="Y2657" i="8"/>
  <c r="Z2657" i="8" s="1"/>
  <c r="Y2661" i="8"/>
  <c r="Z2661" i="8" s="1"/>
  <c r="Y2665" i="8"/>
  <c r="Z2665" i="8" s="1"/>
  <c r="Y2669" i="8"/>
  <c r="Z2669" i="8" s="1"/>
  <c r="Y2673" i="8"/>
  <c r="Z2673" i="8" s="1"/>
  <c r="Y2679" i="8"/>
  <c r="Z2679" i="8" s="1"/>
  <c r="Y2687" i="8"/>
  <c r="Z2687" i="8" s="1"/>
  <c r="AA2646" i="8"/>
  <c r="AB2646" i="8" s="1"/>
  <c r="Y2309" i="8"/>
  <c r="Z2309" i="8" s="1"/>
  <c r="Y2320" i="8"/>
  <c r="Z2320" i="8" s="1"/>
  <c r="Y2327" i="8"/>
  <c r="Z2327" i="8" s="1"/>
  <c r="Y2638" i="8"/>
  <c r="Z2638" i="8" s="1"/>
  <c r="Y2636" i="8"/>
  <c r="Z2636" i="8" s="1"/>
  <c r="Z2632" i="8"/>
  <c r="AA2632" i="8" s="1"/>
  <c r="AA2610" i="8"/>
  <c r="AB2610" i="8" s="1"/>
  <c r="AA2614" i="8"/>
  <c r="AB2614" i="8" s="1"/>
  <c r="AA2618" i="8"/>
  <c r="AB2618" i="8" s="1"/>
  <c r="AA2622" i="8"/>
  <c r="AB2622" i="8" s="1"/>
  <c r="AA2626" i="8"/>
  <c r="AB2626" i="8" s="1"/>
  <c r="AA2630" i="8"/>
  <c r="AB2630" i="8" s="1"/>
  <c r="AA2613" i="8"/>
  <c r="AB2613" i="8" s="1"/>
  <c r="Y2676" i="8"/>
  <c r="Z2676" i="8" s="1"/>
  <c r="Y2684" i="8"/>
  <c r="Z2684" i="8" s="1"/>
  <c r="Y2654" i="8"/>
  <c r="Z2654" i="8" s="1"/>
  <c r="Y2658" i="8"/>
  <c r="Z2658" i="8" s="1"/>
  <c r="Y2662" i="8"/>
  <c r="Z2662" i="8" s="1"/>
  <c r="Y2666" i="8"/>
  <c r="Z2666" i="8" s="1"/>
  <c r="Y2670" i="8"/>
  <c r="Z2670" i="8" s="1"/>
  <c r="Y2674" i="8"/>
  <c r="Z2674" i="8" s="1"/>
  <c r="Y2682" i="8"/>
  <c r="Z2682" i="8" s="1"/>
  <c r="AB2625" i="8"/>
  <c r="AA2649" i="8"/>
  <c r="AB2649" i="8" s="1"/>
  <c r="Y2317" i="8"/>
  <c r="Z2317" i="8" s="1"/>
  <c r="Y2330" i="8"/>
  <c r="Z2330" i="8" s="1"/>
  <c r="Y2640" i="8"/>
  <c r="Z2640" i="8" s="1"/>
  <c r="Y2634" i="8"/>
  <c r="Z2634" i="8" s="1"/>
  <c r="AA2639" i="8"/>
  <c r="AB2639" i="8" s="1"/>
  <c r="Y2677" i="8"/>
  <c r="Z2677" i="8" s="1"/>
  <c r="Y2685" i="8"/>
  <c r="Z2685" i="8" s="1"/>
  <c r="Y2644" i="8"/>
  <c r="Z2644" i="8" s="1"/>
  <c r="Y2655" i="8"/>
  <c r="Z2655" i="8" s="1"/>
  <c r="Y2659" i="8"/>
  <c r="Z2659" i="8" s="1"/>
  <c r="Y2663" i="8"/>
  <c r="Z2663" i="8" s="1"/>
  <c r="Y2667" i="8"/>
  <c r="Z2667" i="8" s="1"/>
  <c r="Y2671" i="8"/>
  <c r="Z2671" i="8" s="1"/>
  <c r="Y2675" i="8"/>
  <c r="Z2675" i="8" s="1"/>
  <c r="Y2683" i="8"/>
  <c r="Z2683" i="8" s="1"/>
  <c r="Y2325" i="8"/>
  <c r="Z2325" i="8" s="1"/>
  <c r="Y2645" i="8"/>
  <c r="Z2645" i="8" s="1"/>
  <c r="Y2680" i="8"/>
  <c r="Z2680" i="8" s="1"/>
  <c r="Y2652" i="8"/>
  <c r="Z2652" i="8" s="1"/>
  <c r="Y2656" i="8"/>
  <c r="Z2656" i="8" s="1"/>
  <c r="Y2660" i="8"/>
  <c r="Z2660" i="8" s="1"/>
  <c r="Y2664" i="8"/>
  <c r="Z2664" i="8" s="1"/>
  <c r="Y2668" i="8"/>
  <c r="Z2668" i="8" s="1"/>
  <c r="Y2672" i="8"/>
  <c r="Z2672" i="8" s="1"/>
  <c r="Y2678" i="8"/>
  <c r="Z2678" i="8" s="1"/>
  <c r="Y2686" i="8"/>
  <c r="Z2686" i="8" s="1"/>
  <c r="AA2648" i="8"/>
  <c r="AB2648" i="8" s="1"/>
  <c r="AA2651" i="8"/>
  <c r="AB2651" i="8" s="1"/>
  <c r="O2261" i="8"/>
  <c r="O2262" i="8"/>
  <c r="O2263" i="8"/>
  <c r="O2264" i="8"/>
  <c r="O2265" i="8"/>
  <c r="O2266" i="8"/>
  <c r="O2267" i="8"/>
  <c r="O2268" i="8"/>
  <c r="O2269" i="8"/>
  <c r="O2270" i="8"/>
  <c r="O2271" i="8"/>
  <c r="O2272" i="8"/>
  <c r="O2273" i="8"/>
  <c r="O2274" i="8"/>
  <c r="O2275" i="8"/>
  <c r="O2276" i="8"/>
  <c r="O2277" i="8"/>
  <c r="O2278" i="8"/>
  <c r="O2279" i="8"/>
  <c r="O2280" i="8"/>
  <c r="O2281" i="8"/>
  <c r="O2282" i="8"/>
  <c r="O2283" i="8"/>
  <c r="O2284" i="8"/>
  <c r="O2285" i="8"/>
  <c r="O2286" i="8"/>
  <c r="O2287" i="8"/>
  <c r="O2288" i="8"/>
  <c r="O2289" i="8"/>
  <c r="O2290" i="8"/>
  <c r="O2291" i="8"/>
  <c r="O2292" i="8"/>
  <c r="O2293" i="8"/>
  <c r="O2294" i="8"/>
  <c r="O2295" i="8"/>
  <c r="O2688" i="8"/>
  <c r="O2689" i="8"/>
  <c r="O2690" i="8"/>
  <c r="O2691" i="8"/>
  <c r="O2692" i="8"/>
  <c r="O2693" i="8"/>
  <c r="O2694" i="8"/>
  <c r="O2695" i="8"/>
  <c r="O2696" i="8"/>
  <c r="O2697" i="8"/>
  <c r="O2698" i="8"/>
  <c r="O2699" i="8"/>
  <c r="O2700" i="8"/>
  <c r="O2701" i="8"/>
  <c r="O2702" i="8"/>
  <c r="O2703" i="8"/>
  <c r="O2704" i="8"/>
  <c r="O2705" i="8"/>
  <c r="O2706" i="8"/>
  <c r="O2707" i="8"/>
  <c r="O2708" i="8"/>
  <c r="O2709" i="8"/>
  <c r="O2710" i="8"/>
  <c r="O2711" i="8"/>
  <c r="O2712" i="8"/>
  <c r="O2713" i="8"/>
  <c r="O2714" i="8"/>
  <c r="O2715" i="8"/>
  <c r="O2716" i="8"/>
  <c r="O2717" i="8"/>
  <c r="O2718" i="8"/>
  <c r="O2719" i="8"/>
  <c r="O2720" i="8"/>
  <c r="O2721" i="8"/>
  <c r="O2722" i="8"/>
  <c r="O2723" i="8"/>
  <c r="O2724" i="8"/>
  <c r="O2725" i="8"/>
  <c r="O2726" i="8"/>
  <c r="O2727" i="8"/>
  <c r="O2249" i="8"/>
  <c r="O2250" i="8"/>
  <c r="O2251" i="8"/>
  <c r="O2252" i="8"/>
  <c r="O2253" i="8"/>
  <c r="O2254" i="8"/>
  <c r="O2255" i="8"/>
  <c r="O2256" i="8"/>
  <c r="O2257" i="8"/>
  <c r="O2258" i="8"/>
  <c r="O2259" i="8"/>
  <c r="O2260" i="8"/>
  <c r="O2248" i="8"/>
  <c r="O2247" i="8"/>
  <c r="AA2329" i="8" l="1"/>
  <c r="AB2329" i="8" s="1"/>
  <c r="Z2335" i="8"/>
  <c r="AA2335" i="8" s="1"/>
  <c r="AB2335" i="8" s="1"/>
  <c r="AA2298" i="8"/>
  <c r="AB2298" i="8" s="1"/>
  <c r="AA2304" i="8"/>
  <c r="AB2304" i="8" s="1"/>
  <c r="AA2331" i="8"/>
  <c r="AB2331" i="8" s="1"/>
  <c r="AA2310" i="8"/>
  <c r="AB2310" i="8" s="1"/>
  <c r="Z2302" i="8"/>
  <c r="AA2302" i="8" s="1"/>
  <c r="AB2302" i="8" s="1"/>
  <c r="AA2343" i="8"/>
  <c r="AB2343" i="8" s="1"/>
  <c r="Y2333" i="8"/>
  <c r="Z2333" i="8" s="1"/>
  <c r="AA2300" i="8"/>
  <c r="AB2300" i="8" s="1"/>
  <c r="AA2336" i="8"/>
  <c r="AB2336" i="8" s="1"/>
  <c r="Z2344" i="8"/>
  <c r="AA2344" i="8" s="1"/>
  <c r="AB2344" i="8" s="1"/>
  <c r="Z2340" i="8"/>
  <c r="AA2340" i="8" s="1"/>
  <c r="AB2340" i="8" s="1"/>
  <c r="Z2341" i="8"/>
  <c r="AA2341" i="8" s="1"/>
  <c r="AB2341" i="8" s="1"/>
  <c r="AA2332" i="8"/>
  <c r="AB2332" i="8" s="1"/>
  <c r="Y2345" i="8"/>
  <c r="Z2345" i="8" s="1"/>
  <c r="AA2348" i="8"/>
  <c r="AB2348" i="8" s="1"/>
  <c r="AA2347" i="8"/>
  <c r="AB2347" i="8" s="1"/>
  <c r="AA2339" i="8"/>
  <c r="AB2339" i="8" s="1"/>
  <c r="AA2683" i="8"/>
  <c r="AB2683" i="8" s="1"/>
  <c r="AA2308" i="8"/>
  <c r="AB2308" i="8" s="1"/>
  <c r="AA2681" i="8"/>
  <c r="AB2681" i="8" s="1"/>
  <c r="Y2306" i="8"/>
  <c r="Z2306" i="8" s="1"/>
  <c r="Z2313" i="8"/>
  <c r="AA2313" i="8" s="1"/>
  <c r="AB2313" i="8" s="1"/>
  <c r="AA2674" i="8"/>
  <c r="AB2674" i="8" s="1"/>
  <c r="AA2312" i="8"/>
  <c r="AB2312" i="8" s="1"/>
  <c r="AA2672" i="8"/>
  <c r="AB2672" i="8" s="1"/>
  <c r="AA2676" i="8"/>
  <c r="AB2676" i="8" s="1"/>
  <c r="AA2653" i="8"/>
  <c r="AB2653" i="8" s="1"/>
  <c r="AA2319" i="8"/>
  <c r="AB2319" i="8" s="1"/>
  <c r="AA2671" i="8"/>
  <c r="AB2671" i="8" s="1"/>
  <c r="AA2326" i="8"/>
  <c r="AB2326" i="8" s="1"/>
  <c r="AA2321" i="8"/>
  <c r="AB2321" i="8" s="1"/>
  <c r="AA2318" i="8"/>
  <c r="AB2318" i="8" s="1"/>
  <c r="AA2314" i="8"/>
  <c r="AB2314" i="8" s="1"/>
  <c r="AA2299" i="8"/>
  <c r="AB2299" i="8" s="1"/>
  <c r="AA2296" i="8"/>
  <c r="AB2296" i="8" s="1"/>
  <c r="AA2656" i="8"/>
  <c r="AB2656" i="8" s="1"/>
  <c r="AA2636" i="8"/>
  <c r="AB2636" i="8" s="1"/>
  <c r="AA2327" i="8"/>
  <c r="AB2327" i="8" s="1"/>
  <c r="AA2619" i="8"/>
  <c r="AB2619" i="8" s="1"/>
  <c r="AA2658" i="8"/>
  <c r="AB2658" i="8" s="1"/>
  <c r="AA2661" i="8"/>
  <c r="AB2661" i="8" s="1"/>
  <c r="AA2311" i="8"/>
  <c r="AB2311" i="8" s="1"/>
  <c r="AB2616" i="8"/>
  <c r="AA2652" i="8"/>
  <c r="AB2652" i="8" s="1"/>
  <c r="AA2680" i="8"/>
  <c r="AB2680" i="8" s="1"/>
  <c r="AA2303" i="8"/>
  <c r="AB2303" i="8" s="1"/>
  <c r="AA2685" i="8"/>
  <c r="AB2685" i="8" s="1"/>
  <c r="AA2640" i="8"/>
  <c r="AB2640" i="8" s="1"/>
  <c r="AA2654" i="8"/>
  <c r="AB2654" i="8" s="1"/>
  <c r="AA2684" i="8"/>
  <c r="AB2684" i="8" s="1"/>
  <c r="AB2632" i="8"/>
  <c r="AA2320" i="8"/>
  <c r="AB2320" i="8" s="1"/>
  <c r="AA2301" i="8"/>
  <c r="AB2301" i="8" s="1"/>
  <c r="AA2679" i="8"/>
  <c r="AB2679" i="8" s="1"/>
  <c r="AA2669" i="8"/>
  <c r="AB2669" i="8" s="1"/>
  <c r="AA2338" i="8"/>
  <c r="AB2338" i="8" s="1"/>
  <c r="AA2668" i="8"/>
  <c r="AB2668" i="8" s="1"/>
  <c r="AA2663" i="8"/>
  <c r="AB2663" i="8" s="1"/>
  <c r="AA2655" i="8"/>
  <c r="AB2655" i="8" s="1"/>
  <c r="AA2670" i="8"/>
  <c r="AB2670" i="8" s="1"/>
  <c r="Z2337" i="8"/>
  <c r="AA2337" i="8" s="1"/>
  <c r="AA2678" i="8"/>
  <c r="AB2678" i="8" s="1"/>
  <c r="AA2660" i="8"/>
  <c r="AB2660" i="8" s="1"/>
  <c r="AA2645" i="8"/>
  <c r="AB2645" i="8" s="1"/>
  <c r="AA2334" i="8"/>
  <c r="AB2334" i="8" s="1"/>
  <c r="AA2297" i="8"/>
  <c r="AB2297" i="8" s="1"/>
  <c r="AA2675" i="8"/>
  <c r="AB2675" i="8" s="1"/>
  <c r="AA2659" i="8"/>
  <c r="AB2659" i="8" s="1"/>
  <c r="AA2644" i="8"/>
  <c r="AB2644" i="8" s="1"/>
  <c r="AA2677" i="8"/>
  <c r="AB2677" i="8" s="1"/>
  <c r="AA2682" i="8"/>
  <c r="AB2682" i="8" s="1"/>
  <c r="AA2662" i="8"/>
  <c r="AB2662" i="8" s="1"/>
  <c r="AB2346" i="8"/>
  <c r="AA2309" i="8"/>
  <c r="AB2309" i="8" s="1"/>
  <c r="AA2673" i="8"/>
  <c r="AB2673" i="8" s="1"/>
  <c r="AA2657" i="8"/>
  <c r="AB2657" i="8" s="1"/>
  <c r="AA2650" i="8"/>
  <c r="AB2650" i="8" s="1"/>
  <c r="AB2342" i="8"/>
  <c r="AA2328" i="8"/>
  <c r="AB2328" i="8" s="1"/>
  <c r="AA2305" i="8"/>
  <c r="AB2305" i="8" s="1"/>
  <c r="AA2664" i="8"/>
  <c r="AB2664" i="8" s="1"/>
  <c r="AA2666" i="8"/>
  <c r="AB2666" i="8" s="1"/>
  <c r="AA2638" i="8"/>
  <c r="AB2638" i="8" s="1"/>
  <c r="AA2686" i="8"/>
  <c r="AB2686" i="8" s="1"/>
  <c r="AA2325" i="8"/>
  <c r="AB2325" i="8" s="1"/>
  <c r="AA2667" i="8"/>
  <c r="AB2667" i="8" s="1"/>
  <c r="AA2634" i="8"/>
  <c r="AB2634" i="8" s="1"/>
  <c r="AA2330" i="8"/>
  <c r="AB2330" i="8" s="1"/>
  <c r="AA2317" i="8"/>
  <c r="AB2317" i="8" s="1"/>
  <c r="AA2687" i="8"/>
  <c r="AB2687" i="8" s="1"/>
  <c r="AA2665" i="8"/>
  <c r="AB2665" i="8" s="1"/>
  <c r="AA2307" i="8"/>
  <c r="AB2307" i="8" s="1"/>
  <c r="AA2315" i="8"/>
  <c r="AB2315" i="8" s="1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410" i="8"/>
  <c r="N411" i="8"/>
  <c r="N412" i="8"/>
  <c r="N413" i="8"/>
  <c r="N414" i="8"/>
  <c r="N415" i="8"/>
  <c r="N416" i="8"/>
  <c r="N417" i="8"/>
  <c r="N418" i="8"/>
  <c r="N419" i="8"/>
  <c r="N420" i="8"/>
  <c r="N421" i="8"/>
  <c r="N422" i="8"/>
  <c r="N423" i="8"/>
  <c r="N424" i="8"/>
  <c r="N425" i="8"/>
  <c r="N426" i="8"/>
  <c r="N427" i="8"/>
  <c r="N428" i="8"/>
  <c r="N429" i="8"/>
  <c r="N430" i="8"/>
  <c r="N431" i="8"/>
  <c r="N432" i="8"/>
  <c r="N433" i="8"/>
  <c r="N434" i="8"/>
  <c r="N435" i="8"/>
  <c r="N436" i="8"/>
  <c r="N437" i="8"/>
  <c r="N438" i="8"/>
  <c r="N439" i="8"/>
  <c r="N440" i="8"/>
  <c r="N441" i="8"/>
  <c r="N442" i="8"/>
  <c r="N443" i="8"/>
  <c r="N444" i="8"/>
  <c r="N445" i="8"/>
  <c r="N446" i="8"/>
  <c r="N447" i="8"/>
  <c r="N448" i="8"/>
  <c r="N449" i="8"/>
  <c r="N450" i="8"/>
  <c r="N451" i="8"/>
  <c r="N452" i="8"/>
  <c r="N453" i="8"/>
  <c r="N454" i="8"/>
  <c r="N455" i="8"/>
  <c r="N456" i="8"/>
  <c r="N457" i="8"/>
  <c r="N458" i="8"/>
  <c r="N459" i="8"/>
  <c r="N460" i="8"/>
  <c r="N461" i="8"/>
  <c r="N462" i="8"/>
  <c r="N463" i="8"/>
  <c r="N464" i="8"/>
  <c r="N465" i="8"/>
  <c r="N466" i="8"/>
  <c r="N467" i="8"/>
  <c r="N468" i="8"/>
  <c r="N469" i="8"/>
  <c r="N470" i="8"/>
  <c r="N471" i="8"/>
  <c r="N472" i="8"/>
  <c r="N473" i="8"/>
  <c r="N474" i="8"/>
  <c r="N475" i="8"/>
  <c r="N476" i="8"/>
  <c r="N477" i="8"/>
  <c r="N478" i="8"/>
  <c r="N479" i="8"/>
  <c r="N480" i="8"/>
  <c r="N481" i="8"/>
  <c r="N482" i="8"/>
  <c r="N483" i="8"/>
  <c r="N484" i="8"/>
  <c r="N485" i="8"/>
  <c r="N486" i="8"/>
  <c r="N487" i="8"/>
  <c r="N488" i="8"/>
  <c r="N489" i="8"/>
  <c r="N490" i="8"/>
  <c r="N491" i="8"/>
  <c r="N492" i="8"/>
  <c r="N493" i="8"/>
  <c r="N494" i="8"/>
  <c r="N495" i="8"/>
  <c r="N496" i="8"/>
  <c r="N497" i="8"/>
  <c r="N498" i="8"/>
  <c r="N499" i="8"/>
  <c r="N500" i="8"/>
  <c r="N501" i="8"/>
  <c r="N502" i="8"/>
  <c r="N503" i="8"/>
  <c r="N504" i="8"/>
  <c r="N505" i="8"/>
  <c r="N506" i="8"/>
  <c r="N507" i="8"/>
  <c r="N508" i="8"/>
  <c r="N509" i="8"/>
  <c r="N510" i="8"/>
  <c r="N511" i="8"/>
  <c r="N512" i="8"/>
  <c r="N513" i="8"/>
  <c r="N514" i="8"/>
  <c r="N515" i="8"/>
  <c r="N516" i="8"/>
  <c r="N517" i="8"/>
  <c r="N518" i="8"/>
  <c r="N519" i="8"/>
  <c r="N520" i="8"/>
  <c r="N521" i="8"/>
  <c r="N522" i="8"/>
  <c r="N523" i="8"/>
  <c r="N524" i="8"/>
  <c r="N525" i="8"/>
  <c r="N526" i="8"/>
  <c r="N527" i="8"/>
  <c r="N528" i="8"/>
  <c r="N529" i="8"/>
  <c r="N530" i="8"/>
  <c r="N531" i="8"/>
  <c r="N532" i="8"/>
  <c r="N533" i="8"/>
  <c r="N534" i="8"/>
  <c r="N535" i="8"/>
  <c r="N536" i="8"/>
  <c r="N537" i="8"/>
  <c r="N538" i="8"/>
  <c r="N539" i="8"/>
  <c r="N540" i="8"/>
  <c r="N541" i="8"/>
  <c r="N542" i="8"/>
  <c r="N543" i="8"/>
  <c r="N544" i="8"/>
  <c r="N545" i="8"/>
  <c r="N546" i="8"/>
  <c r="N547" i="8"/>
  <c r="N548" i="8"/>
  <c r="N549" i="8"/>
  <c r="N550" i="8"/>
  <c r="N551" i="8"/>
  <c r="N552" i="8"/>
  <c r="N553" i="8"/>
  <c r="N554" i="8"/>
  <c r="N555" i="8"/>
  <c r="N556" i="8"/>
  <c r="N557" i="8"/>
  <c r="N558" i="8"/>
  <c r="N559" i="8"/>
  <c r="N560" i="8"/>
  <c r="N561" i="8"/>
  <c r="N562" i="8"/>
  <c r="N563" i="8"/>
  <c r="N564" i="8"/>
  <c r="N565" i="8"/>
  <c r="N566" i="8"/>
  <c r="N567" i="8"/>
  <c r="N568" i="8"/>
  <c r="N569" i="8"/>
  <c r="N570" i="8"/>
  <c r="N571" i="8"/>
  <c r="N572" i="8"/>
  <c r="N573" i="8"/>
  <c r="N574" i="8"/>
  <c r="N575" i="8"/>
  <c r="N576" i="8"/>
  <c r="N577" i="8"/>
  <c r="N578" i="8"/>
  <c r="N579" i="8"/>
  <c r="N580" i="8"/>
  <c r="N581" i="8"/>
  <c r="N582" i="8"/>
  <c r="N583" i="8"/>
  <c r="N584" i="8"/>
  <c r="N585" i="8"/>
  <c r="N586" i="8"/>
  <c r="N587" i="8"/>
  <c r="N588" i="8"/>
  <c r="N589" i="8"/>
  <c r="N590" i="8"/>
  <c r="N591" i="8"/>
  <c r="N592" i="8"/>
  <c r="N593" i="8"/>
  <c r="N594" i="8"/>
  <c r="N595" i="8"/>
  <c r="N596" i="8"/>
  <c r="N597" i="8"/>
  <c r="N598" i="8"/>
  <c r="N599" i="8"/>
  <c r="N600" i="8"/>
  <c r="N601" i="8"/>
  <c r="N602" i="8"/>
  <c r="N603" i="8"/>
  <c r="N604" i="8"/>
  <c r="N605" i="8"/>
  <c r="N606" i="8"/>
  <c r="N607" i="8"/>
  <c r="N608" i="8"/>
  <c r="N609" i="8"/>
  <c r="N610" i="8"/>
  <c r="N611" i="8"/>
  <c r="N612" i="8"/>
  <c r="N613" i="8"/>
  <c r="N614" i="8"/>
  <c r="N615" i="8"/>
  <c r="N616" i="8"/>
  <c r="N617" i="8"/>
  <c r="N618" i="8"/>
  <c r="N619" i="8"/>
  <c r="N620" i="8"/>
  <c r="N621" i="8"/>
  <c r="N622" i="8"/>
  <c r="N623" i="8"/>
  <c r="N624" i="8"/>
  <c r="N625" i="8"/>
  <c r="N626" i="8"/>
  <c r="N627" i="8"/>
  <c r="N628" i="8"/>
  <c r="N629" i="8"/>
  <c r="N630" i="8"/>
  <c r="N631" i="8"/>
  <c r="N632" i="8"/>
  <c r="N633" i="8"/>
  <c r="N634" i="8"/>
  <c r="N635" i="8"/>
  <c r="N636" i="8"/>
  <c r="N637" i="8"/>
  <c r="N638" i="8"/>
  <c r="N639" i="8"/>
  <c r="N640" i="8"/>
  <c r="N641" i="8"/>
  <c r="N642" i="8"/>
  <c r="N643" i="8"/>
  <c r="N644" i="8"/>
  <c r="N645" i="8"/>
  <c r="N646" i="8"/>
  <c r="N647" i="8"/>
  <c r="N648" i="8"/>
  <c r="N649" i="8"/>
  <c r="N650" i="8"/>
  <c r="N651" i="8"/>
  <c r="N652" i="8"/>
  <c r="N653" i="8"/>
  <c r="N654" i="8"/>
  <c r="N655" i="8"/>
  <c r="N656" i="8"/>
  <c r="N657" i="8"/>
  <c r="N658" i="8"/>
  <c r="N659" i="8"/>
  <c r="N660" i="8"/>
  <c r="N661" i="8"/>
  <c r="N662" i="8"/>
  <c r="N663" i="8"/>
  <c r="N664" i="8"/>
  <c r="N665" i="8"/>
  <c r="N666" i="8"/>
  <c r="N667" i="8"/>
  <c r="N668" i="8"/>
  <c r="N669" i="8"/>
  <c r="N670" i="8"/>
  <c r="N671" i="8"/>
  <c r="N672" i="8"/>
  <c r="N673" i="8"/>
  <c r="N674" i="8"/>
  <c r="N675" i="8"/>
  <c r="N676" i="8"/>
  <c r="N677" i="8"/>
  <c r="N678" i="8"/>
  <c r="N679" i="8"/>
  <c r="N680" i="8"/>
  <c r="N681" i="8"/>
  <c r="N682" i="8"/>
  <c r="N683" i="8"/>
  <c r="N684" i="8"/>
  <c r="N685" i="8"/>
  <c r="N686" i="8"/>
  <c r="N687" i="8"/>
  <c r="N688" i="8"/>
  <c r="N689" i="8"/>
  <c r="N690" i="8"/>
  <c r="N691" i="8"/>
  <c r="N692" i="8"/>
  <c r="N693" i="8"/>
  <c r="N694" i="8"/>
  <c r="N695" i="8"/>
  <c r="N696" i="8"/>
  <c r="N697" i="8"/>
  <c r="N698" i="8"/>
  <c r="N699" i="8"/>
  <c r="N700" i="8"/>
  <c r="N701" i="8"/>
  <c r="N702" i="8"/>
  <c r="N703" i="8"/>
  <c r="N704" i="8"/>
  <c r="N705" i="8"/>
  <c r="N706" i="8"/>
  <c r="N707" i="8"/>
  <c r="N708" i="8"/>
  <c r="N709" i="8"/>
  <c r="N710" i="8"/>
  <c r="N711" i="8"/>
  <c r="N712" i="8"/>
  <c r="N713" i="8"/>
  <c r="N714" i="8"/>
  <c r="N715" i="8"/>
  <c r="N716" i="8"/>
  <c r="N717" i="8"/>
  <c r="N718" i="8"/>
  <c r="N719" i="8"/>
  <c r="N720" i="8"/>
  <c r="N721" i="8"/>
  <c r="N722" i="8"/>
  <c r="N723" i="8"/>
  <c r="N724" i="8"/>
  <c r="N725" i="8"/>
  <c r="N726" i="8"/>
  <c r="N727" i="8"/>
  <c r="N728" i="8"/>
  <c r="N729" i="8"/>
  <c r="N730" i="8"/>
  <c r="N731" i="8"/>
  <c r="N732" i="8"/>
  <c r="N733" i="8"/>
  <c r="N734" i="8"/>
  <c r="N735" i="8"/>
  <c r="N736" i="8"/>
  <c r="N737" i="8"/>
  <c r="N738" i="8"/>
  <c r="N739" i="8"/>
  <c r="N740" i="8"/>
  <c r="N741" i="8"/>
  <c r="N742" i="8"/>
  <c r="N743" i="8"/>
  <c r="N744" i="8"/>
  <c r="N745" i="8"/>
  <c r="N746" i="8"/>
  <c r="N747" i="8"/>
  <c r="N748" i="8"/>
  <c r="N749" i="8"/>
  <c r="N750" i="8"/>
  <c r="N751" i="8"/>
  <c r="N752" i="8"/>
  <c r="N753" i="8"/>
  <c r="N754" i="8"/>
  <c r="N755" i="8"/>
  <c r="N756" i="8"/>
  <c r="N757" i="8"/>
  <c r="N758" i="8"/>
  <c r="N759" i="8"/>
  <c r="N760" i="8"/>
  <c r="N761" i="8"/>
  <c r="N762" i="8"/>
  <c r="N763" i="8"/>
  <c r="N764" i="8"/>
  <c r="N765" i="8"/>
  <c r="N766" i="8"/>
  <c r="N767" i="8"/>
  <c r="N768" i="8"/>
  <c r="N769" i="8"/>
  <c r="N770" i="8"/>
  <c r="N771" i="8"/>
  <c r="N772" i="8"/>
  <c r="N773" i="8"/>
  <c r="N774" i="8"/>
  <c r="N775" i="8"/>
  <c r="N776" i="8"/>
  <c r="N777" i="8"/>
  <c r="N778" i="8"/>
  <c r="N779" i="8"/>
  <c r="N780" i="8"/>
  <c r="N781" i="8"/>
  <c r="N782" i="8"/>
  <c r="N783" i="8"/>
  <c r="N784" i="8"/>
  <c r="N785" i="8"/>
  <c r="N786" i="8"/>
  <c r="N787" i="8"/>
  <c r="N788" i="8"/>
  <c r="N789" i="8"/>
  <c r="N790" i="8"/>
  <c r="N791" i="8"/>
  <c r="N792" i="8"/>
  <c r="N793" i="8"/>
  <c r="N794" i="8"/>
  <c r="N795" i="8"/>
  <c r="N796" i="8"/>
  <c r="N797" i="8"/>
  <c r="N798" i="8"/>
  <c r="N799" i="8"/>
  <c r="N800" i="8"/>
  <c r="N801" i="8"/>
  <c r="N802" i="8"/>
  <c r="N803" i="8"/>
  <c r="N804" i="8"/>
  <c r="N805" i="8"/>
  <c r="N806" i="8"/>
  <c r="N807" i="8"/>
  <c r="N808" i="8"/>
  <c r="N809" i="8"/>
  <c r="N810" i="8"/>
  <c r="N811" i="8"/>
  <c r="N812" i="8"/>
  <c r="N813" i="8"/>
  <c r="N814" i="8"/>
  <c r="N815" i="8"/>
  <c r="N816" i="8"/>
  <c r="N817" i="8"/>
  <c r="N818" i="8"/>
  <c r="N819" i="8"/>
  <c r="N820" i="8"/>
  <c r="N821" i="8"/>
  <c r="N822" i="8"/>
  <c r="N823" i="8"/>
  <c r="N824" i="8"/>
  <c r="N825" i="8"/>
  <c r="N826" i="8"/>
  <c r="N827" i="8"/>
  <c r="N828" i="8"/>
  <c r="N829" i="8"/>
  <c r="N830" i="8"/>
  <c r="N831" i="8"/>
  <c r="N832" i="8"/>
  <c r="N833" i="8"/>
  <c r="N834" i="8"/>
  <c r="N835" i="8"/>
  <c r="N836" i="8"/>
  <c r="N837" i="8"/>
  <c r="N838" i="8"/>
  <c r="N839" i="8"/>
  <c r="N840" i="8"/>
  <c r="N841" i="8"/>
  <c r="N842" i="8"/>
  <c r="N843" i="8"/>
  <c r="N844" i="8"/>
  <c r="N845" i="8"/>
  <c r="N846" i="8"/>
  <c r="N847" i="8"/>
  <c r="N848" i="8"/>
  <c r="N849" i="8"/>
  <c r="N850" i="8"/>
  <c r="N851" i="8"/>
  <c r="N852" i="8"/>
  <c r="N853" i="8"/>
  <c r="N854" i="8"/>
  <c r="N855" i="8"/>
  <c r="N856" i="8"/>
  <c r="N857" i="8"/>
  <c r="N858" i="8"/>
  <c r="N859" i="8"/>
  <c r="N860" i="8"/>
  <c r="N861" i="8"/>
  <c r="N862" i="8"/>
  <c r="N863" i="8"/>
  <c r="N864" i="8"/>
  <c r="N865" i="8"/>
  <c r="N866" i="8"/>
  <c r="N867" i="8"/>
  <c r="N868" i="8"/>
  <c r="N869" i="8"/>
  <c r="N870" i="8"/>
  <c r="N871" i="8"/>
  <c r="N872" i="8"/>
  <c r="N873" i="8"/>
  <c r="N874" i="8"/>
  <c r="N875" i="8"/>
  <c r="N876" i="8"/>
  <c r="N877" i="8"/>
  <c r="N878" i="8"/>
  <c r="N879" i="8"/>
  <c r="N880" i="8"/>
  <c r="N881" i="8"/>
  <c r="N882" i="8"/>
  <c r="N883" i="8"/>
  <c r="N884" i="8"/>
  <c r="N885" i="8"/>
  <c r="N886" i="8"/>
  <c r="N887" i="8"/>
  <c r="N888" i="8"/>
  <c r="N889" i="8"/>
  <c r="N890" i="8"/>
  <c r="N891" i="8"/>
  <c r="N892" i="8"/>
  <c r="N893" i="8"/>
  <c r="N894" i="8"/>
  <c r="N895" i="8"/>
  <c r="N896" i="8"/>
  <c r="N897" i="8"/>
  <c r="N898" i="8"/>
  <c r="N899" i="8"/>
  <c r="N900" i="8"/>
  <c r="N901" i="8"/>
  <c r="N902" i="8"/>
  <c r="N903" i="8"/>
  <c r="N904" i="8"/>
  <c r="N905" i="8"/>
  <c r="N906" i="8"/>
  <c r="N907" i="8"/>
  <c r="N908" i="8"/>
  <c r="N909" i="8"/>
  <c r="N910" i="8"/>
  <c r="N911" i="8"/>
  <c r="N912" i="8"/>
  <c r="N913" i="8"/>
  <c r="N914" i="8"/>
  <c r="N915" i="8"/>
  <c r="N916" i="8"/>
  <c r="N917" i="8"/>
  <c r="N918" i="8"/>
  <c r="N919" i="8"/>
  <c r="N920" i="8"/>
  <c r="N921" i="8"/>
  <c r="N922" i="8"/>
  <c r="N923" i="8"/>
  <c r="N924" i="8"/>
  <c r="N925" i="8"/>
  <c r="N926" i="8"/>
  <c r="N927" i="8"/>
  <c r="N928" i="8"/>
  <c r="N929" i="8"/>
  <c r="N930" i="8"/>
  <c r="N931" i="8"/>
  <c r="N932" i="8"/>
  <c r="N933" i="8"/>
  <c r="N934" i="8"/>
  <c r="N935" i="8"/>
  <c r="N936" i="8"/>
  <c r="N937" i="8"/>
  <c r="N938" i="8"/>
  <c r="N939" i="8"/>
  <c r="N940" i="8"/>
  <c r="N941" i="8"/>
  <c r="N942" i="8"/>
  <c r="N943" i="8"/>
  <c r="N944" i="8"/>
  <c r="N945" i="8"/>
  <c r="N946" i="8"/>
  <c r="N947" i="8"/>
  <c r="N948" i="8"/>
  <c r="N949" i="8"/>
  <c r="N950" i="8"/>
  <c r="N951" i="8"/>
  <c r="N952" i="8"/>
  <c r="N953" i="8"/>
  <c r="N954" i="8"/>
  <c r="N955" i="8"/>
  <c r="N956" i="8"/>
  <c r="N957" i="8"/>
  <c r="N958" i="8"/>
  <c r="N959" i="8"/>
  <c r="N960" i="8"/>
  <c r="N961" i="8"/>
  <c r="N962" i="8"/>
  <c r="N963" i="8"/>
  <c r="N964" i="8"/>
  <c r="N965" i="8"/>
  <c r="N966" i="8"/>
  <c r="N967" i="8"/>
  <c r="N968" i="8"/>
  <c r="N969" i="8"/>
  <c r="N970" i="8"/>
  <c r="N971" i="8"/>
  <c r="N972" i="8"/>
  <c r="N973" i="8"/>
  <c r="N974" i="8"/>
  <c r="N975" i="8"/>
  <c r="N976" i="8"/>
  <c r="N977" i="8"/>
  <c r="N978" i="8"/>
  <c r="N979" i="8"/>
  <c r="N980" i="8"/>
  <c r="N981" i="8"/>
  <c r="N982" i="8"/>
  <c r="N983" i="8"/>
  <c r="N984" i="8"/>
  <c r="N985" i="8"/>
  <c r="N986" i="8"/>
  <c r="N987" i="8"/>
  <c r="N988" i="8"/>
  <c r="N989" i="8"/>
  <c r="N990" i="8"/>
  <c r="N991" i="8"/>
  <c r="N992" i="8"/>
  <c r="N993" i="8"/>
  <c r="N994" i="8"/>
  <c r="N995" i="8"/>
  <c r="N996" i="8"/>
  <c r="N997" i="8"/>
  <c r="N998" i="8"/>
  <c r="N999" i="8"/>
  <c r="N1000" i="8"/>
  <c r="N1001" i="8"/>
  <c r="N1002" i="8"/>
  <c r="N1003" i="8"/>
  <c r="N1004" i="8"/>
  <c r="N1005" i="8"/>
  <c r="N1006" i="8"/>
  <c r="N1007" i="8"/>
  <c r="N1008" i="8"/>
  <c r="N1009" i="8"/>
  <c r="N1010" i="8"/>
  <c r="N1011" i="8"/>
  <c r="N1012" i="8"/>
  <c r="N1013" i="8"/>
  <c r="N1014" i="8"/>
  <c r="N1015" i="8"/>
  <c r="N1016" i="8"/>
  <c r="N1017" i="8"/>
  <c r="N1018" i="8"/>
  <c r="N1019" i="8"/>
  <c r="N1020" i="8"/>
  <c r="N1021" i="8"/>
  <c r="N1022" i="8"/>
  <c r="N1023" i="8"/>
  <c r="N1024" i="8"/>
  <c r="N1025" i="8"/>
  <c r="N1026" i="8"/>
  <c r="N1027" i="8"/>
  <c r="N1028" i="8"/>
  <c r="N1029" i="8"/>
  <c r="N1030" i="8"/>
  <c r="N1031" i="8"/>
  <c r="N1032" i="8"/>
  <c r="N1033" i="8"/>
  <c r="N1034" i="8"/>
  <c r="N1035" i="8"/>
  <c r="N1036" i="8"/>
  <c r="N1037" i="8"/>
  <c r="N1038" i="8"/>
  <c r="N1039" i="8"/>
  <c r="N1040" i="8"/>
  <c r="N1041" i="8"/>
  <c r="N1042" i="8"/>
  <c r="N1043" i="8"/>
  <c r="N1044" i="8"/>
  <c r="N1045" i="8"/>
  <c r="N1046" i="8"/>
  <c r="N1047" i="8"/>
  <c r="N1048" i="8"/>
  <c r="N1049" i="8"/>
  <c r="N1050" i="8"/>
  <c r="N1051" i="8"/>
  <c r="N1052" i="8"/>
  <c r="N1053" i="8"/>
  <c r="N1054" i="8"/>
  <c r="N1055" i="8"/>
  <c r="N1056" i="8"/>
  <c r="N1057" i="8"/>
  <c r="N1058" i="8"/>
  <c r="N1059" i="8"/>
  <c r="N1060" i="8"/>
  <c r="N1061" i="8"/>
  <c r="N1062" i="8"/>
  <c r="N1063" i="8"/>
  <c r="N1064" i="8"/>
  <c r="N1065" i="8"/>
  <c r="N1066" i="8"/>
  <c r="N1067" i="8"/>
  <c r="N1068" i="8"/>
  <c r="N1069" i="8"/>
  <c r="N1070" i="8"/>
  <c r="N1071" i="8"/>
  <c r="N1072" i="8"/>
  <c r="N1073" i="8"/>
  <c r="N1074" i="8"/>
  <c r="N1075" i="8"/>
  <c r="N1076" i="8"/>
  <c r="N1077" i="8"/>
  <c r="N1078" i="8"/>
  <c r="N1079" i="8"/>
  <c r="N1080" i="8"/>
  <c r="N1081" i="8"/>
  <c r="N1082" i="8"/>
  <c r="N1083" i="8"/>
  <c r="N1084" i="8"/>
  <c r="N1085" i="8"/>
  <c r="N1086" i="8"/>
  <c r="N1087" i="8"/>
  <c r="N1088" i="8"/>
  <c r="N1089" i="8"/>
  <c r="N1090" i="8"/>
  <c r="N1091" i="8"/>
  <c r="N1092" i="8"/>
  <c r="N1093" i="8"/>
  <c r="N1094" i="8"/>
  <c r="N1095" i="8"/>
  <c r="N1096" i="8"/>
  <c r="N1097" i="8"/>
  <c r="N1098" i="8"/>
  <c r="N1099" i="8"/>
  <c r="N1100" i="8"/>
  <c r="N1101" i="8"/>
  <c r="N1102" i="8"/>
  <c r="N1103" i="8"/>
  <c r="N1104" i="8"/>
  <c r="N1105" i="8"/>
  <c r="N1106" i="8"/>
  <c r="N1107" i="8"/>
  <c r="N1108" i="8"/>
  <c r="N1109" i="8"/>
  <c r="N1110" i="8"/>
  <c r="N1111" i="8"/>
  <c r="N1112" i="8"/>
  <c r="N1113" i="8"/>
  <c r="N1114" i="8"/>
  <c r="N1115" i="8"/>
  <c r="N1116" i="8"/>
  <c r="N1117" i="8"/>
  <c r="N1118" i="8"/>
  <c r="N1119" i="8"/>
  <c r="N1120" i="8"/>
  <c r="N1121" i="8"/>
  <c r="N1122" i="8"/>
  <c r="N1123" i="8"/>
  <c r="N1124" i="8"/>
  <c r="N1125" i="8"/>
  <c r="N1126" i="8"/>
  <c r="N1127" i="8"/>
  <c r="N1128" i="8"/>
  <c r="N1129" i="8"/>
  <c r="N1130" i="8"/>
  <c r="N1131" i="8"/>
  <c r="N1132" i="8"/>
  <c r="N1133" i="8"/>
  <c r="N1134" i="8"/>
  <c r="N1135" i="8"/>
  <c r="N1136" i="8"/>
  <c r="N1137" i="8"/>
  <c r="N1138" i="8"/>
  <c r="N1139" i="8"/>
  <c r="N1140" i="8"/>
  <c r="N1141" i="8"/>
  <c r="N1142" i="8"/>
  <c r="N1143" i="8"/>
  <c r="N1144" i="8"/>
  <c r="N1145" i="8"/>
  <c r="N1146" i="8"/>
  <c r="N1147" i="8"/>
  <c r="N1148" i="8"/>
  <c r="N1149" i="8"/>
  <c r="N1150" i="8"/>
  <c r="N1151" i="8"/>
  <c r="N1152" i="8"/>
  <c r="N1153" i="8"/>
  <c r="N1154" i="8"/>
  <c r="N1155" i="8"/>
  <c r="N1156" i="8"/>
  <c r="N1157" i="8"/>
  <c r="N1158" i="8"/>
  <c r="N1159" i="8"/>
  <c r="N1160" i="8"/>
  <c r="N1161" i="8"/>
  <c r="N1162" i="8"/>
  <c r="N1163" i="8"/>
  <c r="N1164" i="8"/>
  <c r="N1165" i="8"/>
  <c r="N1166" i="8"/>
  <c r="N1167" i="8"/>
  <c r="N1168" i="8"/>
  <c r="N1169" i="8"/>
  <c r="N1170" i="8"/>
  <c r="N1171" i="8"/>
  <c r="N1172" i="8"/>
  <c r="N1173" i="8"/>
  <c r="N1174" i="8"/>
  <c r="N1175" i="8"/>
  <c r="N1176" i="8"/>
  <c r="N1177" i="8"/>
  <c r="N1178" i="8"/>
  <c r="N1179" i="8"/>
  <c r="N1180" i="8"/>
  <c r="N1181" i="8"/>
  <c r="N1182" i="8"/>
  <c r="N1183" i="8"/>
  <c r="N1184" i="8"/>
  <c r="N1185" i="8"/>
  <c r="N1186" i="8"/>
  <c r="N1187" i="8"/>
  <c r="N1188" i="8"/>
  <c r="N1189" i="8"/>
  <c r="N1190" i="8"/>
  <c r="N1191" i="8"/>
  <c r="N1192" i="8"/>
  <c r="N1193" i="8"/>
  <c r="N1194" i="8"/>
  <c r="N1195" i="8"/>
  <c r="N1196" i="8"/>
  <c r="N1197" i="8"/>
  <c r="N1198" i="8"/>
  <c r="N1199" i="8"/>
  <c r="N1200" i="8"/>
  <c r="N1201" i="8"/>
  <c r="N1202" i="8"/>
  <c r="N1203" i="8"/>
  <c r="N1204" i="8"/>
  <c r="N1205" i="8"/>
  <c r="N1206" i="8"/>
  <c r="N1207" i="8"/>
  <c r="N1208" i="8"/>
  <c r="N1209" i="8"/>
  <c r="N1210" i="8"/>
  <c r="N1211" i="8"/>
  <c r="N1212" i="8"/>
  <c r="N1213" i="8"/>
  <c r="N1214" i="8"/>
  <c r="N1215" i="8"/>
  <c r="N1216" i="8"/>
  <c r="N1217" i="8"/>
  <c r="N1218" i="8"/>
  <c r="N1219" i="8"/>
  <c r="N1220" i="8"/>
  <c r="N1221" i="8"/>
  <c r="N1222" i="8"/>
  <c r="N1223" i="8"/>
  <c r="N1224" i="8"/>
  <c r="N1225" i="8"/>
  <c r="N1226" i="8"/>
  <c r="N1227" i="8"/>
  <c r="N1228" i="8"/>
  <c r="N1229" i="8"/>
  <c r="N1230" i="8"/>
  <c r="N1231" i="8"/>
  <c r="N1232" i="8"/>
  <c r="N1233" i="8"/>
  <c r="N1234" i="8"/>
  <c r="N1235" i="8"/>
  <c r="N1236" i="8"/>
  <c r="N1237" i="8"/>
  <c r="N1238" i="8"/>
  <c r="N1239" i="8"/>
  <c r="N1240" i="8"/>
  <c r="N1241" i="8"/>
  <c r="N1242" i="8"/>
  <c r="N1243" i="8"/>
  <c r="N1244" i="8"/>
  <c r="N1245" i="8"/>
  <c r="N1246" i="8"/>
  <c r="N1247" i="8"/>
  <c r="N1248" i="8"/>
  <c r="N1249" i="8"/>
  <c r="N1250" i="8"/>
  <c r="N1251" i="8"/>
  <c r="N1252" i="8"/>
  <c r="N1253" i="8"/>
  <c r="N1254" i="8"/>
  <c r="N1255" i="8"/>
  <c r="N1256" i="8"/>
  <c r="N1257" i="8"/>
  <c r="N1258" i="8"/>
  <c r="N1259" i="8"/>
  <c r="N1260" i="8"/>
  <c r="N1261" i="8"/>
  <c r="N1262" i="8"/>
  <c r="N1263" i="8"/>
  <c r="N1264" i="8"/>
  <c r="N1265" i="8"/>
  <c r="N1266" i="8"/>
  <c r="N1267" i="8"/>
  <c r="N1268" i="8"/>
  <c r="N1269" i="8"/>
  <c r="N1270" i="8"/>
  <c r="N1271" i="8"/>
  <c r="N1272" i="8"/>
  <c r="N1273" i="8"/>
  <c r="N1274" i="8"/>
  <c r="N1275" i="8"/>
  <c r="N1276" i="8"/>
  <c r="N1277" i="8"/>
  <c r="N1278" i="8"/>
  <c r="N1279" i="8"/>
  <c r="N1280" i="8"/>
  <c r="N1281" i="8"/>
  <c r="N1282" i="8"/>
  <c r="N1283" i="8"/>
  <c r="N1284" i="8"/>
  <c r="N1285" i="8"/>
  <c r="N1286" i="8"/>
  <c r="N1287" i="8"/>
  <c r="N1288" i="8"/>
  <c r="N1289" i="8"/>
  <c r="N1290" i="8"/>
  <c r="N1291" i="8"/>
  <c r="N1292" i="8"/>
  <c r="N1293" i="8"/>
  <c r="N1294" i="8"/>
  <c r="N1295" i="8"/>
  <c r="N1296" i="8"/>
  <c r="N1297" i="8"/>
  <c r="N1298" i="8"/>
  <c r="N1299" i="8"/>
  <c r="N1300" i="8"/>
  <c r="N1301" i="8"/>
  <c r="N1302" i="8"/>
  <c r="N1303" i="8"/>
  <c r="N1304" i="8"/>
  <c r="N1305" i="8"/>
  <c r="N1306" i="8"/>
  <c r="N1307" i="8"/>
  <c r="N1308" i="8"/>
  <c r="N1309" i="8"/>
  <c r="N1310" i="8"/>
  <c r="N1311" i="8"/>
  <c r="N1312" i="8"/>
  <c r="N1313" i="8"/>
  <c r="N1314" i="8"/>
  <c r="N1315" i="8"/>
  <c r="N1316" i="8"/>
  <c r="N1317" i="8"/>
  <c r="N1318" i="8"/>
  <c r="N1319" i="8"/>
  <c r="N1320" i="8"/>
  <c r="N1321" i="8"/>
  <c r="N1322" i="8"/>
  <c r="N1323" i="8"/>
  <c r="N1324" i="8"/>
  <c r="N1325" i="8"/>
  <c r="N1326" i="8"/>
  <c r="N1327" i="8"/>
  <c r="N1328" i="8"/>
  <c r="N1329" i="8"/>
  <c r="N1330" i="8"/>
  <c r="N1331" i="8"/>
  <c r="N1332" i="8"/>
  <c r="N1333" i="8"/>
  <c r="N1334" i="8"/>
  <c r="N1335" i="8"/>
  <c r="N1336" i="8"/>
  <c r="N1337" i="8"/>
  <c r="N1338" i="8"/>
  <c r="N1339" i="8"/>
  <c r="N1340" i="8"/>
  <c r="N1341" i="8"/>
  <c r="N1342" i="8"/>
  <c r="N1343" i="8"/>
  <c r="N1344" i="8"/>
  <c r="N1345" i="8"/>
  <c r="N1346" i="8"/>
  <c r="N1347" i="8"/>
  <c r="N1348" i="8"/>
  <c r="N1349" i="8"/>
  <c r="N1350" i="8"/>
  <c r="N1351" i="8"/>
  <c r="N1352" i="8"/>
  <c r="N1353" i="8"/>
  <c r="N1354" i="8"/>
  <c r="N1355" i="8"/>
  <c r="N1356" i="8"/>
  <c r="N1357" i="8"/>
  <c r="N1358" i="8"/>
  <c r="N1359" i="8"/>
  <c r="N1360" i="8"/>
  <c r="N1361" i="8"/>
  <c r="N1362" i="8"/>
  <c r="N1363" i="8"/>
  <c r="N1364" i="8"/>
  <c r="N1365" i="8"/>
  <c r="N1366" i="8"/>
  <c r="N1367" i="8"/>
  <c r="N1368" i="8"/>
  <c r="N1369" i="8"/>
  <c r="N1370" i="8"/>
  <c r="N1371" i="8"/>
  <c r="N1372" i="8"/>
  <c r="N1373" i="8"/>
  <c r="N1374" i="8"/>
  <c r="N1375" i="8"/>
  <c r="N1376" i="8"/>
  <c r="N1377" i="8"/>
  <c r="N1378" i="8"/>
  <c r="N1379" i="8"/>
  <c r="N1380" i="8"/>
  <c r="N1381" i="8"/>
  <c r="N1382" i="8"/>
  <c r="N1383" i="8"/>
  <c r="N1384" i="8"/>
  <c r="N1385" i="8"/>
  <c r="N1386" i="8"/>
  <c r="N1387" i="8"/>
  <c r="N1388" i="8"/>
  <c r="N1389" i="8"/>
  <c r="N1390" i="8"/>
  <c r="N1391" i="8"/>
  <c r="N1392" i="8"/>
  <c r="N1393" i="8"/>
  <c r="N1394" i="8"/>
  <c r="N1395" i="8"/>
  <c r="N1396" i="8"/>
  <c r="N1397" i="8"/>
  <c r="N1398" i="8"/>
  <c r="N1399" i="8"/>
  <c r="N1400" i="8"/>
  <c r="N1401" i="8"/>
  <c r="N1402" i="8"/>
  <c r="N1403" i="8"/>
  <c r="N1404" i="8"/>
  <c r="N1405" i="8"/>
  <c r="N1406" i="8"/>
  <c r="N1407" i="8"/>
  <c r="N1408" i="8"/>
  <c r="N1409" i="8"/>
  <c r="N1410" i="8"/>
  <c r="N1411" i="8"/>
  <c r="N1412" i="8"/>
  <c r="N1413" i="8"/>
  <c r="N1414" i="8"/>
  <c r="N1415" i="8"/>
  <c r="N1416" i="8"/>
  <c r="N1417" i="8"/>
  <c r="N1418" i="8"/>
  <c r="N1419" i="8"/>
  <c r="N1420" i="8"/>
  <c r="N1421" i="8"/>
  <c r="N1422" i="8"/>
  <c r="N1423" i="8"/>
  <c r="N1424" i="8"/>
  <c r="N1425" i="8"/>
  <c r="N1426" i="8"/>
  <c r="N1427" i="8"/>
  <c r="N1428" i="8"/>
  <c r="N1429" i="8"/>
  <c r="N1430" i="8"/>
  <c r="N1431" i="8"/>
  <c r="N1432" i="8"/>
  <c r="N1433" i="8"/>
  <c r="N1434" i="8"/>
  <c r="N1435" i="8"/>
  <c r="N1436" i="8"/>
  <c r="N1437" i="8"/>
  <c r="N1438" i="8"/>
  <c r="N1439" i="8"/>
  <c r="N1440" i="8"/>
  <c r="N1441" i="8"/>
  <c r="N1442" i="8"/>
  <c r="N1443" i="8"/>
  <c r="N1444" i="8"/>
  <c r="N1445" i="8"/>
  <c r="N1446" i="8"/>
  <c r="N1447" i="8"/>
  <c r="N1448" i="8"/>
  <c r="N1449" i="8"/>
  <c r="N1450" i="8"/>
  <c r="N1451" i="8"/>
  <c r="N1452" i="8"/>
  <c r="N1453" i="8"/>
  <c r="N1454" i="8"/>
  <c r="N1455" i="8"/>
  <c r="N1456" i="8"/>
  <c r="N1457" i="8"/>
  <c r="N1458" i="8"/>
  <c r="N1459" i="8"/>
  <c r="N1460" i="8"/>
  <c r="N1461" i="8"/>
  <c r="N1462" i="8"/>
  <c r="N1463" i="8"/>
  <c r="N1464" i="8"/>
  <c r="N1465" i="8"/>
  <c r="N1466" i="8"/>
  <c r="N1467" i="8"/>
  <c r="N1468" i="8"/>
  <c r="N1469" i="8"/>
  <c r="N1470" i="8"/>
  <c r="N1471" i="8"/>
  <c r="N1472" i="8"/>
  <c r="N1473" i="8"/>
  <c r="N1474" i="8"/>
  <c r="N1475" i="8"/>
  <c r="N1476" i="8"/>
  <c r="N1477" i="8"/>
  <c r="N1478" i="8"/>
  <c r="N1479" i="8"/>
  <c r="N1480" i="8"/>
  <c r="N1481" i="8"/>
  <c r="N1482" i="8"/>
  <c r="N1483" i="8"/>
  <c r="N1484" i="8"/>
  <c r="N1485" i="8"/>
  <c r="N1486" i="8"/>
  <c r="N1487" i="8"/>
  <c r="N1488" i="8"/>
  <c r="N1489" i="8"/>
  <c r="N1490" i="8"/>
  <c r="N1491" i="8"/>
  <c r="N1492" i="8"/>
  <c r="N1493" i="8"/>
  <c r="N1494" i="8"/>
  <c r="N1495" i="8"/>
  <c r="N1496" i="8"/>
  <c r="N1497" i="8"/>
  <c r="N1498" i="8"/>
  <c r="N1499" i="8"/>
  <c r="N1500" i="8"/>
  <c r="N1501" i="8"/>
  <c r="N1502" i="8"/>
  <c r="N1503" i="8"/>
  <c r="N1504" i="8"/>
  <c r="N1505" i="8"/>
  <c r="N1506" i="8"/>
  <c r="N1507" i="8"/>
  <c r="N1508" i="8"/>
  <c r="N1509" i="8"/>
  <c r="N1510" i="8"/>
  <c r="N1511" i="8"/>
  <c r="N1512" i="8"/>
  <c r="N1513" i="8"/>
  <c r="N1514" i="8"/>
  <c r="N1515" i="8"/>
  <c r="N1516" i="8"/>
  <c r="N1517" i="8"/>
  <c r="N1518" i="8"/>
  <c r="N1519" i="8"/>
  <c r="N1520" i="8"/>
  <c r="N1521" i="8"/>
  <c r="N1522" i="8"/>
  <c r="N1523" i="8"/>
  <c r="N1524" i="8"/>
  <c r="N1525" i="8"/>
  <c r="N1526" i="8"/>
  <c r="N1527" i="8"/>
  <c r="N1528" i="8"/>
  <c r="N1529" i="8"/>
  <c r="N1530" i="8"/>
  <c r="N1531" i="8"/>
  <c r="N1532" i="8"/>
  <c r="N1533" i="8"/>
  <c r="N1534" i="8"/>
  <c r="N1535" i="8"/>
  <c r="N1536" i="8"/>
  <c r="N1537" i="8"/>
  <c r="N1538" i="8"/>
  <c r="N1539" i="8"/>
  <c r="N1540" i="8"/>
  <c r="N1541" i="8"/>
  <c r="N1542" i="8"/>
  <c r="N1543" i="8"/>
  <c r="N1544" i="8"/>
  <c r="N1545" i="8"/>
  <c r="N1546" i="8"/>
  <c r="N1547" i="8"/>
  <c r="N1548" i="8"/>
  <c r="N1549" i="8"/>
  <c r="N1550" i="8"/>
  <c r="N1551" i="8"/>
  <c r="N1552" i="8"/>
  <c r="N1553" i="8"/>
  <c r="N1554" i="8"/>
  <c r="N1555" i="8"/>
  <c r="N1556" i="8"/>
  <c r="N1557" i="8"/>
  <c r="N1558" i="8"/>
  <c r="N1559" i="8"/>
  <c r="N1560" i="8"/>
  <c r="N1561" i="8"/>
  <c r="N1562" i="8"/>
  <c r="N1563" i="8"/>
  <c r="N1564" i="8"/>
  <c r="N1565" i="8"/>
  <c r="N1566" i="8"/>
  <c r="N1567" i="8"/>
  <c r="N1568" i="8"/>
  <c r="N1569" i="8"/>
  <c r="N1570" i="8"/>
  <c r="N1571" i="8"/>
  <c r="N1572" i="8"/>
  <c r="N1573" i="8"/>
  <c r="N1574" i="8"/>
  <c r="N1575" i="8"/>
  <c r="N1576" i="8"/>
  <c r="N1577" i="8"/>
  <c r="N1578" i="8"/>
  <c r="N1579" i="8"/>
  <c r="N1580" i="8"/>
  <c r="N1581" i="8"/>
  <c r="N1582" i="8"/>
  <c r="N1583" i="8"/>
  <c r="N1584" i="8"/>
  <c r="N1585" i="8"/>
  <c r="N1586" i="8"/>
  <c r="N1587" i="8"/>
  <c r="N1588" i="8"/>
  <c r="N1589" i="8"/>
  <c r="N1590" i="8"/>
  <c r="N1591" i="8"/>
  <c r="N1592" i="8"/>
  <c r="N1593" i="8"/>
  <c r="N1594" i="8"/>
  <c r="N1595" i="8"/>
  <c r="N1596" i="8"/>
  <c r="N1597" i="8"/>
  <c r="N1598" i="8"/>
  <c r="N1599" i="8"/>
  <c r="N1600" i="8"/>
  <c r="N1601" i="8"/>
  <c r="N1602" i="8"/>
  <c r="N1603" i="8"/>
  <c r="N1604" i="8"/>
  <c r="N1605" i="8"/>
  <c r="N1606" i="8"/>
  <c r="N1607" i="8"/>
  <c r="N1608" i="8"/>
  <c r="N1609" i="8"/>
  <c r="N1610" i="8"/>
  <c r="N1611" i="8"/>
  <c r="N1612" i="8"/>
  <c r="N1613" i="8"/>
  <c r="N1614" i="8"/>
  <c r="N1615" i="8"/>
  <c r="N1616" i="8"/>
  <c r="N1617" i="8"/>
  <c r="N1618" i="8"/>
  <c r="N1619" i="8"/>
  <c r="N1620" i="8"/>
  <c r="N1621" i="8"/>
  <c r="N1622" i="8"/>
  <c r="N1623" i="8"/>
  <c r="N1624" i="8"/>
  <c r="N1625" i="8"/>
  <c r="N1626" i="8"/>
  <c r="N1627" i="8"/>
  <c r="N1628" i="8"/>
  <c r="N1629" i="8"/>
  <c r="N1630" i="8"/>
  <c r="N1631" i="8"/>
  <c r="N1632" i="8"/>
  <c r="N1633" i="8"/>
  <c r="N1634" i="8"/>
  <c r="N1635" i="8"/>
  <c r="N1636" i="8"/>
  <c r="N1637" i="8"/>
  <c r="N1638" i="8"/>
  <c r="N1639" i="8"/>
  <c r="N1640" i="8"/>
  <c r="N1641" i="8"/>
  <c r="N1642" i="8"/>
  <c r="N1643" i="8"/>
  <c r="N1644" i="8"/>
  <c r="N1645" i="8"/>
  <c r="N1646" i="8"/>
  <c r="N1647" i="8"/>
  <c r="N1648" i="8"/>
  <c r="N1649" i="8"/>
  <c r="N1650" i="8"/>
  <c r="N1651" i="8"/>
  <c r="N1652" i="8"/>
  <c r="N1653" i="8"/>
  <c r="N1654" i="8"/>
  <c r="N1655" i="8"/>
  <c r="N1656" i="8"/>
  <c r="N1657" i="8"/>
  <c r="N1658" i="8"/>
  <c r="N1659" i="8"/>
  <c r="N1660" i="8"/>
  <c r="N1661" i="8"/>
  <c r="N1662" i="8"/>
  <c r="N1663" i="8"/>
  <c r="N1664" i="8"/>
  <c r="N1665" i="8"/>
  <c r="N1666" i="8"/>
  <c r="N1667" i="8"/>
  <c r="N1668" i="8"/>
  <c r="N1669" i="8"/>
  <c r="N1670" i="8"/>
  <c r="N1671" i="8"/>
  <c r="N1672" i="8"/>
  <c r="N1673" i="8"/>
  <c r="N1674" i="8"/>
  <c r="N1675" i="8"/>
  <c r="N1676" i="8"/>
  <c r="N1677" i="8"/>
  <c r="N1678" i="8"/>
  <c r="N1679" i="8"/>
  <c r="N1680" i="8"/>
  <c r="N1681" i="8"/>
  <c r="N1682" i="8"/>
  <c r="N1683" i="8"/>
  <c r="N1684" i="8"/>
  <c r="N1685" i="8"/>
  <c r="N1686" i="8"/>
  <c r="N1687" i="8"/>
  <c r="N1688" i="8"/>
  <c r="N1689" i="8"/>
  <c r="N1690" i="8"/>
  <c r="N1691" i="8"/>
  <c r="N1692" i="8"/>
  <c r="N1693" i="8"/>
  <c r="N1694" i="8"/>
  <c r="N1695" i="8"/>
  <c r="N1696" i="8"/>
  <c r="N1697" i="8"/>
  <c r="N1698" i="8"/>
  <c r="N1699" i="8"/>
  <c r="N1700" i="8"/>
  <c r="N1701" i="8"/>
  <c r="N1702" i="8"/>
  <c r="N1703" i="8"/>
  <c r="N1704" i="8"/>
  <c r="N1705" i="8"/>
  <c r="N1706" i="8"/>
  <c r="N1707" i="8"/>
  <c r="N1708" i="8"/>
  <c r="N1709" i="8"/>
  <c r="N1710" i="8"/>
  <c r="N1711" i="8"/>
  <c r="N1712" i="8"/>
  <c r="N1713" i="8"/>
  <c r="N1714" i="8"/>
  <c r="N1715" i="8"/>
  <c r="N1716" i="8"/>
  <c r="N1717" i="8"/>
  <c r="N1718" i="8"/>
  <c r="N1719" i="8"/>
  <c r="N1720" i="8"/>
  <c r="N1721" i="8"/>
  <c r="N1722" i="8"/>
  <c r="N1723" i="8"/>
  <c r="N1724" i="8"/>
  <c r="N1725" i="8"/>
  <c r="N1726" i="8"/>
  <c r="N1727" i="8"/>
  <c r="N1728" i="8"/>
  <c r="N1729" i="8"/>
  <c r="N1730" i="8"/>
  <c r="N1731" i="8"/>
  <c r="N1732" i="8"/>
  <c r="N1733" i="8"/>
  <c r="N1734" i="8"/>
  <c r="N1735" i="8"/>
  <c r="N1736" i="8"/>
  <c r="N1737" i="8"/>
  <c r="N1738" i="8"/>
  <c r="N1739" i="8"/>
  <c r="N1740" i="8"/>
  <c r="N1741" i="8"/>
  <c r="N1742" i="8"/>
  <c r="N1743" i="8"/>
  <c r="N1744" i="8"/>
  <c r="N1745" i="8"/>
  <c r="N1746" i="8"/>
  <c r="N1747" i="8"/>
  <c r="N1748" i="8"/>
  <c r="N1749" i="8"/>
  <c r="N1750" i="8"/>
  <c r="N1751" i="8"/>
  <c r="N1752" i="8"/>
  <c r="N1753" i="8"/>
  <c r="N1754" i="8"/>
  <c r="N1755" i="8"/>
  <c r="N1756" i="8"/>
  <c r="N1757" i="8"/>
  <c r="N1758" i="8"/>
  <c r="N1759" i="8"/>
  <c r="N1760" i="8"/>
  <c r="N1761" i="8"/>
  <c r="N1762" i="8"/>
  <c r="N1763" i="8"/>
  <c r="N1764" i="8"/>
  <c r="N1765" i="8"/>
  <c r="N1766" i="8"/>
  <c r="N1767" i="8"/>
  <c r="N1768" i="8"/>
  <c r="N1769" i="8"/>
  <c r="N1770" i="8"/>
  <c r="N1771" i="8"/>
  <c r="N1772" i="8"/>
  <c r="N1773" i="8"/>
  <c r="N1774" i="8"/>
  <c r="N1775" i="8"/>
  <c r="N1776" i="8"/>
  <c r="N1777" i="8"/>
  <c r="N1778" i="8"/>
  <c r="N1779" i="8"/>
  <c r="N1780" i="8"/>
  <c r="N1781" i="8"/>
  <c r="N1782" i="8"/>
  <c r="N1783" i="8"/>
  <c r="N1784" i="8"/>
  <c r="N1785" i="8"/>
  <c r="N1786" i="8"/>
  <c r="N1787" i="8"/>
  <c r="N1788" i="8"/>
  <c r="N1789" i="8"/>
  <c r="N1790" i="8"/>
  <c r="N1791" i="8"/>
  <c r="N1792" i="8"/>
  <c r="N1793" i="8"/>
  <c r="N1794" i="8"/>
  <c r="N1795" i="8"/>
  <c r="N1796" i="8"/>
  <c r="N1797" i="8"/>
  <c r="N1798" i="8"/>
  <c r="N1799" i="8"/>
  <c r="N1800" i="8"/>
  <c r="N1801" i="8"/>
  <c r="N1802" i="8"/>
  <c r="N1803" i="8"/>
  <c r="N1804" i="8"/>
  <c r="N1805" i="8"/>
  <c r="N1806" i="8"/>
  <c r="N1807" i="8"/>
  <c r="N1808" i="8"/>
  <c r="N1809" i="8"/>
  <c r="N1810" i="8"/>
  <c r="N1811" i="8"/>
  <c r="N1812" i="8"/>
  <c r="N1813" i="8"/>
  <c r="N1814" i="8"/>
  <c r="N1815" i="8"/>
  <c r="N1816" i="8"/>
  <c r="N1817" i="8"/>
  <c r="N1818" i="8"/>
  <c r="N1819" i="8"/>
  <c r="N1820" i="8"/>
  <c r="N1821" i="8"/>
  <c r="N1822" i="8"/>
  <c r="N1823" i="8"/>
  <c r="N1824" i="8"/>
  <c r="N1825" i="8"/>
  <c r="N1826" i="8"/>
  <c r="N1827" i="8"/>
  <c r="N1828" i="8"/>
  <c r="N1829" i="8"/>
  <c r="N1830" i="8"/>
  <c r="N1831" i="8"/>
  <c r="N1832" i="8"/>
  <c r="N1833" i="8"/>
  <c r="N1834" i="8"/>
  <c r="N1835" i="8"/>
  <c r="N1836" i="8"/>
  <c r="N1837" i="8"/>
  <c r="N1838" i="8"/>
  <c r="N1839" i="8"/>
  <c r="N1840" i="8"/>
  <c r="N1841" i="8"/>
  <c r="N1842" i="8"/>
  <c r="N1843" i="8"/>
  <c r="N1844" i="8"/>
  <c r="N1845" i="8"/>
  <c r="N1846" i="8"/>
  <c r="N1847" i="8"/>
  <c r="N1848" i="8"/>
  <c r="N1849" i="8"/>
  <c r="N1850" i="8"/>
  <c r="N1851" i="8"/>
  <c r="N1852" i="8"/>
  <c r="N1853" i="8"/>
  <c r="N1854" i="8"/>
  <c r="N1855" i="8"/>
  <c r="N1856" i="8"/>
  <c r="N1857" i="8"/>
  <c r="N1858" i="8"/>
  <c r="N1859" i="8"/>
  <c r="N1860" i="8"/>
  <c r="N1861" i="8"/>
  <c r="N1862" i="8"/>
  <c r="N1863" i="8"/>
  <c r="N1864" i="8"/>
  <c r="N1865" i="8"/>
  <c r="N1866" i="8"/>
  <c r="N1867" i="8"/>
  <c r="N1868" i="8"/>
  <c r="N1869" i="8"/>
  <c r="N1870" i="8"/>
  <c r="N1871" i="8"/>
  <c r="N1872" i="8"/>
  <c r="N1873" i="8"/>
  <c r="N1874" i="8"/>
  <c r="N1875" i="8"/>
  <c r="N1876" i="8"/>
  <c r="N1877" i="8"/>
  <c r="N1878" i="8"/>
  <c r="N1879" i="8"/>
  <c r="N1880" i="8"/>
  <c r="N1881" i="8"/>
  <c r="N1882" i="8"/>
  <c r="N1883" i="8"/>
  <c r="N1884" i="8"/>
  <c r="N1885" i="8"/>
  <c r="N1886" i="8"/>
  <c r="N1887" i="8"/>
  <c r="N1888" i="8"/>
  <c r="N1889" i="8"/>
  <c r="N1890" i="8"/>
  <c r="N1891" i="8"/>
  <c r="N1892" i="8"/>
  <c r="N1893" i="8"/>
  <c r="N1894" i="8"/>
  <c r="N1895" i="8"/>
  <c r="N1896" i="8"/>
  <c r="N1897" i="8"/>
  <c r="N1898" i="8"/>
  <c r="N1899" i="8"/>
  <c r="N1900" i="8"/>
  <c r="N1901" i="8"/>
  <c r="N1902" i="8"/>
  <c r="N1903" i="8"/>
  <c r="N1904" i="8"/>
  <c r="N1905" i="8"/>
  <c r="N1906" i="8"/>
  <c r="N1907" i="8"/>
  <c r="N1908" i="8"/>
  <c r="N1909" i="8"/>
  <c r="N1910" i="8"/>
  <c r="N1911" i="8"/>
  <c r="N1912" i="8"/>
  <c r="N1913" i="8"/>
  <c r="N1914" i="8"/>
  <c r="N1915" i="8"/>
  <c r="N1916" i="8"/>
  <c r="N1917" i="8"/>
  <c r="N1918" i="8"/>
  <c r="N1919" i="8"/>
  <c r="N1920" i="8"/>
  <c r="N1921" i="8"/>
  <c r="N1922" i="8"/>
  <c r="N1923" i="8"/>
  <c r="N1924" i="8"/>
  <c r="N1925" i="8"/>
  <c r="N1926" i="8"/>
  <c r="N1927" i="8"/>
  <c r="N1928" i="8"/>
  <c r="N1929" i="8"/>
  <c r="N1930" i="8"/>
  <c r="N1931" i="8"/>
  <c r="N1932" i="8"/>
  <c r="N1933" i="8"/>
  <c r="N1934" i="8"/>
  <c r="N1935" i="8"/>
  <c r="N1936" i="8"/>
  <c r="N1937" i="8"/>
  <c r="N1938" i="8"/>
  <c r="N1939" i="8"/>
  <c r="N1940" i="8"/>
  <c r="N1941" i="8"/>
  <c r="N1942" i="8"/>
  <c r="N1943" i="8"/>
  <c r="N1944" i="8"/>
  <c r="N1945" i="8"/>
  <c r="N1946" i="8"/>
  <c r="N1947" i="8"/>
  <c r="N1948" i="8"/>
  <c r="N1949" i="8"/>
  <c r="N1950" i="8"/>
  <c r="N1951" i="8"/>
  <c r="N1952" i="8"/>
  <c r="N1953" i="8"/>
  <c r="N1954" i="8"/>
  <c r="N1955" i="8"/>
  <c r="N1956" i="8"/>
  <c r="N1957" i="8"/>
  <c r="N1958" i="8"/>
  <c r="N1959" i="8"/>
  <c r="N1960" i="8"/>
  <c r="N1961" i="8"/>
  <c r="N1962" i="8"/>
  <c r="N1963" i="8"/>
  <c r="N1964" i="8"/>
  <c r="N1965" i="8"/>
  <c r="N1966" i="8"/>
  <c r="N1967" i="8"/>
  <c r="N1968" i="8"/>
  <c r="N1969" i="8"/>
  <c r="N1970" i="8"/>
  <c r="N1971" i="8"/>
  <c r="N1972" i="8"/>
  <c r="N1973" i="8"/>
  <c r="N1974" i="8"/>
  <c r="N1975" i="8"/>
  <c r="N1976" i="8"/>
  <c r="N1977" i="8"/>
  <c r="N1978" i="8"/>
  <c r="N1979" i="8"/>
  <c r="N1980" i="8"/>
  <c r="N1981" i="8"/>
  <c r="N1982" i="8"/>
  <c r="N1983" i="8"/>
  <c r="N1984" i="8"/>
  <c r="N1985" i="8"/>
  <c r="N1986" i="8"/>
  <c r="N1987" i="8"/>
  <c r="N1988" i="8"/>
  <c r="N1989" i="8"/>
  <c r="N1990" i="8"/>
  <c r="N1991" i="8"/>
  <c r="N1992" i="8"/>
  <c r="N1993" i="8"/>
  <c r="N1994" i="8"/>
  <c r="N1995" i="8"/>
  <c r="N1996" i="8"/>
  <c r="N1997" i="8"/>
  <c r="N1998" i="8"/>
  <c r="N1999" i="8"/>
  <c r="N2000" i="8"/>
  <c r="N2001" i="8"/>
  <c r="N2002" i="8"/>
  <c r="N2003" i="8"/>
  <c r="N2004" i="8"/>
  <c r="N2005" i="8"/>
  <c r="N2006" i="8"/>
  <c r="N2007" i="8"/>
  <c r="N2008" i="8"/>
  <c r="N2009" i="8"/>
  <c r="N2010" i="8"/>
  <c r="N2011" i="8"/>
  <c r="N2012" i="8"/>
  <c r="N2013" i="8"/>
  <c r="N2014" i="8"/>
  <c r="N2015" i="8"/>
  <c r="N2016" i="8"/>
  <c r="N2017" i="8"/>
  <c r="N2018" i="8"/>
  <c r="N2019" i="8"/>
  <c r="N2020" i="8"/>
  <c r="N2021" i="8"/>
  <c r="N2022" i="8"/>
  <c r="N2023" i="8"/>
  <c r="N2024" i="8"/>
  <c r="N2025" i="8"/>
  <c r="N2026" i="8"/>
  <c r="N2027" i="8"/>
  <c r="N2028" i="8"/>
  <c r="N2029" i="8"/>
  <c r="N2030" i="8"/>
  <c r="N2031" i="8"/>
  <c r="N2032" i="8"/>
  <c r="N2033" i="8"/>
  <c r="N2034" i="8"/>
  <c r="N2035" i="8"/>
  <c r="N2036" i="8"/>
  <c r="N2037" i="8"/>
  <c r="N2038" i="8"/>
  <c r="N2039" i="8"/>
  <c r="N2040" i="8"/>
  <c r="N2041" i="8"/>
  <c r="N2042" i="8"/>
  <c r="N2043" i="8"/>
  <c r="N2044" i="8"/>
  <c r="N2045" i="8"/>
  <c r="N2046" i="8"/>
  <c r="N2047" i="8"/>
  <c r="N2048" i="8"/>
  <c r="N2049" i="8"/>
  <c r="N2050" i="8"/>
  <c r="N2051" i="8"/>
  <c r="N2052" i="8"/>
  <c r="N2053" i="8"/>
  <c r="N2054" i="8"/>
  <c r="N2055" i="8"/>
  <c r="N2056" i="8"/>
  <c r="N2057" i="8"/>
  <c r="N2058" i="8"/>
  <c r="N2059" i="8"/>
  <c r="N2060" i="8"/>
  <c r="N2061" i="8"/>
  <c r="N2062" i="8"/>
  <c r="N2063" i="8"/>
  <c r="N2064" i="8"/>
  <c r="N2065" i="8"/>
  <c r="N2066" i="8"/>
  <c r="N2067" i="8"/>
  <c r="N2068" i="8"/>
  <c r="N2069" i="8"/>
  <c r="N2070" i="8"/>
  <c r="N2071" i="8"/>
  <c r="N2072" i="8"/>
  <c r="N2073" i="8"/>
  <c r="N2074" i="8"/>
  <c r="N2075" i="8"/>
  <c r="N2076" i="8"/>
  <c r="N2077" i="8"/>
  <c r="N2078" i="8"/>
  <c r="N2079" i="8"/>
  <c r="N2080" i="8"/>
  <c r="N2081" i="8"/>
  <c r="N2082" i="8"/>
  <c r="N2083" i="8"/>
  <c r="N2084" i="8"/>
  <c r="N2085" i="8"/>
  <c r="N2086" i="8"/>
  <c r="N2087" i="8"/>
  <c r="N2088" i="8"/>
  <c r="N2089" i="8"/>
  <c r="N2090" i="8"/>
  <c r="N2091" i="8"/>
  <c r="N2092" i="8"/>
  <c r="N2093" i="8"/>
  <c r="N2094" i="8"/>
  <c r="N2095" i="8"/>
  <c r="N2096" i="8"/>
  <c r="N2097" i="8"/>
  <c r="N2098" i="8"/>
  <c r="N2099" i="8"/>
  <c r="N2100" i="8"/>
  <c r="N2101" i="8"/>
  <c r="N2102" i="8"/>
  <c r="N2103" i="8"/>
  <c r="N2104" i="8"/>
  <c r="N2105" i="8"/>
  <c r="N2106" i="8"/>
  <c r="N2107" i="8"/>
  <c r="N2108" i="8"/>
  <c r="N2109" i="8"/>
  <c r="N2110" i="8"/>
  <c r="N2111" i="8"/>
  <c r="N2112" i="8"/>
  <c r="N2113" i="8"/>
  <c r="N2114" i="8"/>
  <c r="N2115" i="8"/>
  <c r="N2116" i="8"/>
  <c r="N2117" i="8"/>
  <c r="N2118" i="8"/>
  <c r="N2119" i="8"/>
  <c r="N2120" i="8"/>
  <c r="N2121" i="8"/>
  <c r="N2122" i="8"/>
  <c r="N2123" i="8"/>
  <c r="N2124" i="8"/>
  <c r="N2125" i="8"/>
  <c r="N2126" i="8"/>
  <c r="N2127" i="8"/>
  <c r="N2128" i="8"/>
  <c r="N2129" i="8"/>
  <c r="N2130" i="8"/>
  <c r="N2131" i="8"/>
  <c r="N2132" i="8"/>
  <c r="N2133" i="8"/>
  <c r="N2134" i="8"/>
  <c r="N2135" i="8"/>
  <c r="N2136" i="8"/>
  <c r="N2137" i="8"/>
  <c r="N2138" i="8"/>
  <c r="N2139" i="8"/>
  <c r="N2140" i="8"/>
  <c r="N2141" i="8"/>
  <c r="N2142" i="8"/>
  <c r="N2143" i="8"/>
  <c r="N2144" i="8"/>
  <c r="N2145" i="8"/>
  <c r="N2146" i="8"/>
  <c r="N2147" i="8"/>
  <c r="N2148" i="8"/>
  <c r="N2149" i="8"/>
  <c r="N2150" i="8"/>
  <c r="N2151" i="8"/>
  <c r="N2152" i="8"/>
  <c r="N2153" i="8"/>
  <c r="N2154" i="8"/>
  <c r="N2155" i="8"/>
  <c r="N2156" i="8"/>
  <c r="N2157" i="8"/>
  <c r="N2158" i="8"/>
  <c r="N2159" i="8"/>
  <c r="N2160" i="8"/>
  <c r="N2161" i="8"/>
  <c r="N2162" i="8"/>
  <c r="N2163" i="8"/>
  <c r="N2164" i="8"/>
  <c r="N2165" i="8"/>
  <c r="N2166" i="8"/>
  <c r="N2167" i="8"/>
  <c r="N2168" i="8"/>
  <c r="N2169" i="8"/>
  <c r="N2170" i="8"/>
  <c r="N2171" i="8"/>
  <c r="N2172" i="8"/>
  <c r="N2173" i="8"/>
  <c r="N2174" i="8"/>
  <c r="N2175" i="8"/>
  <c r="N2176" i="8"/>
  <c r="N2177" i="8"/>
  <c r="N2178" i="8"/>
  <c r="N2179" i="8"/>
  <c r="N2180" i="8"/>
  <c r="N2181" i="8"/>
  <c r="N2182" i="8"/>
  <c r="N2183" i="8"/>
  <c r="N2184" i="8"/>
  <c r="N2185" i="8"/>
  <c r="N2186" i="8"/>
  <c r="N2187" i="8"/>
  <c r="N2188" i="8"/>
  <c r="N2189" i="8"/>
  <c r="N2190" i="8"/>
  <c r="N2191" i="8"/>
  <c r="N2192" i="8"/>
  <c r="N2193" i="8"/>
  <c r="N2194" i="8"/>
  <c r="N2195" i="8"/>
  <c r="N2196" i="8"/>
  <c r="N2197" i="8"/>
  <c r="N2198" i="8"/>
  <c r="N2199" i="8"/>
  <c r="N2200" i="8"/>
  <c r="N2201" i="8"/>
  <c r="N2202" i="8"/>
  <c r="N2203" i="8"/>
  <c r="N2204" i="8"/>
  <c r="N2205" i="8"/>
  <c r="N2206" i="8"/>
  <c r="N2207" i="8"/>
  <c r="N2208" i="8"/>
  <c r="N2209" i="8"/>
  <c r="N2210" i="8"/>
  <c r="N2211" i="8"/>
  <c r="N2212" i="8"/>
  <c r="N2213" i="8"/>
  <c r="N2214" i="8"/>
  <c r="N2215" i="8"/>
  <c r="N2216" i="8"/>
  <c r="N2217" i="8"/>
  <c r="N2218" i="8"/>
  <c r="N2219" i="8"/>
  <c r="N2220" i="8"/>
  <c r="N2221" i="8"/>
  <c r="N2222" i="8"/>
  <c r="N2223" i="8"/>
  <c r="N2224" i="8"/>
  <c r="N2225" i="8"/>
  <c r="N2226" i="8"/>
  <c r="N2227" i="8"/>
  <c r="N2228" i="8"/>
  <c r="N2229" i="8"/>
  <c r="N2230" i="8"/>
  <c r="N2231" i="8"/>
  <c r="N2232" i="8"/>
  <c r="N2233" i="8"/>
  <c r="N2234" i="8"/>
  <c r="N2235" i="8"/>
  <c r="N2236" i="8"/>
  <c r="N2237" i="8"/>
  <c r="N2238" i="8"/>
  <c r="N2239" i="8"/>
  <c r="N2240" i="8"/>
  <c r="N2241" i="8"/>
  <c r="N2242" i="8"/>
  <c r="N2243" i="8"/>
  <c r="N2244" i="8"/>
  <c r="N2245" i="8"/>
  <c r="N2246" i="8"/>
  <c r="N2247" i="8"/>
  <c r="N2248" i="8"/>
  <c r="N2249" i="8"/>
  <c r="N2250" i="8"/>
  <c r="N2251" i="8"/>
  <c r="N2252" i="8"/>
  <c r="N2253" i="8"/>
  <c r="N2254" i="8"/>
  <c r="N2255" i="8"/>
  <c r="N2256" i="8"/>
  <c r="N2257" i="8"/>
  <c r="N2258" i="8"/>
  <c r="N2259" i="8"/>
  <c r="N2260" i="8"/>
  <c r="N2261" i="8"/>
  <c r="N2262" i="8"/>
  <c r="N2263" i="8"/>
  <c r="N2264" i="8"/>
  <c r="N2265" i="8"/>
  <c r="N2266" i="8"/>
  <c r="N2267" i="8"/>
  <c r="N2268" i="8"/>
  <c r="N2269" i="8"/>
  <c r="N2270" i="8"/>
  <c r="N2271" i="8"/>
  <c r="N2272" i="8"/>
  <c r="N2273" i="8"/>
  <c r="N2274" i="8"/>
  <c r="N2275" i="8"/>
  <c r="N2276" i="8"/>
  <c r="N2277" i="8"/>
  <c r="N2278" i="8"/>
  <c r="N2279" i="8"/>
  <c r="N2280" i="8"/>
  <c r="N2281" i="8"/>
  <c r="N2282" i="8"/>
  <c r="N2283" i="8"/>
  <c r="N2284" i="8"/>
  <c r="N2285" i="8"/>
  <c r="N2286" i="8"/>
  <c r="N2287" i="8"/>
  <c r="N2288" i="8"/>
  <c r="N2289" i="8"/>
  <c r="N2290" i="8"/>
  <c r="N2291" i="8"/>
  <c r="N2292" i="8"/>
  <c r="N2293" i="8"/>
  <c r="N2294" i="8"/>
  <c r="N2295" i="8"/>
  <c r="N2688" i="8"/>
  <c r="N2689" i="8"/>
  <c r="N2690" i="8"/>
  <c r="N2691" i="8"/>
  <c r="N2692" i="8"/>
  <c r="N2693" i="8"/>
  <c r="N2694" i="8"/>
  <c r="N2695" i="8"/>
  <c r="N2696" i="8"/>
  <c r="N2697" i="8"/>
  <c r="N2698" i="8"/>
  <c r="N2699" i="8"/>
  <c r="N2700" i="8"/>
  <c r="N2701" i="8"/>
  <c r="N2702" i="8"/>
  <c r="N2703" i="8"/>
  <c r="N2704" i="8"/>
  <c r="N2705" i="8"/>
  <c r="N2706" i="8"/>
  <c r="N2707" i="8"/>
  <c r="N2708" i="8"/>
  <c r="N2709" i="8"/>
  <c r="N2710" i="8"/>
  <c r="N2711" i="8"/>
  <c r="N2712" i="8"/>
  <c r="N2713" i="8"/>
  <c r="N2714" i="8"/>
  <c r="N2715" i="8"/>
  <c r="N2716" i="8"/>
  <c r="N2717" i="8"/>
  <c r="N2718" i="8"/>
  <c r="N2719" i="8"/>
  <c r="N2720" i="8"/>
  <c r="N2721" i="8"/>
  <c r="N2722" i="8"/>
  <c r="N2723" i="8"/>
  <c r="N2724" i="8"/>
  <c r="N2725" i="8"/>
  <c r="N2726" i="8"/>
  <c r="N2727" i="8"/>
  <c r="B2248" i="8"/>
  <c r="B2249" i="8"/>
  <c r="B2250" i="8"/>
  <c r="B2251" i="8"/>
  <c r="B2252" i="8"/>
  <c r="B2244" i="8"/>
  <c r="B2245" i="8"/>
  <c r="B2246" i="8"/>
  <c r="B2247" i="8"/>
  <c r="AA2333" i="8" l="1"/>
  <c r="AB2333" i="8" s="1"/>
  <c r="AA2345" i="8"/>
  <c r="AB2345" i="8" s="1"/>
  <c r="AA2306" i="8"/>
  <c r="AB2306" i="8" s="1"/>
  <c r="AB2337" i="8"/>
  <c r="N1" i="8"/>
  <c r="B2238" i="8"/>
  <c r="B2239" i="8"/>
  <c r="B2240" i="8"/>
  <c r="B2241" i="8"/>
  <c r="B2242" i="8"/>
  <c r="B2243" i="8"/>
  <c r="B2226" i="8"/>
  <c r="B2227" i="8"/>
  <c r="B2228" i="8"/>
  <c r="B2229" i="8"/>
  <c r="B2230" i="8"/>
  <c r="B2231" i="8"/>
  <c r="B2232" i="8"/>
  <c r="B2233" i="8"/>
  <c r="B2234" i="8"/>
  <c r="B2235" i="8"/>
  <c r="B2236" i="8"/>
  <c r="B2237" i="8"/>
  <c r="B2223" i="8"/>
  <c r="B2224" i="8"/>
  <c r="B2225" i="8"/>
  <c r="B2217" i="8"/>
  <c r="B2218" i="8"/>
  <c r="B2219" i="8"/>
  <c r="B2220" i="8"/>
  <c r="B2221" i="8"/>
  <c r="B2222" i="8"/>
  <c r="G2215" i="8" l="1"/>
  <c r="H2215" i="8"/>
  <c r="B2216" i="8"/>
  <c r="B2212" i="8"/>
  <c r="B2213" i="8"/>
  <c r="B2214" i="8"/>
  <c r="B2215" i="8"/>
  <c r="H2209" i="8"/>
  <c r="G2202" i="8"/>
  <c r="H2202" i="8"/>
  <c r="G2203" i="8"/>
  <c r="H2203" i="8"/>
  <c r="B2202" i="8"/>
  <c r="B2203" i="8"/>
  <c r="B2204" i="8"/>
  <c r="B2205" i="8"/>
  <c r="B2206" i="8"/>
  <c r="B2207" i="8"/>
  <c r="B2208" i="8"/>
  <c r="B2209" i="8"/>
  <c r="B2210" i="8"/>
  <c r="B2211" i="8"/>
  <c r="B2191" i="8" l="1"/>
  <c r="B2192" i="8"/>
  <c r="B2193" i="8"/>
  <c r="B2194" i="8"/>
  <c r="B2195" i="8"/>
  <c r="B2196" i="8"/>
  <c r="B2197" i="8"/>
  <c r="B2198" i="8"/>
  <c r="B2199" i="8"/>
  <c r="B2200" i="8"/>
  <c r="B2201" i="8"/>
  <c r="B2182" i="8"/>
  <c r="B2183" i="8"/>
  <c r="B2184" i="8"/>
  <c r="B2185" i="8"/>
  <c r="B2186" i="8"/>
  <c r="B2187" i="8"/>
  <c r="B2188" i="8"/>
  <c r="B2189" i="8"/>
  <c r="B2190" i="8"/>
  <c r="B2166" i="8"/>
  <c r="B2167" i="8"/>
  <c r="B2168" i="8"/>
  <c r="B2169" i="8"/>
  <c r="B2170" i="8"/>
  <c r="B2171" i="8"/>
  <c r="B2172" i="8"/>
  <c r="B2173" i="8"/>
  <c r="B2174" i="8"/>
  <c r="B2175" i="8"/>
  <c r="B2176" i="8"/>
  <c r="B2177" i="8"/>
  <c r="B2178" i="8"/>
  <c r="B2179" i="8"/>
  <c r="B2180" i="8"/>
  <c r="B2181" i="8"/>
  <c r="G2174" i="8"/>
  <c r="H2174" i="8"/>
  <c r="P2174" i="8"/>
  <c r="S2174" i="8" s="1"/>
  <c r="Q2174" i="8"/>
  <c r="T2174" i="8" s="1"/>
  <c r="R2174" i="8"/>
  <c r="U2174" i="8" s="1"/>
  <c r="G2175" i="8"/>
  <c r="H2175" i="8"/>
  <c r="I2175" i="8" s="1"/>
  <c r="W2175" i="8" s="1"/>
  <c r="P2175" i="8"/>
  <c r="S2175" i="8" s="1"/>
  <c r="Q2175" i="8"/>
  <c r="T2175" i="8" s="1"/>
  <c r="R2175" i="8"/>
  <c r="U2175" i="8" s="1"/>
  <c r="G2176" i="8"/>
  <c r="H2176" i="8"/>
  <c r="P2176" i="8"/>
  <c r="S2176" i="8" s="1"/>
  <c r="Q2176" i="8"/>
  <c r="T2176" i="8" s="1"/>
  <c r="R2176" i="8"/>
  <c r="U2176" i="8" s="1"/>
  <c r="G2177" i="8"/>
  <c r="H2177" i="8"/>
  <c r="P2177" i="8"/>
  <c r="S2177" i="8" s="1"/>
  <c r="Q2177" i="8"/>
  <c r="T2177" i="8" s="1"/>
  <c r="R2177" i="8"/>
  <c r="U2177" i="8" s="1"/>
  <c r="G2178" i="8"/>
  <c r="H2178" i="8"/>
  <c r="I2178" i="8" s="1"/>
  <c r="P2178" i="8"/>
  <c r="S2178" i="8" s="1"/>
  <c r="Q2178" i="8"/>
  <c r="T2178" i="8" s="1"/>
  <c r="R2178" i="8"/>
  <c r="U2178" i="8" s="1"/>
  <c r="G2179" i="8"/>
  <c r="H2179" i="8"/>
  <c r="P2179" i="8"/>
  <c r="S2179" i="8" s="1"/>
  <c r="Q2179" i="8"/>
  <c r="T2179" i="8" s="1"/>
  <c r="R2179" i="8"/>
  <c r="U2179" i="8" s="1"/>
  <c r="G2180" i="8"/>
  <c r="H2180" i="8"/>
  <c r="P2180" i="8"/>
  <c r="S2180" i="8" s="1"/>
  <c r="Q2180" i="8"/>
  <c r="T2180" i="8" s="1"/>
  <c r="R2180" i="8"/>
  <c r="U2180" i="8" s="1"/>
  <c r="G2181" i="8"/>
  <c r="H2181" i="8"/>
  <c r="P2181" i="8"/>
  <c r="S2181" i="8" s="1"/>
  <c r="Q2181" i="8"/>
  <c r="T2181" i="8" s="1"/>
  <c r="R2181" i="8"/>
  <c r="U2181" i="8" s="1"/>
  <c r="G2182" i="8"/>
  <c r="H2182" i="8"/>
  <c r="P2182" i="8"/>
  <c r="S2182" i="8" s="1"/>
  <c r="Q2182" i="8"/>
  <c r="T2182" i="8" s="1"/>
  <c r="R2182" i="8"/>
  <c r="U2182" i="8" s="1"/>
  <c r="G2183" i="8"/>
  <c r="H2183" i="8"/>
  <c r="P2183" i="8"/>
  <c r="S2183" i="8" s="1"/>
  <c r="Q2183" i="8"/>
  <c r="T2183" i="8" s="1"/>
  <c r="R2183" i="8"/>
  <c r="U2183" i="8" s="1"/>
  <c r="G2184" i="8"/>
  <c r="H2184" i="8"/>
  <c r="P2184" i="8"/>
  <c r="S2184" i="8" s="1"/>
  <c r="Q2184" i="8"/>
  <c r="T2184" i="8" s="1"/>
  <c r="R2184" i="8"/>
  <c r="U2184" i="8" s="1"/>
  <c r="G2185" i="8"/>
  <c r="H2185" i="8"/>
  <c r="P2185" i="8"/>
  <c r="S2185" i="8" s="1"/>
  <c r="Q2185" i="8"/>
  <c r="T2185" i="8" s="1"/>
  <c r="R2185" i="8"/>
  <c r="U2185" i="8" s="1"/>
  <c r="G2186" i="8"/>
  <c r="H2186" i="8"/>
  <c r="P2186" i="8"/>
  <c r="S2186" i="8" s="1"/>
  <c r="Q2186" i="8"/>
  <c r="T2186" i="8" s="1"/>
  <c r="R2186" i="8"/>
  <c r="U2186" i="8" s="1"/>
  <c r="G2187" i="8"/>
  <c r="H2187" i="8"/>
  <c r="P2187" i="8"/>
  <c r="S2187" i="8" s="1"/>
  <c r="Q2187" i="8"/>
  <c r="T2187" i="8" s="1"/>
  <c r="R2187" i="8"/>
  <c r="U2187" i="8" s="1"/>
  <c r="G2188" i="8"/>
  <c r="H2188" i="8"/>
  <c r="P2188" i="8"/>
  <c r="S2188" i="8" s="1"/>
  <c r="Q2188" i="8"/>
  <c r="T2188" i="8" s="1"/>
  <c r="R2188" i="8"/>
  <c r="U2188" i="8" s="1"/>
  <c r="G2189" i="8"/>
  <c r="H2189" i="8"/>
  <c r="P2189" i="8"/>
  <c r="S2189" i="8" s="1"/>
  <c r="Q2189" i="8"/>
  <c r="T2189" i="8" s="1"/>
  <c r="R2189" i="8"/>
  <c r="U2189" i="8" s="1"/>
  <c r="G2190" i="8"/>
  <c r="H2190" i="8"/>
  <c r="I2190" i="8" s="1"/>
  <c r="X2190" i="8" s="1"/>
  <c r="P2190" i="8"/>
  <c r="S2190" i="8" s="1"/>
  <c r="Q2190" i="8"/>
  <c r="T2190" i="8" s="1"/>
  <c r="R2190" i="8"/>
  <c r="U2190" i="8" s="1"/>
  <c r="G2191" i="8"/>
  <c r="H2191" i="8"/>
  <c r="P2191" i="8"/>
  <c r="S2191" i="8" s="1"/>
  <c r="Q2191" i="8"/>
  <c r="T2191" i="8" s="1"/>
  <c r="R2191" i="8"/>
  <c r="U2191" i="8" s="1"/>
  <c r="G2192" i="8"/>
  <c r="H2192" i="8"/>
  <c r="I2192" i="8" s="1"/>
  <c r="P2192" i="8"/>
  <c r="S2192" i="8" s="1"/>
  <c r="Q2192" i="8"/>
  <c r="T2192" i="8" s="1"/>
  <c r="R2192" i="8"/>
  <c r="U2192" i="8" s="1"/>
  <c r="G2193" i="8"/>
  <c r="H2193" i="8"/>
  <c r="P2193" i="8"/>
  <c r="S2193" i="8" s="1"/>
  <c r="Q2193" i="8"/>
  <c r="T2193" i="8" s="1"/>
  <c r="R2193" i="8"/>
  <c r="U2193" i="8" s="1"/>
  <c r="G2194" i="8"/>
  <c r="H2194" i="8"/>
  <c r="I2194" i="8" s="1"/>
  <c r="X2194" i="8" s="1"/>
  <c r="P2194" i="8"/>
  <c r="S2194" i="8" s="1"/>
  <c r="Q2194" i="8"/>
  <c r="T2194" i="8" s="1"/>
  <c r="R2194" i="8"/>
  <c r="U2194" i="8" s="1"/>
  <c r="G2195" i="8"/>
  <c r="H2195" i="8"/>
  <c r="P2195" i="8"/>
  <c r="S2195" i="8" s="1"/>
  <c r="Q2195" i="8"/>
  <c r="T2195" i="8" s="1"/>
  <c r="R2195" i="8"/>
  <c r="U2195" i="8" s="1"/>
  <c r="G2196" i="8"/>
  <c r="H2196" i="8"/>
  <c r="I2196" i="8" s="1"/>
  <c r="P2196" i="8"/>
  <c r="S2196" i="8" s="1"/>
  <c r="Q2196" i="8"/>
  <c r="T2196" i="8" s="1"/>
  <c r="R2196" i="8"/>
  <c r="U2196" i="8" s="1"/>
  <c r="G2197" i="8"/>
  <c r="H2197" i="8"/>
  <c r="P2197" i="8"/>
  <c r="S2197" i="8" s="1"/>
  <c r="Q2197" i="8"/>
  <c r="T2197" i="8" s="1"/>
  <c r="R2197" i="8"/>
  <c r="U2197" i="8" s="1"/>
  <c r="G2198" i="8"/>
  <c r="H2198" i="8"/>
  <c r="I2198" i="8" s="1"/>
  <c r="P2198" i="8"/>
  <c r="S2198" i="8" s="1"/>
  <c r="Q2198" i="8"/>
  <c r="T2198" i="8" s="1"/>
  <c r="R2198" i="8"/>
  <c r="U2198" i="8" s="1"/>
  <c r="G2199" i="8"/>
  <c r="H2199" i="8"/>
  <c r="P2199" i="8"/>
  <c r="S2199" i="8" s="1"/>
  <c r="Q2199" i="8"/>
  <c r="T2199" i="8" s="1"/>
  <c r="R2199" i="8"/>
  <c r="U2199" i="8" s="1"/>
  <c r="G2200" i="8"/>
  <c r="H2200" i="8"/>
  <c r="I2200" i="8" s="1"/>
  <c r="X2200" i="8" s="1"/>
  <c r="P2200" i="8"/>
  <c r="S2200" i="8" s="1"/>
  <c r="Q2200" i="8"/>
  <c r="T2200" i="8" s="1"/>
  <c r="R2200" i="8"/>
  <c r="U2200" i="8" s="1"/>
  <c r="G2201" i="8"/>
  <c r="H2201" i="8"/>
  <c r="P2201" i="8"/>
  <c r="S2201" i="8" s="1"/>
  <c r="Q2201" i="8"/>
  <c r="T2201" i="8" s="1"/>
  <c r="R2201" i="8"/>
  <c r="U2201" i="8" s="1"/>
  <c r="I2202" i="8"/>
  <c r="P2202" i="8"/>
  <c r="S2202" i="8" s="1"/>
  <c r="Q2202" i="8"/>
  <c r="T2202" i="8" s="1"/>
  <c r="R2202" i="8"/>
  <c r="U2202" i="8" s="1"/>
  <c r="I2203" i="8"/>
  <c r="P2203" i="8"/>
  <c r="S2203" i="8" s="1"/>
  <c r="Q2203" i="8"/>
  <c r="T2203" i="8" s="1"/>
  <c r="R2203" i="8"/>
  <c r="U2203" i="8" s="1"/>
  <c r="G2204" i="8"/>
  <c r="H2204" i="8"/>
  <c r="P2204" i="8"/>
  <c r="S2204" i="8" s="1"/>
  <c r="Q2204" i="8"/>
  <c r="T2204" i="8" s="1"/>
  <c r="R2204" i="8"/>
  <c r="U2204" i="8" s="1"/>
  <c r="G2205" i="8"/>
  <c r="H2205" i="8"/>
  <c r="P2205" i="8"/>
  <c r="S2205" i="8" s="1"/>
  <c r="Q2205" i="8"/>
  <c r="T2205" i="8" s="1"/>
  <c r="R2205" i="8"/>
  <c r="U2205" i="8" s="1"/>
  <c r="G2206" i="8"/>
  <c r="H2206" i="8"/>
  <c r="I2206" i="8" s="1"/>
  <c r="W2206" i="8" s="1"/>
  <c r="P2206" i="8"/>
  <c r="S2206" i="8" s="1"/>
  <c r="Q2206" i="8"/>
  <c r="T2206" i="8" s="1"/>
  <c r="R2206" i="8"/>
  <c r="U2206" i="8" s="1"/>
  <c r="G2207" i="8"/>
  <c r="H2207" i="8"/>
  <c r="P2207" i="8"/>
  <c r="S2207" i="8" s="1"/>
  <c r="Q2207" i="8"/>
  <c r="T2207" i="8" s="1"/>
  <c r="R2207" i="8"/>
  <c r="U2207" i="8" s="1"/>
  <c r="G2208" i="8"/>
  <c r="H2208" i="8"/>
  <c r="I2208" i="8" s="1"/>
  <c r="P2208" i="8"/>
  <c r="S2208" i="8" s="1"/>
  <c r="Q2208" i="8"/>
  <c r="T2208" i="8" s="1"/>
  <c r="R2208" i="8"/>
  <c r="U2208" i="8" s="1"/>
  <c r="G2209" i="8"/>
  <c r="I2209" i="8"/>
  <c r="P2209" i="8"/>
  <c r="S2209" i="8" s="1"/>
  <c r="Q2209" i="8"/>
  <c r="T2209" i="8" s="1"/>
  <c r="R2209" i="8"/>
  <c r="U2209" i="8" s="1"/>
  <c r="G2210" i="8"/>
  <c r="H2210" i="8"/>
  <c r="P2210" i="8"/>
  <c r="S2210" i="8" s="1"/>
  <c r="Q2210" i="8"/>
  <c r="T2210" i="8" s="1"/>
  <c r="R2210" i="8"/>
  <c r="U2210" i="8" s="1"/>
  <c r="G2211" i="8"/>
  <c r="H2211" i="8"/>
  <c r="P2211" i="8"/>
  <c r="S2211" i="8" s="1"/>
  <c r="Q2211" i="8"/>
  <c r="T2211" i="8" s="1"/>
  <c r="R2211" i="8"/>
  <c r="U2211" i="8" s="1"/>
  <c r="G2212" i="8"/>
  <c r="H2212" i="8"/>
  <c r="I2212" i="8" s="1"/>
  <c r="W2212" i="8" s="1"/>
  <c r="P2212" i="8"/>
  <c r="S2212" i="8" s="1"/>
  <c r="Q2212" i="8"/>
  <c r="T2212" i="8" s="1"/>
  <c r="R2212" i="8"/>
  <c r="U2212" i="8" s="1"/>
  <c r="G2213" i="8"/>
  <c r="H2213" i="8"/>
  <c r="P2213" i="8"/>
  <c r="S2213" i="8" s="1"/>
  <c r="Q2213" i="8"/>
  <c r="T2213" i="8" s="1"/>
  <c r="R2213" i="8"/>
  <c r="U2213" i="8" s="1"/>
  <c r="G2214" i="8"/>
  <c r="H2214" i="8"/>
  <c r="P2214" i="8"/>
  <c r="S2214" i="8" s="1"/>
  <c r="Q2214" i="8"/>
  <c r="T2214" i="8" s="1"/>
  <c r="R2214" i="8"/>
  <c r="U2214" i="8" s="1"/>
  <c r="I2215" i="8"/>
  <c r="P2215" i="8"/>
  <c r="S2215" i="8" s="1"/>
  <c r="Q2215" i="8"/>
  <c r="T2215" i="8" s="1"/>
  <c r="R2215" i="8"/>
  <c r="U2215" i="8" s="1"/>
  <c r="G2216" i="8"/>
  <c r="H2216" i="8"/>
  <c r="I2216" i="8" s="1"/>
  <c r="W2216" i="8" s="1"/>
  <c r="P2216" i="8"/>
  <c r="S2216" i="8" s="1"/>
  <c r="Q2216" i="8"/>
  <c r="T2216" i="8" s="1"/>
  <c r="R2216" i="8"/>
  <c r="U2216" i="8" s="1"/>
  <c r="G2217" i="8"/>
  <c r="H2217" i="8"/>
  <c r="P2217" i="8"/>
  <c r="S2217" i="8" s="1"/>
  <c r="Q2217" i="8"/>
  <c r="T2217" i="8" s="1"/>
  <c r="R2217" i="8"/>
  <c r="U2217" i="8" s="1"/>
  <c r="G2218" i="8"/>
  <c r="H2218" i="8"/>
  <c r="I2218" i="8" s="1"/>
  <c r="W2218" i="8" s="1"/>
  <c r="P2218" i="8"/>
  <c r="S2218" i="8" s="1"/>
  <c r="Q2218" i="8"/>
  <c r="T2218" i="8" s="1"/>
  <c r="R2218" i="8"/>
  <c r="U2218" i="8" s="1"/>
  <c r="G2219" i="8"/>
  <c r="H2219" i="8"/>
  <c r="P2219" i="8"/>
  <c r="S2219" i="8" s="1"/>
  <c r="Q2219" i="8"/>
  <c r="T2219" i="8" s="1"/>
  <c r="R2219" i="8"/>
  <c r="U2219" i="8" s="1"/>
  <c r="G2220" i="8"/>
  <c r="H2220" i="8"/>
  <c r="I2220" i="8" s="1"/>
  <c r="P2220" i="8"/>
  <c r="S2220" i="8" s="1"/>
  <c r="Q2220" i="8"/>
  <c r="T2220" i="8" s="1"/>
  <c r="R2220" i="8"/>
  <c r="U2220" i="8" s="1"/>
  <c r="G2221" i="8"/>
  <c r="H2221" i="8"/>
  <c r="I2221" i="8" s="1"/>
  <c r="X2221" i="8" s="1"/>
  <c r="P2221" i="8"/>
  <c r="S2221" i="8" s="1"/>
  <c r="Q2221" i="8"/>
  <c r="T2221" i="8" s="1"/>
  <c r="R2221" i="8"/>
  <c r="U2221" i="8" s="1"/>
  <c r="G2222" i="8"/>
  <c r="H2222" i="8"/>
  <c r="P2222" i="8"/>
  <c r="S2222" i="8" s="1"/>
  <c r="Q2222" i="8"/>
  <c r="T2222" i="8" s="1"/>
  <c r="R2222" i="8"/>
  <c r="U2222" i="8" s="1"/>
  <c r="G2223" i="8"/>
  <c r="H2223" i="8"/>
  <c r="P2223" i="8"/>
  <c r="S2223" i="8" s="1"/>
  <c r="Q2223" i="8"/>
  <c r="T2223" i="8" s="1"/>
  <c r="R2223" i="8"/>
  <c r="U2223" i="8" s="1"/>
  <c r="G2224" i="8"/>
  <c r="H2224" i="8"/>
  <c r="P2224" i="8"/>
  <c r="S2224" i="8" s="1"/>
  <c r="Q2224" i="8"/>
  <c r="T2224" i="8" s="1"/>
  <c r="R2224" i="8"/>
  <c r="U2224" i="8" s="1"/>
  <c r="G2225" i="8"/>
  <c r="H2225" i="8"/>
  <c r="P2225" i="8"/>
  <c r="S2225" i="8" s="1"/>
  <c r="Q2225" i="8"/>
  <c r="T2225" i="8" s="1"/>
  <c r="R2225" i="8"/>
  <c r="U2225" i="8" s="1"/>
  <c r="G2226" i="8"/>
  <c r="H2226" i="8"/>
  <c r="P2226" i="8"/>
  <c r="S2226" i="8" s="1"/>
  <c r="Q2226" i="8"/>
  <c r="T2226" i="8" s="1"/>
  <c r="R2226" i="8"/>
  <c r="U2226" i="8" s="1"/>
  <c r="G2227" i="8"/>
  <c r="H2227" i="8"/>
  <c r="I2227" i="8" s="1"/>
  <c r="P2227" i="8"/>
  <c r="S2227" i="8" s="1"/>
  <c r="Q2227" i="8"/>
  <c r="T2227" i="8" s="1"/>
  <c r="R2227" i="8"/>
  <c r="U2227" i="8" s="1"/>
  <c r="G2228" i="8"/>
  <c r="H2228" i="8"/>
  <c r="P2228" i="8"/>
  <c r="S2228" i="8" s="1"/>
  <c r="Q2228" i="8"/>
  <c r="T2228" i="8" s="1"/>
  <c r="R2228" i="8"/>
  <c r="U2228" i="8" s="1"/>
  <c r="G2229" i="8"/>
  <c r="H2229" i="8"/>
  <c r="P2229" i="8"/>
  <c r="S2229" i="8" s="1"/>
  <c r="Q2229" i="8"/>
  <c r="T2229" i="8" s="1"/>
  <c r="R2229" i="8"/>
  <c r="U2229" i="8" s="1"/>
  <c r="G2230" i="8"/>
  <c r="H2230" i="8"/>
  <c r="P2230" i="8"/>
  <c r="S2230" i="8" s="1"/>
  <c r="Q2230" i="8"/>
  <c r="T2230" i="8" s="1"/>
  <c r="R2230" i="8"/>
  <c r="U2230" i="8" s="1"/>
  <c r="G2231" i="8"/>
  <c r="H2231" i="8"/>
  <c r="P2231" i="8"/>
  <c r="S2231" i="8" s="1"/>
  <c r="Q2231" i="8"/>
  <c r="T2231" i="8" s="1"/>
  <c r="R2231" i="8"/>
  <c r="U2231" i="8" s="1"/>
  <c r="G2232" i="8"/>
  <c r="H2232" i="8"/>
  <c r="P2232" i="8"/>
  <c r="S2232" i="8" s="1"/>
  <c r="Q2232" i="8"/>
  <c r="T2232" i="8" s="1"/>
  <c r="R2232" i="8"/>
  <c r="U2232" i="8" s="1"/>
  <c r="G2233" i="8"/>
  <c r="H2233" i="8"/>
  <c r="I2233" i="8" s="1"/>
  <c r="W2233" i="8" s="1"/>
  <c r="P2233" i="8"/>
  <c r="S2233" i="8" s="1"/>
  <c r="Q2233" i="8"/>
  <c r="T2233" i="8" s="1"/>
  <c r="R2233" i="8"/>
  <c r="U2233" i="8" s="1"/>
  <c r="G2234" i="8"/>
  <c r="H2234" i="8"/>
  <c r="P2234" i="8"/>
  <c r="S2234" i="8" s="1"/>
  <c r="Q2234" i="8"/>
  <c r="T2234" i="8" s="1"/>
  <c r="R2234" i="8"/>
  <c r="U2234" i="8" s="1"/>
  <c r="G2235" i="8"/>
  <c r="H2235" i="8"/>
  <c r="P2235" i="8"/>
  <c r="S2235" i="8" s="1"/>
  <c r="Q2235" i="8"/>
  <c r="T2235" i="8" s="1"/>
  <c r="R2235" i="8"/>
  <c r="U2235" i="8" s="1"/>
  <c r="G2236" i="8"/>
  <c r="H2236" i="8"/>
  <c r="P2236" i="8"/>
  <c r="S2236" i="8" s="1"/>
  <c r="Q2236" i="8"/>
  <c r="T2236" i="8" s="1"/>
  <c r="R2236" i="8"/>
  <c r="U2236" i="8" s="1"/>
  <c r="G2237" i="8"/>
  <c r="H2237" i="8"/>
  <c r="I2237" i="8" s="1"/>
  <c r="P2237" i="8"/>
  <c r="S2237" i="8" s="1"/>
  <c r="Q2237" i="8"/>
  <c r="T2237" i="8" s="1"/>
  <c r="R2237" i="8"/>
  <c r="U2237" i="8" s="1"/>
  <c r="G2238" i="8"/>
  <c r="H2238" i="8"/>
  <c r="I2238" i="8" s="1"/>
  <c r="X2238" i="8" s="1"/>
  <c r="P2238" i="8"/>
  <c r="S2238" i="8" s="1"/>
  <c r="Q2238" i="8"/>
  <c r="T2238" i="8" s="1"/>
  <c r="R2238" i="8"/>
  <c r="U2238" i="8" s="1"/>
  <c r="G2239" i="8"/>
  <c r="H2239" i="8"/>
  <c r="I2239" i="8" s="1"/>
  <c r="P2239" i="8"/>
  <c r="S2239" i="8" s="1"/>
  <c r="Q2239" i="8"/>
  <c r="T2239" i="8" s="1"/>
  <c r="R2239" i="8"/>
  <c r="U2239" i="8" s="1"/>
  <c r="G2240" i="8"/>
  <c r="H2240" i="8"/>
  <c r="P2240" i="8"/>
  <c r="S2240" i="8" s="1"/>
  <c r="Q2240" i="8"/>
  <c r="T2240" i="8" s="1"/>
  <c r="R2240" i="8"/>
  <c r="U2240" i="8" s="1"/>
  <c r="G2241" i="8"/>
  <c r="H2241" i="8"/>
  <c r="P2241" i="8"/>
  <c r="S2241" i="8" s="1"/>
  <c r="Q2241" i="8"/>
  <c r="T2241" i="8" s="1"/>
  <c r="R2241" i="8"/>
  <c r="U2241" i="8" s="1"/>
  <c r="G2242" i="8"/>
  <c r="H2242" i="8"/>
  <c r="I2242" i="8" s="1"/>
  <c r="X2242" i="8" s="1"/>
  <c r="P2242" i="8"/>
  <c r="S2242" i="8" s="1"/>
  <c r="Q2242" i="8"/>
  <c r="T2242" i="8" s="1"/>
  <c r="R2242" i="8"/>
  <c r="U2242" i="8" s="1"/>
  <c r="G2243" i="8"/>
  <c r="H2243" i="8"/>
  <c r="I2243" i="8" s="1"/>
  <c r="P2243" i="8"/>
  <c r="S2243" i="8" s="1"/>
  <c r="Q2243" i="8"/>
  <c r="T2243" i="8" s="1"/>
  <c r="R2243" i="8"/>
  <c r="U2243" i="8" s="1"/>
  <c r="G2244" i="8"/>
  <c r="H2244" i="8"/>
  <c r="P2244" i="8"/>
  <c r="S2244" i="8" s="1"/>
  <c r="Q2244" i="8"/>
  <c r="T2244" i="8" s="1"/>
  <c r="R2244" i="8"/>
  <c r="U2244" i="8" s="1"/>
  <c r="G2245" i="8"/>
  <c r="H2245" i="8"/>
  <c r="P2245" i="8"/>
  <c r="S2245" i="8" s="1"/>
  <c r="Q2245" i="8"/>
  <c r="T2245" i="8" s="1"/>
  <c r="R2245" i="8"/>
  <c r="U2245" i="8" s="1"/>
  <c r="G2246" i="8"/>
  <c r="H2246" i="8"/>
  <c r="I2246" i="8" s="1"/>
  <c r="X2246" i="8" s="1"/>
  <c r="P2246" i="8"/>
  <c r="S2246" i="8" s="1"/>
  <c r="Q2246" i="8"/>
  <c r="T2246" i="8" s="1"/>
  <c r="R2246" i="8"/>
  <c r="U2246" i="8" s="1"/>
  <c r="G2247" i="8"/>
  <c r="H2247" i="8"/>
  <c r="P2247" i="8"/>
  <c r="S2247" i="8" s="1"/>
  <c r="Q2247" i="8"/>
  <c r="T2247" i="8" s="1"/>
  <c r="R2247" i="8"/>
  <c r="U2247" i="8" s="1"/>
  <c r="G2248" i="8"/>
  <c r="H2248" i="8"/>
  <c r="I2248" i="8" s="1"/>
  <c r="P2248" i="8"/>
  <c r="S2248" i="8" s="1"/>
  <c r="Q2248" i="8"/>
  <c r="T2248" i="8" s="1"/>
  <c r="R2248" i="8"/>
  <c r="U2248" i="8" s="1"/>
  <c r="G2249" i="8"/>
  <c r="H2249" i="8"/>
  <c r="I2249" i="8" s="1"/>
  <c r="P2249" i="8"/>
  <c r="S2249" i="8" s="1"/>
  <c r="Q2249" i="8"/>
  <c r="T2249" i="8" s="1"/>
  <c r="R2249" i="8"/>
  <c r="U2249" i="8" s="1"/>
  <c r="G2250" i="8"/>
  <c r="H2250" i="8"/>
  <c r="I2250" i="8" s="1"/>
  <c r="P2250" i="8"/>
  <c r="S2250" i="8" s="1"/>
  <c r="Q2250" i="8"/>
  <c r="T2250" i="8" s="1"/>
  <c r="R2250" i="8"/>
  <c r="U2250" i="8" s="1"/>
  <c r="G2251" i="8"/>
  <c r="H2251" i="8"/>
  <c r="I2251" i="8" s="1"/>
  <c r="P2251" i="8"/>
  <c r="S2251" i="8" s="1"/>
  <c r="Q2251" i="8"/>
  <c r="T2251" i="8" s="1"/>
  <c r="R2251" i="8"/>
  <c r="U2251" i="8" s="1"/>
  <c r="G2252" i="8"/>
  <c r="H2252" i="8"/>
  <c r="I2252" i="8" s="1"/>
  <c r="X2252" i="8" s="1"/>
  <c r="P2252" i="8"/>
  <c r="S2252" i="8" s="1"/>
  <c r="Q2252" i="8"/>
  <c r="T2252" i="8" s="1"/>
  <c r="R2252" i="8"/>
  <c r="U2252" i="8" s="1"/>
  <c r="G2253" i="8"/>
  <c r="H2253" i="8"/>
  <c r="I2253" i="8" s="1"/>
  <c r="P2253" i="8"/>
  <c r="S2253" i="8" s="1"/>
  <c r="Q2253" i="8"/>
  <c r="T2253" i="8" s="1"/>
  <c r="R2253" i="8"/>
  <c r="U2253" i="8" s="1"/>
  <c r="G2254" i="8"/>
  <c r="H2254" i="8"/>
  <c r="I2254" i="8" s="1"/>
  <c r="W2254" i="8" s="1"/>
  <c r="P2254" i="8"/>
  <c r="S2254" i="8" s="1"/>
  <c r="Q2254" i="8"/>
  <c r="T2254" i="8" s="1"/>
  <c r="R2254" i="8"/>
  <c r="U2254" i="8" s="1"/>
  <c r="G2255" i="8"/>
  <c r="H2255" i="8"/>
  <c r="I2255" i="8" s="1"/>
  <c r="P2255" i="8"/>
  <c r="S2255" i="8" s="1"/>
  <c r="Q2255" i="8"/>
  <c r="T2255" i="8" s="1"/>
  <c r="R2255" i="8"/>
  <c r="U2255" i="8" s="1"/>
  <c r="G2256" i="8"/>
  <c r="H2256" i="8"/>
  <c r="I2256" i="8" s="1"/>
  <c r="P2256" i="8"/>
  <c r="S2256" i="8" s="1"/>
  <c r="Q2256" i="8"/>
  <c r="T2256" i="8" s="1"/>
  <c r="R2256" i="8"/>
  <c r="U2256" i="8" s="1"/>
  <c r="G2257" i="8"/>
  <c r="H2257" i="8"/>
  <c r="I2257" i="8" s="1"/>
  <c r="P2257" i="8"/>
  <c r="S2257" i="8" s="1"/>
  <c r="Q2257" i="8"/>
  <c r="T2257" i="8" s="1"/>
  <c r="R2257" i="8"/>
  <c r="U2257" i="8" s="1"/>
  <c r="G2258" i="8"/>
  <c r="H2258" i="8"/>
  <c r="I2258" i="8" s="1"/>
  <c r="W2258" i="8" s="1"/>
  <c r="P2258" i="8"/>
  <c r="S2258" i="8" s="1"/>
  <c r="Q2258" i="8"/>
  <c r="T2258" i="8" s="1"/>
  <c r="R2258" i="8"/>
  <c r="U2258" i="8" s="1"/>
  <c r="G2259" i="8"/>
  <c r="H2259" i="8"/>
  <c r="I2259" i="8" s="1"/>
  <c r="P2259" i="8"/>
  <c r="S2259" i="8" s="1"/>
  <c r="Q2259" i="8"/>
  <c r="T2259" i="8" s="1"/>
  <c r="R2259" i="8"/>
  <c r="U2259" i="8" s="1"/>
  <c r="G2260" i="8"/>
  <c r="H2260" i="8"/>
  <c r="I2260" i="8" s="1"/>
  <c r="P2260" i="8"/>
  <c r="S2260" i="8" s="1"/>
  <c r="Q2260" i="8"/>
  <c r="T2260" i="8" s="1"/>
  <c r="R2260" i="8"/>
  <c r="U2260" i="8" s="1"/>
  <c r="G2261" i="8"/>
  <c r="H2261" i="8"/>
  <c r="I2261" i="8" s="1"/>
  <c r="P2261" i="8"/>
  <c r="S2261" i="8" s="1"/>
  <c r="Q2261" i="8"/>
  <c r="T2261" i="8" s="1"/>
  <c r="R2261" i="8"/>
  <c r="U2261" i="8" s="1"/>
  <c r="G2262" i="8"/>
  <c r="H2262" i="8"/>
  <c r="I2262" i="8" s="1"/>
  <c r="P2262" i="8"/>
  <c r="S2262" i="8" s="1"/>
  <c r="Q2262" i="8"/>
  <c r="T2262" i="8" s="1"/>
  <c r="R2262" i="8"/>
  <c r="U2262" i="8" s="1"/>
  <c r="G2263" i="8"/>
  <c r="H2263" i="8"/>
  <c r="I2263" i="8" s="1"/>
  <c r="P2263" i="8"/>
  <c r="S2263" i="8" s="1"/>
  <c r="Q2263" i="8"/>
  <c r="T2263" i="8" s="1"/>
  <c r="R2263" i="8"/>
  <c r="U2263" i="8" s="1"/>
  <c r="G2264" i="8"/>
  <c r="H2264" i="8"/>
  <c r="I2264" i="8" s="1"/>
  <c r="X2264" i="8" s="1"/>
  <c r="P2264" i="8"/>
  <c r="S2264" i="8" s="1"/>
  <c r="Q2264" i="8"/>
  <c r="T2264" i="8" s="1"/>
  <c r="R2264" i="8"/>
  <c r="U2264" i="8" s="1"/>
  <c r="G2265" i="8"/>
  <c r="H2265" i="8"/>
  <c r="I2265" i="8" s="1"/>
  <c r="P2265" i="8"/>
  <c r="S2265" i="8" s="1"/>
  <c r="Q2265" i="8"/>
  <c r="T2265" i="8" s="1"/>
  <c r="R2265" i="8"/>
  <c r="U2265" i="8" s="1"/>
  <c r="G2266" i="8"/>
  <c r="H2266" i="8"/>
  <c r="I2266" i="8" s="1"/>
  <c r="P2266" i="8"/>
  <c r="S2266" i="8" s="1"/>
  <c r="Q2266" i="8"/>
  <c r="T2266" i="8" s="1"/>
  <c r="R2266" i="8"/>
  <c r="U2266" i="8" s="1"/>
  <c r="G2267" i="8"/>
  <c r="H2267" i="8"/>
  <c r="I2267" i="8" s="1"/>
  <c r="W2267" i="8" s="1"/>
  <c r="P2267" i="8"/>
  <c r="S2267" i="8" s="1"/>
  <c r="Q2267" i="8"/>
  <c r="T2267" i="8" s="1"/>
  <c r="R2267" i="8"/>
  <c r="U2267" i="8" s="1"/>
  <c r="G2268" i="8"/>
  <c r="H2268" i="8"/>
  <c r="I2268" i="8" s="1"/>
  <c r="W2268" i="8" s="1"/>
  <c r="P2268" i="8"/>
  <c r="S2268" i="8" s="1"/>
  <c r="Q2268" i="8"/>
  <c r="T2268" i="8" s="1"/>
  <c r="R2268" i="8"/>
  <c r="U2268" i="8" s="1"/>
  <c r="G2269" i="8"/>
  <c r="H2269" i="8"/>
  <c r="I2269" i="8" s="1"/>
  <c r="P2269" i="8"/>
  <c r="S2269" i="8" s="1"/>
  <c r="Q2269" i="8"/>
  <c r="T2269" i="8" s="1"/>
  <c r="R2269" i="8"/>
  <c r="U2269" i="8" s="1"/>
  <c r="G2270" i="8"/>
  <c r="H2270" i="8"/>
  <c r="I2270" i="8" s="1"/>
  <c r="P2270" i="8"/>
  <c r="S2270" i="8" s="1"/>
  <c r="Q2270" i="8"/>
  <c r="T2270" i="8" s="1"/>
  <c r="R2270" i="8"/>
  <c r="U2270" i="8" s="1"/>
  <c r="G2271" i="8"/>
  <c r="H2271" i="8"/>
  <c r="I2271" i="8" s="1"/>
  <c r="P2271" i="8"/>
  <c r="S2271" i="8" s="1"/>
  <c r="Q2271" i="8"/>
  <c r="T2271" i="8" s="1"/>
  <c r="R2271" i="8"/>
  <c r="U2271" i="8" s="1"/>
  <c r="G2272" i="8"/>
  <c r="H2272" i="8"/>
  <c r="I2272" i="8" s="1"/>
  <c r="P2272" i="8"/>
  <c r="S2272" i="8" s="1"/>
  <c r="Q2272" i="8"/>
  <c r="T2272" i="8" s="1"/>
  <c r="R2272" i="8"/>
  <c r="U2272" i="8" s="1"/>
  <c r="G2273" i="8"/>
  <c r="H2273" i="8"/>
  <c r="I2273" i="8" s="1"/>
  <c r="P2273" i="8"/>
  <c r="S2273" i="8" s="1"/>
  <c r="Q2273" i="8"/>
  <c r="T2273" i="8" s="1"/>
  <c r="R2273" i="8"/>
  <c r="U2273" i="8" s="1"/>
  <c r="G2274" i="8"/>
  <c r="H2274" i="8"/>
  <c r="I2274" i="8" s="1"/>
  <c r="X2274" i="8" s="1"/>
  <c r="P2274" i="8"/>
  <c r="S2274" i="8" s="1"/>
  <c r="Q2274" i="8"/>
  <c r="T2274" i="8" s="1"/>
  <c r="R2274" i="8"/>
  <c r="U2274" i="8" s="1"/>
  <c r="G2275" i="8"/>
  <c r="H2275" i="8"/>
  <c r="I2275" i="8" s="1"/>
  <c r="W2275" i="8" s="1"/>
  <c r="P2275" i="8"/>
  <c r="S2275" i="8" s="1"/>
  <c r="Q2275" i="8"/>
  <c r="T2275" i="8" s="1"/>
  <c r="R2275" i="8"/>
  <c r="U2275" i="8" s="1"/>
  <c r="G2276" i="8"/>
  <c r="H2276" i="8"/>
  <c r="I2276" i="8" s="1"/>
  <c r="W2276" i="8" s="1"/>
  <c r="P2276" i="8"/>
  <c r="S2276" i="8" s="1"/>
  <c r="Q2276" i="8"/>
  <c r="T2276" i="8" s="1"/>
  <c r="R2276" i="8"/>
  <c r="U2276" i="8" s="1"/>
  <c r="G2277" i="8"/>
  <c r="H2277" i="8"/>
  <c r="I2277" i="8" s="1"/>
  <c r="W2277" i="8" s="1"/>
  <c r="P2277" i="8"/>
  <c r="S2277" i="8" s="1"/>
  <c r="Q2277" i="8"/>
  <c r="T2277" i="8" s="1"/>
  <c r="R2277" i="8"/>
  <c r="U2277" i="8" s="1"/>
  <c r="G2278" i="8"/>
  <c r="H2278" i="8"/>
  <c r="I2278" i="8" s="1"/>
  <c r="P2278" i="8"/>
  <c r="S2278" i="8" s="1"/>
  <c r="Q2278" i="8"/>
  <c r="T2278" i="8" s="1"/>
  <c r="R2278" i="8"/>
  <c r="U2278" i="8" s="1"/>
  <c r="G2279" i="8"/>
  <c r="H2279" i="8"/>
  <c r="I2279" i="8" s="1"/>
  <c r="W2279" i="8" s="1"/>
  <c r="P2279" i="8"/>
  <c r="S2279" i="8" s="1"/>
  <c r="Q2279" i="8"/>
  <c r="T2279" i="8" s="1"/>
  <c r="R2279" i="8"/>
  <c r="U2279" i="8" s="1"/>
  <c r="G2280" i="8"/>
  <c r="H2280" i="8"/>
  <c r="I2280" i="8" s="1"/>
  <c r="P2280" i="8"/>
  <c r="S2280" i="8" s="1"/>
  <c r="Q2280" i="8"/>
  <c r="T2280" i="8" s="1"/>
  <c r="R2280" i="8"/>
  <c r="U2280" i="8" s="1"/>
  <c r="G2281" i="8"/>
  <c r="H2281" i="8"/>
  <c r="I2281" i="8" s="1"/>
  <c r="P2281" i="8"/>
  <c r="S2281" i="8" s="1"/>
  <c r="Q2281" i="8"/>
  <c r="T2281" i="8" s="1"/>
  <c r="R2281" i="8"/>
  <c r="U2281" i="8" s="1"/>
  <c r="G2282" i="8"/>
  <c r="H2282" i="8"/>
  <c r="I2282" i="8" s="1"/>
  <c r="P2282" i="8"/>
  <c r="S2282" i="8" s="1"/>
  <c r="Q2282" i="8"/>
  <c r="T2282" i="8" s="1"/>
  <c r="R2282" i="8"/>
  <c r="U2282" i="8" s="1"/>
  <c r="G2283" i="8"/>
  <c r="H2283" i="8"/>
  <c r="I2283" i="8" s="1"/>
  <c r="W2283" i="8" s="1"/>
  <c r="P2283" i="8"/>
  <c r="S2283" i="8" s="1"/>
  <c r="Q2283" i="8"/>
  <c r="T2283" i="8" s="1"/>
  <c r="R2283" i="8"/>
  <c r="U2283" i="8" s="1"/>
  <c r="G2284" i="8"/>
  <c r="H2284" i="8"/>
  <c r="I2284" i="8" s="1"/>
  <c r="P2284" i="8"/>
  <c r="S2284" i="8" s="1"/>
  <c r="Q2284" i="8"/>
  <c r="T2284" i="8" s="1"/>
  <c r="R2284" i="8"/>
  <c r="U2284" i="8" s="1"/>
  <c r="G2285" i="8"/>
  <c r="H2285" i="8"/>
  <c r="I2285" i="8" s="1"/>
  <c r="W2285" i="8" s="1"/>
  <c r="P2285" i="8"/>
  <c r="S2285" i="8" s="1"/>
  <c r="Q2285" i="8"/>
  <c r="T2285" i="8" s="1"/>
  <c r="R2285" i="8"/>
  <c r="U2285" i="8" s="1"/>
  <c r="G2286" i="8"/>
  <c r="H2286" i="8"/>
  <c r="I2286" i="8" s="1"/>
  <c r="P2286" i="8"/>
  <c r="S2286" i="8" s="1"/>
  <c r="Q2286" i="8"/>
  <c r="T2286" i="8" s="1"/>
  <c r="R2286" i="8"/>
  <c r="U2286" i="8" s="1"/>
  <c r="G2287" i="8"/>
  <c r="H2287" i="8"/>
  <c r="I2287" i="8" s="1"/>
  <c r="W2287" i="8" s="1"/>
  <c r="P2287" i="8"/>
  <c r="S2287" i="8" s="1"/>
  <c r="Q2287" i="8"/>
  <c r="T2287" i="8" s="1"/>
  <c r="R2287" i="8"/>
  <c r="U2287" i="8" s="1"/>
  <c r="G2288" i="8"/>
  <c r="H2288" i="8"/>
  <c r="I2288" i="8" s="1"/>
  <c r="P2288" i="8"/>
  <c r="S2288" i="8" s="1"/>
  <c r="Q2288" i="8"/>
  <c r="T2288" i="8" s="1"/>
  <c r="R2288" i="8"/>
  <c r="U2288" i="8" s="1"/>
  <c r="G2289" i="8"/>
  <c r="H2289" i="8"/>
  <c r="I2289" i="8" s="1"/>
  <c r="W2289" i="8" s="1"/>
  <c r="P2289" i="8"/>
  <c r="S2289" i="8" s="1"/>
  <c r="Q2289" i="8"/>
  <c r="T2289" i="8" s="1"/>
  <c r="R2289" i="8"/>
  <c r="U2289" i="8" s="1"/>
  <c r="G2290" i="8"/>
  <c r="H2290" i="8"/>
  <c r="I2290" i="8" s="1"/>
  <c r="P2290" i="8"/>
  <c r="S2290" i="8" s="1"/>
  <c r="Q2290" i="8"/>
  <c r="T2290" i="8" s="1"/>
  <c r="R2290" i="8"/>
  <c r="U2290" i="8" s="1"/>
  <c r="G2291" i="8"/>
  <c r="H2291" i="8"/>
  <c r="I2291" i="8" s="1"/>
  <c r="W2291" i="8" s="1"/>
  <c r="P2291" i="8"/>
  <c r="S2291" i="8" s="1"/>
  <c r="Q2291" i="8"/>
  <c r="T2291" i="8" s="1"/>
  <c r="R2291" i="8"/>
  <c r="U2291" i="8" s="1"/>
  <c r="B2152" i="8"/>
  <c r="B2153" i="8"/>
  <c r="B2154" i="8"/>
  <c r="B2155" i="8"/>
  <c r="B2156" i="8"/>
  <c r="B2157" i="8"/>
  <c r="B2158" i="8"/>
  <c r="B2159" i="8"/>
  <c r="B2160" i="8"/>
  <c r="B2161" i="8"/>
  <c r="B2162" i="8"/>
  <c r="B2163" i="8"/>
  <c r="B2164" i="8"/>
  <c r="B2165" i="8"/>
  <c r="W2252" i="8" l="1"/>
  <c r="V2207" i="8"/>
  <c r="I2247" i="8"/>
  <c r="X2247" i="8" s="1"/>
  <c r="I2245" i="8"/>
  <c r="X2245" i="8" s="1"/>
  <c r="I2244" i="8"/>
  <c r="W2244" i="8" s="1"/>
  <c r="I2241" i="8"/>
  <c r="X2241" i="8" s="1"/>
  <c r="I2240" i="8"/>
  <c r="W2240" i="8" s="1"/>
  <c r="I2236" i="8"/>
  <c r="X2236" i="8" s="1"/>
  <c r="I2235" i="8"/>
  <c r="W2235" i="8" s="1"/>
  <c r="I2234" i="8"/>
  <c r="X2234" i="8" s="1"/>
  <c r="I2232" i="8"/>
  <c r="X2232" i="8" s="1"/>
  <c r="I2231" i="8"/>
  <c r="X2231" i="8" s="1"/>
  <c r="V2231" i="8"/>
  <c r="I2230" i="8"/>
  <c r="W2230" i="8" s="1"/>
  <c r="I2229" i="8"/>
  <c r="W2229" i="8" s="1"/>
  <c r="I2228" i="8"/>
  <c r="W2228" i="8" s="1"/>
  <c r="I2226" i="8"/>
  <c r="W2226" i="8" s="1"/>
  <c r="I2225" i="8"/>
  <c r="X2225" i="8" s="1"/>
  <c r="I2224" i="8"/>
  <c r="W2224" i="8" s="1"/>
  <c r="I2223" i="8"/>
  <c r="X2223" i="8" s="1"/>
  <c r="I2222" i="8"/>
  <c r="W2222" i="8" s="1"/>
  <c r="I2219" i="8"/>
  <c r="X2219" i="8" s="1"/>
  <c r="I2217" i="8"/>
  <c r="W2217" i="8" s="1"/>
  <c r="X2216" i="8"/>
  <c r="I2214" i="8"/>
  <c r="W2214" i="8" s="1"/>
  <c r="I2213" i="8"/>
  <c r="W2213" i="8" s="1"/>
  <c r="I2211" i="8"/>
  <c r="W2211" i="8" s="1"/>
  <c r="V2276" i="8"/>
  <c r="V2232" i="8"/>
  <c r="I2205" i="8"/>
  <c r="W2205" i="8" s="1"/>
  <c r="I2201" i="8"/>
  <c r="W2201" i="8" s="1"/>
  <c r="I2199" i="8"/>
  <c r="W2199" i="8" s="1"/>
  <c r="I2197" i="8"/>
  <c r="W2197" i="8" s="1"/>
  <c r="I2195" i="8"/>
  <c r="W2195" i="8" s="1"/>
  <c r="I2191" i="8"/>
  <c r="W2191" i="8" s="1"/>
  <c r="I2189" i="8"/>
  <c r="W2189" i="8" s="1"/>
  <c r="X2283" i="8"/>
  <c r="X2212" i="8"/>
  <c r="V2278" i="8"/>
  <c r="I2210" i="8"/>
  <c r="I2207" i="8"/>
  <c r="X2207" i="8" s="1"/>
  <c r="I2204" i="8"/>
  <c r="W2204" i="8" s="1"/>
  <c r="I2193" i="8"/>
  <c r="W2193" i="8" s="1"/>
  <c r="V2192" i="8"/>
  <c r="I2188" i="8"/>
  <c r="X2188" i="8" s="1"/>
  <c r="V2188" i="8"/>
  <c r="I2187" i="8"/>
  <c r="W2187" i="8" s="1"/>
  <c r="I2186" i="8"/>
  <c r="X2186" i="8" s="1"/>
  <c r="V2186" i="8"/>
  <c r="I2185" i="8"/>
  <c r="I2184" i="8"/>
  <c r="X2184" i="8" s="1"/>
  <c r="I2183" i="8"/>
  <c r="W2183" i="8" s="1"/>
  <c r="I2182" i="8"/>
  <c r="W2182" i="8" s="1"/>
  <c r="I2181" i="8"/>
  <c r="X2181" i="8" s="1"/>
  <c r="X2266" i="8"/>
  <c r="W2266" i="8"/>
  <c r="W2202" i="8"/>
  <c r="X2202" i="8"/>
  <c r="W2198" i="8"/>
  <c r="X2198" i="8"/>
  <c r="X2196" i="8"/>
  <c r="W2196" i="8"/>
  <c r="W2262" i="8"/>
  <c r="X2262" i="8"/>
  <c r="W2256" i="8"/>
  <c r="X2256" i="8"/>
  <c r="W2248" i="8"/>
  <c r="X2248" i="8"/>
  <c r="V2260" i="8"/>
  <c r="V2255" i="8"/>
  <c r="V2198" i="8"/>
  <c r="V2196" i="8"/>
  <c r="V2194" i="8"/>
  <c r="I2180" i="8"/>
  <c r="X2180" i="8" s="1"/>
  <c r="V2286" i="8"/>
  <c r="V2266" i="8"/>
  <c r="X2268" i="8"/>
  <c r="V2267" i="8"/>
  <c r="X2254" i="8"/>
  <c r="V2229" i="8"/>
  <c r="W2221" i="8"/>
  <c r="V2221" i="8"/>
  <c r="V2205" i="8"/>
  <c r="W2200" i="8"/>
  <c r="V2183" i="8"/>
  <c r="X2289" i="8"/>
  <c r="V2284" i="8"/>
  <c r="X2276" i="8"/>
  <c r="Y2276" i="8" s="1"/>
  <c r="Z2276" i="8" s="1"/>
  <c r="V2274" i="8"/>
  <c r="V2270" i="8"/>
  <c r="V2253" i="8"/>
  <c r="V2215" i="8"/>
  <c r="V2202" i="8"/>
  <c r="X2270" i="8"/>
  <c r="W2270" i="8"/>
  <c r="V2291" i="8"/>
  <c r="V2288" i="8"/>
  <c r="V2280" i="8"/>
  <c r="V2272" i="8"/>
  <c r="W2271" i="8"/>
  <c r="X2271" i="8"/>
  <c r="X2258" i="8"/>
  <c r="W2242" i="8"/>
  <c r="V2236" i="8"/>
  <c r="V2227" i="8"/>
  <c r="V2225" i="8"/>
  <c r="X2215" i="8"/>
  <c r="W2215" i="8"/>
  <c r="V2200" i="8"/>
  <c r="X2192" i="8"/>
  <c r="W2192" i="8"/>
  <c r="W2260" i="8"/>
  <c r="X2260" i="8"/>
  <c r="X2267" i="8"/>
  <c r="W2250" i="8"/>
  <c r="X2250" i="8"/>
  <c r="V2244" i="8"/>
  <c r="X2233" i="8"/>
  <c r="V2233" i="8"/>
  <c r="V2223" i="8"/>
  <c r="V2217" i="8"/>
  <c r="V2213" i="8"/>
  <c r="W2190" i="8"/>
  <c r="V2190" i="8"/>
  <c r="V2184" i="8"/>
  <c r="X2227" i="8"/>
  <c r="W2227" i="8"/>
  <c r="W2281" i="8"/>
  <c r="X2281" i="8"/>
  <c r="V2283" i="8"/>
  <c r="W2274" i="8"/>
  <c r="W2272" i="8"/>
  <c r="X2272" i="8"/>
  <c r="W2264" i="8"/>
  <c r="V2252" i="8"/>
  <c r="W2246" i="8"/>
  <c r="W2238" i="8"/>
  <c r="V2237" i="8"/>
  <c r="V2228" i="8"/>
  <c r="V2224" i="8"/>
  <c r="V2212" i="8"/>
  <c r="V2209" i="8"/>
  <c r="V2204" i="8"/>
  <c r="V2201" i="8"/>
  <c r="V2271" i="8"/>
  <c r="V2258" i="8"/>
  <c r="V2245" i="8"/>
  <c r="V2290" i="8"/>
  <c r="V2289" i="8"/>
  <c r="V2282" i="8"/>
  <c r="V2281" i="8"/>
  <c r="V2273" i="8"/>
  <c r="V2257" i="8"/>
  <c r="V2251" i="8"/>
  <c r="V2250" i="8"/>
  <c r="V2182" i="8"/>
  <c r="V2176" i="8"/>
  <c r="V2259" i="8"/>
  <c r="X2291" i="8"/>
  <c r="V2268" i="8"/>
  <c r="V2265" i="8"/>
  <c r="V2263" i="8"/>
  <c r="V2261" i="8"/>
  <c r="V2211" i="8"/>
  <c r="V2210" i="8"/>
  <c r="V2203" i="8"/>
  <c r="W2194" i="8"/>
  <c r="V2178" i="8"/>
  <c r="V2180" i="8"/>
  <c r="I2179" i="8"/>
  <c r="W2179" i="8" s="1"/>
  <c r="I2177" i="8"/>
  <c r="I2176" i="8"/>
  <c r="X2176" i="8" s="1"/>
  <c r="X2175" i="8"/>
  <c r="I2174" i="8"/>
  <c r="W2174" i="8" s="1"/>
  <c r="V2175" i="8"/>
  <c r="V2174" i="8"/>
  <c r="V2287" i="8"/>
  <c r="W2286" i="8"/>
  <c r="X2286" i="8"/>
  <c r="X2285" i="8"/>
  <c r="V2279" i="8"/>
  <c r="W2278" i="8"/>
  <c r="X2278" i="8"/>
  <c r="X2277" i="8"/>
  <c r="W2273" i="8"/>
  <c r="X2273" i="8"/>
  <c r="W2265" i="8"/>
  <c r="X2265" i="8"/>
  <c r="V2249" i="8"/>
  <c r="W2282" i="8"/>
  <c r="X2282" i="8"/>
  <c r="W2288" i="8"/>
  <c r="X2288" i="8"/>
  <c r="X2287" i="8"/>
  <c r="W2280" i="8"/>
  <c r="X2280" i="8"/>
  <c r="X2279" i="8"/>
  <c r="V2269" i="8"/>
  <c r="V2285" i="8"/>
  <c r="W2284" i="8"/>
  <c r="X2284" i="8"/>
  <c r="V2277" i="8"/>
  <c r="X2275" i="8"/>
  <c r="V2275" i="8"/>
  <c r="W2269" i="8"/>
  <c r="X2269" i="8"/>
  <c r="W2263" i="8"/>
  <c r="X2263" i="8"/>
  <c r="W2259" i="8"/>
  <c r="X2259" i="8"/>
  <c r="W2257" i="8"/>
  <c r="X2257" i="8"/>
  <c r="W2290" i="8"/>
  <c r="X2290" i="8"/>
  <c r="W2255" i="8"/>
  <c r="X2255" i="8"/>
  <c r="W2251" i="8"/>
  <c r="X2251" i="8"/>
  <c r="W2249" i="8"/>
  <c r="X2249" i="8"/>
  <c r="W2261" i="8"/>
  <c r="X2261" i="8"/>
  <c r="V2243" i="8"/>
  <c r="V2242" i="8"/>
  <c r="W2239" i="8"/>
  <c r="X2239" i="8"/>
  <c r="W2208" i="8"/>
  <c r="X2208" i="8"/>
  <c r="W2253" i="8"/>
  <c r="X2253" i="8"/>
  <c r="V2264" i="8"/>
  <c r="V2256" i="8"/>
  <c r="V2248" i="8"/>
  <c r="V2241" i="8"/>
  <c r="V2240" i="8"/>
  <c r="W2237" i="8"/>
  <c r="X2237" i="8"/>
  <c r="V2235" i="8"/>
  <c r="W2220" i="8"/>
  <c r="X2220" i="8"/>
  <c r="V2219" i="8"/>
  <c r="V2262" i="8"/>
  <c r="V2254" i="8"/>
  <c r="V2247" i="8"/>
  <c r="V2246" i="8"/>
  <c r="W2243" i="8"/>
  <c r="X2243" i="8"/>
  <c r="V2239" i="8"/>
  <c r="V2238" i="8"/>
  <c r="V2234" i="8"/>
  <c r="V2230" i="8"/>
  <c r="V2216" i="8"/>
  <c r="W2203" i="8"/>
  <c r="X2203" i="8"/>
  <c r="V2222" i="8"/>
  <c r="W2209" i="8"/>
  <c r="X2209" i="8"/>
  <c r="V2199" i="8"/>
  <c r="V2197" i="8"/>
  <c r="V2220" i="8"/>
  <c r="X2218" i="8"/>
  <c r="V2208" i="8"/>
  <c r="X2206" i="8"/>
  <c r="V2226" i="8"/>
  <c r="V2218" i="8"/>
  <c r="V2214" i="8"/>
  <c r="V2206" i="8"/>
  <c r="V2191" i="8"/>
  <c r="V2189" i="8"/>
  <c r="V2181" i="8"/>
  <c r="V2195" i="8"/>
  <c r="V2187" i="8"/>
  <c r="V2179" i="8"/>
  <c r="W2178" i="8"/>
  <c r="X2178" i="8"/>
  <c r="V2193" i="8"/>
  <c r="V2185" i="8"/>
  <c r="V2177" i="8"/>
  <c r="B2148" i="8"/>
  <c r="B2149" i="8"/>
  <c r="B2150" i="8"/>
  <c r="B2151" i="8"/>
  <c r="B2142" i="8"/>
  <c r="B2143" i="8"/>
  <c r="B2144" i="8"/>
  <c r="B2145" i="8"/>
  <c r="B2146" i="8"/>
  <c r="B2147" i="8"/>
  <c r="X2214" i="8" l="1"/>
  <c r="Y2214" i="8" s="1"/>
  <c r="Z2214" i="8" s="1"/>
  <c r="X2197" i="8"/>
  <c r="Y2197" i="8" s="1"/>
  <c r="Z2197" i="8" s="1"/>
  <c r="X2217" i="8"/>
  <c r="Y2217" i="8" s="1"/>
  <c r="Z2217" i="8" s="1"/>
  <c r="AA2217" i="8" s="1"/>
  <c r="AB2217" i="8" s="1"/>
  <c r="W2234" i="8"/>
  <c r="Y2234" i="8" s="1"/>
  <c r="Z2234" i="8" s="1"/>
  <c r="W2180" i="8"/>
  <c r="W2207" i="8"/>
  <c r="Y2207" i="8" s="1"/>
  <c r="Z2207" i="8" s="1"/>
  <c r="AA2207" i="8" s="1"/>
  <c r="X2205" i="8"/>
  <c r="X2195" i="8"/>
  <c r="Y2195" i="8" s="1"/>
  <c r="Z2195" i="8" s="1"/>
  <c r="Y2283" i="8"/>
  <c r="Z2283" i="8" s="1"/>
  <c r="Y2289" i="8"/>
  <c r="Z2289" i="8" s="1"/>
  <c r="W2181" i="8"/>
  <c r="Y2181" i="8" s="1"/>
  <c r="Z2181" i="8" s="1"/>
  <c r="X2222" i="8"/>
  <c r="Y2222" i="8" s="1"/>
  <c r="Z2222" i="8" s="1"/>
  <c r="X2182" i="8"/>
  <c r="Y2182" i="8" s="1"/>
  <c r="Z2182" i="8" s="1"/>
  <c r="Y2252" i="8"/>
  <c r="Z2252" i="8" s="1"/>
  <c r="Y2274" i="8"/>
  <c r="Z2274" i="8" s="1"/>
  <c r="AA2274" i="8" s="1"/>
  <c r="Y2267" i="8"/>
  <c r="Z2267" i="8" s="1"/>
  <c r="W2247" i="8"/>
  <c r="Y2247" i="8" s="1"/>
  <c r="Z2247" i="8" s="1"/>
  <c r="W2184" i="8"/>
  <c r="Y2184" i="8" s="1"/>
  <c r="Y2175" i="8"/>
  <c r="Z2175" i="8" s="1"/>
  <c r="X2201" i="8"/>
  <c r="Y2201" i="8" s="1"/>
  <c r="Z2201" i="8" s="1"/>
  <c r="X2193" i="8"/>
  <c r="Y2193" i="8" s="1"/>
  <c r="Z2193" i="8" s="1"/>
  <c r="W2245" i="8"/>
  <c r="Y2245" i="8" s="1"/>
  <c r="Z2245" i="8" s="1"/>
  <c r="X2211" i="8"/>
  <c r="Y2211" i="8" s="1"/>
  <c r="Z2211" i="8" s="1"/>
  <c r="X2229" i="8"/>
  <c r="Y2229" i="8" s="1"/>
  <c r="Z2229" i="8" s="1"/>
  <c r="X2187" i="8"/>
  <c r="Y2187" i="8" s="1"/>
  <c r="Z2187" i="8" s="1"/>
  <c r="Y2190" i="8"/>
  <c r="Z2190" i="8" s="1"/>
  <c r="AA2190" i="8" s="1"/>
  <c r="Y2221" i="8"/>
  <c r="Z2221" i="8" s="1"/>
  <c r="W2186" i="8"/>
  <c r="Y2186" i="8" s="1"/>
  <c r="Z2186" i="8" s="1"/>
  <c r="X2199" i="8"/>
  <c r="Y2199" i="8" s="1"/>
  <c r="Z2199" i="8" s="1"/>
  <c r="X2189" i="8"/>
  <c r="Y2189" i="8" s="1"/>
  <c r="Z2189" i="8" s="1"/>
  <c r="X2228" i="8"/>
  <c r="Y2228" i="8" s="1"/>
  <c r="Z2228" i="8" s="1"/>
  <c r="X2213" i="8"/>
  <c r="Y2213" i="8" s="1"/>
  <c r="Z2213" i="8" s="1"/>
  <c r="W2241" i="8"/>
  <c r="Y2241" i="8" s="1"/>
  <c r="Z2241" i="8" s="1"/>
  <c r="W2219" i="8"/>
  <c r="Y2219" i="8" s="1"/>
  <c r="Z2219" i="8" s="1"/>
  <c r="X2204" i="8"/>
  <c r="Y2204" i="8" s="1"/>
  <c r="Z2204" i="8" s="1"/>
  <c r="X2183" i="8"/>
  <c r="Y2183" i="8" s="1"/>
  <c r="Z2183" i="8" s="1"/>
  <c r="Y2266" i="8"/>
  <c r="Z2266" i="8" s="1"/>
  <c r="Y2260" i="8"/>
  <c r="Z2260" i="8" s="1"/>
  <c r="AA2260" i="8" s="1"/>
  <c r="AB2260" i="8" s="1"/>
  <c r="X2244" i="8"/>
  <c r="Y2244" i="8" s="1"/>
  <c r="Z2244" i="8" s="1"/>
  <c r="X2240" i="8"/>
  <c r="Y2240" i="8" s="1"/>
  <c r="Z2240" i="8" s="1"/>
  <c r="W2236" i="8"/>
  <c r="Y2236" i="8" s="1"/>
  <c r="Z2236" i="8" s="1"/>
  <c r="X2235" i="8"/>
  <c r="Y2235" i="8" s="1"/>
  <c r="Z2235" i="8" s="1"/>
  <c r="W2232" i="8"/>
  <c r="Y2232" i="8" s="1"/>
  <c r="Z2232" i="8" s="1"/>
  <c r="W2231" i="8"/>
  <c r="Y2231" i="8" s="1"/>
  <c r="Z2231" i="8" s="1"/>
  <c r="AA2231" i="8" s="1"/>
  <c r="X2230" i="8"/>
  <c r="Y2230" i="8" s="1"/>
  <c r="Z2230" i="8" s="1"/>
  <c r="X2226" i="8"/>
  <c r="Y2226" i="8" s="1"/>
  <c r="Z2226" i="8" s="1"/>
  <c r="W2225" i="8"/>
  <c r="Y2225" i="8" s="1"/>
  <c r="Z2225" i="8" s="1"/>
  <c r="AA2225" i="8" s="1"/>
  <c r="X2224" i="8"/>
  <c r="Y2224" i="8" s="1"/>
  <c r="Z2224" i="8" s="1"/>
  <c r="W2223" i="8"/>
  <c r="Y2223" i="8" s="1"/>
  <c r="Z2223" i="8" s="1"/>
  <c r="AA2223" i="8" s="1"/>
  <c r="Y2212" i="8"/>
  <c r="Z2212" i="8" s="1"/>
  <c r="Y2250" i="8"/>
  <c r="Z2250" i="8" s="1"/>
  <c r="Y2237" i="8"/>
  <c r="Z2237" i="8" s="1"/>
  <c r="X2191" i="8"/>
  <c r="Y2191" i="8" s="1"/>
  <c r="Z2191" i="8" s="1"/>
  <c r="Y2253" i="8"/>
  <c r="Z2253" i="8" s="1"/>
  <c r="Y2271" i="8"/>
  <c r="Z2271" i="8" s="1"/>
  <c r="Y2272" i="8"/>
  <c r="Z2272" i="8" s="1"/>
  <c r="Y2270" i="8"/>
  <c r="Z2270" i="8" s="1"/>
  <c r="W2210" i="8"/>
  <c r="X2210" i="8"/>
  <c r="Y2209" i="8"/>
  <c r="Z2209" i="8" s="1"/>
  <c r="Y2202" i="8"/>
  <c r="Z2202" i="8" s="1"/>
  <c r="Y2198" i="8"/>
  <c r="Z2198" i="8" s="1"/>
  <c r="Y2196" i="8"/>
  <c r="Z2196" i="8" s="1"/>
  <c r="Y2194" i="8"/>
  <c r="Z2194" i="8" s="1"/>
  <c r="Y2192" i="8"/>
  <c r="Z2192" i="8" s="1"/>
  <c r="W2188" i="8"/>
  <c r="Y2188" i="8" s="1"/>
  <c r="Z2188" i="8" s="1"/>
  <c r="AA2188" i="8" s="1"/>
  <c r="W2185" i="8"/>
  <c r="X2185" i="8"/>
  <c r="Y2259" i="8"/>
  <c r="Z2259" i="8" s="1"/>
  <c r="X2174" i="8"/>
  <c r="Y2174" i="8" s="1"/>
  <c r="Z2174" i="8" s="1"/>
  <c r="AA2174" i="8" s="1"/>
  <c r="AB2174" i="8" s="1"/>
  <c r="AA2276" i="8"/>
  <c r="AB2276" i="8" s="1"/>
  <c r="Y2281" i="8"/>
  <c r="Z2281" i="8" s="1"/>
  <c r="Y2200" i="8"/>
  <c r="Z2200" i="8" s="1"/>
  <c r="Y2227" i="8"/>
  <c r="Z2227" i="8" s="1"/>
  <c r="AA2227" i="8" s="1"/>
  <c r="AB2227" i="8" s="1"/>
  <c r="Y2291" i="8"/>
  <c r="Z2291" i="8" s="1"/>
  <c r="Y2233" i="8"/>
  <c r="Z2233" i="8" s="1"/>
  <c r="Y2215" i="8"/>
  <c r="Z2215" i="8" s="1"/>
  <c r="Y2258" i="8"/>
  <c r="W2176" i="8"/>
  <c r="Y2176" i="8" s="1"/>
  <c r="Z2176" i="8" s="1"/>
  <c r="Y2178" i="8"/>
  <c r="Z2178" i="8" s="1"/>
  <c r="Y2261" i="8"/>
  <c r="Z2261" i="8" s="1"/>
  <c r="Y2265" i="8"/>
  <c r="Z2265" i="8" s="1"/>
  <c r="Y2268" i="8"/>
  <c r="Y2263" i="8"/>
  <c r="Z2263" i="8" s="1"/>
  <c r="AA2263" i="8" s="1"/>
  <c r="AB2263" i="8" s="1"/>
  <c r="Y2282" i="8"/>
  <c r="Z2282" i="8" s="1"/>
  <c r="Y2290" i="8"/>
  <c r="Z2290" i="8" s="1"/>
  <c r="Y2278" i="8"/>
  <c r="Z2278" i="8" s="1"/>
  <c r="Y2273" i="8"/>
  <c r="Z2273" i="8" s="1"/>
  <c r="Y2255" i="8"/>
  <c r="Z2255" i="8" s="1"/>
  <c r="X2179" i="8"/>
  <c r="W2177" i="8"/>
  <c r="X2177" i="8"/>
  <c r="Y2246" i="8"/>
  <c r="Z2246" i="8" s="1"/>
  <c r="Y2256" i="8"/>
  <c r="Z2256" i="8" s="1"/>
  <c r="Y2251" i="8"/>
  <c r="Z2251" i="8" s="1"/>
  <c r="Y2285" i="8"/>
  <c r="Z2285" i="8" s="1"/>
  <c r="Y2206" i="8"/>
  <c r="Z2206" i="8" s="1"/>
  <c r="Y2220" i="8"/>
  <c r="Z2220" i="8" s="1"/>
  <c r="Y2203" i="8"/>
  <c r="Z2203" i="8" s="1"/>
  <c r="Y2239" i="8"/>
  <c r="Z2239" i="8" s="1"/>
  <c r="Y2262" i="8"/>
  <c r="Z2262" i="8" s="1"/>
  <c r="Y2264" i="8"/>
  <c r="Z2264" i="8" s="1"/>
  <c r="Y2205" i="8"/>
  <c r="Z2205" i="8" s="1"/>
  <c r="Y2243" i="8"/>
  <c r="Z2243" i="8" s="1"/>
  <c r="Y2257" i="8"/>
  <c r="Z2257" i="8" s="1"/>
  <c r="Y2277" i="8"/>
  <c r="Z2277" i="8" s="1"/>
  <c r="Y2286" i="8"/>
  <c r="Y2269" i="8"/>
  <c r="Z2269" i="8" s="1"/>
  <c r="Y2279" i="8"/>
  <c r="Z2279" i="8" s="1"/>
  <c r="Y2288" i="8"/>
  <c r="Z2288" i="8" s="1"/>
  <c r="Y2280" i="8"/>
  <c r="Z2280" i="8" s="1"/>
  <c r="Y2180" i="8"/>
  <c r="Z2180" i="8" s="1"/>
  <c r="Y2238" i="8"/>
  <c r="Z2238" i="8" s="1"/>
  <c r="Y2242" i="8"/>
  <c r="Z2242" i="8" s="1"/>
  <c r="Y2218" i="8"/>
  <c r="Z2218" i="8" s="1"/>
  <c r="Y2208" i="8"/>
  <c r="Z2208" i="8" s="1"/>
  <c r="Y2216" i="8"/>
  <c r="Z2216" i="8" s="1"/>
  <c r="Y2284" i="8"/>
  <c r="Z2284" i="8" s="1"/>
  <c r="Y2249" i="8"/>
  <c r="Z2249" i="8" s="1"/>
  <c r="Y2287" i="8"/>
  <c r="Z2287" i="8" s="1"/>
  <c r="Y2254" i="8"/>
  <c r="Z2254" i="8" s="1"/>
  <c r="Y2248" i="8"/>
  <c r="Z2248" i="8" s="1"/>
  <c r="Y2275" i="8"/>
  <c r="Z2275" i="8" s="1"/>
  <c r="B2135" i="8"/>
  <c r="B2136" i="8"/>
  <c r="B2137" i="8"/>
  <c r="B2138" i="8"/>
  <c r="B2139" i="8"/>
  <c r="B2140" i="8"/>
  <c r="B2141" i="8"/>
  <c r="AA2283" i="8" l="1"/>
  <c r="AB2283" i="8" s="1"/>
  <c r="AA2289" i="8"/>
  <c r="AB2289" i="8" s="1"/>
  <c r="AA2252" i="8"/>
  <c r="AB2252" i="8" s="1"/>
  <c r="AA2267" i="8"/>
  <c r="AB2267" i="8" s="1"/>
  <c r="AA2221" i="8"/>
  <c r="AB2221" i="8" s="1"/>
  <c r="AA2201" i="8"/>
  <c r="AB2201" i="8" s="1"/>
  <c r="AA2232" i="8"/>
  <c r="AB2232" i="8" s="1"/>
  <c r="AA2175" i="8"/>
  <c r="AB2175" i="8" s="1"/>
  <c r="AA2183" i="8"/>
  <c r="AB2183" i="8" s="1"/>
  <c r="AA2270" i="8"/>
  <c r="AB2270" i="8" s="1"/>
  <c r="AA2250" i="8"/>
  <c r="AB2250" i="8" s="1"/>
  <c r="AA2253" i="8"/>
  <c r="AB2253" i="8" s="1"/>
  <c r="AA2266" i="8"/>
  <c r="AB2266" i="8" s="1"/>
  <c r="AA2261" i="8"/>
  <c r="AB2261" i="8" s="1"/>
  <c r="AA2287" i="8"/>
  <c r="AB2287" i="8" s="1"/>
  <c r="AA2256" i="8"/>
  <c r="AB2256" i="8" s="1"/>
  <c r="Z2258" i="8"/>
  <c r="AA2258" i="8" s="1"/>
  <c r="AA2204" i="8"/>
  <c r="AB2204" i="8" s="1"/>
  <c r="AA2277" i="8"/>
  <c r="AB2277" i="8" s="1"/>
  <c r="AA2271" i="8"/>
  <c r="AB2271" i="8" s="1"/>
  <c r="Y2185" i="8"/>
  <c r="Z2185" i="8" s="1"/>
  <c r="AA2244" i="8"/>
  <c r="AB2244" i="8" s="1"/>
  <c r="AA2240" i="8"/>
  <c r="AB2240" i="8" s="1"/>
  <c r="AA2237" i="8"/>
  <c r="AB2237" i="8" s="1"/>
  <c r="AA2233" i="8"/>
  <c r="AB2233" i="8" s="1"/>
  <c r="AA2228" i="8"/>
  <c r="AB2228" i="8" s="1"/>
  <c r="AA2219" i="8"/>
  <c r="AB2219" i="8" s="1"/>
  <c r="AA2212" i="8"/>
  <c r="AB2212" i="8" s="1"/>
  <c r="AA2229" i="8"/>
  <c r="AB2229" i="8" s="1"/>
  <c r="AA2259" i="8"/>
  <c r="AB2259" i="8" s="1"/>
  <c r="AA2213" i="8"/>
  <c r="AB2213" i="8" s="1"/>
  <c r="AA2192" i="8"/>
  <c r="AB2192" i="8" s="1"/>
  <c r="AA2272" i="8"/>
  <c r="AB2272" i="8" s="1"/>
  <c r="AA2281" i="8"/>
  <c r="AB2281" i="8" s="1"/>
  <c r="AA2196" i="8"/>
  <c r="AB2196" i="8" s="1"/>
  <c r="AA2236" i="8"/>
  <c r="AB2236" i="8" s="1"/>
  <c r="AA2262" i="8"/>
  <c r="AB2262" i="8" s="1"/>
  <c r="AA2291" i="8"/>
  <c r="AB2291" i="8" s="1"/>
  <c r="AA2202" i="8"/>
  <c r="AB2202" i="8" s="1"/>
  <c r="Y2210" i="8"/>
  <c r="Z2210" i="8" s="1"/>
  <c r="AA2209" i="8"/>
  <c r="AB2209" i="8" s="1"/>
  <c r="AA2200" i="8"/>
  <c r="AB2200" i="8" s="1"/>
  <c r="AA2198" i="8"/>
  <c r="AB2198" i="8" s="1"/>
  <c r="AA2194" i="8"/>
  <c r="AB2194" i="8" s="1"/>
  <c r="AA2181" i="8"/>
  <c r="AB2181" i="8" s="1"/>
  <c r="AA2215" i="8"/>
  <c r="AB2215" i="8" s="1"/>
  <c r="AA2239" i="8"/>
  <c r="AB2239" i="8" s="1"/>
  <c r="AA2278" i="8"/>
  <c r="AB2278" i="8" s="1"/>
  <c r="Y2177" i="8"/>
  <c r="Z2177" i="8" s="1"/>
  <c r="AA2282" i="8"/>
  <c r="AB2282" i="8" s="1"/>
  <c r="AA2248" i="8"/>
  <c r="AB2248" i="8" s="1"/>
  <c r="AA2254" i="8"/>
  <c r="AB2254" i="8" s="1"/>
  <c r="AA2216" i="8"/>
  <c r="AB2216" i="8" s="1"/>
  <c r="AA2238" i="8"/>
  <c r="AB2238" i="8" s="1"/>
  <c r="AA2226" i="8"/>
  <c r="AB2226" i="8" s="1"/>
  <c r="AA2208" i="8"/>
  <c r="AB2208" i="8" s="1"/>
  <c r="AA2187" i="8"/>
  <c r="AB2187" i="8" s="1"/>
  <c r="AA2235" i="8"/>
  <c r="AB2235" i="8" s="1"/>
  <c r="AA2191" i="8"/>
  <c r="AB2191" i="8" s="1"/>
  <c r="AB2225" i="8"/>
  <c r="AA2220" i="8"/>
  <c r="AB2220" i="8" s="1"/>
  <c r="AA2176" i="8"/>
  <c r="AB2176" i="8" s="1"/>
  <c r="AA2203" i="8"/>
  <c r="AB2203" i="8" s="1"/>
  <c r="AA2257" i="8"/>
  <c r="AB2257" i="8" s="1"/>
  <c r="AA2273" i="8"/>
  <c r="AB2273" i="8" s="1"/>
  <c r="AA2178" i="8"/>
  <c r="AB2178" i="8" s="1"/>
  <c r="AA2255" i="8"/>
  <c r="AB2255" i="8" s="1"/>
  <c r="Z2268" i="8"/>
  <c r="AA2268" i="8" s="1"/>
  <c r="AA2230" i="8"/>
  <c r="AB2230" i="8" s="1"/>
  <c r="AA2243" i="8"/>
  <c r="AB2243" i="8" s="1"/>
  <c r="AA2247" i="8"/>
  <c r="AB2247" i="8" s="1"/>
  <c r="AB2188" i="8"/>
  <c r="AA2197" i="8"/>
  <c r="AB2197" i="8" s="1"/>
  <c r="AA2242" i="8"/>
  <c r="AB2242" i="8" s="1"/>
  <c r="AA2199" i="8"/>
  <c r="AB2199" i="8" s="1"/>
  <c r="AA2269" i="8"/>
  <c r="AB2269" i="8" s="1"/>
  <c r="AA2284" i="8"/>
  <c r="AB2284" i="8" s="1"/>
  <c r="AA2246" i="8"/>
  <c r="AB2246" i="8" s="1"/>
  <c r="AA2193" i="8"/>
  <c r="AB2193" i="8" s="1"/>
  <c r="AA2224" i="8"/>
  <c r="AB2224" i="8" s="1"/>
  <c r="AA2265" i="8"/>
  <c r="AB2265" i="8" s="1"/>
  <c r="Y2179" i="8"/>
  <c r="Z2179" i="8" s="1"/>
  <c r="AB2190" i="8"/>
  <c r="AB2223" i="8"/>
  <c r="AA2222" i="8"/>
  <c r="AB2222" i="8" s="1"/>
  <c r="AA2211" i="8"/>
  <c r="AB2211" i="8" s="1"/>
  <c r="AA2249" i="8"/>
  <c r="AB2249" i="8" s="1"/>
  <c r="AA2241" i="8"/>
  <c r="AB2241" i="8" s="1"/>
  <c r="AA2234" i="8"/>
  <c r="AB2234" i="8" s="1"/>
  <c r="Z2286" i="8"/>
  <c r="AA2286" i="8" s="1"/>
  <c r="AA2186" i="8"/>
  <c r="AB2186" i="8" s="1"/>
  <c r="AA2290" i="8"/>
  <c r="AB2290" i="8" s="1"/>
  <c r="AB2207" i="8"/>
  <c r="AA2251" i="8"/>
  <c r="AB2251" i="8" s="1"/>
  <c r="AA2275" i="8"/>
  <c r="AB2275" i="8" s="1"/>
  <c r="Z2184" i="8"/>
  <c r="AA2184" i="8" s="1"/>
  <c r="AA2205" i="8"/>
  <c r="AB2205" i="8" s="1"/>
  <c r="AA2280" i="8"/>
  <c r="AB2280" i="8" s="1"/>
  <c r="AA2214" i="8"/>
  <c r="AB2214" i="8" s="1"/>
  <c r="AB2274" i="8"/>
  <c r="AA2218" i="8"/>
  <c r="AB2218" i="8" s="1"/>
  <c r="AA2189" i="8"/>
  <c r="AB2189" i="8" s="1"/>
  <c r="AA2279" i="8"/>
  <c r="AB2279" i="8" s="1"/>
  <c r="AA2264" i="8"/>
  <c r="AB2264" i="8" s="1"/>
  <c r="AA2206" i="8"/>
  <c r="AB2206" i="8" s="1"/>
  <c r="AA2195" i="8"/>
  <c r="AB2195" i="8" s="1"/>
  <c r="AA2285" i="8"/>
  <c r="AB2285" i="8" s="1"/>
  <c r="AA2245" i="8"/>
  <c r="AB2245" i="8" s="1"/>
  <c r="AA2182" i="8"/>
  <c r="AB2182" i="8" s="1"/>
  <c r="AB2231" i="8"/>
  <c r="AA2180" i="8"/>
  <c r="AB2180" i="8" s="1"/>
  <c r="AA2288" i="8"/>
  <c r="AB2288" i="8" s="1"/>
  <c r="B2131" i="8"/>
  <c r="B2132" i="8"/>
  <c r="B2133" i="8"/>
  <c r="B2134" i="8"/>
  <c r="H2126" i="8"/>
  <c r="H2127" i="8"/>
  <c r="H2128" i="8"/>
  <c r="H2129" i="8"/>
  <c r="H2130" i="8"/>
  <c r="H2131" i="8"/>
  <c r="H2132" i="8"/>
  <c r="H2133" i="8"/>
  <c r="H2134" i="8"/>
  <c r="H2135" i="8"/>
  <c r="H2136" i="8"/>
  <c r="H2137" i="8"/>
  <c r="H2138" i="8"/>
  <c r="H2139" i="8"/>
  <c r="H2140" i="8"/>
  <c r="H2141" i="8"/>
  <c r="H2142" i="8"/>
  <c r="H2143" i="8"/>
  <c r="H2144" i="8"/>
  <c r="H2145" i="8"/>
  <c r="H2146" i="8"/>
  <c r="H2147" i="8"/>
  <c r="H2148" i="8"/>
  <c r="H2149" i="8"/>
  <c r="H2150" i="8"/>
  <c r="H2151" i="8"/>
  <c r="H2152" i="8"/>
  <c r="H2153" i="8"/>
  <c r="H2154" i="8"/>
  <c r="H2155" i="8"/>
  <c r="H2156" i="8"/>
  <c r="H2157" i="8"/>
  <c r="H2158" i="8"/>
  <c r="H2159" i="8"/>
  <c r="H2160" i="8"/>
  <c r="H2161" i="8"/>
  <c r="H2162" i="8"/>
  <c r="H2163" i="8"/>
  <c r="H2164" i="8"/>
  <c r="H2165" i="8"/>
  <c r="H2166" i="8"/>
  <c r="H2167" i="8"/>
  <c r="H2168" i="8"/>
  <c r="H2169" i="8"/>
  <c r="H2170" i="8"/>
  <c r="H2171" i="8"/>
  <c r="H2172" i="8"/>
  <c r="H2173" i="8"/>
  <c r="H2292" i="8"/>
  <c r="H2293" i="8"/>
  <c r="H2294" i="8"/>
  <c r="H2295" i="8"/>
  <c r="H2688" i="8"/>
  <c r="H2689" i="8"/>
  <c r="H2690" i="8"/>
  <c r="H2691" i="8"/>
  <c r="H2692" i="8"/>
  <c r="H2693" i="8"/>
  <c r="H2694" i="8"/>
  <c r="H2695" i="8"/>
  <c r="H2696" i="8"/>
  <c r="H2697" i="8"/>
  <c r="H2698" i="8"/>
  <c r="H2699" i="8"/>
  <c r="H2700" i="8"/>
  <c r="H2701" i="8"/>
  <c r="H2702" i="8"/>
  <c r="H2703" i="8"/>
  <c r="H2704" i="8"/>
  <c r="H2705" i="8"/>
  <c r="H2706" i="8"/>
  <c r="H2707" i="8"/>
  <c r="H2708" i="8"/>
  <c r="H2709" i="8"/>
  <c r="H2710" i="8"/>
  <c r="H2711" i="8"/>
  <c r="H2712" i="8"/>
  <c r="H2713" i="8"/>
  <c r="H2714" i="8"/>
  <c r="H2715" i="8"/>
  <c r="H2716" i="8"/>
  <c r="H2717" i="8"/>
  <c r="H2718" i="8"/>
  <c r="H2719" i="8"/>
  <c r="H2720" i="8"/>
  <c r="H2721" i="8"/>
  <c r="H2722" i="8"/>
  <c r="H2723" i="8"/>
  <c r="H2724" i="8"/>
  <c r="H2725" i="8"/>
  <c r="H2726" i="8"/>
  <c r="H2727" i="8"/>
  <c r="B2125" i="8"/>
  <c r="B2126" i="8"/>
  <c r="B2127" i="8"/>
  <c r="B2128" i="8"/>
  <c r="B2129" i="8"/>
  <c r="B2130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84" i="8"/>
  <c r="H1185" i="8"/>
  <c r="H1186" i="8"/>
  <c r="H1187" i="8"/>
  <c r="H1188" i="8"/>
  <c r="H1189" i="8"/>
  <c r="H1190" i="8"/>
  <c r="H1191" i="8"/>
  <c r="H1192" i="8"/>
  <c r="H1193" i="8"/>
  <c r="H1194" i="8"/>
  <c r="H1195" i="8"/>
  <c r="H1196" i="8"/>
  <c r="H1197" i="8"/>
  <c r="H1198" i="8"/>
  <c r="H1199" i="8"/>
  <c r="H1200" i="8"/>
  <c r="H1201" i="8"/>
  <c r="H1202" i="8"/>
  <c r="H12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3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4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503" i="8"/>
  <c r="H1504" i="8"/>
  <c r="H1505" i="8"/>
  <c r="H1506" i="8"/>
  <c r="H1507" i="8"/>
  <c r="H1508" i="8"/>
  <c r="H1509" i="8"/>
  <c r="H1510" i="8"/>
  <c r="H1511" i="8"/>
  <c r="H1512" i="8"/>
  <c r="H1513" i="8"/>
  <c r="H1514" i="8"/>
  <c r="H1515" i="8"/>
  <c r="H1516" i="8"/>
  <c r="H1517" i="8"/>
  <c r="H1518" i="8"/>
  <c r="H1519" i="8"/>
  <c r="H1520" i="8"/>
  <c r="H1521" i="8"/>
  <c r="H1522" i="8"/>
  <c r="H1523" i="8"/>
  <c r="H1524" i="8"/>
  <c r="H1525" i="8"/>
  <c r="H1526" i="8"/>
  <c r="H1527" i="8"/>
  <c r="H1528" i="8"/>
  <c r="H1529" i="8"/>
  <c r="H1530" i="8"/>
  <c r="H1531" i="8"/>
  <c r="H1532" i="8"/>
  <c r="H1533" i="8"/>
  <c r="H1534" i="8"/>
  <c r="H1535" i="8"/>
  <c r="H1536" i="8"/>
  <c r="H1537" i="8"/>
  <c r="H1538" i="8"/>
  <c r="H1539" i="8"/>
  <c r="H1540" i="8"/>
  <c r="H1541" i="8"/>
  <c r="H1542" i="8"/>
  <c r="H1543" i="8"/>
  <c r="H1544" i="8"/>
  <c r="H1545" i="8"/>
  <c r="H1546" i="8"/>
  <c r="H1547" i="8"/>
  <c r="H1548" i="8"/>
  <c r="H1549" i="8"/>
  <c r="H1550" i="8"/>
  <c r="H1551" i="8"/>
  <c r="H1552" i="8"/>
  <c r="H1553" i="8"/>
  <c r="H1554" i="8"/>
  <c r="H1555" i="8"/>
  <c r="H1556" i="8"/>
  <c r="H1557" i="8"/>
  <c r="H1558" i="8"/>
  <c r="H1559" i="8"/>
  <c r="H1560" i="8"/>
  <c r="H1561" i="8"/>
  <c r="H1562" i="8"/>
  <c r="H1563" i="8"/>
  <c r="H1564" i="8"/>
  <c r="H1565" i="8"/>
  <c r="H1566" i="8"/>
  <c r="H1567" i="8"/>
  <c r="H1568" i="8"/>
  <c r="H1569" i="8"/>
  <c r="H1570" i="8"/>
  <c r="H1571" i="8"/>
  <c r="H1572" i="8"/>
  <c r="H1573" i="8"/>
  <c r="H1574" i="8"/>
  <c r="H1575" i="8"/>
  <c r="H1576" i="8"/>
  <c r="H1577" i="8"/>
  <c r="H1578" i="8"/>
  <c r="H1579" i="8"/>
  <c r="H1580" i="8"/>
  <c r="H1581" i="8"/>
  <c r="H1582" i="8"/>
  <c r="H1583" i="8"/>
  <c r="H1584" i="8"/>
  <c r="H1585" i="8"/>
  <c r="H1586" i="8"/>
  <c r="H1587" i="8"/>
  <c r="H1588" i="8"/>
  <c r="H1589" i="8"/>
  <c r="H1590" i="8"/>
  <c r="H1591" i="8"/>
  <c r="H1592" i="8"/>
  <c r="H1593" i="8"/>
  <c r="H1594" i="8"/>
  <c r="H1595" i="8"/>
  <c r="H1596" i="8"/>
  <c r="H1597" i="8"/>
  <c r="H1598" i="8"/>
  <c r="H1599" i="8"/>
  <c r="H1600" i="8"/>
  <c r="H1601" i="8"/>
  <c r="H1602" i="8"/>
  <c r="H1603" i="8"/>
  <c r="H1604" i="8"/>
  <c r="H1605" i="8"/>
  <c r="H1606" i="8"/>
  <c r="H1607" i="8"/>
  <c r="H1608" i="8"/>
  <c r="H1609" i="8"/>
  <c r="H1610" i="8"/>
  <c r="H1611" i="8"/>
  <c r="H1612" i="8"/>
  <c r="H1613" i="8"/>
  <c r="H1614" i="8"/>
  <c r="H1615" i="8"/>
  <c r="H1616" i="8"/>
  <c r="H1617" i="8"/>
  <c r="H1618" i="8"/>
  <c r="H1619" i="8"/>
  <c r="H1620" i="8"/>
  <c r="H1621" i="8"/>
  <c r="H1622" i="8"/>
  <c r="H1623" i="8"/>
  <c r="H1624" i="8"/>
  <c r="H1625" i="8"/>
  <c r="H1626" i="8"/>
  <c r="H1627" i="8"/>
  <c r="H1628" i="8"/>
  <c r="H1629" i="8"/>
  <c r="H1630" i="8"/>
  <c r="H1631" i="8"/>
  <c r="H1632" i="8"/>
  <c r="H1633" i="8"/>
  <c r="H1634" i="8"/>
  <c r="H1635" i="8"/>
  <c r="H1636" i="8"/>
  <c r="H1637" i="8"/>
  <c r="H1638" i="8"/>
  <c r="H1639" i="8"/>
  <c r="H1640" i="8"/>
  <c r="H1641" i="8"/>
  <c r="H1642" i="8"/>
  <c r="H1643" i="8"/>
  <c r="H1644" i="8"/>
  <c r="H1645" i="8"/>
  <c r="H1646" i="8"/>
  <c r="H1647" i="8"/>
  <c r="H1648" i="8"/>
  <c r="H1649" i="8"/>
  <c r="H1650" i="8"/>
  <c r="H1651" i="8"/>
  <c r="H1652" i="8"/>
  <c r="H1653" i="8"/>
  <c r="H1654" i="8"/>
  <c r="H1655" i="8"/>
  <c r="H1656" i="8"/>
  <c r="H1657" i="8"/>
  <c r="H1658" i="8"/>
  <c r="H1659" i="8"/>
  <c r="H1660" i="8"/>
  <c r="H1661" i="8"/>
  <c r="H1662" i="8"/>
  <c r="H1663" i="8"/>
  <c r="H1664" i="8"/>
  <c r="H1665" i="8"/>
  <c r="H1666" i="8"/>
  <c r="H1667" i="8"/>
  <c r="H1668" i="8"/>
  <c r="H1669" i="8"/>
  <c r="H1670" i="8"/>
  <c r="H1671" i="8"/>
  <c r="H1672" i="8"/>
  <c r="H1673" i="8"/>
  <c r="H1674" i="8"/>
  <c r="H1675" i="8"/>
  <c r="H1676" i="8"/>
  <c r="H1677" i="8"/>
  <c r="H1678" i="8"/>
  <c r="H1679" i="8"/>
  <c r="H1680" i="8"/>
  <c r="H1681" i="8"/>
  <c r="H1682" i="8"/>
  <c r="H1683" i="8"/>
  <c r="H1684" i="8"/>
  <c r="H1685" i="8"/>
  <c r="H1686" i="8"/>
  <c r="H1687" i="8"/>
  <c r="H1688" i="8"/>
  <c r="H1689" i="8"/>
  <c r="H1690" i="8"/>
  <c r="H1691" i="8"/>
  <c r="H1692" i="8"/>
  <c r="H1693" i="8"/>
  <c r="H1694" i="8"/>
  <c r="H1695" i="8"/>
  <c r="H1696" i="8"/>
  <c r="H1697" i="8"/>
  <c r="H1698" i="8"/>
  <c r="H1699" i="8"/>
  <c r="H1700" i="8"/>
  <c r="H1701" i="8"/>
  <c r="H1702" i="8"/>
  <c r="H1703" i="8"/>
  <c r="H1704" i="8"/>
  <c r="H1705" i="8"/>
  <c r="H1706" i="8"/>
  <c r="H1707" i="8"/>
  <c r="H1708" i="8"/>
  <c r="H1709" i="8"/>
  <c r="H1710" i="8"/>
  <c r="H1711" i="8"/>
  <c r="H1712" i="8"/>
  <c r="H1713" i="8"/>
  <c r="H1714" i="8"/>
  <c r="H1715" i="8"/>
  <c r="H1716" i="8"/>
  <c r="H1717" i="8"/>
  <c r="H1718" i="8"/>
  <c r="H1719" i="8"/>
  <c r="H1720" i="8"/>
  <c r="H1721" i="8"/>
  <c r="H1722" i="8"/>
  <c r="H1723" i="8"/>
  <c r="H1724" i="8"/>
  <c r="H1725" i="8"/>
  <c r="H1726" i="8"/>
  <c r="H1727" i="8"/>
  <c r="H1728" i="8"/>
  <c r="H1729" i="8"/>
  <c r="H1730" i="8"/>
  <c r="H1731" i="8"/>
  <c r="H1732" i="8"/>
  <c r="H1733" i="8"/>
  <c r="H1734" i="8"/>
  <c r="H1735" i="8"/>
  <c r="H1736" i="8"/>
  <c r="H1737" i="8"/>
  <c r="H1738" i="8"/>
  <c r="H1739" i="8"/>
  <c r="H1740" i="8"/>
  <c r="H1741" i="8"/>
  <c r="H1742" i="8"/>
  <c r="H1743" i="8"/>
  <c r="H1744" i="8"/>
  <c r="H1745" i="8"/>
  <c r="H1746" i="8"/>
  <c r="H1747" i="8"/>
  <c r="H1748" i="8"/>
  <c r="H1749" i="8"/>
  <c r="H1750" i="8"/>
  <c r="H1751" i="8"/>
  <c r="H1752" i="8"/>
  <c r="H1753" i="8"/>
  <c r="H1754" i="8"/>
  <c r="H1755" i="8"/>
  <c r="H1756" i="8"/>
  <c r="H1757" i="8"/>
  <c r="H1758" i="8"/>
  <c r="H1759" i="8"/>
  <c r="H1760" i="8"/>
  <c r="H1761" i="8"/>
  <c r="H1762" i="8"/>
  <c r="H1763" i="8"/>
  <c r="H1764" i="8"/>
  <c r="H1765" i="8"/>
  <c r="H1766" i="8"/>
  <c r="H1767" i="8"/>
  <c r="H1768" i="8"/>
  <c r="H1769" i="8"/>
  <c r="H1770" i="8"/>
  <c r="H1771" i="8"/>
  <c r="H1772" i="8"/>
  <c r="H1773" i="8"/>
  <c r="H1774" i="8"/>
  <c r="H1775" i="8"/>
  <c r="H1776" i="8"/>
  <c r="H1777" i="8"/>
  <c r="H1778" i="8"/>
  <c r="H1779" i="8"/>
  <c r="H1780" i="8"/>
  <c r="H1781" i="8"/>
  <c r="H1782" i="8"/>
  <c r="H1783" i="8"/>
  <c r="H1784" i="8"/>
  <c r="H1785" i="8"/>
  <c r="H1786" i="8"/>
  <c r="H1787" i="8"/>
  <c r="H1788" i="8"/>
  <c r="H1789" i="8"/>
  <c r="H1790" i="8"/>
  <c r="H1791" i="8"/>
  <c r="H1792" i="8"/>
  <c r="H1793" i="8"/>
  <c r="H1794" i="8"/>
  <c r="H1795" i="8"/>
  <c r="H1796" i="8"/>
  <c r="H1797" i="8"/>
  <c r="H1798" i="8"/>
  <c r="H1799" i="8"/>
  <c r="H1800" i="8"/>
  <c r="H1801" i="8"/>
  <c r="H1802" i="8"/>
  <c r="H1803" i="8"/>
  <c r="H1804" i="8"/>
  <c r="H1805" i="8"/>
  <c r="H1806" i="8"/>
  <c r="H1807" i="8"/>
  <c r="H1808" i="8"/>
  <c r="H1809" i="8"/>
  <c r="H1810" i="8"/>
  <c r="H1811" i="8"/>
  <c r="H1812" i="8"/>
  <c r="H1813" i="8"/>
  <c r="H1814" i="8"/>
  <c r="H1815" i="8"/>
  <c r="H1816" i="8"/>
  <c r="H1817" i="8"/>
  <c r="H1818" i="8"/>
  <c r="H1819" i="8"/>
  <c r="H1820" i="8"/>
  <c r="H1821" i="8"/>
  <c r="H1822" i="8"/>
  <c r="H1823" i="8"/>
  <c r="H1824" i="8"/>
  <c r="H1825" i="8"/>
  <c r="H1826" i="8"/>
  <c r="H1827" i="8"/>
  <c r="H1828" i="8"/>
  <c r="H1829" i="8"/>
  <c r="H1830" i="8"/>
  <c r="H1831" i="8"/>
  <c r="H1832" i="8"/>
  <c r="H1833" i="8"/>
  <c r="H1834" i="8"/>
  <c r="H1835" i="8"/>
  <c r="H1836" i="8"/>
  <c r="H1837" i="8"/>
  <c r="H1838" i="8"/>
  <c r="H1839" i="8"/>
  <c r="H1840" i="8"/>
  <c r="H1841" i="8"/>
  <c r="H1842" i="8"/>
  <c r="H1843" i="8"/>
  <c r="H1844" i="8"/>
  <c r="H1845" i="8"/>
  <c r="H1846" i="8"/>
  <c r="H1847" i="8"/>
  <c r="H1848" i="8"/>
  <c r="H1849" i="8"/>
  <c r="H1850" i="8"/>
  <c r="H1851" i="8"/>
  <c r="H1852" i="8"/>
  <c r="H1853" i="8"/>
  <c r="H1854" i="8"/>
  <c r="H1855" i="8"/>
  <c r="H1856" i="8"/>
  <c r="H1857" i="8"/>
  <c r="H1858" i="8"/>
  <c r="H1859" i="8"/>
  <c r="H1860" i="8"/>
  <c r="H1861" i="8"/>
  <c r="H1862" i="8"/>
  <c r="H1863" i="8"/>
  <c r="H1864" i="8"/>
  <c r="H1865" i="8"/>
  <c r="H1866" i="8"/>
  <c r="H1867" i="8"/>
  <c r="H1868" i="8"/>
  <c r="H1869" i="8"/>
  <c r="H1870" i="8"/>
  <c r="H1871" i="8"/>
  <c r="H1872" i="8"/>
  <c r="H1873" i="8"/>
  <c r="H1874" i="8"/>
  <c r="H1875" i="8"/>
  <c r="H1876" i="8"/>
  <c r="H1877" i="8"/>
  <c r="H1878" i="8"/>
  <c r="H1879" i="8"/>
  <c r="H1880" i="8"/>
  <c r="H1881" i="8"/>
  <c r="H1882" i="8"/>
  <c r="H1883" i="8"/>
  <c r="H1884" i="8"/>
  <c r="H1885" i="8"/>
  <c r="H1886" i="8"/>
  <c r="H1887" i="8"/>
  <c r="H1888" i="8"/>
  <c r="H1889" i="8"/>
  <c r="H1890" i="8"/>
  <c r="H1891" i="8"/>
  <c r="H1892" i="8"/>
  <c r="H1893" i="8"/>
  <c r="H1894" i="8"/>
  <c r="H1895" i="8"/>
  <c r="H1896" i="8"/>
  <c r="H1897" i="8"/>
  <c r="H1898" i="8"/>
  <c r="H1899" i="8"/>
  <c r="H1900" i="8"/>
  <c r="H1901" i="8"/>
  <c r="H1902" i="8"/>
  <c r="H1903" i="8"/>
  <c r="H1904" i="8"/>
  <c r="H1905" i="8"/>
  <c r="H1906" i="8"/>
  <c r="H1907" i="8"/>
  <c r="H1908" i="8"/>
  <c r="H1909" i="8"/>
  <c r="H1910" i="8"/>
  <c r="H1911" i="8"/>
  <c r="H1912" i="8"/>
  <c r="H1913" i="8"/>
  <c r="H1914" i="8"/>
  <c r="H1915" i="8"/>
  <c r="H1916" i="8"/>
  <c r="H1917" i="8"/>
  <c r="H1918" i="8"/>
  <c r="H1919" i="8"/>
  <c r="H1920" i="8"/>
  <c r="H1921" i="8"/>
  <c r="H1922" i="8"/>
  <c r="H1923" i="8"/>
  <c r="H1924" i="8"/>
  <c r="H1925" i="8"/>
  <c r="H1926" i="8"/>
  <c r="H1927" i="8"/>
  <c r="H1928" i="8"/>
  <c r="H1929" i="8"/>
  <c r="H1930" i="8"/>
  <c r="H1931" i="8"/>
  <c r="H1932" i="8"/>
  <c r="H1933" i="8"/>
  <c r="H1934" i="8"/>
  <c r="H1935" i="8"/>
  <c r="H1936" i="8"/>
  <c r="H1937" i="8"/>
  <c r="H1938" i="8"/>
  <c r="H1939" i="8"/>
  <c r="H1940" i="8"/>
  <c r="H1941" i="8"/>
  <c r="H1942" i="8"/>
  <c r="H1943" i="8"/>
  <c r="H1944" i="8"/>
  <c r="H1945" i="8"/>
  <c r="H1946" i="8"/>
  <c r="H1947" i="8"/>
  <c r="H1948" i="8"/>
  <c r="H1949" i="8"/>
  <c r="H1950" i="8"/>
  <c r="H1951" i="8"/>
  <c r="H1952" i="8"/>
  <c r="H1953" i="8"/>
  <c r="H1954" i="8"/>
  <c r="H1955" i="8"/>
  <c r="H1956" i="8"/>
  <c r="H1957" i="8"/>
  <c r="H1958" i="8"/>
  <c r="H1959" i="8"/>
  <c r="H1960" i="8"/>
  <c r="H1961" i="8"/>
  <c r="H1962" i="8"/>
  <c r="H1963" i="8"/>
  <c r="H1964" i="8"/>
  <c r="H1965" i="8"/>
  <c r="H1966" i="8"/>
  <c r="H1967" i="8"/>
  <c r="H1968" i="8"/>
  <c r="H1969" i="8"/>
  <c r="H1970" i="8"/>
  <c r="H1971" i="8"/>
  <c r="H1972" i="8"/>
  <c r="H1973" i="8"/>
  <c r="H1974" i="8"/>
  <c r="H1975" i="8"/>
  <c r="H1976" i="8"/>
  <c r="H1977" i="8"/>
  <c r="H1978" i="8"/>
  <c r="H1979" i="8"/>
  <c r="H1980" i="8"/>
  <c r="H1981" i="8"/>
  <c r="H1982" i="8"/>
  <c r="H1983" i="8"/>
  <c r="H1984" i="8"/>
  <c r="H1985" i="8"/>
  <c r="H1986" i="8"/>
  <c r="H1987" i="8"/>
  <c r="H1988" i="8"/>
  <c r="H1989" i="8"/>
  <c r="H1990" i="8"/>
  <c r="H1991" i="8"/>
  <c r="H1992" i="8"/>
  <c r="H1993" i="8"/>
  <c r="H1994" i="8"/>
  <c r="H1995" i="8"/>
  <c r="H1996" i="8"/>
  <c r="H1997" i="8"/>
  <c r="H1998" i="8"/>
  <c r="H1999" i="8"/>
  <c r="H2000" i="8"/>
  <c r="H2001" i="8"/>
  <c r="H2002" i="8"/>
  <c r="H2003" i="8"/>
  <c r="H2004" i="8"/>
  <c r="H2005" i="8"/>
  <c r="H2006" i="8"/>
  <c r="H2007" i="8"/>
  <c r="H2008" i="8"/>
  <c r="H2009" i="8"/>
  <c r="H2010" i="8"/>
  <c r="H2011" i="8"/>
  <c r="H2012" i="8"/>
  <c r="H2013" i="8"/>
  <c r="H2014" i="8"/>
  <c r="H2015" i="8"/>
  <c r="H2016" i="8"/>
  <c r="H2017" i="8"/>
  <c r="H2018" i="8"/>
  <c r="H2019" i="8"/>
  <c r="H2020" i="8"/>
  <c r="H2021" i="8"/>
  <c r="H2022" i="8"/>
  <c r="H2023" i="8"/>
  <c r="H2024" i="8"/>
  <c r="H2025" i="8"/>
  <c r="H2026" i="8"/>
  <c r="H2027" i="8"/>
  <c r="H2028" i="8"/>
  <c r="H2029" i="8"/>
  <c r="H2030" i="8"/>
  <c r="H2031" i="8"/>
  <c r="H2032" i="8"/>
  <c r="H2033" i="8"/>
  <c r="H2034" i="8"/>
  <c r="H2035" i="8"/>
  <c r="H2036" i="8"/>
  <c r="H2037" i="8"/>
  <c r="H2038" i="8"/>
  <c r="H2039" i="8"/>
  <c r="H2040" i="8"/>
  <c r="H2041" i="8"/>
  <c r="H2042" i="8"/>
  <c r="H2043" i="8"/>
  <c r="H2044" i="8"/>
  <c r="H2045" i="8"/>
  <c r="H2046" i="8"/>
  <c r="H2047" i="8"/>
  <c r="H2048" i="8"/>
  <c r="H2049" i="8"/>
  <c r="H2050" i="8"/>
  <c r="H2051" i="8"/>
  <c r="H2052" i="8"/>
  <c r="H2053" i="8"/>
  <c r="H2054" i="8"/>
  <c r="H2055" i="8"/>
  <c r="H2056" i="8"/>
  <c r="H2057" i="8"/>
  <c r="H2058" i="8"/>
  <c r="H2059" i="8"/>
  <c r="H2060" i="8"/>
  <c r="H2061" i="8"/>
  <c r="H2062" i="8"/>
  <c r="H2063" i="8"/>
  <c r="H2064" i="8"/>
  <c r="H2065" i="8"/>
  <c r="H2066" i="8"/>
  <c r="H2067" i="8"/>
  <c r="H2068" i="8"/>
  <c r="H2069" i="8"/>
  <c r="H2070" i="8"/>
  <c r="H2071" i="8"/>
  <c r="H2072" i="8"/>
  <c r="H2073" i="8"/>
  <c r="H2074" i="8"/>
  <c r="H2075" i="8"/>
  <c r="H2076" i="8"/>
  <c r="H2077" i="8"/>
  <c r="H2078" i="8"/>
  <c r="H2079" i="8"/>
  <c r="H2080" i="8"/>
  <c r="H2081" i="8"/>
  <c r="H2082" i="8"/>
  <c r="H2083" i="8"/>
  <c r="H2084" i="8"/>
  <c r="H2085" i="8"/>
  <c r="H2086" i="8"/>
  <c r="H2087" i="8"/>
  <c r="H2088" i="8"/>
  <c r="H2089" i="8"/>
  <c r="H2090" i="8"/>
  <c r="H2091" i="8"/>
  <c r="H2092" i="8"/>
  <c r="H2093" i="8"/>
  <c r="H2094" i="8"/>
  <c r="H2095" i="8"/>
  <c r="H2096" i="8"/>
  <c r="H2097" i="8"/>
  <c r="H2098" i="8"/>
  <c r="H2099" i="8"/>
  <c r="H2100" i="8"/>
  <c r="H2101" i="8"/>
  <c r="H2102" i="8"/>
  <c r="H2103" i="8"/>
  <c r="H2104" i="8"/>
  <c r="H2105" i="8"/>
  <c r="H2106" i="8"/>
  <c r="H2107" i="8"/>
  <c r="H2108" i="8"/>
  <c r="H2109" i="8"/>
  <c r="H2110" i="8"/>
  <c r="H2111" i="8"/>
  <c r="H2112" i="8"/>
  <c r="H2113" i="8"/>
  <c r="H2114" i="8"/>
  <c r="H2115" i="8"/>
  <c r="H2116" i="8"/>
  <c r="H2117" i="8"/>
  <c r="H2118" i="8"/>
  <c r="H2119" i="8"/>
  <c r="H2120" i="8"/>
  <c r="H2121" i="8"/>
  <c r="H2122" i="8"/>
  <c r="H2123" i="8"/>
  <c r="H2124" i="8"/>
  <c r="H2125" i="8"/>
  <c r="H5" i="8"/>
  <c r="G2125" i="8"/>
  <c r="G2122" i="8"/>
  <c r="G2121" i="8"/>
  <c r="G2118" i="8"/>
  <c r="G2117" i="8"/>
  <c r="G2116" i="8"/>
  <c r="G2115" i="8"/>
  <c r="B2114" i="8"/>
  <c r="B2115" i="8"/>
  <c r="B2116" i="8"/>
  <c r="B2117" i="8"/>
  <c r="B2118" i="8"/>
  <c r="B2119" i="8"/>
  <c r="B2120" i="8"/>
  <c r="B2121" i="8"/>
  <c r="B2122" i="8"/>
  <c r="B2123" i="8"/>
  <c r="B2124" i="8"/>
  <c r="G2111" i="8"/>
  <c r="G2112" i="8"/>
  <c r="AA2177" i="8" l="1"/>
  <c r="AB2177" i="8" s="1"/>
  <c r="AA2185" i="8"/>
  <c r="AB2185" i="8" s="1"/>
  <c r="AB2258" i="8"/>
  <c r="AA2210" i="8"/>
  <c r="AB2210" i="8" s="1"/>
  <c r="AB2184" i="8"/>
  <c r="AB2268" i="8"/>
  <c r="AA2179" i="8"/>
  <c r="AB2179" i="8" s="1"/>
  <c r="AB2286" i="8"/>
  <c r="G2109" i="8"/>
  <c r="G2108" i="8"/>
  <c r="B2109" i="8"/>
  <c r="B2110" i="8"/>
  <c r="B2111" i="8"/>
  <c r="B2112" i="8"/>
  <c r="B2113" i="8"/>
  <c r="B2106" i="8"/>
  <c r="B2107" i="8"/>
  <c r="B2108" i="8"/>
  <c r="B2104" i="8"/>
  <c r="B2105" i="8"/>
  <c r="G2102" i="8"/>
  <c r="G2101" i="8"/>
  <c r="B2096" i="8"/>
  <c r="B2097" i="8"/>
  <c r="B2098" i="8"/>
  <c r="B2099" i="8"/>
  <c r="B2100" i="8"/>
  <c r="B2101" i="8"/>
  <c r="B2102" i="8"/>
  <c r="B2103" i="8"/>
  <c r="I2101" i="8"/>
  <c r="X2101" i="8" s="1"/>
  <c r="P2101" i="8"/>
  <c r="S2101" i="8" s="1"/>
  <c r="Q2101" i="8"/>
  <c r="T2101" i="8" s="1"/>
  <c r="R2101" i="8"/>
  <c r="U2101" i="8" s="1"/>
  <c r="I2102" i="8"/>
  <c r="P2102" i="8"/>
  <c r="S2102" i="8" s="1"/>
  <c r="Q2102" i="8"/>
  <c r="T2102" i="8" s="1"/>
  <c r="R2102" i="8"/>
  <c r="U2102" i="8" s="1"/>
  <c r="G2103" i="8"/>
  <c r="I2103" i="8"/>
  <c r="X2103" i="8" s="1"/>
  <c r="P2103" i="8"/>
  <c r="S2103" i="8" s="1"/>
  <c r="Q2103" i="8"/>
  <c r="T2103" i="8" s="1"/>
  <c r="R2103" i="8"/>
  <c r="U2103" i="8" s="1"/>
  <c r="G2104" i="8"/>
  <c r="I2104" i="8"/>
  <c r="P2104" i="8"/>
  <c r="S2104" i="8" s="1"/>
  <c r="Q2104" i="8"/>
  <c r="T2104" i="8" s="1"/>
  <c r="R2104" i="8"/>
  <c r="U2104" i="8" s="1"/>
  <c r="G2105" i="8"/>
  <c r="I2105" i="8"/>
  <c r="X2105" i="8" s="1"/>
  <c r="P2105" i="8"/>
  <c r="S2105" i="8" s="1"/>
  <c r="Q2105" i="8"/>
  <c r="T2105" i="8" s="1"/>
  <c r="R2105" i="8"/>
  <c r="U2105" i="8" s="1"/>
  <c r="G2106" i="8"/>
  <c r="I2106" i="8"/>
  <c r="P2106" i="8"/>
  <c r="S2106" i="8" s="1"/>
  <c r="Q2106" i="8"/>
  <c r="T2106" i="8" s="1"/>
  <c r="R2106" i="8"/>
  <c r="U2106" i="8" s="1"/>
  <c r="G2107" i="8"/>
  <c r="I2107" i="8"/>
  <c r="P2107" i="8"/>
  <c r="S2107" i="8" s="1"/>
  <c r="Q2107" i="8"/>
  <c r="T2107" i="8" s="1"/>
  <c r="R2107" i="8"/>
  <c r="U2107" i="8" s="1"/>
  <c r="I2108" i="8"/>
  <c r="W2108" i="8" s="1"/>
  <c r="P2108" i="8"/>
  <c r="S2108" i="8" s="1"/>
  <c r="Q2108" i="8"/>
  <c r="T2108" i="8" s="1"/>
  <c r="R2108" i="8"/>
  <c r="U2108" i="8" s="1"/>
  <c r="I2109" i="8"/>
  <c r="W2109" i="8" s="1"/>
  <c r="P2109" i="8"/>
  <c r="S2109" i="8" s="1"/>
  <c r="Q2109" i="8"/>
  <c r="T2109" i="8" s="1"/>
  <c r="R2109" i="8"/>
  <c r="U2109" i="8" s="1"/>
  <c r="G2110" i="8"/>
  <c r="I2110" i="8"/>
  <c r="P2110" i="8"/>
  <c r="S2110" i="8" s="1"/>
  <c r="Q2110" i="8"/>
  <c r="T2110" i="8" s="1"/>
  <c r="R2110" i="8"/>
  <c r="U2110" i="8" s="1"/>
  <c r="I2111" i="8"/>
  <c r="X2111" i="8" s="1"/>
  <c r="P2111" i="8"/>
  <c r="S2111" i="8" s="1"/>
  <c r="Q2111" i="8"/>
  <c r="T2111" i="8" s="1"/>
  <c r="R2111" i="8"/>
  <c r="U2111" i="8" s="1"/>
  <c r="I2112" i="8"/>
  <c r="W2112" i="8" s="1"/>
  <c r="P2112" i="8"/>
  <c r="S2112" i="8" s="1"/>
  <c r="Q2112" i="8"/>
  <c r="T2112" i="8" s="1"/>
  <c r="R2112" i="8"/>
  <c r="U2112" i="8" s="1"/>
  <c r="G2113" i="8"/>
  <c r="I2113" i="8"/>
  <c r="W2113" i="8" s="1"/>
  <c r="P2113" i="8"/>
  <c r="S2113" i="8" s="1"/>
  <c r="Q2113" i="8"/>
  <c r="T2113" i="8" s="1"/>
  <c r="R2113" i="8"/>
  <c r="U2113" i="8" s="1"/>
  <c r="G2114" i="8"/>
  <c r="I2114" i="8"/>
  <c r="P2114" i="8"/>
  <c r="S2114" i="8" s="1"/>
  <c r="Q2114" i="8"/>
  <c r="T2114" i="8" s="1"/>
  <c r="R2114" i="8"/>
  <c r="U2114" i="8" s="1"/>
  <c r="I2115" i="8"/>
  <c r="X2115" i="8" s="1"/>
  <c r="P2115" i="8"/>
  <c r="S2115" i="8" s="1"/>
  <c r="Q2115" i="8"/>
  <c r="T2115" i="8" s="1"/>
  <c r="R2115" i="8"/>
  <c r="U2115" i="8" s="1"/>
  <c r="I2116" i="8"/>
  <c r="W2116" i="8" s="1"/>
  <c r="P2116" i="8"/>
  <c r="S2116" i="8" s="1"/>
  <c r="Q2116" i="8"/>
  <c r="T2116" i="8" s="1"/>
  <c r="R2116" i="8"/>
  <c r="U2116" i="8" s="1"/>
  <c r="I2117" i="8"/>
  <c r="X2117" i="8" s="1"/>
  <c r="P2117" i="8"/>
  <c r="S2117" i="8" s="1"/>
  <c r="Q2117" i="8"/>
  <c r="T2117" i="8" s="1"/>
  <c r="R2117" i="8"/>
  <c r="U2117" i="8" s="1"/>
  <c r="I2118" i="8"/>
  <c r="W2118" i="8" s="1"/>
  <c r="P2118" i="8"/>
  <c r="S2118" i="8" s="1"/>
  <c r="Q2118" i="8"/>
  <c r="T2118" i="8" s="1"/>
  <c r="R2118" i="8"/>
  <c r="U2118" i="8" s="1"/>
  <c r="G2119" i="8"/>
  <c r="I2119" i="8"/>
  <c r="P2119" i="8"/>
  <c r="S2119" i="8" s="1"/>
  <c r="Q2119" i="8"/>
  <c r="T2119" i="8" s="1"/>
  <c r="R2119" i="8"/>
  <c r="U2119" i="8" s="1"/>
  <c r="G2120" i="8"/>
  <c r="I2120" i="8"/>
  <c r="P2120" i="8"/>
  <c r="S2120" i="8" s="1"/>
  <c r="Q2120" i="8"/>
  <c r="T2120" i="8" s="1"/>
  <c r="R2120" i="8"/>
  <c r="U2120" i="8" s="1"/>
  <c r="I2121" i="8"/>
  <c r="P2121" i="8"/>
  <c r="S2121" i="8" s="1"/>
  <c r="Q2121" i="8"/>
  <c r="T2121" i="8" s="1"/>
  <c r="R2121" i="8"/>
  <c r="U2121" i="8" s="1"/>
  <c r="I2122" i="8"/>
  <c r="W2122" i="8" s="1"/>
  <c r="P2122" i="8"/>
  <c r="S2122" i="8" s="1"/>
  <c r="Q2122" i="8"/>
  <c r="T2122" i="8" s="1"/>
  <c r="R2122" i="8"/>
  <c r="U2122" i="8" s="1"/>
  <c r="G2123" i="8"/>
  <c r="I2123" i="8"/>
  <c r="X2123" i="8" s="1"/>
  <c r="P2123" i="8"/>
  <c r="S2123" i="8" s="1"/>
  <c r="Q2123" i="8"/>
  <c r="T2123" i="8" s="1"/>
  <c r="R2123" i="8"/>
  <c r="U2123" i="8" s="1"/>
  <c r="G2124" i="8"/>
  <c r="I2124" i="8"/>
  <c r="W2124" i="8" s="1"/>
  <c r="P2124" i="8"/>
  <c r="S2124" i="8" s="1"/>
  <c r="Q2124" i="8"/>
  <c r="T2124" i="8" s="1"/>
  <c r="R2124" i="8"/>
  <c r="U2124" i="8" s="1"/>
  <c r="I2125" i="8"/>
  <c r="W2125" i="8" s="1"/>
  <c r="P2125" i="8"/>
  <c r="S2125" i="8" s="1"/>
  <c r="Q2125" i="8"/>
  <c r="T2125" i="8" s="1"/>
  <c r="R2125" i="8"/>
  <c r="U2125" i="8" s="1"/>
  <c r="G2126" i="8"/>
  <c r="I2126" i="8"/>
  <c r="W2126" i="8" s="1"/>
  <c r="P2126" i="8"/>
  <c r="S2126" i="8" s="1"/>
  <c r="Q2126" i="8"/>
  <c r="T2126" i="8" s="1"/>
  <c r="R2126" i="8"/>
  <c r="U2126" i="8" s="1"/>
  <c r="G2127" i="8"/>
  <c r="I2127" i="8"/>
  <c r="X2127" i="8" s="1"/>
  <c r="P2127" i="8"/>
  <c r="S2127" i="8" s="1"/>
  <c r="Q2127" i="8"/>
  <c r="T2127" i="8" s="1"/>
  <c r="R2127" i="8"/>
  <c r="U2127" i="8" s="1"/>
  <c r="G2128" i="8"/>
  <c r="I2128" i="8"/>
  <c r="P2128" i="8"/>
  <c r="S2128" i="8" s="1"/>
  <c r="Q2128" i="8"/>
  <c r="T2128" i="8" s="1"/>
  <c r="R2128" i="8"/>
  <c r="U2128" i="8" s="1"/>
  <c r="G2129" i="8"/>
  <c r="I2129" i="8"/>
  <c r="W2129" i="8" s="1"/>
  <c r="P2129" i="8"/>
  <c r="S2129" i="8" s="1"/>
  <c r="Q2129" i="8"/>
  <c r="T2129" i="8" s="1"/>
  <c r="R2129" i="8"/>
  <c r="U2129" i="8" s="1"/>
  <c r="G2130" i="8"/>
  <c r="I2130" i="8"/>
  <c r="X2130" i="8" s="1"/>
  <c r="P2130" i="8"/>
  <c r="S2130" i="8" s="1"/>
  <c r="Q2130" i="8"/>
  <c r="T2130" i="8" s="1"/>
  <c r="R2130" i="8"/>
  <c r="U2130" i="8" s="1"/>
  <c r="G2131" i="8"/>
  <c r="I2131" i="8"/>
  <c r="X2131" i="8" s="1"/>
  <c r="P2131" i="8"/>
  <c r="S2131" i="8" s="1"/>
  <c r="Q2131" i="8"/>
  <c r="T2131" i="8" s="1"/>
  <c r="R2131" i="8"/>
  <c r="U2131" i="8" s="1"/>
  <c r="G2132" i="8"/>
  <c r="I2132" i="8"/>
  <c r="W2132" i="8" s="1"/>
  <c r="P2132" i="8"/>
  <c r="S2132" i="8" s="1"/>
  <c r="Q2132" i="8"/>
  <c r="T2132" i="8" s="1"/>
  <c r="R2132" i="8"/>
  <c r="U2132" i="8" s="1"/>
  <c r="G2133" i="8"/>
  <c r="I2133" i="8"/>
  <c r="W2133" i="8" s="1"/>
  <c r="P2133" i="8"/>
  <c r="S2133" i="8" s="1"/>
  <c r="Q2133" i="8"/>
  <c r="T2133" i="8" s="1"/>
  <c r="R2133" i="8"/>
  <c r="U2133" i="8" s="1"/>
  <c r="G2134" i="8"/>
  <c r="I2134" i="8"/>
  <c r="W2134" i="8" s="1"/>
  <c r="P2134" i="8"/>
  <c r="S2134" i="8" s="1"/>
  <c r="Q2134" i="8"/>
  <c r="T2134" i="8" s="1"/>
  <c r="R2134" i="8"/>
  <c r="U2134" i="8" s="1"/>
  <c r="G2135" i="8"/>
  <c r="I2135" i="8"/>
  <c r="W2135" i="8" s="1"/>
  <c r="P2135" i="8"/>
  <c r="S2135" i="8" s="1"/>
  <c r="Q2135" i="8"/>
  <c r="T2135" i="8" s="1"/>
  <c r="R2135" i="8"/>
  <c r="U2135" i="8" s="1"/>
  <c r="G2136" i="8"/>
  <c r="I2136" i="8"/>
  <c r="W2136" i="8" s="1"/>
  <c r="P2136" i="8"/>
  <c r="S2136" i="8" s="1"/>
  <c r="Q2136" i="8"/>
  <c r="T2136" i="8" s="1"/>
  <c r="R2136" i="8"/>
  <c r="U2136" i="8" s="1"/>
  <c r="G2137" i="8"/>
  <c r="I2137" i="8"/>
  <c r="W2137" i="8" s="1"/>
  <c r="P2137" i="8"/>
  <c r="S2137" i="8" s="1"/>
  <c r="Q2137" i="8"/>
  <c r="T2137" i="8" s="1"/>
  <c r="R2137" i="8"/>
  <c r="U2137" i="8" s="1"/>
  <c r="G2138" i="8"/>
  <c r="I2138" i="8"/>
  <c r="P2138" i="8"/>
  <c r="S2138" i="8" s="1"/>
  <c r="Q2138" i="8"/>
  <c r="T2138" i="8" s="1"/>
  <c r="R2138" i="8"/>
  <c r="U2138" i="8" s="1"/>
  <c r="G2139" i="8"/>
  <c r="I2139" i="8"/>
  <c r="X2139" i="8" s="1"/>
  <c r="P2139" i="8"/>
  <c r="S2139" i="8" s="1"/>
  <c r="Q2139" i="8"/>
  <c r="T2139" i="8" s="1"/>
  <c r="R2139" i="8"/>
  <c r="U2139" i="8" s="1"/>
  <c r="G2140" i="8"/>
  <c r="I2140" i="8"/>
  <c r="W2140" i="8" s="1"/>
  <c r="P2140" i="8"/>
  <c r="S2140" i="8" s="1"/>
  <c r="Q2140" i="8"/>
  <c r="T2140" i="8" s="1"/>
  <c r="R2140" i="8"/>
  <c r="U2140" i="8" s="1"/>
  <c r="G2141" i="8"/>
  <c r="I2141" i="8"/>
  <c r="W2141" i="8" s="1"/>
  <c r="P2141" i="8"/>
  <c r="S2141" i="8" s="1"/>
  <c r="Q2141" i="8"/>
  <c r="T2141" i="8" s="1"/>
  <c r="R2141" i="8"/>
  <c r="U2141" i="8" s="1"/>
  <c r="G2142" i="8"/>
  <c r="I2142" i="8"/>
  <c r="X2142" i="8" s="1"/>
  <c r="P2142" i="8"/>
  <c r="S2142" i="8" s="1"/>
  <c r="Q2142" i="8"/>
  <c r="T2142" i="8" s="1"/>
  <c r="R2142" i="8"/>
  <c r="U2142" i="8" s="1"/>
  <c r="G2143" i="8"/>
  <c r="I2143" i="8"/>
  <c r="X2143" i="8" s="1"/>
  <c r="P2143" i="8"/>
  <c r="S2143" i="8" s="1"/>
  <c r="Q2143" i="8"/>
  <c r="T2143" i="8" s="1"/>
  <c r="R2143" i="8"/>
  <c r="U2143" i="8" s="1"/>
  <c r="G2144" i="8"/>
  <c r="I2144" i="8"/>
  <c r="W2144" i="8" s="1"/>
  <c r="P2144" i="8"/>
  <c r="S2144" i="8" s="1"/>
  <c r="Q2144" i="8"/>
  <c r="T2144" i="8" s="1"/>
  <c r="R2144" i="8"/>
  <c r="U2144" i="8" s="1"/>
  <c r="G2145" i="8"/>
  <c r="I2145" i="8"/>
  <c r="W2145" i="8" s="1"/>
  <c r="P2145" i="8"/>
  <c r="S2145" i="8" s="1"/>
  <c r="Q2145" i="8"/>
  <c r="T2145" i="8" s="1"/>
  <c r="R2145" i="8"/>
  <c r="U2145" i="8" s="1"/>
  <c r="G2090" i="8"/>
  <c r="G2086" i="8"/>
  <c r="G2085" i="8"/>
  <c r="B2086" i="8"/>
  <c r="B2087" i="8"/>
  <c r="B2088" i="8"/>
  <c r="B2089" i="8"/>
  <c r="B2090" i="8"/>
  <c r="B2091" i="8"/>
  <c r="B2092" i="8"/>
  <c r="B2093" i="8"/>
  <c r="B2094" i="8"/>
  <c r="B2095" i="8"/>
  <c r="B2085" i="8"/>
  <c r="W2117" i="8" l="1"/>
  <c r="W2111" i="8"/>
  <c r="W2143" i="8"/>
  <c r="W2142" i="8"/>
  <c r="X2138" i="8"/>
  <c r="W2138" i="8"/>
  <c r="X2135" i="8"/>
  <c r="X2134" i="8"/>
  <c r="W2128" i="8"/>
  <c r="X2128" i="8"/>
  <c r="W2131" i="8"/>
  <c r="X2126" i="8"/>
  <c r="W2139" i="8"/>
  <c r="W2127" i="8"/>
  <c r="X2129" i="8"/>
  <c r="X2133" i="8"/>
  <c r="W2130" i="8"/>
  <c r="V2126" i="8"/>
  <c r="V2102" i="8"/>
  <c r="V2105" i="8"/>
  <c r="V2114" i="8"/>
  <c r="V2130" i="8"/>
  <c r="V2120" i="8"/>
  <c r="V2138" i="8"/>
  <c r="V2142" i="8"/>
  <c r="V2134" i="8"/>
  <c r="V2133" i="8"/>
  <c r="V2127" i="8"/>
  <c r="V2139" i="8"/>
  <c r="Y2139" i="8" s="1"/>
  <c r="V2131" i="8"/>
  <c r="X2125" i="8"/>
  <c r="X2124" i="8"/>
  <c r="V2124" i="8"/>
  <c r="W2123" i="8"/>
  <c r="V2122" i="8"/>
  <c r="X2121" i="8"/>
  <c r="W2121" i="8"/>
  <c r="W2120" i="8"/>
  <c r="X2120" i="8"/>
  <c r="X2119" i="8"/>
  <c r="W2119" i="8"/>
  <c r="V2119" i="8"/>
  <c r="V2118" i="8"/>
  <c r="V2117" i="8"/>
  <c r="Y2117" i="8" s="1"/>
  <c r="Z2117" i="8" s="1"/>
  <c r="V2116" i="8"/>
  <c r="W2115" i="8"/>
  <c r="X2113" i="8"/>
  <c r="X2112" i="8"/>
  <c r="V2110" i="8"/>
  <c r="X2109" i="8"/>
  <c r="X2108" i="8"/>
  <c r="X2107" i="8"/>
  <c r="W2107" i="8"/>
  <c r="V2106" i="8"/>
  <c r="W2105" i="8"/>
  <c r="W2104" i="8"/>
  <c r="X2104" i="8"/>
  <c r="W2103" i="8"/>
  <c r="W2101" i="8"/>
  <c r="V2101" i="8"/>
  <c r="V2145" i="8"/>
  <c r="V2140" i="8"/>
  <c r="V2137" i="8"/>
  <c r="V2132" i="8"/>
  <c r="V2129" i="8"/>
  <c r="V2128" i="8"/>
  <c r="V2125" i="8"/>
  <c r="V2144" i="8"/>
  <c r="V2143" i="8"/>
  <c r="V2141" i="8"/>
  <c r="V2136" i="8"/>
  <c r="V2135" i="8"/>
  <c r="X2141" i="8"/>
  <c r="X2137" i="8"/>
  <c r="V2123" i="8"/>
  <c r="V2121" i="8"/>
  <c r="X2118" i="8"/>
  <c r="X2116" i="8"/>
  <c r="W2114" i="8"/>
  <c r="X2114" i="8"/>
  <c r="W2110" i="8"/>
  <c r="X2110" i="8"/>
  <c r="W2106" i="8"/>
  <c r="X2106" i="8"/>
  <c r="W2102" i="8"/>
  <c r="X2102" i="8"/>
  <c r="X2145" i="8"/>
  <c r="X2144" i="8"/>
  <c r="X2140" i="8"/>
  <c r="X2136" i="8"/>
  <c r="X2132" i="8"/>
  <c r="X2122" i="8"/>
  <c r="V2115" i="8"/>
  <c r="V2113" i="8"/>
  <c r="V2112" i="8"/>
  <c r="V2111" i="8"/>
  <c r="V2109" i="8"/>
  <c r="V2108" i="8"/>
  <c r="V2107" i="8"/>
  <c r="V2104" i="8"/>
  <c r="V2103" i="8"/>
  <c r="R2727" i="8"/>
  <c r="U2727" i="8" s="1"/>
  <c r="Q2727" i="8"/>
  <c r="T2727" i="8" s="1"/>
  <c r="P2727" i="8"/>
  <c r="S2727" i="8" s="1"/>
  <c r="R2726" i="8"/>
  <c r="U2726" i="8" s="1"/>
  <c r="Q2726" i="8"/>
  <c r="T2726" i="8" s="1"/>
  <c r="P2726" i="8"/>
  <c r="S2726" i="8" s="1"/>
  <c r="R2725" i="8"/>
  <c r="U2725" i="8" s="1"/>
  <c r="Q2725" i="8"/>
  <c r="T2725" i="8" s="1"/>
  <c r="P2725" i="8"/>
  <c r="S2725" i="8" s="1"/>
  <c r="R2724" i="8"/>
  <c r="U2724" i="8" s="1"/>
  <c r="Q2724" i="8"/>
  <c r="T2724" i="8" s="1"/>
  <c r="P2724" i="8"/>
  <c r="S2724" i="8" s="1"/>
  <c r="R2723" i="8"/>
  <c r="U2723" i="8" s="1"/>
  <c r="Q2723" i="8"/>
  <c r="T2723" i="8" s="1"/>
  <c r="P2723" i="8"/>
  <c r="S2723" i="8" s="1"/>
  <c r="R2722" i="8"/>
  <c r="U2722" i="8" s="1"/>
  <c r="Q2722" i="8"/>
  <c r="T2722" i="8" s="1"/>
  <c r="P2722" i="8"/>
  <c r="S2722" i="8" s="1"/>
  <c r="R2721" i="8"/>
  <c r="U2721" i="8" s="1"/>
  <c r="Q2721" i="8"/>
  <c r="T2721" i="8" s="1"/>
  <c r="P2721" i="8"/>
  <c r="S2721" i="8" s="1"/>
  <c r="R2720" i="8"/>
  <c r="U2720" i="8" s="1"/>
  <c r="Q2720" i="8"/>
  <c r="T2720" i="8" s="1"/>
  <c r="P2720" i="8"/>
  <c r="S2720" i="8" s="1"/>
  <c r="R2719" i="8"/>
  <c r="U2719" i="8" s="1"/>
  <c r="Q2719" i="8"/>
  <c r="T2719" i="8" s="1"/>
  <c r="P2719" i="8"/>
  <c r="S2719" i="8" s="1"/>
  <c r="R2718" i="8"/>
  <c r="U2718" i="8" s="1"/>
  <c r="Q2718" i="8"/>
  <c r="T2718" i="8" s="1"/>
  <c r="P2718" i="8"/>
  <c r="S2718" i="8" s="1"/>
  <c r="R2717" i="8"/>
  <c r="U2717" i="8" s="1"/>
  <c r="Q2717" i="8"/>
  <c r="T2717" i="8" s="1"/>
  <c r="P2717" i="8"/>
  <c r="S2717" i="8" s="1"/>
  <c r="R2716" i="8"/>
  <c r="U2716" i="8" s="1"/>
  <c r="Q2716" i="8"/>
  <c r="T2716" i="8" s="1"/>
  <c r="P2716" i="8"/>
  <c r="S2716" i="8" s="1"/>
  <c r="R2715" i="8"/>
  <c r="U2715" i="8" s="1"/>
  <c r="Q2715" i="8"/>
  <c r="T2715" i="8" s="1"/>
  <c r="P2715" i="8"/>
  <c r="S2715" i="8" s="1"/>
  <c r="R2714" i="8"/>
  <c r="U2714" i="8" s="1"/>
  <c r="Q2714" i="8"/>
  <c r="T2714" i="8" s="1"/>
  <c r="P2714" i="8"/>
  <c r="S2714" i="8" s="1"/>
  <c r="R2713" i="8"/>
  <c r="U2713" i="8" s="1"/>
  <c r="Q2713" i="8"/>
  <c r="T2713" i="8" s="1"/>
  <c r="P2713" i="8"/>
  <c r="S2713" i="8" s="1"/>
  <c r="R2712" i="8"/>
  <c r="U2712" i="8" s="1"/>
  <c r="Q2712" i="8"/>
  <c r="T2712" i="8" s="1"/>
  <c r="P2712" i="8"/>
  <c r="S2712" i="8" s="1"/>
  <c r="R2711" i="8"/>
  <c r="U2711" i="8" s="1"/>
  <c r="Q2711" i="8"/>
  <c r="T2711" i="8" s="1"/>
  <c r="P2711" i="8"/>
  <c r="S2711" i="8" s="1"/>
  <c r="R2710" i="8"/>
  <c r="U2710" i="8" s="1"/>
  <c r="Q2710" i="8"/>
  <c r="T2710" i="8" s="1"/>
  <c r="P2710" i="8"/>
  <c r="S2710" i="8" s="1"/>
  <c r="R2709" i="8"/>
  <c r="U2709" i="8" s="1"/>
  <c r="Q2709" i="8"/>
  <c r="T2709" i="8" s="1"/>
  <c r="P2709" i="8"/>
  <c r="S2709" i="8" s="1"/>
  <c r="R2708" i="8"/>
  <c r="U2708" i="8" s="1"/>
  <c r="Q2708" i="8"/>
  <c r="T2708" i="8" s="1"/>
  <c r="P2708" i="8"/>
  <c r="S2708" i="8" s="1"/>
  <c r="R2707" i="8"/>
  <c r="U2707" i="8" s="1"/>
  <c r="Q2707" i="8"/>
  <c r="T2707" i="8" s="1"/>
  <c r="P2707" i="8"/>
  <c r="S2707" i="8" s="1"/>
  <c r="R2706" i="8"/>
  <c r="U2706" i="8" s="1"/>
  <c r="Q2706" i="8"/>
  <c r="T2706" i="8" s="1"/>
  <c r="P2706" i="8"/>
  <c r="S2706" i="8" s="1"/>
  <c r="R2705" i="8"/>
  <c r="U2705" i="8" s="1"/>
  <c r="Q2705" i="8"/>
  <c r="T2705" i="8" s="1"/>
  <c r="P2705" i="8"/>
  <c r="S2705" i="8" s="1"/>
  <c r="R2704" i="8"/>
  <c r="U2704" i="8" s="1"/>
  <c r="Q2704" i="8"/>
  <c r="T2704" i="8" s="1"/>
  <c r="P2704" i="8"/>
  <c r="S2704" i="8" s="1"/>
  <c r="R2703" i="8"/>
  <c r="U2703" i="8" s="1"/>
  <c r="Q2703" i="8"/>
  <c r="T2703" i="8" s="1"/>
  <c r="P2703" i="8"/>
  <c r="S2703" i="8" s="1"/>
  <c r="R2702" i="8"/>
  <c r="U2702" i="8" s="1"/>
  <c r="Q2702" i="8"/>
  <c r="T2702" i="8" s="1"/>
  <c r="P2702" i="8"/>
  <c r="S2702" i="8" s="1"/>
  <c r="R2701" i="8"/>
  <c r="U2701" i="8" s="1"/>
  <c r="Q2701" i="8"/>
  <c r="T2701" i="8" s="1"/>
  <c r="P2701" i="8"/>
  <c r="S2701" i="8" s="1"/>
  <c r="R2700" i="8"/>
  <c r="U2700" i="8" s="1"/>
  <c r="Q2700" i="8"/>
  <c r="T2700" i="8" s="1"/>
  <c r="P2700" i="8"/>
  <c r="S2700" i="8" s="1"/>
  <c r="R2699" i="8"/>
  <c r="U2699" i="8" s="1"/>
  <c r="Q2699" i="8"/>
  <c r="T2699" i="8" s="1"/>
  <c r="P2699" i="8"/>
  <c r="S2699" i="8" s="1"/>
  <c r="R2698" i="8"/>
  <c r="U2698" i="8" s="1"/>
  <c r="Q2698" i="8"/>
  <c r="T2698" i="8" s="1"/>
  <c r="P2698" i="8"/>
  <c r="S2698" i="8" s="1"/>
  <c r="R2697" i="8"/>
  <c r="U2697" i="8" s="1"/>
  <c r="Q2697" i="8"/>
  <c r="T2697" i="8" s="1"/>
  <c r="P2697" i="8"/>
  <c r="S2697" i="8" s="1"/>
  <c r="R2696" i="8"/>
  <c r="U2696" i="8" s="1"/>
  <c r="Q2696" i="8"/>
  <c r="T2696" i="8" s="1"/>
  <c r="P2696" i="8"/>
  <c r="S2696" i="8" s="1"/>
  <c r="R2695" i="8"/>
  <c r="U2695" i="8" s="1"/>
  <c r="Q2695" i="8"/>
  <c r="T2695" i="8" s="1"/>
  <c r="P2695" i="8"/>
  <c r="S2695" i="8" s="1"/>
  <c r="R2694" i="8"/>
  <c r="U2694" i="8" s="1"/>
  <c r="Q2694" i="8"/>
  <c r="T2694" i="8" s="1"/>
  <c r="P2694" i="8"/>
  <c r="S2694" i="8" s="1"/>
  <c r="R2693" i="8"/>
  <c r="U2693" i="8" s="1"/>
  <c r="Q2693" i="8"/>
  <c r="T2693" i="8" s="1"/>
  <c r="P2693" i="8"/>
  <c r="S2693" i="8" s="1"/>
  <c r="R2692" i="8"/>
  <c r="U2692" i="8" s="1"/>
  <c r="Q2692" i="8"/>
  <c r="T2692" i="8" s="1"/>
  <c r="P2692" i="8"/>
  <c r="S2692" i="8" s="1"/>
  <c r="R2691" i="8"/>
  <c r="U2691" i="8" s="1"/>
  <c r="Q2691" i="8"/>
  <c r="T2691" i="8" s="1"/>
  <c r="P2691" i="8"/>
  <c r="S2691" i="8" s="1"/>
  <c r="R2690" i="8"/>
  <c r="U2690" i="8" s="1"/>
  <c r="Q2690" i="8"/>
  <c r="T2690" i="8" s="1"/>
  <c r="P2690" i="8"/>
  <c r="S2690" i="8" s="1"/>
  <c r="R2689" i="8"/>
  <c r="U2689" i="8" s="1"/>
  <c r="Q2689" i="8"/>
  <c r="T2689" i="8" s="1"/>
  <c r="P2689" i="8"/>
  <c r="S2689" i="8" s="1"/>
  <c r="R2688" i="8"/>
  <c r="U2688" i="8" s="1"/>
  <c r="Q2688" i="8"/>
  <c r="T2688" i="8" s="1"/>
  <c r="P2688" i="8"/>
  <c r="S2688" i="8" s="1"/>
  <c r="R2295" i="8"/>
  <c r="U2295" i="8" s="1"/>
  <c r="Q2295" i="8"/>
  <c r="T2295" i="8" s="1"/>
  <c r="P2295" i="8"/>
  <c r="S2295" i="8" s="1"/>
  <c r="R2294" i="8"/>
  <c r="U2294" i="8" s="1"/>
  <c r="Q2294" i="8"/>
  <c r="T2294" i="8" s="1"/>
  <c r="P2294" i="8"/>
  <c r="S2294" i="8" s="1"/>
  <c r="R2293" i="8"/>
  <c r="U2293" i="8" s="1"/>
  <c r="Q2293" i="8"/>
  <c r="T2293" i="8" s="1"/>
  <c r="P2293" i="8"/>
  <c r="S2293" i="8" s="1"/>
  <c r="R2292" i="8"/>
  <c r="U2292" i="8" s="1"/>
  <c r="Q2292" i="8"/>
  <c r="T2292" i="8" s="1"/>
  <c r="P2292" i="8"/>
  <c r="S2292" i="8" s="1"/>
  <c r="R2173" i="8"/>
  <c r="U2173" i="8" s="1"/>
  <c r="Q2173" i="8"/>
  <c r="T2173" i="8" s="1"/>
  <c r="P2173" i="8"/>
  <c r="S2173" i="8" s="1"/>
  <c r="R2172" i="8"/>
  <c r="U2172" i="8" s="1"/>
  <c r="Q2172" i="8"/>
  <c r="T2172" i="8" s="1"/>
  <c r="P2172" i="8"/>
  <c r="S2172" i="8" s="1"/>
  <c r="R2171" i="8"/>
  <c r="U2171" i="8" s="1"/>
  <c r="Q2171" i="8"/>
  <c r="T2171" i="8" s="1"/>
  <c r="P2171" i="8"/>
  <c r="S2171" i="8" s="1"/>
  <c r="R2170" i="8"/>
  <c r="U2170" i="8" s="1"/>
  <c r="Q2170" i="8"/>
  <c r="T2170" i="8" s="1"/>
  <c r="P2170" i="8"/>
  <c r="S2170" i="8" s="1"/>
  <c r="R2169" i="8"/>
  <c r="U2169" i="8" s="1"/>
  <c r="Q2169" i="8"/>
  <c r="T2169" i="8" s="1"/>
  <c r="P2169" i="8"/>
  <c r="S2169" i="8" s="1"/>
  <c r="R2168" i="8"/>
  <c r="U2168" i="8" s="1"/>
  <c r="Q2168" i="8"/>
  <c r="T2168" i="8" s="1"/>
  <c r="P2168" i="8"/>
  <c r="S2168" i="8" s="1"/>
  <c r="R2167" i="8"/>
  <c r="U2167" i="8" s="1"/>
  <c r="Q2167" i="8"/>
  <c r="T2167" i="8" s="1"/>
  <c r="P2167" i="8"/>
  <c r="S2167" i="8" s="1"/>
  <c r="R2166" i="8"/>
  <c r="U2166" i="8" s="1"/>
  <c r="Q2166" i="8"/>
  <c r="T2166" i="8" s="1"/>
  <c r="P2166" i="8"/>
  <c r="S2166" i="8" s="1"/>
  <c r="R2165" i="8"/>
  <c r="U2165" i="8" s="1"/>
  <c r="Q2165" i="8"/>
  <c r="T2165" i="8" s="1"/>
  <c r="P2165" i="8"/>
  <c r="S2165" i="8" s="1"/>
  <c r="R2164" i="8"/>
  <c r="U2164" i="8" s="1"/>
  <c r="Q2164" i="8"/>
  <c r="T2164" i="8" s="1"/>
  <c r="P2164" i="8"/>
  <c r="S2164" i="8" s="1"/>
  <c r="R2163" i="8"/>
  <c r="U2163" i="8" s="1"/>
  <c r="Q2163" i="8"/>
  <c r="T2163" i="8" s="1"/>
  <c r="P2163" i="8"/>
  <c r="S2163" i="8" s="1"/>
  <c r="R2162" i="8"/>
  <c r="U2162" i="8" s="1"/>
  <c r="Q2162" i="8"/>
  <c r="T2162" i="8" s="1"/>
  <c r="P2162" i="8"/>
  <c r="S2162" i="8" s="1"/>
  <c r="R2161" i="8"/>
  <c r="U2161" i="8" s="1"/>
  <c r="Q2161" i="8"/>
  <c r="T2161" i="8" s="1"/>
  <c r="P2161" i="8"/>
  <c r="S2161" i="8" s="1"/>
  <c r="R2160" i="8"/>
  <c r="U2160" i="8" s="1"/>
  <c r="Q2160" i="8"/>
  <c r="T2160" i="8" s="1"/>
  <c r="P2160" i="8"/>
  <c r="S2160" i="8" s="1"/>
  <c r="R2159" i="8"/>
  <c r="U2159" i="8" s="1"/>
  <c r="Q2159" i="8"/>
  <c r="T2159" i="8" s="1"/>
  <c r="P2159" i="8"/>
  <c r="S2159" i="8" s="1"/>
  <c r="R2158" i="8"/>
  <c r="U2158" i="8" s="1"/>
  <c r="Q2158" i="8"/>
  <c r="T2158" i="8" s="1"/>
  <c r="P2158" i="8"/>
  <c r="S2158" i="8" s="1"/>
  <c r="R2157" i="8"/>
  <c r="U2157" i="8" s="1"/>
  <c r="Q2157" i="8"/>
  <c r="T2157" i="8" s="1"/>
  <c r="P2157" i="8"/>
  <c r="S2157" i="8" s="1"/>
  <c r="R2156" i="8"/>
  <c r="U2156" i="8" s="1"/>
  <c r="Q2156" i="8"/>
  <c r="T2156" i="8" s="1"/>
  <c r="P2156" i="8"/>
  <c r="S2156" i="8" s="1"/>
  <c r="R2155" i="8"/>
  <c r="U2155" i="8" s="1"/>
  <c r="Q2155" i="8"/>
  <c r="T2155" i="8" s="1"/>
  <c r="P2155" i="8"/>
  <c r="S2155" i="8" s="1"/>
  <c r="R2154" i="8"/>
  <c r="U2154" i="8" s="1"/>
  <c r="Q2154" i="8"/>
  <c r="T2154" i="8" s="1"/>
  <c r="P2154" i="8"/>
  <c r="S2154" i="8" s="1"/>
  <c r="R2153" i="8"/>
  <c r="U2153" i="8" s="1"/>
  <c r="Q2153" i="8"/>
  <c r="T2153" i="8" s="1"/>
  <c r="P2153" i="8"/>
  <c r="S2153" i="8" s="1"/>
  <c r="R2152" i="8"/>
  <c r="U2152" i="8" s="1"/>
  <c r="Q2152" i="8"/>
  <c r="T2152" i="8" s="1"/>
  <c r="P2152" i="8"/>
  <c r="S2152" i="8" s="1"/>
  <c r="R2151" i="8"/>
  <c r="U2151" i="8" s="1"/>
  <c r="Q2151" i="8"/>
  <c r="T2151" i="8" s="1"/>
  <c r="P2151" i="8"/>
  <c r="S2151" i="8" s="1"/>
  <c r="R2150" i="8"/>
  <c r="U2150" i="8" s="1"/>
  <c r="Q2150" i="8"/>
  <c r="T2150" i="8" s="1"/>
  <c r="P2150" i="8"/>
  <c r="S2150" i="8" s="1"/>
  <c r="R2149" i="8"/>
  <c r="U2149" i="8" s="1"/>
  <c r="Q2149" i="8"/>
  <c r="T2149" i="8" s="1"/>
  <c r="P2149" i="8"/>
  <c r="S2149" i="8" s="1"/>
  <c r="R2148" i="8"/>
  <c r="U2148" i="8" s="1"/>
  <c r="Q2148" i="8"/>
  <c r="T2148" i="8" s="1"/>
  <c r="P2148" i="8"/>
  <c r="S2148" i="8" s="1"/>
  <c r="R2147" i="8"/>
  <c r="U2147" i="8" s="1"/>
  <c r="Q2147" i="8"/>
  <c r="T2147" i="8" s="1"/>
  <c r="P2147" i="8"/>
  <c r="S2147" i="8" s="1"/>
  <c r="R2146" i="8"/>
  <c r="U2146" i="8" s="1"/>
  <c r="Q2146" i="8"/>
  <c r="T2146" i="8" s="1"/>
  <c r="P2146" i="8"/>
  <c r="S2146" i="8" s="1"/>
  <c r="R2100" i="8"/>
  <c r="U2100" i="8" s="1"/>
  <c r="Q2100" i="8"/>
  <c r="T2100" i="8" s="1"/>
  <c r="P2100" i="8"/>
  <c r="S2100" i="8" s="1"/>
  <c r="R2099" i="8"/>
  <c r="U2099" i="8" s="1"/>
  <c r="Q2099" i="8"/>
  <c r="T2099" i="8" s="1"/>
  <c r="P2099" i="8"/>
  <c r="S2099" i="8" s="1"/>
  <c r="R2098" i="8"/>
  <c r="U2098" i="8" s="1"/>
  <c r="Q2098" i="8"/>
  <c r="T2098" i="8" s="1"/>
  <c r="P2098" i="8"/>
  <c r="S2098" i="8" s="1"/>
  <c r="R2097" i="8"/>
  <c r="U2097" i="8" s="1"/>
  <c r="Q2097" i="8"/>
  <c r="T2097" i="8" s="1"/>
  <c r="P2097" i="8"/>
  <c r="S2097" i="8" s="1"/>
  <c r="R2096" i="8"/>
  <c r="U2096" i="8" s="1"/>
  <c r="Q2096" i="8"/>
  <c r="T2096" i="8" s="1"/>
  <c r="P2096" i="8"/>
  <c r="S2096" i="8" s="1"/>
  <c r="R2095" i="8"/>
  <c r="U2095" i="8" s="1"/>
  <c r="Q2095" i="8"/>
  <c r="T2095" i="8" s="1"/>
  <c r="P2095" i="8"/>
  <c r="S2095" i="8" s="1"/>
  <c r="R2094" i="8"/>
  <c r="U2094" i="8" s="1"/>
  <c r="Q2094" i="8"/>
  <c r="T2094" i="8" s="1"/>
  <c r="P2094" i="8"/>
  <c r="S2094" i="8" s="1"/>
  <c r="R2093" i="8"/>
  <c r="U2093" i="8" s="1"/>
  <c r="Q2093" i="8"/>
  <c r="T2093" i="8" s="1"/>
  <c r="P2093" i="8"/>
  <c r="S2093" i="8" s="1"/>
  <c r="R2092" i="8"/>
  <c r="U2092" i="8" s="1"/>
  <c r="Q2092" i="8"/>
  <c r="T2092" i="8" s="1"/>
  <c r="P2092" i="8"/>
  <c r="S2092" i="8" s="1"/>
  <c r="R2091" i="8"/>
  <c r="U2091" i="8" s="1"/>
  <c r="Q2091" i="8"/>
  <c r="T2091" i="8" s="1"/>
  <c r="P2091" i="8"/>
  <c r="S2091" i="8" s="1"/>
  <c r="R2090" i="8"/>
  <c r="U2090" i="8" s="1"/>
  <c r="Q2090" i="8"/>
  <c r="T2090" i="8" s="1"/>
  <c r="P2090" i="8"/>
  <c r="S2090" i="8" s="1"/>
  <c r="R2089" i="8"/>
  <c r="U2089" i="8" s="1"/>
  <c r="Q2089" i="8"/>
  <c r="T2089" i="8" s="1"/>
  <c r="P2089" i="8"/>
  <c r="S2089" i="8" s="1"/>
  <c r="R2088" i="8"/>
  <c r="U2088" i="8" s="1"/>
  <c r="Q2088" i="8"/>
  <c r="T2088" i="8" s="1"/>
  <c r="P2088" i="8"/>
  <c r="S2088" i="8" s="1"/>
  <c r="R2087" i="8"/>
  <c r="U2087" i="8" s="1"/>
  <c r="Q2087" i="8"/>
  <c r="T2087" i="8" s="1"/>
  <c r="P2087" i="8"/>
  <c r="S2087" i="8" s="1"/>
  <c r="R2085" i="8"/>
  <c r="U2085" i="8" s="1"/>
  <c r="Q2085" i="8"/>
  <c r="T2085" i="8" s="1"/>
  <c r="P2085" i="8"/>
  <c r="S2085" i="8" s="1"/>
  <c r="R2084" i="8"/>
  <c r="U2084" i="8" s="1"/>
  <c r="Q2084" i="8"/>
  <c r="T2084" i="8" s="1"/>
  <c r="P2084" i="8"/>
  <c r="S2084" i="8" s="1"/>
  <c r="R2083" i="8"/>
  <c r="U2083" i="8" s="1"/>
  <c r="Q2083" i="8"/>
  <c r="T2083" i="8" s="1"/>
  <c r="P2083" i="8"/>
  <c r="S2083" i="8" s="1"/>
  <c r="R2082" i="8"/>
  <c r="U2082" i="8" s="1"/>
  <c r="Q2082" i="8"/>
  <c r="T2082" i="8" s="1"/>
  <c r="P2082" i="8"/>
  <c r="S2082" i="8" s="1"/>
  <c r="R2081" i="8"/>
  <c r="U2081" i="8" s="1"/>
  <c r="Q2081" i="8"/>
  <c r="T2081" i="8" s="1"/>
  <c r="P2081" i="8"/>
  <c r="S2081" i="8" s="1"/>
  <c r="R2080" i="8"/>
  <c r="U2080" i="8" s="1"/>
  <c r="Q2080" i="8"/>
  <c r="T2080" i="8" s="1"/>
  <c r="P2080" i="8"/>
  <c r="S2080" i="8" s="1"/>
  <c r="R2079" i="8"/>
  <c r="U2079" i="8" s="1"/>
  <c r="Q2079" i="8"/>
  <c r="T2079" i="8" s="1"/>
  <c r="P2079" i="8"/>
  <c r="S2079" i="8" s="1"/>
  <c r="R2078" i="8"/>
  <c r="U2078" i="8" s="1"/>
  <c r="Q2078" i="8"/>
  <c r="T2078" i="8" s="1"/>
  <c r="P2078" i="8"/>
  <c r="S2078" i="8" s="1"/>
  <c r="R2077" i="8"/>
  <c r="U2077" i="8" s="1"/>
  <c r="Q2077" i="8"/>
  <c r="T2077" i="8" s="1"/>
  <c r="P2077" i="8"/>
  <c r="S2077" i="8" s="1"/>
  <c r="R2076" i="8"/>
  <c r="U2076" i="8" s="1"/>
  <c r="Q2076" i="8"/>
  <c r="T2076" i="8" s="1"/>
  <c r="P2076" i="8"/>
  <c r="S2076" i="8" s="1"/>
  <c r="R2075" i="8"/>
  <c r="U2075" i="8" s="1"/>
  <c r="Q2075" i="8"/>
  <c r="T2075" i="8" s="1"/>
  <c r="P2075" i="8"/>
  <c r="S2075" i="8" s="1"/>
  <c r="R2074" i="8"/>
  <c r="U2074" i="8" s="1"/>
  <c r="Q2074" i="8"/>
  <c r="T2074" i="8" s="1"/>
  <c r="P2074" i="8"/>
  <c r="S2074" i="8" s="1"/>
  <c r="R2073" i="8"/>
  <c r="U2073" i="8" s="1"/>
  <c r="Q2073" i="8"/>
  <c r="T2073" i="8" s="1"/>
  <c r="P2073" i="8"/>
  <c r="S2073" i="8" s="1"/>
  <c r="R2072" i="8"/>
  <c r="U2072" i="8" s="1"/>
  <c r="Q2072" i="8"/>
  <c r="T2072" i="8" s="1"/>
  <c r="P2072" i="8"/>
  <c r="S2072" i="8" s="1"/>
  <c r="R2071" i="8"/>
  <c r="U2071" i="8" s="1"/>
  <c r="Q2071" i="8"/>
  <c r="T2071" i="8" s="1"/>
  <c r="P2071" i="8"/>
  <c r="S2071" i="8" s="1"/>
  <c r="R2070" i="8"/>
  <c r="U2070" i="8" s="1"/>
  <c r="Q2070" i="8"/>
  <c r="T2070" i="8" s="1"/>
  <c r="P2070" i="8"/>
  <c r="S2070" i="8" s="1"/>
  <c r="R2069" i="8"/>
  <c r="U2069" i="8" s="1"/>
  <c r="Q2069" i="8"/>
  <c r="T2069" i="8" s="1"/>
  <c r="P2069" i="8"/>
  <c r="S2069" i="8" s="1"/>
  <c r="R2068" i="8"/>
  <c r="U2068" i="8" s="1"/>
  <c r="Q2068" i="8"/>
  <c r="T2068" i="8" s="1"/>
  <c r="P2068" i="8"/>
  <c r="S2068" i="8" s="1"/>
  <c r="R2067" i="8"/>
  <c r="U2067" i="8" s="1"/>
  <c r="Q2067" i="8"/>
  <c r="T2067" i="8" s="1"/>
  <c r="P2067" i="8"/>
  <c r="S2067" i="8" s="1"/>
  <c r="R2066" i="8"/>
  <c r="U2066" i="8" s="1"/>
  <c r="Q2066" i="8"/>
  <c r="T2066" i="8" s="1"/>
  <c r="P2066" i="8"/>
  <c r="S2066" i="8" s="1"/>
  <c r="R2065" i="8"/>
  <c r="U2065" i="8" s="1"/>
  <c r="Q2065" i="8"/>
  <c r="T2065" i="8" s="1"/>
  <c r="P2065" i="8"/>
  <c r="S2065" i="8" s="1"/>
  <c r="R2064" i="8"/>
  <c r="U2064" i="8" s="1"/>
  <c r="Q2064" i="8"/>
  <c r="T2064" i="8" s="1"/>
  <c r="P2064" i="8"/>
  <c r="S2064" i="8" s="1"/>
  <c r="R2063" i="8"/>
  <c r="U2063" i="8" s="1"/>
  <c r="Q2063" i="8"/>
  <c r="T2063" i="8" s="1"/>
  <c r="P2063" i="8"/>
  <c r="S2063" i="8" s="1"/>
  <c r="R2062" i="8"/>
  <c r="U2062" i="8" s="1"/>
  <c r="Q2062" i="8"/>
  <c r="T2062" i="8" s="1"/>
  <c r="P2062" i="8"/>
  <c r="S2062" i="8" s="1"/>
  <c r="R2061" i="8"/>
  <c r="U2061" i="8" s="1"/>
  <c r="Q2061" i="8"/>
  <c r="T2061" i="8" s="1"/>
  <c r="P2061" i="8"/>
  <c r="S2061" i="8" s="1"/>
  <c r="R2060" i="8"/>
  <c r="U2060" i="8" s="1"/>
  <c r="Q2060" i="8"/>
  <c r="T2060" i="8" s="1"/>
  <c r="P2060" i="8"/>
  <c r="S2060" i="8" s="1"/>
  <c r="R2059" i="8"/>
  <c r="U2059" i="8" s="1"/>
  <c r="Q2059" i="8"/>
  <c r="T2059" i="8" s="1"/>
  <c r="P2059" i="8"/>
  <c r="S2059" i="8" s="1"/>
  <c r="R2058" i="8"/>
  <c r="U2058" i="8" s="1"/>
  <c r="Q2058" i="8"/>
  <c r="T2058" i="8" s="1"/>
  <c r="P2058" i="8"/>
  <c r="S2058" i="8" s="1"/>
  <c r="R2057" i="8"/>
  <c r="U2057" i="8" s="1"/>
  <c r="Q2057" i="8"/>
  <c r="T2057" i="8" s="1"/>
  <c r="P2057" i="8"/>
  <c r="S2057" i="8" s="1"/>
  <c r="R2056" i="8"/>
  <c r="U2056" i="8" s="1"/>
  <c r="Q2056" i="8"/>
  <c r="T2056" i="8" s="1"/>
  <c r="P2056" i="8"/>
  <c r="S2056" i="8" s="1"/>
  <c r="R2055" i="8"/>
  <c r="U2055" i="8" s="1"/>
  <c r="Q2055" i="8"/>
  <c r="T2055" i="8" s="1"/>
  <c r="P2055" i="8"/>
  <c r="S2055" i="8" s="1"/>
  <c r="R2054" i="8"/>
  <c r="U2054" i="8" s="1"/>
  <c r="Q2054" i="8"/>
  <c r="T2054" i="8" s="1"/>
  <c r="P2054" i="8"/>
  <c r="S2054" i="8" s="1"/>
  <c r="R2053" i="8"/>
  <c r="U2053" i="8" s="1"/>
  <c r="Q2053" i="8"/>
  <c r="T2053" i="8" s="1"/>
  <c r="P2053" i="8"/>
  <c r="S2053" i="8" s="1"/>
  <c r="R2052" i="8"/>
  <c r="U2052" i="8" s="1"/>
  <c r="Q2052" i="8"/>
  <c r="T2052" i="8" s="1"/>
  <c r="P2052" i="8"/>
  <c r="S2052" i="8" s="1"/>
  <c r="R2051" i="8"/>
  <c r="U2051" i="8" s="1"/>
  <c r="Q2051" i="8"/>
  <c r="T2051" i="8" s="1"/>
  <c r="P2051" i="8"/>
  <c r="S2051" i="8" s="1"/>
  <c r="R2050" i="8"/>
  <c r="U2050" i="8" s="1"/>
  <c r="Q2050" i="8"/>
  <c r="T2050" i="8" s="1"/>
  <c r="P2050" i="8"/>
  <c r="S2050" i="8" s="1"/>
  <c r="R2049" i="8"/>
  <c r="U2049" i="8" s="1"/>
  <c r="Q2049" i="8"/>
  <c r="T2049" i="8" s="1"/>
  <c r="P2049" i="8"/>
  <c r="S2049" i="8" s="1"/>
  <c r="R2048" i="8"/>
  <c r="U2048" i="8" s="1"/>
  <c r="Q2048" i="8"/>
  <c r="T2048" i="8" s="1"/>
  <c r="P2048" i="8"/>
  <c r="S2048" i="8" s="1"/>
  <c r="R2047" i="8"/>
  <c r="U2047" i="8" s="1"/>
  <c r="Q2047" i="8"/>
  <c r="T2047" i="8" s="1"/>
  <c r="P2047" i="8"/>
  <c r="S2047" i="8" s="1"/>
  <c r="R2046" i="8"/>
  <c r="U2046" i="8" s="1"/>
  <c r="Q2046" i="8"/>
  <c r="T2046" i="8" s="1"/>
  <c r="P2046" i="8"/>
  <c r="S2046" i="8" s="1"/>
  <c r="R2045" i="8"/>
  <c r="U2045" i="8" s="1"/>
  <c r="Q2045" i="8"/>
  <c r="T2045" i="8" s="1"/>
  <c r="P2045" i="8"/>
  <c r="S2045" i="8" s="1"/>
  <c r="R2044" i="8"/>
  <c r="U2044" i="8" s="1"/>
  <c r="Q2044" i="8"/>
  <c r="T2044" i="8" s="1"/>
  <c r="P2044" i="8"/>
  <c r="S2044" i="8" s="1"/>
  <c r="R2043" i="8"/>
  <c r="U2043" i="8" s="1"/>
  <c r="Q2043" i="8"/>
  <c r="T2043" i="8" s="1"/>
  <c r="P2043" i="8"/>
  <c r="S2043" i="8" s="1"/>
  <c r="R2042" i="8"/>
  <c r="U2042" i="8" s="1"/>
  <c r="Q2042" i="8"/>
  <c r="T2042" i="8" s="1"/>
  <c r="P2042" i="8"/>
  <c r="S2042" i="8" s="1"/>
  <c r="R2041" i="8"/>
  <c r="U2041" i="8" s="1"/>
  <c r="Q2041" i="8"/>
  <c r="T2041" i="8" s="1"/>
  <c r="P2041" i="8"/>
  <c r="S2041" i="8" s="1"/>
  <c r="R2040" i="8"/>
  <c r="U2040" i="8" s="1"/>
  <c r="Q2040" i="8"/>
  <c r="T2040" i="8" s="1"/>
  <c r="P2040" i="8"/>
  <c r="S2040" i="8" s="1"/>
  <c r="R2039" i="8"/>
  <c r="U2039" i="8" s="1"/>
  <c r="Q2039" i="8"/>
  <c r="T2039" i="8" s="1"/>
  <c r="P2039" i="8"/>
  <c r="S2039" i="8" s="1"/>
  <c r="R2038" i="8"/>
  <c r="U2038" i="8" s="1"/>
  <c r="Q2038" i="8"/>
  <c r="T2038" i="8" s="1"/>
  <c r="P2038" i="8"/>
  <c r="S2038" i="8" s="1"/>
  <c r="R2037" i="8"/>
  <c r="U2037" i="8" s="1"/>
  <c r="Q2037" i="8"/>
  <c r="T2037" i="8" s="1"/>
  <c r="P2037" i="8"/>
  <c r="S2037" i="8" s="1"/>
  <c r="R2036" i="8"/>
  <c r="U2036" i="8" s="1"/>
  <c r="Q2036" i="8"/>
  <c r="T2036" i="8" s="1"/>
  <c r="P2036" i="8"/>
  <c r="S2036" i="8" s="1"/>
  <c r="R2035" i="8"/>
  <c r="U2035" i="8" s="1"/>
  <c r="Q2035" i="8"/>
  <c r="T2035" i="8" s="1"/>
  <c r="P2035" i="8"/>
  <c r="S2035" i="8" s="1"/>
  <c r="R2034" i="8"/>
  <c r="U2034" i="8" s="1"/>
  <c r="Q2034" i="8"/>
  <c r="T2034" i="8" s="1"/>
  <c r="P2034" i="8"/>
  <c r="S2034" i="8" s="1"/>
  <c r="R2033" i="8"/>
  <c r="U2033" i="8" s="1"/>
  <c r="Q2033" i="8"/>
  <c r="T2033" i="8" s="1"/>
  <c r="P2033" i="8"/>
  <c r="S2033" i="8" s="1"/>
  <c r="R2032" i="8"/>
  <c r="U2032" i="8" s="1"/>
  <c r="Q2032" i="8"/>
  <c r="T2032" i="8" s="1"/>
  <c r="P2032" i="8"/>
  <c r="S2032" i="8" s="1"/>
  <c r="R2031" i="8"/>
  <c r="U2031" i="8" s="1"/>
  <c r="Q2031" i="8"/>
  <c r="T2031" i="8" s="1"/>
  <c r="P2031" i="8"/>
  <c r="S2031" i="8" s="1"/>
  <c r="R2030" i="8"/>
  <c r="U2030" i="8" s="1"/>
  <c r="Q2030" i="8"/>
  <c r="T2030" i="8" s="1"/>
  <c r="P2030" i="8"/>
  <c r="S2030" i="8" s="1"/>
  <c r="R2029" i="8"/>
  <c r="U2029" i="8" s="1"/>
  <c r="Q2029" i="8"/>
  <c r="T2029" i="8" s="1"/>
  <c r="P2029" i="8"/>
  <c r="S2029" i="8" s="1"/>
  <c r="R2028" i="8"/>
  <c r="U2028" i="8" s="1"/>
  <c r="Q2028" i="8"/>
  <c r="T2028" i="8" s="1"/>
  <c r="P2028" i="8"/>
  <c r="S2028" i="8" s="1"/>
  <c r="R2027" i="8"/>
  <c r="U2027" i="8" s="1"/>
  <c r="Q2027" i="8"/>
  <c r="T2027" i="8" s="1"/>
  <c r="P2027" i="8"/>
  <c r="S2027" i="8" s="1"/>
  <c r="R2026" i="8"/>
  <c r="U2026" i="8" s="1"/>
  <c r="Q2026" i="8"/>
  <c r="T2026" i="8" s="1"/>
  <c r="P2026" i="8"/>
  <c r="S2026" i="8" s="1"/>
  <c r="R2025" i="8"/>
  <c r="U2025" i="8" s="1"/>
  <c r="Q2025" i="8"/>
  <c r="T2025" i="8" s="1"/>
  <c r="P2025" i="8"/>
  <c r="S2025" i="8" s="1"/>
  <c r="R2024" i="8"/>
  <c r="U2024" i="8" s="1"/>
  <c r="Q2024" i="8"/>
  <c r="T2024" i="8" s="1"/>
  <c r="P2024" i="8"/>
  <c r="S2024" i="8" s="1"/>
  <c r="R2023" i="8"/>
  <c r="U2023" i="8" s="1"/>
  <c r="Q2023" i="8"/>
  <c r="T2023" i="8" s="1"/>
  <c r="P2023" i="8"/>
  <c r="S2023" i="8" s="1"/>
  <c r="R2022" i="8"/>
  <c r="U2022" i="8" s="1"/>
  <c r="Q2022" i="8"/>
  <c r="T2022" i="8" s="1"/>
  <c r="P2022" i="8"/>
  <c r="S2022" i="8" s="1"/>
  <c r="R2021" i="8"/>
  <c r="U2021" i="8" s="1"/>
  <c r="Q2021" i="8"/>
  <c r="T2021" i="8" s="1"/>
  <c r="P2021" i="8"/>
  <c r="S2021" i="8" s="1"/>
  <c r="R2020" i="8"/>
  <c r="U2020" i="8" s="1"/>
  <c r="Q2020" i="8"/>
  <c r="T2020" i="8" s="1"/>
  <c r="P2020" i="8"/>
  <c r="S2020" i="8" s="1"/>
  <c r="R2019" i="8"/>
  <c r="U2019" i="8" s="1"/>
  <c r="Q2019" i="8"/>
  <c r="T2019" i="8" s="1"/>
  <c r="P2019" i="8"/>
  <c r="S2019" i="8" s="1"/>
  <c r="R2018" i="8"/>
  <c r="U2018" i="8" s="1"/>
  <c r="Q2018" i="8"/>
  <c r="T2018" i="8" s="1"/>
  <c r="P2018" i="8"/>
  <c r="S2018" i="8" s="1"/>
  <c r="R2017" i="8"/>
  <c r="U2017" i="8" s="1"/>
  <c r="Q2017" i="8"/>
  <c r="T2017" i="8" s="1"/>
  <c r="P2017" i="8"/>
  <c r="S2017" i="8" s="1"/>
  <c r="R2016" i="8"/>
  <c r="U2016" i="8" s="1"/>
  <c r="Q2016" i="8"/>
  <c r="T2016" i="8" s="1"/>
  <c r="P2016" i="8"/>
  <c r="S2016" i="8" s="1"/>
  <c r="R2015" i="8"/>
  <c r="U2015" i="8" s="1"/>
  <c r="Q2015" i="8"/>
  <c r="T2015" i="8" s="1"/>
  <c r="P2015" i="8"/>
  <c r="S2015" i="8" s="1"/>
  <c r="R2014" i="8"/>
  <c r="U2014" i="8" s="1"/>
  <c r="Q2014" i="8"/>
  <c r="T2014" i="8" s="1"/>
  <c r="P2014" i="8"/>
  <c r="S2014" i="8" s="1"/>
  <c r="R2013" i="8"/>
  <c r="U2013" i="8" s="1"/>
  <c r="Q2013" i="8"/>
  <c r="T2013" i="8" s="1"/>
  <c r="P2013" i="8"/>
  <c r="S2013" i="8" s="1"/>
  <c r="R2012" i="8"/>
  <c r="U2012" i="8" s="1"/>
  <c r="Q2012" i="8"/>
  <c r="T2012" i="8" s="1"/>
  <c r="P2012" i="8"/>
  <c r="S2012" i="8" s="1"/>
  <c r="R2011" i="8"/>
  <c r="U2011" i="8" s="1"/>
  <c r="Q2011" i="8"/>
  <c r="T2011" i="8" s="1"/>
  <c r="P2011" i="8"/>
  <c r="S2011" i="8" s="1"/>
  <c r="R2010" i="8"/>
  <c r="U2010" i="8" s="1"/>
  <c r="Q2010" i="8"/>
  <c r="T2010" i="8" s="1"/>
  <c r="P2010" i="8"/>
  <c r="S2010" i="8" s="1"/>
  <c r="R2009" i="8"/>
  <c r="U2009" i="8" s="1"/>
  <c r="Q2009" i="8"/>
  <c r="T2009" i="8" s="1"/>
  <c r="P2009" i="8"/>
  <c r="S2009" i="8" s="1"/>
  <c r="R2008" i="8"/>
  <c r="U2008" i="8" s="1"/>
  <c r="Q2008" i="8"/>
  <c r="T2008" i="8" s="1"/>
  <c r="P2008" i="8"/>
  <c r="S2008" i="8" s="1"/>
  <c r="R2007" i="8"/>
  <c r="U2007" i="8" s="1"/>
  <c r="Q2007" i="8"/>
  <c r="T2007" i="8" s="1"/>
  <c r="P2007" i="8"/>
  <c r="S2007" i="8" s="1"/>
  <c r="R2006" i="8"/>
  <c r="U2006" i="8" s="1"/>
  <c r="Q2006" i="8"/>
  <c r="T2006" i="8" s="1"/>
  <c r="P2006" i="8"/>
  <c r="S2006" i="8" s="1"/>
  <c r="R2005" i="8"/>
  <c r="U2005" i="8" s="1"/>
  <c r="Q2005" i="8"/>
  <c r="T2005" i="8" s="1"/>
  <c r="P2005" i="8"/>
  <c r="S2005" i="8" s="1"/>
  <c r="R2004" i="8"/>
  <c r="U2004" i="8" s="1"/>
  <c r="Q2004" i="8"/>
  <c r="T2004" i="8" s="1"/>
  <c r="P2004" i="8"/>
  <c r="S2004" i="8" s="1"/>
  <c r="R2003" i="8"/>
  <c r="U2003" i="8" s="1"/>
  <c r="Q2003" i="8"/>
  <c r="T2003" i="8" s="1"/>
  <c r="P2003" i="8"/>
  <c r="S2003" i="8" s="1"/>
  <c r="R2002" i="8"/>
  <c r="U2002" i="8" s="1"/>
  <c r="Q2002" i="8"/>
  <c r="T2002" i="8" s="1"/>
  <c r="P2002" i="8"/>
  <c r="S2002" i="8" s="1"/>
  <c r="R2001" i="8"/>
  <c r="U2001" i="8" s="1"/>
  <c r="Q2001" i="8"/>
  <c r="T2001" i="8" s="1"/>
  <c r="P2001" i="8"/>
  <c r="S2001" i="8" s="1"/>
  <c r="R2000" i="8"/>
  <c r="U2000" i="8" s="1"/>
  <c r="Q2000" i="8"/>
  <c r="T2000" i="8" s="1"/>
  <c r="P2000" i="8"/>
  <c r="S2000" i="8" s="1"/>
  <c r="R1999" i="8"/>
  <c r="U1999" i="8" s="1"/>
  <c r="Q1999" i="8"/>
  <c r="T1999" i="8" s="1"/>
  <c r="P1999" i="8"/>
  <c r="S1999" i="8" s="1"/>
  <c r="R1998" i="8"/>
  <c r="U1998" i="8" s="1"/>
  <c r="Q1998" i="8"/>
  <c r="T1998" i="8" s="1"/>
  <c r="P1998" i="8"/>
  <c r="S1998" i="8" s="1"/>
  <c r="R1997" i="8"/>
  <c r="U1997" i="8" s="1"/>
  <c r="Q1997" i="8"/>
  <c r="T1997" i="8" s="1"/>
  <c r="P1997" i="8"/>
  <c r="S1997" i="8" s="1"/>
  <c r="R1996" i="8"/>
  <c r="U1996" i="8" s="1"/>
  <c r="Q1996" i="8"/>
  <c r="T1996" i="8" s="1"/>
  <c r="P1996" i="8"/>
  <c r="S1996" i="8" s="1"/>
  <c r="R1995" i="8"/>
  <c r="U1995" i="8" s="1"/>
  <c r="Q1995" i="8"/>
  <c r="T1995" i="8" s="1"/>
  <c r="P1995" i="8"/>
  <c r="S1995" i="8" s="1"/>
  <c r="R1994" i="8"/>
  <c r="U1994" i="8" s="1"/>
  <c r="Q1994" i="8"/>
  <c r="T1994" i="8" s="1"/>
  <c r="P1994" i="8"/>
  <c r="S1994" i="8" s="1"/>
  <c r="R1993" i="8"/>
  <c r="U1993" i="8" s="1"/>
  <c r="Q1993" i="8"/>
  <c r="T1993" i="8" s="1"/>
  <c r="P1993" i="8"/>
  <c r="S1993" i="8" s="1"/>
  <c r="R1992" i="8"/>
  <c r="U1992" i="8" s="1"/>
  <c r="Q1992" i="8"/>
  <c r="T1992" i="8" s="1"/>
  <c r="P1992" i="8"/>
  <c r="S1992" i="8" s="1"/>
  <c r="R1991" i="8"/>
  <c r="U1991" i="8" s="1"/>
  <c r="Q1991" i="8"/>
  <c r="T1991" i="8" s="1"/>
  <c r="P1991" i="8"/>
  <c r="S1991" i="8" s="1"/>
  <c r="R1990" i="8"/>
  <c r="U1990" i="8" s="1"/>
  <c r="Q1990" i="8"/>
  <c r="T1990" i="8" s="1"/>
  <c r="P1990" i="8"/>
  <c r="S1990" i="8" s="1"/>
  <c r="R1989" i="8"/>
  <c r="U1989" i="8" s="1"/>
  <c r="Q1989" i="8"/>
  <c r="T1989" i="8" s="1"/>
  <c r="P1989" i="8"/>
  <c r="S1989" i="8" s="1"/>
  <c r="R1988" i="8"/>
  <c r="U1988" i="8" s="1"/>
  <c r="Q1988" i="8"/>
  <c r="T1988" i="8" s="1"/>
  <c r="P1988" i="8"/>
  <c r="S1988" i="8" s="1"/>
  <c r="R1987" i="8"/>
  <c r="U1987" i="8" s="1"/>
  <c r="Q1987" i="8"/>
  <c r="T1987" i="8" s="1"/>
  <c r="P1987" i="8"/>
  <c r="S1987" i="8" s="1"/>
  <c r="R1986" i="8"/>
  <c r="U1986" i="8" s="1"/>
  <c r="Q1986" i="8"/>
  <c r="T1986" i="8" s="1"/>
  <c r="P1986" i="8"/>
  <c r="S1986" i="8" s="1"/>
  <c r="R1985" i="8"/>
  <c r="U1985" i="8" s="1"/>
  <c r="Q1985" i="8"/>
  <c r="T1985" i="8" s="1"/>
  <c r="P1985" i="8"/>
  <c r="S1985" i="8" s="1"/>
  <c r="R1984" i="8"/>
  <c r="U1984" i="8" s="1"/>
  <c r="Q1984" i="8"/>
  <c r="T1984" i="8" s="1"/>
  <c r="P1984" i="8"/>
  <c r="S1984" i="8" s="1"/>
  <c r="R1983" i="8"/>
  <c r="U1983" i="8" s="1"/>
  <c r="Q1983" i="8"/>
  <c r="T1983" i="8" s="1"/>
  <c r="P1983" i="8"/>
  <c r="S1983" i="8" s="1"/>
  <c r="R1982" i="8"/>
  <c r="U1982" i="8" s="1"/>
  <c r="Q1982" i="8"/>
  <c r="T1982" i="8" s="1"/>
  <c r="P1982" i="8"/>
  <c r="S1982" i="8" s="1"/>
  <c r="R1981" i="8"/>
  <c r="U1981" i="8" s="1"/>
  <c r="Q1981" i="8"/>
  <c r="T1981" i="8" s="1"/>
  <c r="P1981" i="8"/>
  <c r="S1981" i="8" s="1"/>
  <c r="R1980" i="8"/>
  <c r="U1980" i="8" s="1"/>
  <c r="Q1980" i="8"/>
  <c r="T1980" i="8" s="1"/>
  <c r="P1980" i="8"/>
  <c r="S1980" i="8" s="1"/>
  <c r="R1979" i="8"/>
  <c r="U1979" i="8" s="1"/>
  <c r="Q1979" i="8"/>
  <c r="T1979" i="8" s="1"/>
  <c r="P1979" i="8"/>
  <c r="S1979" i="8" s="1"/>
  <c r="R1978" i="8"/>
  <c r="U1978" i="8" s="1"/>
  <c r="Q1978" i="8"/>
  <c r="T1978" i="8" s="1"/>
  <c r="P1978" i="8"/>
  <c r="S1978" i="8" s="1"/>
  <c r="R1977" i="8"/>
  <c r="U1977" i="8" s="1"/>
  <c r="Q1977" i="8"/>
  <c r="T1977" i="8" s="1"/>
  <c r="P1977" i="8"/>
  <c r="S1977" i="8" s="1"/>
  <c r="R1976" i="8"/>
  <c r="U1976" i="8" s="1"/>
  <c r="Q1976" i="8"/>
  <c r="T1976" i="8" s="1"/>
  <c r="P1976" i="8"/>
  <c r="S1976" i="8" s="1"/>
  <c r="R1975" i="8"/>
  <c r="U1975" i="8" s="1"/>
  <c r="Q1975" i="8"/>
  <c r="T1975" i="8" s="1"/>
  <c r="P1975" i="8"/>
  <c r="S1975" i="8" s="1"/>
  <c r="R1974" i="8"/>
  <c r="U1974" i="8" s="1"/>
  <c r="Q1974" i="8"/>
  <c r="T1974" i="8" s="1"/>
  <c r="P1974" i="8"/>
  <c r="S1974" i="8" s="1"/>
  <c r="R1973" i="8"/>
  <c r="U1973" i="8" s="1"/>
  <c r="Q1973" i="8"/>
  <c r="T1973" i="8" s="1"/>
  <c r="P1973" i="8"/>
  <c r="S1973" i="8" s="1"/>
  <c r="R1972" i="8"/>
  <c r="U1972" i="8" s="1"/>
  <c r="Q1972" i="8"/>
  <c r="T1972" i="8" s="1"/>
  <c r="P1972" i="8"/>
  <c r="S1972" i="8" s="1"/>
  <c r="R1971" i="8"/>
  <c r="U1971" i="8" s="1"/>
  <c r="Q1971" i="8"/>
  <c r="T1971" i="8" s="1"/>
  <c r="P1971" i="8"/>
  <c r="S1971" i="8" s="1"/>
  <c r="R1970" i="8"/>
  <c r="U1970" i="8" s="1"/>
  <c r="Q1970" i="8"/>
  <c r="T1970" i="8" s="1"/>
  <c r="P1970" i="8"/>
  <c r="S1970" i="8" s="1"/>
  <c r="R1969" i="8"/>
  <c r="U1969" i="8" s="1"/>
  <c r="Q1969" i="8"/>
  <c r="T1969" i="8" s="1"/>
  <c r="P1969" i="8"/>
  <c r="S1969" i="8" s="1"/>
  <c r="R1968" i="8"/>
  <c r="U1968" i="8" s="1"/>
  <c r="Q1968" i="8"/>
  <c r="T1968" i="8" s="1"/>
  <c r="P1968" i="8"/>
  <c r="S1968" i="8" s="1"/>
  <c r="R1967" i="8"/>
  <c r="U1967" i="8" s="1"/>
  <c r="Q1967" i="8"/>
  <c r="T1967" i="8" s="1"/>
  <c r="P1967" i="8"/>
  <c r="S1967" i="8" s="1"/>
  <c r="R1966" i="8"/>
  <c r="U1966" i="8" s="1"/>
  <c r="Q1966" i="8"/>
  <c r="T1966" i="8" s="1"/>
  <c r="P1966" i="8"/>
  <c r="S1966" i="8" s="1"/>
  <c r="R1965" i="8"/>
  <c r="U1965" i="8" s="1"/>
  <c r="Q1965" i="8"/>
  <c r="T1965" i="8" s="1"/>
  <c r="P1965" i="8"/>
  <c r="S1965" i="8" s="1"/>
  <c r="R1964" i="8"/>
  <c r="U1964" i="8" s="1"/>
  <c r="Q1964" i="8"/>
  <c r="T1964" i="8" s="1"/>
  <c r="P1964" i="8"/>
  <c r="S1964" i="8" s="1"/>
  <c r="R1963" i="8"/>
  <c r="U1963" i="8" s="1"/>
  <c r="Q1963" i="8"/>
  <c r="T1963" i="8" s="1"/>
  <c r="P1963" i="8"/>
  <c r="S1963" i="8" s="1"/>
  <c r="R1962" i="8"/>
  <c r="U1962" i="8" s="1"/>
  <c r="Q1962" i="8"/>
  <c r="T1962" i="8" s="1"/>
  <c r="P1962" i="8"/>
  <c r="S1962" i="8" s="1"/>
  <c r="R1961" i="8"/>
  <c r="U1961" i="8" s="1"/>
  <c r="Q1961" i="8"/>
  <c r="T1961" i="8" s="1"/>
  <c r="P1961" i="8"/>
  <c r="S1961" i="8" s="1"/>
  <c r="R1960" i="8"/>
  <c r="U1960" i="8" s="1"/>
  <c r="Q1960" i="8"/>
  <c r="T1960" i="8" s="1"/>
  <c r="P1960" i="8"/>
  <c r="S1960" i="8" s="1"/>
  <c r="R1959" i="8"/>
  <c r="U1959" i="8" s="1"/>
  <c r="Q1959" i="8"/>
  <c r="T1959" i="8" s="1"/>
  <c r="P1959" i="8"/>
  <c r="S1959" i="8" s="1"/>
  <c r="R1958" i="8"/>
  <c r="U1958" i="8" s="1"/>
  <c r="Q1958" i="8"/>
  <c r="T1958" i="8" s="1"/>
  <c r="P1958" i="8"/>
  <c r="S1958" i="8" s="1"/>
  <c r="R1957" i="8"/>
  <c r="U1957" i="8" s="1"/>
  <c r="Q1957" i="8"/>
  <c r="T1957" i="8" s="1"/>
  <c r="P1957" i="8"/>
  <c r="S1957" i="8" s="1"/>
  <c r="R1956" i="8"/>
  <c r="U1956" i="8" s="1"/>
  <c r="Q1956" i="8"/>
  <c r="T1956" i="8" s="1"/>
  <c r="P1956" i="8"/>
  <c r="S1956" i="8" s="1"/>
  <c r="R1955" i="8"/>
  <c r="U1955" i="8" s="1"/>
  <c r="Q1955" i="8"/>
  <c r="T1955" i="8" s="1"/>
  <c r="P1955" i="8"/>
  <c r="S1955" i="8" s="1"/>
  <c r="R1954" i="8"/>
  <c r="U1954" i="8" s="1"/>
  <c r="Q1954" i="8"/>
  <c r="T1954" i="8" s="1"/>
  <c r="P1954" i="8"/>
  <c r="S1954" i="8" s="1"/>
  <c r="R1953" i="8"/>
  <c r="U1953" i="8" s="1"/>
  <c r="Q1953" i="8"/>
  <c r="T1953" i="8" s="1"/>
  <c r="P1953" i="8"/>
  <c r="S1953" i="8" s="1"/>
  <c r="R1952" i="8"/>
  <c r="U1952" i="8" s="1"/>
  <c r="Q1952" i="8"/>
  <c r="T1952" i="8" s="1"/>
  <c r="P1952" i="8"/>
  <c r="S1952" i="8" s="1"/>
  <c r="R1951" i="8"/>
  <c r="U1951" i="8" s="1"/>
  <c r="Q1951" i="8"/>
  <c r="T1951" i="8" s="1"/>
  <c r="P1951" i="8"/>
  <c r="S1951" i="8" s="1"/>
  <c r="R1950" i="8"/>
  <c r="U1950" i="8" s="1"/>
  <c r="Q1950" i="8"/>
  <c r="T1950" i="8" s="1"/>
  <c r="P1950" i="8"/>
  <c r="S1950" i="8" s="1"/>
  <c r="R1949" i="8"/>
  <c r="U1949" i="8" s="1"/>
  <c r="Q1949" i="8"/>
  <c r="T1949" i="8" s="1"/>
  <c r="P1949" i="8"/>
  <c r="S1949" i="8" s="1"/>
  <c r="R1948" i="8"/>
  <c r="U1948" i="8" s="1"/>
  <c r="Q1948" i="8"/>
  <c r="T1948" i="8" s="1"/>
  <c r="P1948" i="8"/>
  <c r="S1948" i="8" s="1"/>
  <c r="R1947" i="8"/>
  <c r="U1947" i="8" s="1"/>
  <c r="Q1947" i="8"/>
  <c r="T1947" i="8" s="1"/>
  <c r="P1947" i="8"/>
  <c r="S1947" i="8" s="1"/>
  <c r="R1946" i="8"/>
  <c r="U1946" i="8" s="1"/>
  <c r="Q1946" i="8"/>
  <c r="T1946" i="8" s="1"/>
  <c r="P1946" i="8"/>
  <c r="S1946" i="8" s="1"/>
  <c r="R1945" i="8"/>
  <c r="U1945" i="8" s="1"/>
  <c r="Q1945" i="8"/>
  <c r="T1945" i="8" s="1"/>
  <c r="P1945" i="8"/>
  <c r="S1945" i="8" s="1"/>
  <c r="R1944" i="8"/>
  <c r="U1944" i="8" s="1"/>
  <c r="Q1944" i="8"/>
  <c r="T1944" i="8" s="1"/>
  <c r="P1944" i="8"/>
  <c r="S1944" i="8" s="1"/>
  <c r="R1943" i="8"/>
  <c r="U1943" i="8" s="1"/>
  <c r="Q1943" i="8"/>
  <c r="T1943" i="8" s="1"/>
  <c r="P1943" i="8"/>
  <c r="S1943" i="8" s="1"/>
  <c r="R1942" i="8"/>
  <c r="U1942" i="8" s="1"/>
  <c r="Q1942" i="8"/>
  <c r="T1942" i="8" s="1"/>
  <c r="P1942" i="8"/>
  <c r="S1942" i="8" s="1"/>
  <c r="R1941" i="8"/>
  <c r="U1941" i="8" s="1"/>
  <c r="Q1941" i="8"/>
  <c r="T1941" i="8" s="1"/>
  <c r="P1941" i="8"/>
  <c r="S1941" i="8" s="1"/>
  <c r="R1940" i="8"/>
  <c r="U1940" i="8" s="1"/>
  <c r="Q1940" i="8"/>
  <c r="T1940" i="8" s="1"/>
  <c r="P1940" i="8"/>
  <c r="S1940" i="8" s="1"/>
  <c r="R1939" i="8"/>
  <c r="U1939" i="8" s="1"/>
  <c r="Q1939" i="8"/>
  <c r="T1939" i="8" s="1"/>
  <c r="P1939" i="8"/>
  <c r="S1939" i="8" s="1"/>
  <c r="R1938" i="8"/>
  <c r="U1938" i="8" s="1"/>
  <c r="Q1938" i="8"/>
  <c r="T1938" i="8" s="1"/>
  <c r="P1938" i="8"/>
  <c r="S1938" i="8" s="1"/>
  <c r="R1937" i="8"/>
  <c r="U1937" i="8" s="1"/>
  <c r="Q1937" i="8"/>
  <c r="T1937" i="8" s="1"/>
  <c r="P1937" i="8"/>
  <c r="S1937" i="8" s="1"/>
  <c r="R1936" i="8"/>
  <c r="U1936" i="8" s="1"/>
  <c r="Q1936" i="8"/>
  <c r="T1936" i="8" s="1"/>
  <c r="P1936" i="8"/>
  <c r="S1936" i="8" s="1"/>
  <c r="R1935" i="8"/>
  <c r="U1935" i="8" s="1"/>
  <c r="Q1935" i="8"/>
  <c r="T1935" i="8" s="1"/>
  <c r="P1935" i="8"/>
  <c r="S1935" i="8" s="1"/>
  <c r="R1934" i="8"/>
  <c r="U1934" i="8" s="1"/>
  <c r="Q1934" i="8"/>
  <c r="T1934" i="8" s="1"/>
  <c r="P1934" i="8"/>
  <c r="S1934" i="8" s="1"/>
  <c r="R1933" i="8"/>
  <c r="U1933" i="8" s="1"/>
  <c r="Q1933" i="8"/>
  <c r="T1933" i="8" s="1"/>
  <c r="P1933" i="8"/>
  <c r="S1933" i="8" s="1"/>
  <c r="R1932" i="8"/>
  <c r="U1932" i="8" s="1"/>
  <c r="Q1932" i="8"/>
  <c r="T1932" i="8" s="1"/>
  <c r="P1932" i="8"/>
  <c r="S1932" i="8" s="1"/>
  <c r="R1931" i="8"/>
  <c r="U1931" i="8" s="1"/>
  <c r="Q1931" i="8"/>
  <c r="T1931" i="8" s="1"/>
  <c r="P1931" i="8"/>
  <c r="S1931" i="8" s="1"/>
  <c r="R1930" i="8"/>
  <c r="U1930" i="8" s="1"/>
  <c r="Q1930" i="8"/>
  <c r="T1930" i="8" s="1"/>
  <c r="P1930" i="8"/>
  <c r="S1930" i="8" s="1"/>
  <c r="R1929" i="8"/>
  <c r="U1929" i="8" s="1"/>
  <c r="Q1929" i="8"/>
  <c r="T1929" i="8" s="1"/>
  <c r="P1929" i="8"/>
  <c r="S1929" i="8" s="1"/>
  <c r="R1928" i="8"/>
  <c r="U1928" i="8" s="1"/>
  <c r="Q1928" i="8"/>
  <c r="T1928" i="8" s="1"/>
  <c r="P1928" i="8"/>
  <c r="S1928" i="8" s="1"/>
  <c r="R1927" i="8"/>
  <c r="U1927" i="8" s="1"/>
  <c r="Q1927" i="8"/>
  <c r="T1927" i="8" s="1"/>
  <c r="P1927" i="8"/>
  <c r="S1927" i="8" s="1"/>
  <c r="R1926" i="8"/>
  <c r="U1926" i="8" s="1"/>
  <c r="Q1926" i="8"/>
  <c r="T1926" i="8" s="1"/>
  <c r="P1926" i="8"/>
  <c r="S1926" i="8" s="1"/>
  <c r="R1925" i="8"/>
  <c r="U1925" i="8" s="1"/>
  <c r="Q1925" i="8"/>
  <c r="T1925" i="8" s="1"/>
  <c r="P1925" i="8"/>
  <c r="S1925" i="8" s="1"/>
  <c r="R1924" i="8"/>
  <c r="U1924" i="8" s="1"/>
  <c r="Q1924" i="8"/>
  <c r="T1924" i="8" s="1"/>
  <c r="P1924" i="8"/>
  <c r="S1924" i="8" s="1"/>
  <c r="R1923" i="8"/>
  <c r="U1923" i="8" s="1"/>
  <c r="Q1923" i="8"/>
  <c r="T1923" i="8" s="1"/>
  <c r="P1923" i="8"/>
  <c r="S1923" i="8" s="1"/>
  <c r="R1922" i="8"/>
  <c r="U1922" i="8" s="1"/>
  <c r="Q1922" i="8"/>
  <c r="T1922" i="8" s="1"/>
  <c r="P1922" i="8"/>
  <c r="S1922" i="8" s="1"/>
  <c r="R1921" i="8"/>
  <c r="U1921" i="8" s="1"/>
  <c r="Q1921" i="8"/>
  <c r="T1921" i="8" s="1"/>
  <c r="P1921" i="8"/>
  <c r="S1921" i="8" s="1"/>
  <c r="R1920" i="8"/>
  <c r="U1920" i="8" s="1"/>
  <c r="Q1920" i="8"/>
  <c r="T1920" i="8" s="1"/>
  <c r="P1920" i="8"/>
  <c r="S1920" i="8" s="1"/>
  <c r="R1919" i="8"/>
  <c r="U1919" i="8" s="1"/>
  <c r="Q1919" i="8"/>
  <c r="T1919" i="8" s="1"/>
  <c r="P1919" i="8"/>
  <c r="S1919" i="8" s="1"/>
  <c r="R1918" i="8"/>
  <c r="U1918" i="8" s="1"/>
  <c r="Q1918" i="8"/>
  <c r="T1918" i="8" s="1"/>
  <c r="P1918" i="8"/>
  <c r="S1918" i="8" s="1"/>
  <c r="R1917" i="8"/>
  <c r="U1917" i="8" s="1"/>
  <c r="Q1917" i="8"/>
  <c r="T1917" i="8" s="1"/>
  <c r="P1917" i="8"/>
  <c r="S1917" i="8" s="1"/>
  <c r="R1916" i="8"/>
  <c r="U1916" i="8" s="1"/>
  <c r="Q1916" i="8"/>
  <c r="T1916" i="8" s="1"/>
  <c r="P1916" i="8"/>
  <c r="S1916" i="8" s="1"/>
  <c r="R1915" i="8"/>
  <c r="U1915" i="8" s="1"/>
  <c r="Q1915" i="8"/>
  <c r="T1915" i="8" s="1"/>
  <c r="P1915" i="8"/>
  <c r="S1915" i="8" s="1"/>
  <c r="R1914" i="8"/>
  <c r="U1914" i="8" s="1"/>
  <c r="Q1914" i="8"/>
  <c r="T1914" i="8" s="1"/>
  <c r="P1914" i="8"/>
  <c r="S1914" i="8" s="1"/>
  <c r="R1913" i="8"/>
  <c r="U1913" i="8" s="1"/>
  <c r="Q1913" i="8"/>
  <c r="T1913" i="8" s="1"/>
  <c r="P1913" i="8"/>
  <c r="S1913" i="8" s="1"/>
  <c r="R1912" i="8"/>
  <c r="U1912" i="8" s="1"/>
  <c r="Q1912" i="8"/>
  <c r="T1912" i="8" s="1"/>
  <c r="P1912" i="8"/>
  <c r="S1912" i="8" s="1"/>
  <c r="R1911" i="8"/>
  <c r="U1911" i="8" s="1"/>
  <c r="Q1911" i="8"/>
  <c r="T1911" i="8" s="1"/>
  <c r="P1911" i="8"/>
  <c r="S1911" i="8" s="1"/>
  <c r="R1910" i="8"/>
  <c r="U1910" i="8" s="1"/>
  <c r="Q1910" i="8"/>
  <c r="T1910" i="8" s="1"/>
  <c r="P1910" i="8"/>
  <c r="S1910" i="8" s="1"/>
  <c r="R1909" i="8"/>
  <c r="U1909" i="8" s="1"/>
  <c r="Q1909" i="8"/>
  <c r="T1909" i="8" s="1"/>
  <c r="P1909" i="8"/>
  <c r="S1909" i="8" s="1"/>
  <c r="R1908" i="8"/>
  <c r="U1908" i="8" s="1"/>
  <c r="Q1908" i="8"/>
  <c r="T1908" i="8" s="1"/>
  <c r="P1908" i="8"/>
  <c r="S1908" i="8" s="1"/>
  <c r="R1907" i="8"/>
  <c r="U1907" i="8" s="1"/>
  <c r="Q1907" i="8"/>
  <c r="T1907" i="8" s="1"/>
  <c r="P1907" i="8"/>
  <c r="S1907" i="8" s="1"/>
  <c r="R1906" i="8"/>
  <c r="U1906" i="8" s="1"/>
  <c r="Q1906" i="8"/>
  <c r="T1906" i="8" s="1"/>
  <c r="P1906" i="8"/>
  <c r="S1906" i="8" s="1"/>
  <c r="R1905" i="8"/>
  <c r="U1905" i="8" s="1"/>
  <c r="Q1905" i="8"/>
  <c r="T1905" i="8" s="1"/>
  <c r="P1905" i="8"/>
  <c r="S1905" i="8" s="1"/>
  <c r="R1904" i="8"/>
  <c r="U1904" i="8" s="1"/>
  <c r="Q1904" i="8"/>
  <c r="T1904" i="8" s="1"/>
  <c r="P1904" i="8"/>
  <c r="S1904" i="8" s="1"/>
  <c r="R1903" i="8"/>
  <c r="U1903" i="8" s="1"/>
  <c r="Q1903" i="8"/>
  <c r="T1903" i="8" s="1"/>
  <c r="P1903" i="8"/>
  <c r="S1903" i="8" s="1"/>
  <c r="R1902" i="8"/>
  <c r="U1902" i="8" s="1"/>
  <c r="Q1902" i="8"/>
  <c r="T1902" i="8" s="1"/>
  <c r="P1902" i="8"/>
  <c r="S1902" i="8" s="1"/>
  <c r="R1901" i="8"/>
  <c r="U1901" i="8" s="1"/>
  <c r="Q1901" i="8"/>
  <c r="T1901" i="8" s="1"/>
  <c r="P1901" i="8"/>
  <c r="S1901" i="8" s="1"/>
  <c r="R1900" i="8"/>
  <c r="U1900" i="8" s="1"/>
  <c r="Q1900" i="8"/>
  <c r="T1900" i="8" s="1"/>
  <c r="P1900" i="8"/>
  <c r="S1900" i="8" s="1"/>
  <c r="R1899" i="8"/>
  <c r="U1899" i="8" s="1"/>
  <c r="Q1899" i="8"/>
  <c r="T1899" i="8" s="1"/>
  <c r="P1899" i="8"/>
  <c r="S1899" i="8" s="1"/>
  <c r="R1898" i="8"/>
  <c r="U1898" i="8" s="1"/>
  <c r="Q1898" i="8"/>
  <c r="T1898" i="8" s="1"/>
  <c r="P1898" i="8"/>
  <c r="S1898" i="8" s="1"/>
  <c r="R1897" i="8"/>
  <c r="U1897" i="8" s="1"/>
  <c r="Q1897" i="8"/>
  <c r="T1897" i="8" s="1"/>
  <c r="P1897" i="8"/>
  <c r="S1897" i="8" s="1"/>
  <c r="R1896" i="8"/>
  <c r="U1896" i="8" s="1"/>
  <c r="Q1896" i="8"/>
  <c r="T1896" i="8" s="1"/>
  <c r="P1896" i="8"/>
  <c r="S1896" i="8" s="1"/>
  <c r="R1895" i="8"/>
  <c r="U1895" i="8" s="1"/>
  <c r="Q1895" i="8"/>
  <c r="T1895" i="8" s="1"/>
  <c r="P1895" i="8"/>
  <c r="S1895" i="8" s="1"/>
  <c r="R1894" i="8"/>
  <c r="U1894" i="8" s="1"/>
  <c r="Q1894" i="8"/>
  <c r="T1894" i="8" s="1"/>
  <c r="P1894" i="8"/>
  <c r="S1894" i="8" s="1"/>
  <c r="R1893" i="8"/>
  <c r="U1893" i="8" s="1"/>
  <c r="Q1893" i="8"/>
  <c r="T1893" i="8" s="1"/>
  <c r="P1893" i="8"/>
  <c r="S1893" i="8" s="1"/>
  <c r="R1892" i="8"/>
  <c r="U1892" i="8" s="1"/>
  <c r="Q1892" i="8"/>
  <c r="T1892" i="8" s="1"/>
  <c r="P1892" i="8"/>
  <c r="S1892" i="8" s="1"/>
  <c r="R1891" i="8"/>
  <c r="U1891" i="8" s="1"/>
  <c r="Q1891" i="8"/>
  <c r="T1891" i="8" s="1"/>
  <c r="P1891" i="8"/>
  <c r="S1891" i="8" s="1"/>
  <c r="R1890" i="8"/>
  <c r="U1890" i="8" s="1"/>
  <c r="Q1890" i="8"/>
  <c r="T1890" i="8" s="1"/>
  <c r="P1890" i="8"/>
  <c r="S1890" i="8" s="1"/>
  <c r="R1889" i="8"/>
  <c r="U1889" i="8" s="1"/>
  <c r="Q1889" i="8"/>
  <c r="T1889" i="8" s="1"/>
  <c r="P1889" i="8"/>
  <c r="S1889" i="8" s="1"/>
  <c r="R1888" i="8"/>
  <c r="U1888" i="8" s="1"/>
  <c r="Q1888" i="8"/>
  <c r="T1888" i="8" s="1"/>
  <c r="P1888" i="8"/>
  <c r="S1888" i="8" s="1"/>
  <c r="R1887" i="8"/>
  <c r="U1887" i="8" s="1"/>
  <c r="Q1887" i="8"/>
  <c r="T1887" i="8" s="1"/>
  <c r="P1887" i="8"/>
  <c r="S1887" i="8" s="1"/>
  <c r="R1886" i="8"/>
  <c r="U1886" i="8" s="1"/>
  <c r="Q1886" i="8"/>
  <c r="T1886" i="8" s="1"/>
  <c r="P1886" i="8"/>
  <c r="S1886" i="8" s="1"/>
  <c r="R1885" i="8"/>
  <c r="U1885" i="8" s="1"/>
  <c r="Q1885" i="8"/>
  <c r="T1885" i="8" s="1"/>
  <c r="P1885" i="8"/>
  <c r="S1885" i="8" s="1"/>
  <c r="R1884" i="8"/>
  <c r="U1884" i="8" s="1"/>
  <c r="Q1884" i="8"/>
  <c r="T1884" i="8" s="1"/>
  <c r="P1884" i="8"/>
  <c r="S1884" i="8" s="1"/>
  <c r="R1883" i="8"/>
  <c r="U1883" i="8" s="1"/>
  <c r="Q1883" i="8"/>
  <c r="T1883" i="8" s="1"/>
  <c r="P1883" i="8"/>
  <c r="S1883" i="8" s="1"/>
  <c r="R1882" i="8"/>
  <c r="U1882" i="8" s="1"/>
  <c r="Q1882" i="8"/>
  <c r="T1882" i="8" s="1"/>
  <c r="P1882" i="8"/>
  <c r="S1882" i="8" s="1"/>
  <c r="R1881" i="8"/>
  <c r="U1881" i="8" s="1"/>
  <c r="Q1881" i="8"/>
  <c r="T1881" i="8" s="1"/>
  <c r="P1881" i="8"/>
  <c r="S1881" i="8" s="1"/>
  <c r="R1880" i="8"/>
  <c r="U1880" i="8" s="1"/>
  <c r="Q1880" i="8"/>
  <c r="T1880" i="8" s="1"/>
  <c r="P1880" i="8"/>
  <c r="S1880" i="8" s="1"/>
  <c r="R1879" i="8"/>
  <c r="U1879" i="8" s="1"/>
  <c r="Q1879" i="8"/>
  <c r="T1879" i="8" s="1"/>
  <c r="P1879" i="8"/>
  <c r="S1879" i="8" s="1"/>
  <c r="R1878" i="8"/>
  <c r="U1878" i="8" s="1"/>
  <c r="Q1878" i="8"/>
  <c r="T1878" i="8" s="1"/>
  <c r="P1878" i="8"/>
  <c r="S1878" i="8" s="1"/>
  <c r="R1877" i="8"/>
  <c r="U1877" i="8" s="1"/>
  <c r="Q1877" i="8"/>
  <c r="T1877" i="8" s="1"/>
  <c r="P1877" i="8"/>
  <c r="S1877" i="8" s="1"/>
  <c r="R1876" i="8"/>
  <c r="U1876" i="8" s="1"/>
  <c r="Q1876" i="8"/>
  <c r="T1876" i="8" s="1"/>
  <c r="P1876" i="8"/>
  <c r="S1876" i="8" s="1"/>
  <c r="R1875" i="8"/>
  <c r="U1875" i="8" s="1"/>
  <c r="Q1875" i="8"/>
  <c r="T1875" i="8" s="1"/>
  <c r="P1875" i="8"/>
  <c r="S1875" i="8" s="1"/>
  <c r="R1874" i="8"/>
  <c r="U1874" i="8" s="1"/>
  <c r="Q1874" i="8"/>
  <c r="T1874" i="8" s="1"/>
  <c r="P1874" i="8"/>
  <c r="S1874" i="8" s="1"/>
  <c r="R1873" i="8"/>
  <c r="U1873" i="8" s="1"/>
  <c r="Q1873" i="8"/>
  <c r="T1873" i="8" s="1"/>
  <c r="P1873" i="8"/>
  <c r="S1873" i="8" s="1"/>
  <c r="R1872" i="8"/>
  <c r="U1872" i="8" s="1"/>
  <c r="Q1872" i="8"/>
  <c r="T1872" i="8" s="1"/>
  <c r="P1872" i="8"/>
  <c r="S1872" i="8" s="1"/>
  <c r="R1871" i="8"/>
  <c r="U1871" i="8" s="1"/>
  <c r="Q1871" i="8"/>
  <c r="T1871" i="8" s="1"/>
  <c r="P1871" i="8"/>
  <c r="S1871" i="8" s="1"/>
  <c r="R1870" i="8"/>
  <c r="U1870" i="8" s="1"/>
  <c r="Q1870" i="8"/>
  <c r="T1870" i="8" s="1"/>
  <c r="P1870" i="8"/>
  <c r="S1870" i="8" s="1"/>
  <c r="R1869" i="8"/>
  <c r="U1869" i="8" s="1"/>
  <c r="Q1869" i="8"/>
  <c r="T1869" i="8" s="1"/>
  <c r="P1869" i="8"/>
  <c r="S1869" i="8" s="1"/>
  <c r="R1868" i="8"/>
  <c r="U1868" i="8" s="1"/>
  <c r="Q1868" i="8"/>
  <c r="T1868" i="8" s="1"/>
  <c r="P1868" i="8"/>
  <c r="S1868" i="8" s="1"/>
  <c r="R1867" i="8"/>
  <c r="U1867" i="8" s="1"/>
  <c r="Q1867" i="8"/>
  <c r="T1867" i="8" s="1"/>
  <c r="P1867" i="8"/>
  <c r="S1867" i="8" s="1"/>
  <c r="R1866" i="8"/>
  <c r="U1866" i="8" s="1"/>
  <c r="Q1866" i="8"/>
  <c r="T1866" i="8" s="1"/>
  <c r="P1866" i="8"/>
  <c r="S1866" i="8" s="1"/>
  <c r="R1865" i="8"/>
  <c r="U1865" i="8" s="1"/>
  <c r="Q1865" i="8"/>
  <c r="T1865" i="8" s="1"/>
  <c r="P1865" i="8"/>
  <c r="S1865" i="8" s="1"/>
  <c r="R1864" i="8"/>
  <c r="U1864" i="8" s="1"/>
  <c r="Q1864" i="8"/>
  <c r="T1864" i="8" s="1"/>
  <c r="P1864" i="8"/>
  <c r="S1864" i="8" s="1"/>
  <c r="R1863" i="8"/>
  <c r="U1863" i="8" s="1"/>
  <c r="Q1863" i="8"/>
  <c r="T1863" i="8" s="1"/>
  <c r="P1863" i="8"/>
  <c r="S1863" i="8" s="1"/>
  <c r="R1862" i="8"/>
  <c r="U1862" i="8" s="1"/>
  <c r="Q1862" i="8"/>
  <c r="T1862" i="8" s="1"/>
  <c r="P1862" i="8"/>
  <c r="S1862" i="8" s="1"/>
  <c r="R1861" i="8"/>
  <c r="U1861" i="8" s="1"/>
  <c r="Q1861" i="8"/>
  <c r="T1861" i="8" s="1"/>
  <c r="P1861" i="8"/>
  <c r="S1861" i="8" s="1"/>
  <c r="R1860" i="8"/>
  <c r="U1860" i="8" s="1"/>
  <c r="Q1860" i="8"/>
  <c r="T1860" i="8" s="1"/>
  <c r="P1860" i="8"/>
  <c r="S1860" i="8" s="1"/>
  <c r="R1859" i="8"/>
  <c r="U1859" i="8" s="1"/>
  <c r="Q1859" i="8"/>
  <c r="T1859" i="8" s="1"/>
  <c r="P1859" i="8"/>
  <c r="S1859" i="8" s="1"/>
  <c r="R1858" i="8"/>
  <c r="U1858" i="8" s="1"/>
  <c r="Q1858" i="8"/>
  <c r="T1858" i="8" s="1"/>
  <c r="P1858" i="8"/>
  <c r="S1858" i="8" s="1"/>
  <c r="R1857" i="8"/>
  <c r="U1857" i="8" s="1"/>
  <c r="Q1857" i="8"/>
  <c r="T1857" i="8" s="1"/>
  <c r="P1857" i="8"/>
  <c r="S1857" i="8" s="1"/>
  <c r="R1856" i="8"/>
  <c r="U1856" i="8" s="1"/>
  <c r="Q1856" i="8"/>
  <c r="T1856" i="8" s="1"/>
  <c r="P1856" i="8"/>
  <c r="S1856" i="8" s="1"/>
  <c r="R1855" i="8"/>
  <c r="U1855" i="8" s="1"/>
  <c r="Q1855" i="8"/>
  <c r="T1855" i="8" s="1"/>
  <c r="P1855" i="8"/>
  <c r="S1855" i="8" s="1"/>
  <c r="R1854" i="8"/>
  <c r="U1854" i="8" s="1"/>
  <c r="Q1854" i="8"/>
  <c r="T1854" i="8" s="1"/>
  <c r="P1854" i="8"/>
  <c r="S1854" i="8" s="1"/>
  <c r="R1853" i="8"/>
  <c r="U1853" i="8" s="1"/>
  <c r="Q1853" i="8"/>
  <c r="T1853" i="8" s="1"/>
  <c r="P1853" i="8"/>
  <c r="S1853" i="8" s="1"/>
  <c r="R1852" i="8"/>
  <c r="U1852" i="8" s="1"/>
  <c r="Q1852" i="8"/>
  <c r="T1852" i="8" s="1"/>
  <c r="P1852" i="8"/>
  <c r="S1852" i="8" s="1"/>
  <c r="R1851" i="8"/>
  <c r="U1851" i="8" s="1"/>
  <c r="Q1851" i="8"/>
  <c r="T1851" i="8" s="1"/>
  <c r="P1851" i="8"/>
  <c r="S1851" i="8" s="1"/>
  <c r="R1850" i="8"/>
  <c r="U1850" i="8" s="1"/>
  <c r="Q1850" i="8"/>
  <c r="T1850" i="8" s="1"/>
  <c r="P1850" i="8"/>
  <c r="S1850" i="8" s="1"/>
  <c r="R1849" i="8"/>
  <c r="U1849" i="8" s="1"/>
  <c r="Q1849" i="8"/>
  <c r="T1849" i="8" s="1"/>
  <c r="P1849" i="8"/>
  <c r="S1849" i="8" s="1"/>
  <c r="R1848" i="8"/>
  <c r="U1848" i="8" s="1"/>
  <c r="Q1848" i="8"/>
  <c r="T1848" i="8" s="1"/>
  <c r="P1848" i="8"/>
  <c r="S1848" i="8" s="1"/>
  <c r="R1847" i="8"/>
  <c r="U1847" i="8" s="1"/>
  <c r="Q1847" i="8"/>
  <c r="T1847" i="8" s="1"/>
  <c r="P1847" i="8"/>
  <c r="S1847" i="8" s="1"/>
  <c r="R1846" i="8"/>
  <c r="U1846" i="8" s="1"/>
  <c r="Q1846" i="8"/>
  <c r="T1846" i="8" s="1"/>
  <c r="P1846" i="8"/>
  <c r="S1846" i="8" s="1"/>
  <c r="R1845" i="8"/>
  <c r="U1845" i="8" s="1"/>
  <c r="Q1845" i="8"/>
  <c r="T1845" i="8" s="1"/>
  <c r="P1845" i="8"/>
  <c r="S1845" i="8" s="1"/>
  <c r="R1844" i="8"/>
  <c r="U1844" i="8" s="1"/>
  <c r="Q1844" i="8"/>
  <c r="T1844" i="8" s="1"/>
  <c r="P1844" i="8"/>
  <c r="S1844" i="8" s="1"/>
  <c r="R1843" i="8"/>
  <c r="U1843" i="8" s="1"/>
  <c r="Q1843" i="8"/>
  <c r="T1843" i="8" s="1"/>
  <c r="P1843" i="8"/>
  <c r="S1843" i="8" s="1"/>
  <c r="R1842" i="8"/>
  <c r="U1842" i="8" s="1"/>
  <c r="Q1842" i="8"/>
  <c r="T1842" i="8" s="1"/>
  <c r="P1842" i="8"/>
  <c r="S1842" i="8" s="1"/>
  <c r="R1841" i="8"/>
  <c r="U1841" i="8" s="1"/>
  <c r="Q1841" i="8"/>
  <c r="T1841" i="8" s="1"/>
  <c r="P1841" i="8"/>
  <c r="S1841" i="8" s="1"/>
  <c r="R1840" i="8"/>
  <c r="U1840" i="8" s="1"/>
  <c r="Q1840" i="8"/>
  <c r="T1840" i="8" s="1"/>
  <c r="P1840" i="8"/>
  <c r="S1840" i="8" s="1"/>
  <c r="R1839" i="8"/>
  <c r="U1839" i="8" s="1"/>
  <c r="Q1839" i="8"/>
  <c r="T1839" i="8" s="1"/>
  <c r="P1839" i="8"/>
  <c r="S1839" i="8" s="1"/>
  <c r="R1838" i="8"/>
  <c r="U1838" i="8" s="1"/>
  <c r="Q1838" i="8"/>
  <c r="T1838" i="8" s="1"/>
  <c r="P1838" i="8"/>
  <c r="S1838" i="8" s="1"/>
  <c r="R1837" i="8"/>
  <c r="U1837" i="8" s="1"/>
  <c r="Q1837" i="8"/>
  <c r="T1837" i="8" s="1"/>
  <c r="P1837" i="8"/>
  <c r="S1837" i="8" s="1"/>
  <c r="R1836" i="8"/>
  <c r="U1836" i="8" s="1"/>
  <c r="Q1836" i="8"/>
  <c r="T1836" i="8" s="1"/>
  <c r="P1836" i="8"/>
  <c r="S1836" i="8" s="1"/>
  <c r="R1835" i="8"/>
  <c r="U1835" i="8" s="1"/>
  <c r="Q1835" i="8"/>
  <c r="T1835" i="8" s="1"/>
  <c r="P1835" i="8"/>
  <c r="S1835" i="8" s="1"/>
  <c r="R1834" i="8"/>
  <c r="U1834" i="8" s="1"/>
  <c r="Q1834" i="8"/>
  <c r="T1834" i="8" s="1"/>
  <c r="P1834" i="8"/>
  <c r="S1834" i="8" s="1"/>
  <c r="R1833" i="8"/>
  <c r="U1833" i="8" s="1"/>
  <c r="Q1833" i="8"/>
  <c r="T1833" i="8" s="1"/>
  <c r="P1833" i="8"/>
  <c r="S1833" i="8" s="1"/>
  <c r="R1832" i="8"/>
  <c r="U1832" i="8" s="1"/>
  <c r="Q1832" i="8"/>
  <c r="T1832" i="8" s="1"/>
  <c r="P1832" i="8"/>
  <c r="S1832" i="8" s="1"/>
  <c r="R1831" i="8"/>
  <c r="U1831" i="8" s="1"/>
  <c r="Q1831" i="8"/>
  <c r="T1831" i="8" s="1"/>
  <c r="P1831" i="8"/>
  <c r="S1831" i="8" s="1"/>
  <c r="R1830" i="8"/>
  <c r="U1830" i="8" s="1"/>
  <c r="Q1830" i="8"/>
  <c r="T1830" i="8" s="1"/>
  <c r="P1830" i="8"/>
  <c r="S1830" i="8" s="1"/>
  <c r="R1829" i="8"/>
  <c r="U1829" i="8" s="1"/>
  <c r="Q1829" i="8"/>
  <c r="T1829" i="8" s="1"/>
  <c r="P1829" i="8"/>
  <c r="S1829" i="8" s="1"/>
  <c r="R1828" i="8"/>
  <c r="U1828" i="8" s="1"/>
  <c r="Q1828" i="8"/>
  <c r="T1828" i="8" s="1"/>
  <c r="P1828" i="8"/>
  <c r="S1828" i="8" s="1"/>
  <c r="R1827" i="8"/>
  <c r="U1827" i="8" s="1"/>
  <c r="Q1827" i="8"/>
  <c r="T1827" i="8" s="1"/>
  <c r="P1827" i="8"/>
  <c r="S1827" i="8" s="1"/>
  <c r="R1826" i="8"/>
  <c r="U1826" i="8" s="1"/>
  <c r="Q1826" i="8"/>
  <c r="T1826" i="8" s="1"/>
  <c r="P1826" i="8"/>
  <c r="S1826" i="8" s="1"/>
  <c r="R1825" i="8"/>
  <c r="U1825" i="8" s="1"/>
  <c r="Q1825" i="8"/>
  <c r="T1825" i="8" s="1"/>
  <c r="P1825" i="8"/>
  <c r="S1825" i="8" s="1"/>
  <c r="R1824" i="8"/>
  <c r="U1824" i="8" s="1"/>
  <c r="Q1824" i="8"/>
  <c r="T1824" i="8" s="1"/>
  <c r="P1824" i="8"/>
  <c r="S1824" i="8" s="1"/>
  <c r="R1823" i="8"/>
  <c r="U1823" i="8" s="1"/>
  <c r="Q1823" i="8"/>
  <c r="T1823" i="8" s="1"/>
  <c r="P1823" i="8"/>
  <c r="S1823" i="8" s="1"/>
  <c r="R1822" i="8"/>
  <c r="U1822" i="8" s="1"/>
  <c r="Q1822" i="8"/>
  <c r="T1822" i="8" s="1"/>
  <c r="P1822" i="8"/>
  <c r="S1822" i="8" s="1"/>
  <c r="R1821" i="8"/>
  <c r="U1821" i="8" s="1"/>
  <c r="Q1821" i="8"/>
  <c r="T1821" i="8" s="1"/>
  <c r="P1821" i="8"/>
  <c r="S1821" i="8" s="1"/>
  <c r="R1820" i="8"/>
  <c r="U1820" i="8" s="1"/>
  <c r="Q1820" i="8"/>
  <c r="T1820" i="8" s="1"/>
  <c r="P1820" i="8"/>
  <c r="S1820" i="8" s="1"/>
  <c r="R1819" i="8"/>
  <c r="U1819" i="8" s="1"/>
  <c r="Q1819" i="8"/>
  <c r="T1819" i="8" s="1"/>
  <c r="P1819" i="8"/>
  <c r="S1819" i="8" s="1"/>
  <c r="R1818" i="8"/>
  <c r="U1818" i="8" s="1"/>
  <c r="Q1818" i="8"/>
  <c r="T1818" i="8" s="1"/>
  <c r="P1818" i="8"/>
  <c r="S1818" i="8" s="1"/>
  <c r="R1817" i="8"/>
  <c r="U1817" i="8" s="1"/>
  <c r="Q1817" i="8"/>
  <c r="T1817" i="8" s="1"/>
  <c r="P1817" i="8"/>
  <c r="S1817" i="8" s="1"/>
  <c r="R1816" i="8"/>
  <c r="U1816" i="8" s="1"/>
  <c r="Q1816" i="8"/>
  <c r="T1816" i="8" s="1"/>
  <c r="P1816" i="8"/>
  <c r="S1816" i="8" s="1"/>
  <c r="R1815" i="8"/>
  <c r="U1815" i="8" s="1"/>
  <c r="Q1815" i="8"/>
  <c r="T1815" i="8" s="1"/>
  <c r="P1815" i="8"/>
  <c r="S1815" i="8" s="1"/>
  <c r="R1814" i="8"/>
  <c r="U1814" i="8" s="1"/>
  <c r="Q1814" i="8"/>
  <c r="T1814" i="8" s="1"/>
  <c r="P1814" i="8"/>
  <c r="S1814" i="8" s="1"/>
  <c r="R1813" i="8"/>
  <c r="U1813" i="8" s="1"/>
  <c r="Q1813" i="8"/>
  <c r="T1813" i="8" s="1"/>
  <c r="P1813" i="8"/>
  <c r="S1813" i="8" s="1"/>
  <c r="R1812" i="8"/>
  <c r="U1812" i="8" s="1"/>
  <c r="Q1812" i="8"/>
  <c r="T1812" i="8" s="1"/>
  <c r="P1812" i="8"/>
  <c r="S1812" i="8" s="1"/>
  <c r="R1811" i="8"/>
  <c r="U1811" i="8" s="1"/>
  <c r="Q1811" i="8"/>
  <c r="T1811" i="8" s="1"/>
  <c r="P1811" i="8"/>
  <c r="S1811" i="8" s="1"/>
  <c r="R1810" i="8"/>
  <c r="U1810" i="8" s="1"/>
  <c r="Q1810" i="8"/>
  <c r="T1810" i="8" s="1"/>
  <c r="P1810" i="8"/>
  <c r="S1810" i="8" s="1"/>
  <c r="R1809" i="8"/>
  <c r="U1809" i="8" s="1"/>
  <c r="Q1809" i="8"/>
  <c r="T1809" i="8" s="1"/>
  <c r="P1809" i="8"/>
  <c r="S1809" i="8" s="1"/>
  <c r="R1808" i="8"/>
  <c r="U1808" i="8" s="1"/>
  <c r="Q1808" i="8"/>
  <c r="T1808" i="8" s="1"/>
  <c r="P1808" i="8"/>
  <c r="S1808" i="8" s="1"/>
  <c r="R1807" i="8"/>
  <c r="U1807" i="8" s="1"/>
  <c r="Q1807" i="8"/>
  <c r="T1807" i="8" s="1"/>
  <c r="P1807" i="8"/>
  <c r="S1807" i="8" s="1"/>
  <c r="R1806" i="8"/>
  <c r="U1806" i="8" s="1"/>
  <c r="Q1806" i="8"/>
  <c r="T1806" i="8" s="1"/>
  <c r="P1806" i="8"/>
  <c r="S1806" i="8" s="1"/>
  <c r="R1805" i="8"/>
  <c r="U1805" i="8" s="1"/>
  <c r="Q1805" i="8"/>
  <c r="T1805" i="8" s="1"/>
  <c r="P1805" i="8"/>
  <c r="S1805" i="8" s="1"/>
  <c r="R1804" i="8"/>
  <c r="U1804" i="8" s="1"/>
  <c r="Q1804" i="8"/>
  <c r="T1804" i="8" s="1"/>
  <c r="P1804" i="8"/>
  <c r="S1804" i="8" s="1"/>
  <c r="R1803" i="8"/>
  <c r="U1803" i="8" s="1"/>
  <c r="Q1803" i="8"/>
  <c r="T1803" i="8" s="1"/>
  <c r="P1803" i="8"/>
  <c r="S1803" i="8" s="1"/>
  <c r="R1802" i="8"/>
  <c r="U1802" i="8" s="1"/>
  <c r="Q1802" i="8"/>
  <c r="T1802" i="8" s="1"/>
  <c r="P1802" i="8"/>
  <c r="S1802" i="8" s="1"/>
  <c r="R1801" i="8"/>
  <c r="U1801" i="8" s="1"/>
  <c r="Q1801" i="8"/>
  <c r="T1801" i="8" s="1"/>
  <c r="P1801" i="8"/>
  <c r="S1801" i="8" s="1"/>
  <c r="R1800" i="8"/>
  <c r="U1800" i="8" s="1"/>
  <c r="Q1800" i="8"/>
  <c r="T1800" i="8" s="1"/>
  <c r="P1800" i="8"/>
  <c r="S1800" i="8" s="1"/>
  <c r="R1799" i="8"/>
  <c r="U1799" i="8" s="1"/>
  <c r="Q1799" i="8"/>
  <c r="T1799" i="8" s="1"/>
  <c r="P1799" i="8"/>
  <c r="S1799" i="8" s="1"/>
  <c r="R1798" i="8"/>
  <c r="U1798" i="8" s="1"/>
  <c r="Q1798" i="8"/>
  <c r="T1798" i="8" s="1"/>
  <c r="P1798" i="8"/>
  <c r="S1798" i="8" s="1"/>
  <c r="R1797" i="8"/>
  <c r="U1797" i="8" s="1"/>
  <c r="Q1797" i="8"/>
  <c r="T1797" i="8" s="1"/>
  <c r="P1797" i="8"/>
  <c r="S1797" i="8" s="1"/>
  <c r="R1796" i="8"/>
  <c r="U1796" i="8" s="1"/>
  <c r="Q1796" i="8"/>
  <c r="T1796" i="8" s="1"/>
  <c r="P1796" i="8"/>
  <c r="S1796" i="8" s="1"/>
  <c r="R1795" i="8"/>
  <c r="U1795" i="8" s="1"/>
  <c r="Q1795" i="8"/>
  <c r="T1795" i="8" s="1"/>
  <c r="P1795" i="8"/>
  <c r="S1795" i="8" s="1"/>
  <c r="R1794" i="8"/>
  <c r="U1794" i="8" s="1"/>
  <c r="Q1794" i="8"/>
  <c r="T1794" i="8" s="1"/>
  <c r="P1794" i="8"/>
  <c r="S1794" i="8" s="1"/>
  <c r="R1793" i="8"/>
  <c r="U1793" i="8" s="1"/>
  <c r="Q1793" i="8"/>
  <c r="T1793" i="8" s="1"/>
  <c r="P1793" i="8"/>
  <c r="S1793" i="8" s="1"/>
  <c r="R1792" i="8"/>
  <c r="U1792" i="8" s="1"/>
  <c r="Q1792" i="8"/>
  <c r="T1792" i="8" s="1"/>
  <c r="P1792" i="8"/>
  <c r="S1792" i="8" s="1"/>
  <c r="R1791" i="8"/>
  <c r="U1791" i="8" s="1"/>
  <c r="Q1791" i="8"/>
  <c r="T1791" i="8" s="1"/>
  <c r="P1791" i="8"/>
  <c r="S1791" i="8" s="1"/>
  <c r="R1790" i="8"/>
  <c r="U1790" i="8" s="1"/>
  <c r="Q1790" i="8"/>
  <c r="T1790" i="8" s="1"/>
  <c r="P1790" i="8"/>
  <c r="S1790" i="8" s="1"/>
  <c r="R1789" i="8"/>
  <c r="U1789" i="8" s="1"/>
  <c r="Q1789" i="8"/>
  <c r="T1789" i="8" s="1"/>
  <c r="P1789" i="8"/>
  <c r="S1789" i="8" s="1"/>
  <c r="R1788" i="8"/>
  <c r="U1788" i="8" s="1"/>
  <c r="Q1788" i="8"/>
  <c r="T1788" i="8" s="1"/>
  <c r="P1788" i="8"/>
  <c r="S1788" i="8" s="1"/>
  <c r="R1787" i="8"/>
  <c r="U1787" i="8" s="1"/>
  <c r="Q1787" i="8"/>
  <c r="T1787" i="8" s="1"/>
  <c r="P1787" i="8"/>
  <c r="S1787" i="8" s="1"/>
  <c r="R1786" i="8"/>
  <c r="U1786" i="8" s="1"/>
  <c r="Q1786" i="8"/>
  <c r="T1786" i="8" s="1"/>
  <c r="P1786" i="8"/>
  <c r="S1786" i="8" s="1"/>
  <c r="R1785" i="8"/>
  <c r="U1785" i="8" s="1"/>
  <c r="Q1785" i="8"/>
  <c r="T1785" i="8" s="1"/>
  <c r="P1785" i="8"/>
  <c r="S1785" i="8" s="1"/>
  <c r="R1784" i="8"/>
  <c r="U1784" i="8" s="1"/>
  <c r="Q1784" i="8"/>
  <c r="T1784" i="8" s="1"/>
  <c r="P1784" i="8"/>
  <c r="S1784" i="8" s="1"/>
  <c r="R1783" i="8"/>
  <c r="U1783" i="8" s="1"/>
  <c r="Q1783" i="8"/>
  <c r="T1783" i="8" s="1"/>
  <c r="P1783" i="8"/>
  <c r="S1783" i="8" s="1"/>
  <c r="R1782" i="8"/>
  <c r="U1782" i="8" s="1"/>
  <c r="Q1782" i="8"/>
  <c r="T1782" i="8" s="1"/>
  <c r="P1782" i="8"/>
  <c r="S1782" i="8" s="1"/>
  <c r="R1781" i="8"/>
  <c r="U1781" i="8" s="1"/>
  <c r="Q1781" i="8"/>
  <c r="T1781" i="8" s="1"/>
  <c r="P1781" i="8"/>
  <c r="S1781" i="8" s="1"/>
  <c r="R1780" i="8"/>
  <c r="U1780" i="8" s="1"/>
  <c r="Q1780" i="8"/>
  <c r="T1780" i="8" s="1"/>
  <c r="P1780" i="8"/>
  <c r="S1780" i="8" s="1"/>
  <c r="R1779" i="8"/>
  <c r="U1779" i="8" s="1"/>
  <c r="Q1779" i="8"/>
  <c r="T1779" i="8" s="1"/>
  <c r="P1779" i="8"/>
  <c r="S1779" i="8" s="1"/>
  <c r="R1778" i="8"/>
  <c r="U1778" i="8" s="1"/>
  <c r="Q1778" i="8"/>
  <c r="T1778" i="8" s="1"/>
  <c r="P1778" i="8"/>
  <c r="S1778" i="8" s="1"/>
  <c r="R1777" i="8"/>
  <c r="U1777" i="8" s="1"/>
  <c r="Q1777" i="8"/>
  <c r="T1777" i="8" s="1"/>
  <c r="P1777" i="8"/>
  <c r="S1777" i="8" s="1"/>
  <c r="R1776" i="8"/>
  <c r="U1776" i="8" s="1"/>
  <c r="Q1776" i="8"/>
  <c r="T1776" i="8" s="1"/>
  <c r="P1776" i="8"/>
  <c r="S1776" i="8" s="1"/>
  <c r="R1775" i="8"/>
  <c r="U1775" i="8" s="1"/>
  <c r="Q1775" i="8"/>
  <c r="T1775" i="8" s="1"/>
  <c r="P1775" i="8"/>
  <c r="S1775" i="8" s="1"/>
  <c r="R1774" i="8"/>
  <c r="U1774" i="8" s="1"/>
  <c r="Q1774" i="8"/>
  <c r="T1774" i="8" s="1"/>
  <c r="P1774" i="8"/>
  <c r="S1774" i="8" s="1"/>
  <c r="R1773" i="8"/>
  <c r="U1773" i="8" s="1"/>
  <c r="Q1773" i="8"/>
  <c r="T1773" i="8" s="1"/>
  <c r="P1773" i="8"/>
  <c r="S1773" i="8" s="1"/>
  <c r="R1772" i="8"/>
  <c r="U1772" i="8" s="1"/>
  <c r="Q1772" i="8"/>
  <c r="T1772" i="8" s="1"/>
  <c r="P1772" i="8"/>
  <c r="S1772" i="8" s="1"/>
  <c r="R1771" i="8"/>
  <c r="U1771" i="8" s="1"/>
  <c r="Q1771" i="8"/>
  <c r="T1771" i="8" s="1"/>
  <c r="P1771" i="8"/>
  <c r="S1771" i="8" s="1"/>
  <c r="R1770" i="8"/>
  <c r="U1770" i="8" s="1"/>
  <c r="Q1770" i="8"/>
  <c r="T1770" i="8" s="1"/>
  <c r="P1770" i="8"/>
  <c r="S1770" i="8" s="1"/>
  <c r="R1769" i="8"/>
  <c r="U1769" i="8" s="1"/>
  <c r="Q1769" i="8"/>
  <c r="T1769" i="8" s="1"/>
  <c r="P1769" i="8"/>
  <c r="S1769" i="8" s="1"/>
  <c r="R1768" i="8"/>
  <c r="U1768" i="8" s="1"/>
  <c r="Q1768" i="8"/>
  <c r="T1768" i="8" s="1"/>
  <c r="P1768" i="8"/>
  <c r="S1768" i="8" s="1"/>
  <c r="R1767" i="8"/>
  <c r="U1767" i="8" s="1"/>
  <c r="Q1767" i="8"/>
  <c r="T1767" i="8" s="1"/>
  <c r="P1767" i="8"/>
  <c r="S1767" i="8" s="1"/>
  <c r="R1766" i="8"/>
  <c r="U1766" i="8" s="1"/>
  <c r="Q1766" i="8"/>
  <c r="T1766" i="8" s="1"/>
  <c r="P1766" i="8"/>
  <c r="S1766" i="8" s="1"/>
  <c r="R1765" i="8"/>
  <c r="U1765" i="8" s="1"/>
  <c r="Q1765" i="8"/>
  <c r="T1765" i="8" s="1"/>
  <c r="P1765" i="8"/>
  <c r="S1765" i="8" s="1"/>
  <c r="R1764" i="8"/>
  <c r="U1764" i="8" s="1"/>
  <c r="Q1764" i="8"/>
  <c r="T1764" i="8" s="1"/>
  <c r="P1764" i="8"/>
  <c r="S1764" i="8" s="1"/>
  <c r="R1763" i="8"/>
  <c r="U1763" i="8" s="1"/>
  <c r="Q1763" i="8"/>
  <c r="T1763" i="8" s="1"/>
  <c r="P1763" i="8"/>
  <c r="S1763" i="8" s="1"/>
  <c r="R1762" i="8"/>
  <c r="U1762" i="8" s="1"/>
  <c r="Q1762" i="8"/>
  <c r="T1762" i="8" s="1"/>
  <c r="P1762" i="8"/>
  <c r="S1762" i="8" s="1"/>
  <c r="R1761" i="8"/>
  <c r="U1761" i="8" s="1"/>
  <c r="Q1761" i="8"/>
  <c r="T1761" i="8" s="1"/>
  <c r="P1761" i="8"/>
  <c r="S1761" i="8" s="1"/>
  <c r="R1760" i="8"/>
  <c r="U1760" i="8" s="1"/>
  <c r="Q1760" i="8"/>
  <c r="T1760" i="8" s="1"/>
  <c r="P1760" i="8"/>
  <c r="S1760" i="8" s="1"/>
  <c r="R1759" i="8"/>
  <c r="U1759" i="8" s="1"/>
  <c r="Q1759" i="8"/>
  <c r="T1759" i="8" s="1"/>
  <c r="P1759" i="8"/>
  <c r="S1759" i="8" s="1"/>
  <c r="R1758" i="8"/>
  <c r="U1758" i="8" s="1"/>
  <c r="Q1758" i="8"/>
  <c r="T1758" i="8" s="1"/>
  <c r="P1758" i="8"/>
  <c r="S1758" i="8" s="1"/>
  <c r="R1757" i="8"/>
  <c r="U1757" i="8" s="1"/>
  <c r="Q1757" i="8"/>
  <c r="T1757" i="8" s="1"/>
  <c r="P1757" i="8"/>
  <c r="S1757" i="8" s="1"/>
  <c r="R1756" i="8"/>
  <c r="U1756" i="8" s="1"/>
  <c r="Q1756" i="8"/>
  <c r="T1756" i="8" s="1"/>
  <c r="P1756" i="8"/>
  <c r="S1756" i="8" s="1"/>
  <c r="R1755" i="8"/>
  <c r="U1755" i="8" s="1"/>
  <c r="Q1755" i="8"/>
  <c r="T1755" i="8" s="1"/>
  <c r="P1755" i="8"/>
  <c r="S1755" i="8" s="1"/>
  <c r="R1754" i="8"/>
  <c r="U1754" i="8" s="1"/>
  <c r="Q1754" i="8"/>
  <c r="T1754" i="8" s="1"/>
  <c r="P1754" i="8"/>
  <c r="S1754" i="8" s="1"/>
  <c r="R1753" i="8"/>
  <c r="U1753" i="8" s="1"/>
  <c r="Q1753" i="8"/>
  <c r="T1753" i="8" s="1"/>
  <c r="P1753" i="8"/>
  <c r="S1753" i="8" s="1"/>
  <c r="R1752" i="8"/>
  <c r="U1752" i="8" s="1"/>
  <c r="Q1752" i="8"/>
  <c r="T1752" i="8" s="1"/>
  <c r="P1752" i="8"/>
  <c r="S1752" i="8" s="1"/>
  <c r="R1751" i="8"/>
  <c r="U1751" i="8" s="1"/>
  <c r="Q1751" i="8"/>
  <c r="T1751" i="8" s="1"/>
  <c r="P1751" i="8"/>
  <c r="S1751" i="8" s="1"/>
  <c r="R1750" i="8"/>
  <c r="U1750" i="8" s="1"/>
  <c r="Q1750" i="8"/>
  <c r="T1750" i="8" s="1"/>
  <c r="P1750" i="8"/>
  <c r="S1750" i="8" s="1"/>
  <c r="R1749" i="8"/>
  <c r="U1749" i="8" s="1"/>
  <c r="Q1749" i="8"/>
  <c r="T1749" i="8" s="1"/>
  <c r="P1749" i="8"/>
  <c r="S1749" i="8" s="1"/>
  <c r="R1748" i="8"/>
  <c r="U1748" i="8" s="1"/>
  <c r="Q1748" i="8"/>
  <c r="T1748" i="8" s="1"/>
  <c r="P1748" i="8"/>
  <c r="S1748" i="8" s="1"/>
  <c r="R1747" i="8"/>
  <c r="U1747" i="8" s="1"/>
  <c r="Q1747" i="8"/>
  <c r="T1747" i="8" s="1"/>
  <c r="P1747" i="8"/>
  <c r="S1747" i="8" s="1"/>
  <c r="R1746" i="8"/>
  <c r="U1746" i="8" s="1"/>
  <c r="Q1746" i="8"/>
  <c r="T1746" i="8" s="1"/>
  <c r="P1746" i="8"/>
  <c r="S1746" i="8" s="1"/>
  <c r="R1745" i="8"/>
  <c r="U1745" i="8" s="1"/>
  <c r="Q1745" i="8"/>
  <c r="T1745" i="8" s="1"/>
  <c r="P1745" i="8"/>
  <c r="S1745" i="8" s="1"/>
  <c r="R1744" i="8"/>
  <c r="U1744" i="8" s="1"/>
  <c r="Q1744" i="8"/>
  <c r="T1744" i="8" s="1"/>
  <c r="P1744" i="8"/>
  <c r="S1744" i="8" s="1"/>
  <c r="R1743" i="8"/>
  <c r="U1743" i="8" s="1"/>
  <c r="Q1743" i="8"/>
  <c r="T1743" i="8" s="1"/>
  <c r="P1743" i="8"/>
  <c r="S1743" i="8" s="1"/>
  <c r="R1742" i="8"/>
  <c r="U1742" i="8" s="1"/>
  <c r="Q1742" i="8"/>
  <c r="T1742" i="8" s="1"/>
  <c r="P1742" i="8"/>
  <c r="S1742" i="8" s="1"/>
  <c r="R1741" i="8"/>
  <c r="U1741" i="8" s="1"/>
  <c r="Q1741" i="8"/>
  <c r="T1741" i="8" s="1"/>
  <c r="P1741" i="8"/>
  <c r="S1741" i="8" s="1"/>
  <c r="R1740" i="8"/>
  <c r="U1740" i="8" s="1"/>
  <c r="Q1740" i="8"/>
  <c r="T1740" i="8" s="1"/>
  <c r="P1740" i="8"/>
  <c r="S1740" i="8" s="1"/>
  <c r="R1739" i="8"/>
  <c r="U1739" i="8" s="1"/>
  <c r="Q1739" i="8"/>
  <c r="T1739" i="8" s="1"/>
  <c r="P1739" i="8"/>
  <c r="S1739" i="8" s="1"/>
  <c r="R1738" i="8"/>
  <c r="U1738" i="8" s="1"/>
  <c r="Q1738" i="8"/>
  <c r="T1738" i="8" s="1"/>
  <c r="P1738" i="8"/>
  <c r="S1738" i="8" s="1"/>
  <c r="R1737" i="8"/>
  <c r="U1737" i="8" s="1"/>
  <c r="Q1737" i="8"/>
  <c r="T1737" i="8" s="1"/>
  <c r="P1737" i="8"/>
  <c r="S1737" i="8" s="1"/>
  <c r="R1736" i="8"/>
  <c r="U1736" i="8" s="1"/>
  <c r="Q1736" i="8"/>
  <c r="T1736" i="8" s="1"/>
  <c r="P1736" i="8"/>
  <c r="S1736" i="8" s="1"/>
  <c r="R1735" i="8"/>
  <c r="U1735" i="8" s="1"/>
  <c r="Q1735" i="8"/>
  <c r="T1735" i="8" s="1"/>
  <c r="P1735" i="8"/>
  <c r="S1735" i="8" s="1"/>
  <c r="R1734" i="8"/>
  <c r="U1734" i="8" s="1"/>
  <c r="Q1734" i="8"/>
  <c r="T1734" i="8" s="1"/>
  <c r="P1734" i="8"/>
  <c r="S1734" i="8" s="1"/>
  <c r="R1733" i="8"/>
  <c r="U1733" i="8" s="1"/>
  <c r="Q1733" i="8"/>
  <c r="T1733" i="8" s="1"/>
  <c r="P1733" i="8"/>
  <c r="S1733" i="8" s="1"/>
  <c r="R1732" i="8"/>
  <c r="U1732" i="8" s="1"/>
  <c r="Q1732" i="8"/>
  <c r="T1732" i="8" s="1"/>
  <c r="P1732" i="8"/>
  <c r="S1732" i="8" s="1"/>
  <c r="R1731" i="8"/>
  <c r="U1731" i="8" s="1"/>
  <c r="Q1731" i="8"/>
  <c r="T1731" i="8" s="1"/>
  <c r="P1731" i="8"/>
  <c r="S1731" i="8" s="1"/>
  <c r="R1730" i="8"/>
  <c r="U1730" i="8" s="1"/>
  <c r="Q1730" i="8"/>
  <c r="T1730" i="8" s="1"/>
  <c r="P1730" i="8"/>
  <c r="S1730" i="8" s="1"/>
  <c r="R1729" i="8"/>
  <c r="U1729" i="8" s="1"/>
  <c r="Q1729" i="8"/>
  <c r="T1729" i="8" s="1"/>
  <c r="P1729" i="8"/>
  <c r="S1729" i="8" s="1"/>
  <c r="R1728" i="8"/>
  <c r="U1728" i="8" s="1"/>
  <c r="Q1728" i="8"/>
  <c r="T1728" i="8" s="1"/>
  <c r="P1728" i="8"/>
  <c r="S1728" i="8" s="1"/>
  <c r="R1727" i="8"/>
  <c r="U1727" i="8" s="1"/>
  <c r="Q1727" i="8"/>
  <c r="T1727" i="8" s="1"/>
  <c r="P1727" i="8"/>
  <c r="S1727" i="8" s="1"/>
  <c r="R1726" i="8"/>
  <c r="U1726" i="8" s="1"/>
  <c r="Q1726" i="8"/>
  <c r="T1726" i="8" s="1"/>
  <c r="P1726" i="8"/>
  <c r="S1726" i="8" s="1"/>
  <c r="R1725" i="8"/>
  <c r="U1725" i="8" s="1"/>
  <c r="Q1725" i="8"/>
  <c r="T1725" i="8" s="1"/>
  <c r="P1725" i="8"/>
  <c r="S1725" i="8" s="1"/>
  <c r="R1724" i="8"/>
  <c r="U1724" i="8" s="1"/>
  <c r="Q1724" i="8"/>
  <c r="T1724" i="8" s="1"/>
  <c r="P1724" i="8"/>
  <c r="S1724" i="8" s="1"/>
  <c r="R1723" i="8"/>
  <c r="U1723" i="8" s="1"/>
  <c r="Q1723" i="8"/>
  <c r="T1723" i="8" s="1"/>
  <c r="P1723" i="8"/>
  <c r="S1723" i="8" s="1"/>
  <c r="R1722" i="8"/>
  <c r="U1722" i="8" s="1"/>
  <c r="Q1722" i="8"/>
  <c r="T1722" i="8" s="1"/>
  <c r="P1722" i="8"/>
  <c r="S1722" i="8" s="1"/>
  <c r="R1721" i="8"/>
  <c r="U1721" i="8" s="1"/>
  <c r="Q1721" i="8"/>
  <c r="T1721" i="8" s="1"/>
  <c r="P1721" i="8"/>
  <c r="S1721" i="8" s="1"/>
  <c r="R1720" i="8"/>
  <c r="U1720" i="8" s="1"/>
  <c r="Q1720" i="8"/>
  <c r="T1720" i="8" s="1"/>
  <c r="P1720" i="8"/>
  <c r="S1720" i="8" s="1"/>
  <c r="R1719" i="8"/>
  <c r="U1719" i="8" s="1"/>
  <c r="Q1719" i="8"/>
  <c r="T1719" i="8" s="1"/>
  <c r="P1719" i="8"/>
  <c r="S1719" i="8" s="1"/>
  <c r="R1718" i="8"/>
  <c r="U1718" i="8" s="1"/>
  <c r="Q1718" i="8"/>
  <c r="T1718" i="8" s="1"/>
  <c r="P1718" i="8"/>
  <c r="S1718" i="8" s="1"/>
  <c r="R1717" i="8"/>
  <c r="U1717" i="8" s="1"/>
  <c r="Q1717" i="8"/>
  <c r="T1717" i="8" s="1"/>
  <c r="P1717" i="8"/>
  <c r="S1717" i="8" s="1"/>
  <c r="R1716" i="8"/>
  <c r="U1716" i="8" s="1"/>
  <c r="Q1716" i="8"/>
  <c r="T1716" i="8" s="1"/>
  <c r="P1716" i="8"/>
  <c r="S1716" i="8" s="1"/>
  <c r="R1715" i="8"/>
  <c r="U1715" i="8" s="1"/>
  <c r="Q1715" i="8"/>
  <c r="T1715" i="8" s="1"/>
  <c r="P1715" i="8"/>
  <c r="S1715" i="8" s="1"/>
  <c r="R1714" i="8"/>
  <c r="U1714" i="8" s="1"/>
  <c r="Q1714" i="8"/>
  <c r="T1714" i="8" s="1"/>
  <c r="P1714" i="8"/>
  <c r="S1714" i="8" s="1"/>
  <c r="R1713" i="8"/>
  <c r="U1713" i="8" s="1"/>
  <c r="Q1713" i="8"/>
  <c r="T1713" i="8" s="1"/>
  <c r="P1713" i="8"/>
  <c r="S1713" i="8" s="1"/>
  <c r="R1712" i="8"/>
  <c r="U1712" i="8" s="1"/>
  <c r="Q1712" i="8"/>
  <c r="T1712" i="8" s="1"/>
  <c r="P1712" i="8"/>
  <c r="S1712" i="8" s="1"/>
  <c r="R1711" i="8"/>
  <c r="U1711" i="8" s="1"/>
  <c r="Q1711" i="8"/>
  <c r="T1711" i="8" s="1"/>
  <c r="P1711" i="8"/>
  <c r="S1711" i="8" s="1"/>
  <c r="R1710" i="8"/>
  <c r="U1710" i="8" s="1"/>
  <c r="Q1710" i="8"/>
  <c r="T1710" i="8" s="1"/>
  <c r="P1710" i="8"/>
  <c r="S1710" i="8" s="1"/>
  <c r="R1709" i="8"/>
  <c r="U1709" i="8" s="1"/>
  <c r="Q1709" i="8"/>
  <c r="T1709" i="8" s="1"/>
  <c r="P1709" i="8"/>
  <c r="S1709" i="8" s="1"/>
  <c r="R1708" i="8"/>
  <c r="U1708" i="8" s="1"/>
  <c r="Q1708" i="8"/>
  <c r="T1708" i="8" s="1"/>
  <c r="P1708" i="8"/>
  <c r="S1708" i="8" s="1"/>
  <c r="R1707" i="8"/>
  <c r="U1707" i="8" s="1"/>
  <c r="Q1707" i="8"/>
  <c r="T1707" i="8" s="1"/>
  <c r="P1707" i="8"/>
  <c r="S1707" i="8" s="1"/>
  <c r="R1706" i="8"/>
  <c r="U1706" i="8" s="1"/>
  <c r="Q1706" i="8"/>
  <c r="T1706" i="8" s="1"/>
  <c r="P1706" i="8"/>
  <c r="S1706" i="8" s="1"/>
  <c r="R1705" i="8"/>
  <c r="U1705" i="8" s="1"/>
  <c r="Q1705" i="8"/>
  <c r="T1705" i="8" s="1"/>
  <c r="P1705" i="8"/>
  <c r="S1705" i="8" s="1"/>
  <c r="R1704" i="8"/>
  <c r="U1704" i="8" s="1"/>
  <c r="Q1704" i="8"/>
  <c r="T1704" i="8" s="1"/>
  <c r="P1704" i="8"/>
  <c r="S1704" i="8" s="1"/>
  <c r="R1703" i="8"/>
  <c r="U1703" i="8" s="1"/>
  <c r="Q1703" i="8"/>
  <c r="T1703" i="8" s="1"/>
  <c r="P1703" i="8"/>
  <c r="S1703" i="8" s="1"/>
  <c r="R1702" i="8"/>
  <c r="U1702" i="8" s="1"/>
  <c r="Q1702" i="8"/>
  <c r="T1702" i="8" s="1"/>
  <c r="P1702" i="8"/>
  <c r="S1702" i="8" s="1"/>
  <c r="R1701" i="8"/>
  <c r="U1701" i="8" s="1"/>
  <c r="Q1701" i="8"/>
  <c r="T1701" i="8" s="1"/>
  <c r="P1701" i="8"/>
  <c r="S1701" i="8" s="1"/>
  <c r="R1700" i="8"/>
  <c r="U1700" i="8" s="1"/>
  <c r="Q1700" i="8"/>
  <c r="T1700" i="8" s="1"/>
  <c r="P1700" i="8"/>
  <c r="S1700" i="8" s="1"/>
  <c r="R1699" i="8"/>
  <c r="U1699" i="8" s="1"/>
  <c r="Q1699" i="8"/>
  <c r="T1699" i="8" s="1"/>
  <c r="P1699" i="8"/>
  <c r="S1699" i="8" s="1"/>
  <c r="R1698" i="8"/>
  <c r="U1698" i="8" s="1"/>
  <c r="Q1698" i="8"/>
  <c r="T1698" i="8" s="1"/>
  <c r="P1698" i="8"/>
  <c r="S1698" i="8" s="1"/>
  <c r="R1697" i="8"/>
  <c r="U1697" i="8" s="1"/>
  <c r="Q1697" i="8"/>
  <c r="T1697" i="8" s="1"/>
  <c r="P1697" i="8"/>
  <c r="S1697" i="8" s="1"/>
  <c r="R1696" i="8"/>
  <c r="U1696" i="8" s="1"/>
  <c r="Q1696" i="8"/>
  <c r="T1696" i="8" s="1"/>
  <c r="P1696" i="8"/>
  <c r="S1696" i="8" s="1"/>
  <c r="R1695" i="8"/>
  <c r="U1695" i="8" s="1"/>
  <c r="Q1695" i="8"/>
  <c r="T1695" i="8" s="1"/>
  <c r="P1695" i="8"/>
  <c r="S1695" i="8" s="1"/>
  <c r="R1694" i="8"/>
  <c r="U1694" i="8" s="1"/>
  <c r="Q1694" i="8"/>
  <c r="T1694" i="8" s="1"/>
  <c r="P1694" i="8"/>
  <c r="S1694" i="8" s="1"/>
  <c r="R1693" i="8"/>
  <c r="U1693" i="8" s="1"/>
  <c r="Q1693" i="8"/>
  <c r="T1693" i="8" s="1"/>
  <c r="P1693" i="8"/>
  <c r="S1693" i="8" s="1"/>
  <c r="R1692" i="8"/>
  <c r="U1692" i="8" s="1"/>
  <c r="Q1692" i="8"/>
  <c r="T1692" i="8" s="1"/>
  <c r="P1692" i="8"/>
  <c r="S1692" i="8" s="1"/>
  <c r="R1691" i="8"/>
  <c r="U1691" i="8" s="1"/>
  <c r="Q1691" i="8"/>
  <c r="T1691" i="8" s="1"/>
  <c r="P1691" i="8"/>
  <c r="S1691" i="8" s="1"/>
  <c r="R1690" i="8"/>
  <c r="U1690" i="8" s="1"/>
  <c r="Q1690" i="8"/>
  <c r="T1690" i="8" s="1"/>
  <c r="P1690" i="8"/>
  <c r="S1690" i="8" s="1"/>
  <c r="R1689" i="8"/>
  <c r="U1689" i="8" s="1"/>
  <c r="Q1689" i="8"/>
  <c r="T1689" i="8" s="1"/>
  <c r="P1689" i="8"/>
  <c r="S1689" i="8" s="1"/>
  <c r="R1688" i="8"/>
  <c r="U1688" i="8" s="1"/>
  <c r="Q1688" i="8"/>
  <c r="T1688" i="8" s="1"/>
  <c r="P1688" i="8"/>
  <c r="S1688" i="8" s="1"/>
  <c r="R1687" i="8"/>
  <c r="U1687" i="8" s="1"/>
  <c r="Q1687" i="8"/>
  <c r="T1687" i="8" s="1"/>
  <c r="P1687" i="8"/>
  <c r="S1687" i="8" s="1"/>
  <c r="R1686" i="8"/>
  <c r="U1686" i="8" s="1"/>
  <c r="Q1686" i="8"/>
  <c r="T1686" i="8" s="1"/>
  <c r="P1686" i="8"/>
  <c r="S1686" i="8" s="1"/>
  <c r="R1685" i="8"/>
  <c r="U1685" i="8" s="1"/>
  <c r="Q1685" i="8"/>
  <c r="T1685" i="8" s="1"/>
  <c r="P1685" i="8"/>
  <c r="S1685" i="8" s="1"/>
  <c r="R1684" i="8"/>
  <c r="U1684" i="8" s="1"/>
  <c r="Q1684" i="8"/>
  <c r="T1684" i="8" s="1"/>
  <c r="P1684" i="8"/>
  <c r="S1684" i="8" s="1"/>
  <c r="R1683" i="8"/>
  <c r="U1683" i="8" s="1"/>
  <c r="Q1683" i="8"/>
  <c r="T1683" i="8" s="1"/>
  <c r="P1683" i="8"/>
  <c r="S1683" i="8" s="1"/>
  <c r="R1682" i="8"/>
  <c r="U1682" i="8" s="1"/>
  <c r="Q1682" i="8"/>
  <c r="T1682" i="8" s="1"/>
  <c r="P1682" i="8"/>
  <c r="S1682" i="8" s="1"/>
  <c r="R1681" i="8"/>
  <c r="U1681" i="8" s="1"/>
  <c r="Q1681" i="8"/>
  <c r="T1681" i="8" s="1"/>
  <c r="P1681" i="8"/>
  <c r="S1681" i="8" s="1"/>
  <c r="R1680" i="8"/>
  <c r="U1680" i="8" s="1"/>
  <c r="Q1680" i="8"/>
  <c r="T1680" i="8" s="1"/>
  <c r="P1680" i="8"/>
  <c r="S1680" i="8" s="1"/>
  <c r="R1679" i="8"/>
  <c r="U1679" i="8" s="1"/>
  <c r="Q1679" i="8"/>
  <c r="T1679" i="8" s="1"/>
  <c r="P1679" i="8"/>
  <c r="S1679" i="8" s="1"/>
  <c r="R1678" i="8"/>
  <c r="U1678" i="8" s="1"/>
  <c r="Q1678" i="8"/>
  <c r="T1678" i="8" s="1"/>
  <c r="P1678" i="8"/>
  <c r="S1678" i="8" s="1"/>
  <c r="R1677" i="8"/>
  <c r="U1677" i="8" s="1"/>
  <c r="Q1677" i="8"/>
  <c r="T1677" i="8" s="1"/>
  <c r="P1677" i="8"/>
  <c r="S1677" i="8" s="1"/>
  <c r="R1676" i="8"/>
  <c r="U1676" i="8" s="1"/>
  <c r="Q1676" i="8"/>
  <c r="T1676" i="8" s="1"/>
  <c r="P1676" i="8"/>
  <c r="S1676" i="8" s="1"/>
  <c r="R1675" i="8"/>
  <c r="U1675" i="8" s="1"/>
  <c r="Q1675" i="8"/>
  <c r="T1675" i="8" s="1"/>
  <c r="P1675" i="8"/>
  <c r="S1675" i="8" s="1"/>
  <c r="R1674" i="8"/>
  <c r="U1674" i="8" s="1"/>
  <c r="Q1674" i="8"/>
  <c r="T1674" i="8" s="1"/>
  <c r="P1674" i="8"/>
  <c r="S1674" i="8" s="1"/>
  <c r="R1673" i="8"/>
  <c r="U1673" i="8" s="1"/>
  <c r="Q1673" i="8"/>
  <c r="T1673" i="8" s="1"/>
  <c r="P1673" i="8"/>
  <c r="S1673" i="8" s="1"/>
  <c r="R1672" i="8"/>
  <c r="U1672" i="8" s="1"/>
  <c r="Q1672" i="8"/>
  <c r="T1672" i="8" s="1"/>
  <c r="P1672" i="8"/>
  <c r="S1672" i="8" s="1"/>
  <c r="R1671" i="8"/>
  <c r="U1671" i="8" s="1"/>
  <c r="Q1671" i="8"/>
  <c r="T1671" i="8" s="1"/>
  <c r="P1671" i="8"/>
  <c r="S1671" i="8" s="1"/>
  <c r="R1670" i="8"/>
  <c r="U1670" i="8" s="1"/>
  <c r="Q1670" i="8"/>
  <c r="T1670" i="8" s="1"/>
  <c r="P1670" i="8"/>
  <c r="S1670" i="8" s="1"/>
  <c r="R1669" i="8"/>
  <c r="U1669" i="8" s="1"/>
  <c r="Q1669" i="8"/>
  <c r="T1669" i="8" s="1"/>
  <c r="P1669" i="8"/>
  <c r="S1669" i="8" s="1"/>
  <c r="R1668" i="8"/>
  <c r="U1668" i="8" s="1"/>
  <c r="Q1668" i="8"/>
  <c r="T1668" i="8" s="1"/>
  <c r="P1668" i="8"/>
  <c r="S1668" i="8" s="1"/>
  <c r="R1667" i="8"/>
  <c r="U1667" i="8" s="1"/>
  <c r="Q1667" i="8"/>
  <c r="T1667" i="8" s="1"/>
  <c r="P1667" i="8"/>
  <c r="S1667" i="8" s="1"/>
  <c r="R1666" i="8"/>
  <c r="U1666" i="8" s="1"/>
  <c r="Q1666" i="8"/>
  <c r="T1666" i="8" s="1"/>
  <c r="P1666" i="8"/>
  <c r="S1666" i="8" s="1"/>
  <c r="R1665" i="8"/>
  <c r="U1665" i="8" s="1"/>
  <c r="Q1665" i="8"/>
  <c r="T1665" i="8" s="1"/>
  <c r="P1665" i="8"/>
  <c r="S1665" i="8" s="1"/>
  <c r="R1664" i="8"/>
  <c r="U1664" i="8" s="1"/>
  <c r="Q1664" i="8"/>
  <c r="T1664" i="8" s="1"/>
  <c r="P1664" i="8"/>
  <c r="S1664" i="8" s="1"/>
  <c r="R1663" i="8"/>
  <c r="U1663" i="8" s="1"/>
  <c r="Q1663" i="8"/>
  <c r="T1663" i="8" s="1"/>
  <c r="P1663" i="8"/>
  <c r="S1663" i="8" s="1"/>
  <c r="R1662" i="8"/>
  <c r="U1662" i="8" s="1"/>
  <c r="Q1662" i="8"/>
  <c r="T1662" i="8" s="1"/>
  <c r="P1662" i="8"/>
  <c r="S1662" i="8" s="1"/>
  <c r="R1661" i="8"/>
  <c r="U1661" i="8" s="1"/>
  <c r="Q1661" i="8"/>
  <c r="T1661" i="8" s="1"/>
  <c r="P1661" i="8"/>
  <c r="S1661" i="8" s="1"/>
  <c r="R1660" i="8"/>
  <c r="U1660" i="8" s="1"/>
  <c r="Q1660" i="8"/>
  <c r="T1660" i="8" s="1"/>
  <c r="P1660" i="8"/>
  <c r="S1660" i="8" s="1"/>
  <c r="R1659" i="8"/>
  <c r="U1659" i="8" s="1"/>
  <c r="Q1659" i="8"/>
  <c r="T1659" i="8" s="1"/>
  <c r="P1659" i="8"/>
  <c r="S1659" i="8" s="1"/>
  <c r="R1658" i="8"/>
  <c r="U1658" i="8" s="1"/>
  <c r="Q1658" i="8"/>
  <c r="T1658" i="8" s="1"/>
  <c r="P1658" i="8"/>
  <c r="S1658" i="8" s="1"/>
  <c r="R1657" i="8"/>
  <c r="U1657" i="8" s="1"/>
  <c r="Q1657" i="8"/>
  <c r="T1657" i="8" s="1"/>
  <c r="P1657" i="8"/>
  <c r="S1657" i="8" s="1"/>
  <c r="R1656" i="8"/>
  <c r="U1656" i="8" s="1"/>
  <c r="Q1656" i="8"/>
  <c r="T1656" i="8" s="1"/>
  <c r="P1656" i="8"/>
  <c r="S1656" i="8" s="1"/>
  <c r="R1655" i="8"/>
  <c r="U1655" i="8" s="1"/>
  <c r="Q1655" i="8"/>
  <c r="T1655" i="8" s="1"/>
  <c r="P1655" i="8"/>
  <c r="S1655" i="8" s="1"/>
  <c r="R1654" i="8"/>
  <c r="U1654" i="8" s="1"/>
  <c r="Q1654" i="8"/>
  <c r="T1654" i="8" s="1"/>
  <c r="P1654" i="8"/>
  <c r="S1654" i="8" s="1"/>
  <c r="R1653" i="8"/>
  <c r="U1653" i="8" s="1"/>
  <c r="Q1653" i="8"/>
  <c r="T1653" i="8" s="1"/>
  <c r="P1653" i="8"/>
  <c r="S1653" i="8" s="1"/>
  <c r="R1652" i="8"/>
  <c r="U1652" i="8" s="1"/>
  <c r="Q1652" i="8"/>
  <c r="T1652" i="8" s="1"/>
  <c r="P1652" i="8"/>
  <c r="S1652" i="8" s="1"/>
  <c r="R1651" i="8"/>
  <c r="U1651" i="8" s="1"/>
  <c r="Q1651" i="8"/>
  <c r="T1651" i="8" s="1"/>
  <c r="P1651" i="8"/>
  <c r="S1651" i="8" s="1"/>
  <c r="R1650" i="8"/>
  <c r="U1650" i="8" s="1"/>
  <c r="Q1650" i="8"/>
  <c r="T1650" i="8" s="1"/>
  <c r="P1650" i="8"/>
  <c r="S1650" i="8" s="1"/>
  <c r="R1649" i="8"/>
  <c r="U1649" i="8" s="1"/>
  <c r="Q1649" i="8"/>
  <c r="T1649" i="8" s="1"/>
  <c r="P1649" i="8"/>
  <c r="S1649" i="8" s="1"/>
  <c r="R1648" i="8"/>
  <c r="U1648" i="8" s="1"/>
  <c r="Q1648" i="8"/>
  <c r="T1648" i="8" s="1"/>
  <c r="P1648" i="8"/>
  <c r="S1648" i="8" s="1"/>
  <c r="R1647" i="8"/>
  <c r="U1647" i="8" s="1"/>
  <c r="Q1647" i="8"/>
  <c r="T1647" i="8" s="1"/>
  <c r="P1647" i="8"/>
  <c r="S1647" i="8" s="1"/>
  <c r="R1646" i="8"/>
  <c r="U1646" i="8" s="1"/>
  <c r="Q1646" i="8"/>
  <c r="T1646" i="8" s="1"/>
  <c r="P1646" i="8"/>
  <c r="S1646" i="8" s="1"/>
  <c r="R1645" i="8"/>
  <c r="U1645" i="8" s="1"/>
  <c r="Q1645" i="8"/>
  <c r="T1645" i="8" s="1"/>
  <c r="P1645" i="8"/>
  <c r="S1645" i="8" s="1"/>
  <c r="R1644" i="8"/>
  <c r="U1644" i="8" s="1"/>
  <c r="Q1644" i="8"/>
  <c r="T1644" i="8" s="1"/>
  <c r="P1644" i="8"/>
  <c r="S1644" i="8" s="1"/>
  <c r="R1643" i="8"/>
  <c r="U1643" i="8" s="1"/>
  <c r="Q1643" i="8"/>
  <c r="T1643" i="8" s="1"/>
  <c r="P1643" i="8"/>
  <c r="S1643" i="8" s="1"/>
  <c r="R1642" i="8"/>
  <c r="U1642" i="8" s="1"/>
  <c r="Q1642" i="8"/>
  <c r="T1642" i="8" s="1"/>
  <c r="P1642" i="8"/>
  <c r="S1642" i="8" s="1"/>
  <c r="R1641" i="8"/>
  <c r="U1641" i="8" s="1"/>
  <c r="Q1641" i="8"/>
  <c r="T1641" i="8" s="1"/>
  <c r="P1641" i="8"/>
  <c r="S1641" i="8" s="1"/>
  <c r="R1640" i="8"/>
  <c r="U1640" i="8" s="1"/>
  <c r="Q1640" i="8"/>
  <c r="T1640" i="8" s="1"/>
  <c r="P1640" i="8"/>
  <c r="S1640" i="8" s="1"/>
  <c r="R1639" i="8"/>
  <c r="U1639" i="8" s="1"/>
  <c r="Q1639" i="8"/>
  <c r="T1639" i="8" s="1"/>
  <c r="P1639" i="8"/>
  <c r="S1639" i="8" s="1"/>
  <c r="R1638" i="8"/>
  <c r="U1638" i="8" s="1"/>
  <c r="Q1638" i="8"/>
  <c r="T1638" i="8" s="1"/>
  <c r="P1638" i="8"/>
  <c r="S1638" i="8" s="1"/>
  <c r="R1637" i="8"/>
  <c r="U1637" i="8" s="1"/>
  <c r="Q1637" i="8"/>
  <c r="T1637" i="8" s="1"/>
  <c r="P1637" i="8"/>
  <c r="S1637" i="8" s="1"/>
  <c r="R1636" i="8"/>
  <c r="U1636" i="8" s="1"/>
  <c r="Q1636" i="8"/>
  <c r="T1636" i="8" s="1"/>
  <c r="P1636" i="8"/>
  <c r="S1636" i="8" s="1"/>
  <c r="R1635" i="8"/>
  <c r="U1635" i="8" s="1"/>
  <c r="Q1635" i="8"/>
  <c r="T1635" i="8" s="1"/>
  <c r="P1635" i="8"/>
  <c r="S1635" i="8" s="1"/>
  <c r="R1634" i="8"/>
  <c r="U1634" i="8" s="1"/>
  <c r="Q1634" i="8"/>
  <c r="T1634" i="8" s="1"/>
  <c r="P1634" i="8"/>
  <c r="S1634" i="8" s="1"/>
  <c r="R1633" i="8"/>
  <c r="U1633" i="8" s="1"/>
  <c r="Q1633" i="8"/>
  <c r="T1633" i="8" s="1"/>
  <c r="P1633" i="8"/>
  <c r="S1633" i="8" s="1"/>
  <c r="R1632" i="8"/>
  <c r="U1632" i="8" s="1"/>
  <c r="Q1632" i="8"/>
  <c r="T1632" i="8" s="1"/>
  <c r="P1632" i="8"/>
  <c r="S1632" i="8" s="1"/>
  <c r="R1631" i="8"/>
  <c r="U1631" i="8" s="1"/>
  <c r="Q1631" i="8"/>
  <c r="T1631" i="8" s="1"/>
  <c r="P1631" i="8"/>
  <c r="S1631" i="8" s="1"/>
  <c r="R1630" i="8"/>
  <c r="U1630" i="8" s="1"/>
  <c r="Q1630" i="8"/>
  <c r="T1630" i="8" s="1"/>
  <c r="P1630" i="8"/>
  <c r="S1630" i="8" s="1"/>
  <c r="R1629" i="8"/>
  <c r="U1629" i="8" s="1"/>
  <c r="Q1629" i="8"/>
  <c r="T1629" i="8" s="1"/>
  <c r="P1629" i="8"/>
  <c r="S1629" i="8" s="1"/>
  <c r="R1628" i="8"/>
  <c r="U1628" i="8" s="1"/>
  <c r="Q1628" i="8"/>
  <c r="T1628" i="8" s="1"/>
  <c r="P1628" i="8"/>
  <c r="S1628" i="8" s="1"/>
  <c r="R1627" i="8"/>
  <c r="U1627" i="8" s="1"/>
  <c r="Q1627" i="8"/>
  <c r="T1627" i="8" s="1"/>
  <c r="P1627" i="8"/>
  <c r="S1627" i="8" s="1"/>
  <c r="R1626" i="8"/>
  <c r="U1626" i="8" s="1"/>
  <c r="Q1626" i="8"/>
  <c r="T1626" i="8" s="1"/>
  <c r="P1626" i="8"/>
  <c r="S1626" i="8" s="1"/>
  <c r="R1625" i="8"/>
  <c r="U1625" i="8" s="1"/>
  <c r="Q1625" i="8"/>
  <c r="T1625" i="8" s="1"/>
  <c r="P1625" i="8"/>
  <c r="S1625" i="8" s="1"/>
  <c r="R1624" i="8"/>
  <c r="U1624" i="8" s="1"/>
  <c r="Q1624" i="8"/>
  <c r="T1624" i="8" s="1"/>
  <c r="P1624" i="8"/>
  <c r="S1624" i="8" s="1"/>
  <c r="R1623" i="8"/>
  <c r="U1623" i="8" s="1"/>
  <c r="Q1623" i="8"/>
  <c r="T1623" i="8" s="1"/>
  <c r="P1623" i="8"/>
  <c r="S1623" i="8" s="1"/>
  <c r="R1622" i="8"/>
  <c r="U1622" i="8" s="1"/>
  <c r="Q1622" i="8"/>
  <c r="T1622" i="8" s="1"/>
  <c r="P1622" i="8"/>
  <c r="S1622" i="8" s="1"/>
  <c r="R1621" i="8"/>
  <c r="U1621" i="8" s="1"/>
  <c r="Q1621" i="8"/>
  <c r="T1621" i="8" s="1"/>
  <c r="P1621" i="8"/>
  <c r="S1621" i="8" s="1"/>
  <c r="R1620" i="8"/>
  <c r="U1620" i="8" s="1"/>
  <c r="Q1620" i="8"/>
  <c r="T1620" i="8" s="1"/>
  <c r="P1620" i="8"/>
  <c r="S1620" i="8" s="1"/>
  <c r="R1619" i="8"/>
  <c r="U1619" i="8" s="1"/>
  <c r="Q1619" i="8"/>
  <c r="T1619" i="8" s="1"/>
  <c r="P1619" i="8"/>
  <c r="S1619" i="8" s="1"/>
  <c r="R1618" i="8"/>
  <c r="U1618" i="8" s="1"/>
  <c r="Q1618" i="8"/>
  <c r="T1618" i="8" s="1"/>
  <c r="P1618" i="8"/>
  <c r="S1618" i="8" s="1"/>
  <c r="R1617" i="8"/>
  <c r="U1617" i="8" s="1"/>
  <c r="Q1617" i="8"/>
  <c r="T1617" i="8" s="1"/>
  <c r="P1617" i="8"/>
  <c r="S1617" i="8" s="1"/>
  <c r="R1616" i="8"/>
  <c r="U1616" i="8" s="1"/>
  <c r="Q1616" i="8"/>
  <c r="T1616" i="8" s="1"/>
  <c r="P1616" i="8"/>
  <c r="S1616" i="8" s="1"/>
  <c r="R1615" i="8"/>
  <c r="U1615" i="8" s="1"/>
  <c r="Q1615" i="8"/>
  <c r="T1615" i="8" s="1"/>
  <c r="P1615" i="8"/>
  <c r="S1615" i="8" s="1"/>
  <c r="R1614" i="8"/>
  <c r="U1614" i="8" s="1"/>
  <c r="Q1614" i="8"/>
  <c r="T1614" i="8" s="1"/>
  <c r="P1614" i="8"/>
  <c r="S1614" i="8" s="1"/>
  <c r="R1613" i="8"/>
  <c r="U1613" i="8" s="1"/>
  <c r="Q1613" i="8"/>
  <c r="T1613" i="8" s="1"/>
  <c r="P1613" i="8"/>
  <c r="S1613" i="8" s="1"/>
  <c r="R1612" i="8"/>
  <c r="U1612" i="8" s="1"/>
  <c r="Q1612" i="8"/>
  <c r="T1612" i="8" s="1"/>
  <c r="P1612" i="8"/>
  <c r="S1612" i="8" s="1"/>
  <c r="R1611" i="8"/>
  <c r="U1611" i="8" s="1"/>
  <c r="Q1611" i="8"/>
  <c r="T1611" i="8" s="1"/>
  <c r="P1611" i="8"/>
  <c r="S1611" i="8" s="1"/>
  <c r="R1610" i="8"/>
  <c r="U1610" i="8" s="1"/>
  <c r="Q1610" i="8"/>
  <c r="T1610" i="8" s="1"/>
  <c r="P1610" i="8"/>
  <c r="S1610" i="8" s="1"/>
  <c r="R1609" i="8"/>
  <c r="U1609" i="8" s="1"/>
  <c r="Q1609" i="8"/>
  <c r="T1609" i="8" s="1"/>
  <c r="P1609" i="8"/>
  <c r="S1609" i="8" s="1"/>
  <c r="R1608" i="8"/>
  <c r="U1608" i="8" s="1"/>
  <c r="Q1608" i="8"/>
  <c r="T1608" i="8" s="1"/>
  <c r="P1608" i="8"/>
  <c r="S1608" i="8" s="1"/>
  <c r="R1607" i="8"/>
  <c r="U1607" i="8" s="1"/>
  <c r="Q1607" i="8"/>
  <c r="T1607" i="8" s="1"/>
  <c r="P1607" i="8"/>
  <c r="S1607" i="8" s="1"/>
  <c r="R1606" i="8"/>
  <c r="U1606" i="8" s="1"/>
  <c r="Q1606" i="8"/>
  <c r="T1606" i="8" s="1"/>
  <c r="P1606" i="8"/>
  <c r="S1606" i="8" s="1"/>
  <c r="R1605" i="8"/>
  <c r="U1605" i="8" s="1"/>
  <c r="Q1605" i="8"/>
  <c r="T1605" i="8" s="1"/>
  <c r="P1605" i="8"/>
  <c r="S1605" i="8" s="1"/>
  <c r="R1604" i="8"/>
  <c r="U1604" i="8" s="1"/>
  <c r="Q1604" i="8"/>
  <c r="T1604" i="8" s="1"/>
  <c r="P1604" i="8"/>
  <c r="S1604" i="8" s="1"/>
  <c r="R1603" i="8"/>
  <c r="U1603" i="8" s="1"/>
  <c r="Q1603" i="8"/>
  <c r="T1603" i="8" s="1"/>
  <c r="P1603" i="8"/>
  <c r="S1603" i="8" s="1"/>
  <c r="R1602" i="8"/>
  <c r="U1602" i="8" s="1"/>
  <c r="Q1602" i="8"/>
  <c r="T1602" i="8" s="1"/>
  <c r="P1602" i="8"/>
  <c r="S1602" i="8" s="1"/>
  <c r="R1601" i="8"/>
  <c r="U1601" i="8" s="1"/>
  <c r="Q1601" i="8"/>
  <c r="T1601" i="8" s="1"/>
  <c r="P1601" i="8"/>
  <c r="S1601" i="8" s="1"/>
  <c r="R1600" i="8"/>
  <c r="U1600" i="8" s="1"/>
  <c r="Q1600" i="8"/>
  <c r="T1600" i="8" s="1"/>
  <c r="P1600" i="8"/>
  <c r="S1600" i="8" s="1"/>
  <c r="R1599" i="8"/>
  <c r="U1599" i="8" s="1"/>
  <c r="Q1599" i="8"/>
  <c r="T1599" i="8" s="1"/>
  <c r="P1599" i="8"/>
  <c r="S1599" i="8" s="1"/>
  <c r="R1598" i="8"/>
  <c r="U1598" i="8" s="1"/>
  <c r="Q1598" i="8"/>
  <c r="T1598" i="8" s="1"/>
  <c r="P1598" i="8"/>
  <c r="S1598" i="8" s="1"/>
  <c r="R1597" i="8"/>
  <c r="U1597" i="8" s="1"/>
  <c r="Q1597" i="8"/>
  <c r="T1597" i="8" s="1"/>
  <c r="P1597" i="8"/>
  <c r="S1597" i="8" s="1"/>
  <c r="R1596" i="8"/>
  <c r="U1596" i="8" s="1"/>
  <c r="Q1596" i="8"/>
  <c r="T1596" i="8" s="1"/>
  <c r="P1596" i="8"/>
  <c r="S1596" i="8" s="1"/>
  <c r="R1595" i="8"/>
  <c r="U1595" i="8" s="1"/>
  <c r="Q1595" i="8"/>
  <c r="T1595" i="8" s="1"/>
  <c r="P1595" i="8"/>
  <c r="S1595" i="8" s="1"/>
  <c r="R1594" i="8"/>
  <c r="U1594" i="8" s="1"/>
  <c r="Q1594" i="8"/>
  <c r="T1594" i="8" s="1"/>
  <c r="P1594" i="8"/>
  <c r="S1594" i="8" s="1"/>
  <c r="R1593" i="8"/>
  <c r="U1593" i="8" s="1"/>
  <c r="Q1593" i="8"/>
  <c r="T1593" i="8" s="1"/>
  <c r="P1593" i="8"/>
  <c r="S1593" i="8" s="1"/>
  <c r="R1592" i="8"/>
  <c r="U1592" i="8" s="1"/>
  <c r="Q1592" i="8"/>
  <c r="T1592" i="8" s="1"/>
  <c r="P1592" i="8"/>
  <c r="S1592" i="8" s="1"/>
  <c r="R1591" i="8"/>
  <c r="U1591" i="8" s="1"/>
  <c r="Q1591" i="8"/>
  <c r="T1591" i="8" s="1"/>
  <c r="P1591" i="8"/>
  <c r="S1591" i="8" s="1"/>
  <c r="R1590" i="8"/>
  <c r="U1590" i="8" s="1"/>
  <c r="Q1590" i="8"/>
  <c r="T1590" i="8" s="1"/>
  <c r="P1590" i="8"/>
  <c r="S1590" i="8" s="1"/>
  <c r="R1589" i="8"/>
  <c r="U1589" i="8" s="1"/>
  <c r="Q1589" i="8"/>
  <c r="T1589" i="8" s="1"/>
  <c r="P1589" i="8"/>
  <c r="S1589" i="8" s="1"/>
  <c r="R1588" i="8"/>
  <c r="U1588" i="8" s="1"/>
  <c r="Q1588" i="8"/>
  <c r="T1588" i="8" s="1"/>
  <c r="P1588" i="8"/>
  <c r="S1588" i="8" s="1"/>
  <c r="R1587" i="8"/>
  <c r="U1587" i="8" s="1"/>
  <c r="Q1587" i="8"/>
  <c r="T1587" i="8" s="1"/>
  <c r="P1587" i="8"/>
  <c r="S1587" i="8" s="1"/>
  <c r="R1586" i="8"/>
  <c r="U1586" i="8" s="1"/>
  <c r="Q1586" i="8"/>
  <c r="T1586" i="8" s="1"/>
  <c r="P1586" i="8"/>
  <c r="S1586" i="8" s="1"/>
  <c r="R1585" i="8"/>
  <c r="U1585" i="8" s="1"/>
  <c r="Q1585" i="8"/>
  <c r="T1585" i="8" s="1"/>
  <c r="P1585" i="8"/>
  <c r="S1585" i="8" s="1"/>
  <c r="R1584" i="8"/>
  <c r="U1584" i="8" s="1"/>
  <c r="Q1584" i="8"/>
  <c r="T1584" i="8" s="1"/>
  <c r="P1584" i="8"/>
  <c r="S1584" i="8" s="1"/>
  <c r="R1583" i="8"/>
  <c r="U1583" i="8" s="1"/>
  <c r="Q1583" i="8"/>
  <c r="T1583" i="8" s="1"/>
  <c r="P1583" i="8"/>
  <c r="S1583" i="8" s="1"/>
  <c r="R1582" i="8"/>
  <c r="U1582" i="8" s="1"/>
  <c r="Q1582" i="8"/>
  <c r="T1582" i="8" s="1"/>
  <c r="P1582" i="8"/>
  <c r="S1582" i="8" s="1"/>
  <c r="R1581" i="8"/>
  <c r="U1581" i="8" s="1"/>
  <c r="Q1581" i="8"/>
  <c r="T1581" i="8" s="1"/>
  <c r="P1581" i="8"/>
  <c r="S1581" i="8" s="1"/>
  <c r="R1580" i="8"/>
  <c r="U1580" i="8" s="1"/>
  <c r="Q1580" i="8"/>
  <c r="T1580" i="8" s="1"/>
  <c r="P1580" i="8"/>
  <c r="S1580" i="8" s="1"/>
  <c r="R1579" i="8"/>
  <c r="U1579" i="8" s="1"/>
  <c r="Q1579" i="8"/>
  <c r="T1579" i="8" s="1"/>
  <c r="P1579" i="8"/>
  <c r="S1579" i="8" s="1"/>
  <c r="R1578" i="8"/>
  <c r="U1578" i="8" s="1"/>
  <c r="Q1578" i="8"/>
  <c r="T1578" i="8" s="1"/>
  <c r="P1578" i="8"/>
  <c r="S1578" i="8" s="1"/>
  <c r="R1577" i="8"/>
  <c r="U1577" i="8" s="1"/>
  <c r="Q1577" i="8"/>
  <c r="T1577" i="8" s="1"/>
  <c r="P1577" i="8"/>
  <c r="S1577" i="8" s="1"/>
  <c r="R1576" i="8"/>
  <c r="U1576" i="8" s="1"/>
  <c r="Q1576" i="8"/>
  <c r="T1576" i="8" s="1"/>
  <c r="P1576" i="8"/>
  <c r="S1576" i="8" s="1"/>
  <c r="R1575" i="8"/>
  <c r="U1575" i="8" s="1"/>
  <c r="Q1575" i="8"/>
  <c r="T1575" i="8" s="1"/>
  <c r="P1575" i="8"/>
  <c r="S1575" i="8" s="1"/>
  <c r="R1574" i="8"/>
  <c r="U1574" i="8" s="1"/>
  <c r="Q1574" i="8"/>
  <c r="T1574" i="8" s="1"/>
  <c r="P1574" i="8"/>
  <c r="S1574" i="8" s="1"/>
  <c r="R1573" i="8"/>
  <c r="U1573" i="8" s="1"/>
  <c r="Q1573" i="8"/>
  <c r="T1573" i="8" s="1"/>
  <c r="P1573" i="8"/>
  <c r="S1573" i="8" s="1"/>
  <c r="R1572" i="8"/>
  <c r="U1572" i="8" s="1"/>
  <c r="Q1572" i="8"/>
  <c r="T1572" i="8" s="1"/>
  <c r="P1572" i="8"/>
  <c r="S1572" i="8" s="1"/>
  <c r="R1571" i="8"/>
  <c r="U1571" i="8" s="1"/>
  <c r="Q1571" i="8"/>
  <c r="T1571" i="8" s="1"/>
  <c r="P1571" i="8"/>
  <c r="S1571" i="8" s="1"/>
  <c r="R1570" i="8"/>
  <c r="U1570" i="8" s="1"/>
  <c r="Q1570" i="8"/>
  <c r="T1570" i="8" s="1"/>
  <c r="P1570" i="8"/>
  <c r="S1570" i="8" s="1"/>
  <c r="R1569" i="8"/>
  <c r="U1569" i="8" s="1"/>
  <c r="Q1569" i="8"/>
  <c r="T1569" i="8" s="1"/>
  <c r="P1569" i="8"/>
  <c r="S1569" i="8" s="1"/>
  <c r="R1568" i="8"/>
  <c r="U1568" i="8" s="1"/>
  <c r="Q1568" i="8"/>
  <c r="T1568" i="8" s="1"/>
  <c r="P1568" i="8"/>
  <c r="S1568" i="8" s="1"/>
  <c r="R1567" i="8"/>
  <c r="U1567" i="8" s="1"/>
  <c r="Q1567" i="8"/>
  <c r="T1567" i="8" s="1"/>
  <c r="P1567" i="8"/>
  <c r="S1567" i="8" s="1"/>
  <c r="R1566" i="8"/>
  <c r="U1566" i="8" s="1"/>
  <c r="Q1566" i="8"/>
  <c r="T1566" i="8" s="1"/>
  <c r="P1566" i="8"/>
  <c r="S1566" i="8" s="1"/>
  <c r="R1565" i="8"/>
  <c r="U1565" i="8" s="1"/>
  <c r="Q1565" i="8"/>
  <c r="T1565" i="8" s="1"/>
  <c r="P1565" i="8"/>
  <c r="S1565" i="8" s="1"/>
  <c r="R1564" i="8"/>
  <c r="U1564" i="8" s="1"/>
  <c r="Q1564" i="8"/>
  <c r="T1564" i="8" s="1"/>
  <c r="P1564" i="8"/>
  <c r="S1564" i="8" s="1"/>
  <c r="R1563" i="8"/>
  <c r="U1563" i="8" s="1"/>
  <c r="Q1563" i="8"/>
  <c r="T1563" i="8" s="1"/>
  <c r="P1563" i="8"/>
  <c r="S1563" i="8" s="1"/>
  <c r="R1562" i="8"/>
  <c r="U1562" i="8" s="1"/>
  <c r="Q1562" i="8"/>
  <c r="T1562" i="8" s="1"/>
  <c r="P1562" i="8"/>
  <c r="S1562" i="8" s="1"/>
  <c r="R1561" i="8"/>
  <c r="U1561" i="8" s="1"/>
  <c r="Q1561" i="8"/>
  <c r="T1561" i="8" s="1"/>
  <c r="P1561" i="8"/>
  <c r="S1561" i="8" s="1"/>
  <c r="R1560" i="8"/>
  <c r="U1560" i="8" s="1"/>
  <c r="Q1560" i="8"/>
  <c r="T1560" i="8" s="1"/>
  <c r="P1560" i="8"/>
  <c r="S1560" i="8" s="1"/>
  <c r="R1559" i="8"/>
  <c r="U1559" i="8" s="1"/>
  <c r="Q1559" i="8"/>
  <c r="T1559" i="8" s="1"/>
  <c r="P1559" i="8"/>
  <c r="S1559" i="8" s="1"/>
  <c r="R1558" i="8"/>
  <c r="U1558" i="8" s="1"/>
  <c r="Q1558" i="8"/>
  <c r="T1558" i="8" s="1"/>
  <c r="P1558" i="8"/>
  <c r="S1558" i="8" s="1"/>
  <c r="R1557" i="8"/>
  <c r="U1557" i="8" s="1"/>
  <c r="Q1557" i="8"/>
  <c r="T1557" i="8" s="1"/>
  <c r="P1557" i="8"/>
  <c r="S1557" i="8" s="1"/>
  <c r="R1556" i="8"/>
  <c r="U1556" i="8" s="1"/>
  <c r="Q1556" i="8"/>
  <c r="T1556" i="8" s="1"/>
  <c r="P1556" i="8"/>
  <c r="S1556" i="8" s="1"/>
  <c r="R1555" i="8"/>
  <c r="U1555" i="8" s="1"/>
  <c r="Q1555" i="8"/>
  <c r="T1555" i="8" s="1"/>
  <c r="P1555" i="8"/>
  <c r="S1555" i="8" s="1"/>
  <c r="R1554" i="8"/>
  <c r="U1554" i="8" s="1"/>
  <c r="Q1554" i="8"/>
  <c r="T1554" i="8" s="1"/>
  <c r="P1554" i="8"/>
  <c r="S1554" i="8" s="1"/>
  <c r="R1553" i="8"/>
  <c r="U1553" i="8" s="1"/>
  <c r="Q1553" i="8"/>
  <c r="T1553" i="8" s="1"/>
  <c r="P1553" i="8"/>
  <c r="S1553" i="8" s="1"/>
  <c r="R1552" i="8"/>
  <c r="U1552" i="8" s="1"/>
  <c r="Q1552" i="8"/>
  <c r="T1552" i="8" s="1"/>
  <c r="P1552" i="8"/>
  <c r="S1552" i="8" s="1"/>
  <c r="R1551" i="8"/>
  <c r="U1551" i="8" s="1"/>
  <c r="Q1551" i="8"/>
  <c r="T1551" i="8" s="1"/>
  <c r="P1551" i="8"/>
  <c r="S1551" i="8" s="1"/>
  <c r="R1550" i="8"/>
  <c r="U1550" i="8" s="1"/>
  <c r="Q1550" i="8"/>
  <c r="T1550" i="8" s="1"/>
  <c r="P1550" i="8"/>
  <c r="S1550" i="8" s="1"/>
  <c r="R1549" i="8"/>
  <c r="U1549" i="8" s="1"/>
  <c r="Q1549" i="8"/>
  <c r="T1549" i="8" s="1"/>
  <c r="P1549" i="8"/>
  <c r="S1549" i="8" s="1"/>
  <c r="R1548" i="8"/>
  <c r="U1548" i="8" s="1"/>
  <c r="Q1548" i="8"/>
  <c r="T1548" i="8" s="1"/>
  <c r="P1548" i="8"/>
  <c r="S1548" i="8" s="1"/>
  <c r="R1547" i="8"/>
  <c r="U1547" i="8" s="1"/>
  <c r="Q1547" i="8"/>
  <c r="T1547" i="8" s="1"/>
  <c r="P1547" i="8"/>
  <c r="S1547" i="8" s="1"/>
  <c r="R1546" i="8"/>
  <c r="U1546" i="8" s="1"/>
  <c r="Q1546" i="8"/>
  <c r="T1546" i="8" s="1"/>
  <c r="P1546" i="8"/>
  <c r="S1546" i="8" s="1"/>
  <c r="R1545" i="8"/>
  <c r="U1545" i="8" s="1"/>
  <c r="Q1545" i="8"/>
  <c r="T1545" i="8" s="1"/>
  <c r="P1545" i="8"/>
  <c r="S1545" i="8" s="1"/>
  <c r="R1544" i="8"/>
  <c r="U1544" i="8" s="1"/>
  <c r="Q1544" i="8"/>
  <c r="T1544" i="8" s="1"/>
  <c r="P1544" i="8"/>
  <c r="S1544" i="8" s="1"/>
  <c r="R1543" i="8"/>
  <c r="U1543" i="8" s="1"/>
  <c r="Q1543" i="8"/>
  <c r="T1543" i="8" s="1"/>
  <c r="P1543" i="8"/>
  <c r="S1543" i="8" s="1"/>
  <c r="R1542" i="8"/>
  <c r="U1542" i="8" s="1"/>
  <c r="Q1542" i="8"/>
  <c r="T1542" i="8" s="1"/>
  <c r="P1542" i="8"/>
  <c r="S1542" i="8" s="1"/>
  <c r="R1541" i="8"/>
  <c r="U1541" i="8" s="1"/>
  <c r="Q1541" i="8"/>
  <c r="T1541" i="8" s="1"/>
  <c r="P1541" i="8"/>
  <c r="S1541" i="8" s="1"/>
  <c r="R1540" i="8"/>
  <c r="U1540" i="8" s="1"/>
  <c r="Q1540" i="8"/>
  <c r="T1540" i="8" s="1"/>
  <c r="P1540" i="8"/>
  <c r="S1540" i="8" s="1"/>
  <c r="R1539" i="8"/>
  <c r="U1539" i="8" s="1"/>
  <c r="Q1539" i="8"/>
  <c r="T1539" i="8" s="1"/>
  <c r="P1539" i="8"/>
  <c r="S1539" i="8" s="1"/>
  <c r="R1538" i="8"/>
  <c r="U1538" i="8" s="1"/>
  <c r="Q1538" i="8"/>
  <c r="T1538" i="8" s="1"/>
  <c r="P1538" i="8"/>
  <c r="S1538" i="8" s="1"/>
  <c r="R1537" i="8"/>
  <c r="U1537" i="8" s="1"/>
  <c r="Q1537" i="8"/>
  <c r="T1537" i="8" s="1"/>
  <c r="P1537" i="8"/>
  <c r="S1537" i="8" s="1"/>
  <c r="R1536" i="8"/>
  <c r="U1536" i="8" s="1"/>
  <c r="Q1536" i="8"/>
  <c r="T1536" i="8" s="1"/>
  <c r="P1536" i="8"/>
  <c r="S1536" i="8" s="1"/>
  <c r="R1535" i="8"/>
  <c r="U1535" i="8" s="1"/>
  <c r="Q1535" i="8"/>
  <c r="T1535" i="8" s="1"/>
  <c r="P1535" i="8"/>
  <c r="S1535" i="8" s="1"/>
  <c r="R1534" i="8"/>
  <c r="U1534" i="8" s="1"/>
  <c r="Q1534" i="8"/>
  <c r="T1534" i="8" s="1"/>
  <c r="P1534" i="8"/>
  <c r="S1534" i="8" s="1"/>
  <c r="R1533" i="8"/>
  <c r="U1533" i="8" s="1"/>
  <c r="Q1533" i="8"/>
  <c r="T1533" i="8" s="1"/>
  <c r="P1533" i="8"/>
  <c r="S1533" i="8" s="1"/>
  <c r="R1532" i="8"/>
  <c r="U1532" i="8" s="1"/>
  <c r="Q1532" i="8"/>
  <c r="T1532" i="8" s="1"/>
  <c r="P1532" i="8"/>
  <c r="S1532" i="8" s="1"/>
  <c r="R1531" i="8"/>
  <c r="U1531" i="8" s="1"/>
  <c r="Q1531" i="8"/>
  <c r="T1531" i="8" s="1"/>
  <c r="P1531" i="8"/>
  <c r="S1531" i="8" s="1"/>
  <c r="R1530" i="8"/>
  <c r="U1530" i="8" s="1"/>
  <c r="Q1530" i="8"/>
  <c r="T1530" i="8" s="1"/>
  <c r="P1530" i="8"/>
  <c r="S1530" i="8" s="1"/>
  <c r="R1529" i="8"/>
  <c r="U1529" i="8" s="1"/>
  <c r="Q1529" i="8"/>
  <c r="T1529" i="8" s="1"/>
  <c r="P1529" i="8"/>
  <c r="S1529" i="8" s="1"/>
  <c r="R1528" i="8"/>
  <c r="U1528" i="8" s="1"/>
  <c r="Q1528" i="8"/>
  <c r="T1528" i="8" s="1"/>
  <c r="P1528" i="8"/>
  <c r="S1528" i="8" s="1"/>
  <c r="R1527" i="8"/>
  <c r="U1527" i="8" s="1"/>
  <c r="Q1527" i="8"/>
  <c r="T1527" i="8" s="1"/>
  <c r="P1527" i="8"/>
  <c r="S1527" i="8" s="1"/>
  <c r="R1526" i="8"/>
  <c r="U1526" i="8" s="1"/>
  <c r="Q1526" i="8"/>
  <c r="T1526" i="8" s="1"/>
  <c r="P1526" i="8"/>
  <c r="S1526" i="8" s="1"/>
  <c r="R1525" i="8"/>
  <c r="U1525" i="8" s="1"/>
  <c r="Q1525" i="8"/>
  <c r="T1525" i="8" s="1"/>
  <c r="P1525" i="8"/>
  <c r="S1525" i="8" s="1"/>
  <c r="R1524" i="8"/>
  <c r="U1524" i="8" s="1"/>
  <c r="Q1524" i="8"/>
  <c r="T1524" i="8" s="1"/>
  <c r="P1524" i="8"/>
  <c r="S1524" i="8" s="1"/>
  <c r="R1523" i="8"/>
  <c r="U1523" i="8" s="1"/>
  <c r="Q1523" i="8"/>
  <c r="T1523" i="8" s="1"/>
  <c r="P1523" i="8"/>
  <c r="S1523" i="8" s="1"/>
  <c r="R1522" i="8"/>
  <c r="U1522" i="8" s="1"/>
  <c r="Q1522" i="8"/>
  <c r="T1522" i="8" s="1"/>
  <c r="P1522" i="8"/>
  <c r="S1522" i="8" s="1"/>
  <c r="R1521" i="8"/>
  <c r="U1521" i="8" s="1"/>
  <c r="Q1521" i="8"/>
  <c r="T1521" i="8" s="1"/>
  <c r="P1521" i="8"/>
  <c r="S1521" i="8" s="1"/>
  <c r="R1520" i="8"/>
  <c r="U1520" i="8" s="1"/>
  <c r="Q1520" i="8"/>
  <c r="T1520" i="8" s="1"/>
  <c r="P1520" i="8"/>
  <c r="S1520" i="8" s="1"/>
  <c r="R1519" i="8"/>
  <c r="U1519" i="8" s="1"/>
  <c r="Q1519" i="8"/>
  <c r="T1519" i="8" s="1"/>
  <c r="P1519" i="8"/>
  <c r="S1519" i="8" s="1"/>
  <c r="R1518" i="8"/>
  <c r="U1518" i="8" s="1"/>
  <c r="Q1518" i="8"/>
  <c r="T1518" i="8" s="1"/>
  <c r="P1518" i="8"/>
  <c r="S1518" i="8" s="1"/>
  <c r="R1517" i="8"/>
  <c r="U1517" i="8" s="1"/>
  <c r="Q1517" i="8"/>
  <c r="T1517" i="8" s="1"/>
  <c r="P1517" i="8"/>
  <c r="S1517" i="8" s="1"/>
  <c r="R1516" i="8"/>
  <c r="U1516" i="8" s="1"/>
  <c r="Q1516" i="8"/>
  <c r="T1516" i="8" s="1"/>
  <c r="P1516" i="8"/>
  <c r="S1516" i="8" s="1"/>
  <c r="R1515" i="8"/>
  <c r="U1515" i="8" s="1"/>
  <c r="Q1515" i="8"/>
  <c r="T1515" i="8" s="1"/>
  <c r="P1515" i="8"/>
  <c r="S1515" i="8" s="1"/>
  <c r="R1514" i="8"/>
  <c r="U1514" i="8" s="1"/>
  <c r="Q1514" i="8"/>
  <c r="T1514" i="8" s="1"/>
  <c r="P1514" i="8"/>
  <c r="S1514" i="8" s="1"/>
  <c r="R1513" i="8"/>
  <c r="U1513" i="8" s="1"/>
  <c r="Q1513" i="8"/>
  <c r="T1513" i="8" s="1"/>
  <c r="P1513" i="8"/>
  <c r="S1513" i="8" s="1"/>
  <c r="R1512" i="8"/>
  <c r="U1512" i="8" s="1"/>
  <c r="Q1512" i="8"/>
  <c r="T1512" i="8" s="1"/>
  <c r="P1512" i="8"/>
  <c r="S1512" i="8" s="1"/>
  <c r="R1511" i="8"/>
  <c r="U1511" i="8" s="1"/>
  <c r="Q1511" i="8"/>
  <c r="T1511" i="8" s="1"/>
  <c r="P1511" i="8"/>
  <c r="S1511" i="8" s="1"/>
  <c r="R1510" i="8"/>
  <c r="U1510" i="8" s="1"/>
  <c r="Q1510" i="8"/>
  <c r="T1510" i="8" s="1"/>
  <c r="P1510" i="8"/>
  <c r="S1510" i="8" s="1"/>
  <c r="R1509" i="8"/>
  <c r="U1509" i="8" s="1"/>
  <c r="Q1509" i="8"/>
  <c r="T1509" i="8" s="1"/>
  <c r="P1509" i="8"/>
  <c r="S1509" i="8" s="1"/>
  <c r="R1508" i="8"/>
  <c r="U1508" i="8" s="1"/>
  <c r="Q1508" i="8"/>
  <c r="T1508" i="8" s="1"/>
  <c r="P1508" i="8"/>
  <c r="S1508" i="8" s="1"/>
  <c r="R1507" i="8"/>
  <c r="U1507" i="8" s="1"/>
  <c r="Q1507" i="8"/>
  <c r="T1507" i="8" s="1"/>
  <c r="P1507" i="8"/>
  <c r="S1507" i="8" s="1"/>
  <c r="R1506" i="8"/>
  <c r="U1506" i="8" s="1"/>
  <c r="Q1506" i="8"/>
  <c r="T1506" i="8" s="1"/>
  <c r="P1506" i="8"/>
  <c r="S1506" i="8" s="1"/>
  <c r="R1505" i="8"/>
  <c r="U1505" i="8" s="1"/>
  <c r="Q1505" i="8"/>
  <c r="T1505" i="8" s="1"/>
  <c r="P1505" i="8"/>
  <c r="S1505" i="8" s="1"/>
  <c r="R1504" i="8"/>
  <c r="U1504" i="8" s="1"/>
  <c r="Q1504" i="8"/>
  <c r="T1504" i="8" s="1"/>
  <c r="P1504" i="8"/>
  <c r="S1504" i="8" s="1"/>
  <c r="R1503" i="8"/>
  <c r="U1503" i="8" s="1"/>
  <c r="Q1503" i="8"/>
  <c r="T1503" i="8" s="1"/>
  <c r="P1503" i="8"/>
  <c r="S1503" i="8" s="1"/>
  <c r="R1502" i="8"/>
  <c r="U1502" i="8" s="1"/>
  <c r="Q1502" i="8"/>
  <c r="T1502" i="8" s="1"/>
  <c r="P1502" i="8"/>
  <c r="S1502" i="8" s="1"/>
  <c r="R1501" i="8"/>
  <c r="U1501" i="8" s="1"/>
  <c r="Q1501" i="8"/>
  <c r="T1501" i="8" s="1"/>
  <c r="P1501" i="8"/>
  <c r="S1501" i="8" s="1"/>
  <c r="R1500" i="8"/>
  <c r="U1500" i="8" s="1"/>
  <c r="Q1500" i="8"/>
  <c r="T1500" i="8" s="1"/>
  <c r="P1500" i="8"/>
  <c r="S1500" i="8" s="1"/>
  <c r="R1499" i="8"/>
  <c r="U1499" i="8" s="1"/>
  <c r="Q1499" i="8"/>
  <c r="T1499" i="8" s="1"/>
  <c r="P1499" i="8"/>
  <c r="S1499" i="8" s="1"/>
  <c r="R1498" i="8"/>
  <c r="U1498" i="8" s="1"/>
  <c r="Q1498" i="8"/>
  <c r="T1498" i="8" s="1"/>
  <c r="P1498" i="8"/>
  <c r="S1498" i="8" s="1"/>
  <c r="R1497" i="8"/>
  <c r="U1497" i="8" s="1"/>
  <c r="Q1497" i="8"/>
  <c r="T1497" i="8" s="1"/>
  <c r="P1497" i="8"/>
  <c r="S1497" i="8" s="1"/>
  <c r="R1496" i="8"/>
  <c r="U1496" i="8" s="1"/>
  <c r="Q1496" i="8"/>
  <c r="T1496" i="8" s="1"/>
  <c r="P1496" i="8"/>
  <c r="S1496" i="8" s="1"/>
  <c r="R1495" i="8"/>
  <c r="U1495" i="8" s="1"/>
  <c r="Q1495" i="8"/>
  <c r="T1495" i="8" s="1"/>
  <c r="P1495" i="8"/>
  <c r="S1495" i="8" s="1"/>
  <c r="R1494" i="8"/>
  <c r="U1494" i="8" s="1"/>
  <c r="Q1494" i="8"/>
  <c r="T1494" i="8" s="1"/>
  <c r="P1494" i="8"/>
  <c r="S1494" i="8" s="1"/>
  <c r="R1493" i="8"/>
  <c r="U1493" i="8" s="1"/>
  <c r="Q1493" i="8"/>
  <c r="T1493" i="8" s="1"/>
  <c r="P1493" i="8"/>
  <c r="S1493" i="8" s="1"/>
  <c r="R1492" i="8"/>
  <c r="U1492" i="8" s="1"/>
  <c r="Q1492" i="8"/>
  <c r="T1492" i="8" s="1"/>
  <c r="P1492" i="8"/>
  <c r="S1492" i="8" s="1"/>
  <c r="R1491" i="8"/>
  <c r="U1491" i="8" s="1"/>
  <c r="Q1491" i="8"/>
  <c r="T1491" i="8" s="1"/>
  <c r="P1491" i="8"/>
  <c r="S1491" i="8" s="1"/>
  <c r="R1490" i="8"/>
  <c r="U1490" i="8" s="1"/>
  <c r="Q1490" i="8"/>
  <c r="T1490" i="8" s="1"/>
  <c r="P1490" i="8"/>
  <c r="S1490" i="8" s="1"/>
  <c r="R1489" i="8"/>
  <c r="U1489" i="8" s="1"/>
  <c r="Q1489" i="8"/>
  <c r="T1489" i="8" s="1"/>
  <c r="P1489" i="8"/>
  <c r="S1489" i="8" s="1"/>
  <c r="R1488" i="8"/>
  <c r="U1488" i="8" s="1"/>
  <c r="Q1488" i="8"/>
  <c r="T1488" i="8" s="1"/>
  <c r="P1488" i="8"/>
  <c r="S1488" i="8" s="1"/>
  <c r="R1487" i="8"/>
  <c r="U1487" i="8" s="1"/>
  <c r="Q1487" i="8"/>
  <c r="T1487" i="8" s="1"/>
  <c r="P1487" i="8"/>
  <c r="S1487" i="8" s="1"/>
  <c r="R1486" i="8"/>
  <c r="U1486" i="8" s="1"/>
  <c r="Q1486" i="8"/>
  <c r="T1486" i="8" s="1"/>
  <c r="P1486" i="8"/>
  <c r="S1486" i="8" s="1"/>
  <c r="R1485" i="8"/>
  <c r="U1485" i="8" s="1"/>
  <c r="Q1485" i="8"/>
  <c r="T1485" i="8" s="1"/>
  <c r="P1485" i="8"/>
  <c r="S1485" i="8" s="1"/>
  <c r="R1484" i="8"/>
  <c r="U1484" i="8" s="1"/>
  <c r="Q1484" i="8"/>
  <c r="T1484" i="8" s="1"/>
  <c r="P1484" i="8"/>
  <c r="S1484" i="8" s="1"/>
  <c r="R1483" i="8"/>
  <c r="U1483" i="8" s="1"/>
  <c r="Q1483" i="8"/>
  <c r="T1483" i="8" s="1"/>
  <c r="P1483" i="8"/>
  <c r="S1483" i="8" s="1"/>
  <c r="R1482" i="8"/>
  <c r="U1482" i="8" s="1"/>
  <c r="Q1482" i="8"/>
  <c r="T1482" i="8" s="1"/>
  <c r="P1482" i="8"/>
  <c r="S1482" i="8" s="1"/>
  <c r="R1481" i="8"/>
  <c r="U1481" i="8" s="1"/>
  <c r="Q1481" i="8"/>
  <c r="T1481" i="8" s="1"/>
  <c r="P1481" i="8"/>
  <c r="S1481" i="8" s="1"/>
  <c r="R1480" i="8"/>
  <c r="U1480" i="8" s="1"/>
  <c r="Q1480" i="8"/>
  <c r="T1480" i="8" s="1"/>
  <c r="P1480" i="8"/>
  <c r="S1480" i="8" s="1"/>
  <c r="R1479" i="8"/>
  <c r="U1479" i="8" s="1"/>
  <c r="Q1479" i="8"/>
  <c r="T1479" i="8" s="1"/>
  <c r="P1479" i="8"/>
  <c r="S1479" i="8" s="1"/>
  <c r="R1478" i="8"/>
  <c r="U1478" i="8" s="1"/>
  <c r="Q1478" i="8"/>
  <c r="T1478" i="8" s="1"/>
  <c r="P1478" i="8"/>
  <c r="S1478" i="8" s="1"/>
  <c r="R1477" i="8"/>
  <c r="U1477" i="8" s="1"/>
  <c r="Q1477" i="8"/>
  <c r="T1477" i="8" s="1"/>
  <c r="P1477" i="8"/>
  <c r="S1477" i="8" s="1"/>
  <c r="R1476" i="8"/>
  <c r="U1476" i="8" s="1"/>
  <c r="Q1476" i="8"/>
  <c r="T1476" i="8" s="1"/>
  <c r="P1476" i="8"/>
  <c r="S1476" i="8" s="1"/>
  <c r="R1475" i="8"/>
  <c r="U1475" i="8" s="1"/>
  <c r="Q1475" i="8"/>
  <c r="T1475" i="8" s="1"/>
  <c r="P1475" i="8"/>
  <c r="S1475" i="8" s="1"/>
  <c r="R1474" i="8"/>
  <c r="U1474" i="8" s="1"/>
  <c r="Q1474" i="8"/>
  <c r="T1474" i="8" s="1"/>
  <c r="P1474" i="8"/>
  <c r="S1474" i="8" s="1"/>
  <c r="R1473" i="8"/>
  <c r="U1473" i="8" s="1"/>
  <c r="Q1473" i="8"/>
  <c r="T1473" i="8" s="1"/>
  <c r="P1473" i="8"/>
  <c r="S1473" i="8" s="1"/>
  <c r="R1472" i="8"/>
  <c r="U1472" i="8" s="1"/>
  <c r="Q1472" i="8"/>
  <c r="T1472" i="8" s="1"/>
  <c r="P1472" i="8"/>
  <c r="S1472" i="8" s="1"/>
  <c r="R1471" i="8"/>
  <c r="U1471" i="8" s="1"/>
  <c r="Q1471" i="8"/>
  <c r="T1471" i="8" s="1"/>
  <c r="P1471" i="8"/>
  <c r="S1471" i="8" s="1"/>
  <c r="R1470" i="8"/>
  <c r="U1470" i="8" s="1"/>
  <c r="Q1470" i="8"/>
  <c r="T1470" i="8" s="1"/>
  <c r="P1470" i="8"/>
  <c r="S1470" i="8" s="1"/>
  <c r="R1469" i="8"/>
  <c r="U1469" i="8" s="1"/>
  <c r="Q1469" i="8"/>
  <c r="T1469" i="8" s="1"/>
  <c r="P1469" i="8"/>
  <c r="S1469" i="8" s="1"/>
  <c r="R1468" i="8"/>
  <c r="U1468" i="8" s="1"/>
  <c r="Q1468" i="8"/>
  <c r="T1468" i="8" s="1"/>
  <c r="P1468" i="8"/>
  <c r="S1468" i="8" s="1"/>
  <c r="R1467" i="8"/>
  <c r="U1467" i="8" s="1"/>
  <c r="Q1467" i="8"/>
  <c r="T1467" i="8" s="1"/>
  <c r="P1467" i="8"/>
  <c r="S1467" i="8" s="1"/>
  <c r="R1466" i="8"/>
  <c r="U1466" i="8" s="1"/>
  <c r="Q1466" i="8"/>
  <c r="T1466" i="8" s="1"/>
  <c r="P1466" i="8"/>
  <c r="S1466" i="8" s="1"/>
  <c r="R1465" i="8"/>
  <c r="U1465" i="8" s="1"/>
  <c r="Q1465" i="8"/>
  <c r="T1465" i="8" s="1"/>
  <c r="P1465" i="8"/>
  <c r="S1465" i="8" s="1"/>
  <c r="R1464" i="8"/>
  <c r="U1464" i="8" s="1"/>
  <c r="Q1464" i="8"/>
  <c r="T1464" i="8" s="1"/>
  <c r="P1464" i="8"/>
  <c r="S1464" i="8" s="1"/>
  <c r="R1463" i="8"/>
  <c r="U1463" i="8" s="1"/>
  <c r="Q1463" i="8"/>
  <c r="T1463" i="8" s="1"/>
  <c r="P1463" i="8"/>
  <c r="S1463" i="8" s="1"/>
  <c r="R1462" i="8"/>
  <c r="U1462" i="8" s="1"/>
  <c r="Q1462" i="8"/>
  <c r="T1462" i="8" s="1"/>
  <c r="P1462" i="8"/>
  <c r="S1462" i="8" s="1"/>
  <c r="R1461" i="8"/>
  <c r="U1461" i="8" s="1"/>
  <c r="Q1461" i="8"/>
  <c r="T1461" i="8" s="1"/>
  <c r="P1461" i="8"/>
  <c r="S1461" i="8" s="1"/>
  <c r="R1460" i="8"/>
  <c r="U1460" i="8" s="1"/>
  <c r="Q1460" i="8"/>
  <c r="T1460" i="8" s="1"/>
  <c r="P1460" i="8"/>
  <c r="S1460" i="8" s="1"/>
  <c r="R1459" i="8"/>
  <c r="U1459" i="8" s="1"/>
  <c r="Q1459" i="8"/>
  <c r="T1459" i="8" s="1"/>
  <c r="P1459" i="8"/>
  <c r="S1459" i="8" s="1"/>
  <c r="R1458" i="8"/>
  <c r="U1458" i="8" s="1"/>
  <c r="Q1458" i="8"/>
  <c r="T1458" i="8" s="1"/>
  <c r="P1458" i="8"/>
  <c r="S1458" i="8" s="1"/>
  <c r="R1457" i="8"/>
  <c r="U1457" i="8" s="1"/>
  <c r="Q1457" i="8"/>
  <c r="T1457" i="8" s="1"/>
  <c r="P1457" i="8"/>
  <c r="S1457" i="8" s="1"/>
  <c r="R1456" i="8"/>
  <c r="U1456" i="8" s="1"/>
  <c r="Q1456" i="8"/>
  <c r="T1456" i="8" s="1"/>
  <c r="P1456" i="8"/>
  <c r="S1456" i="8" s="1"/>
  <c r="R1455" i="8"/>
  <c r="U1455" i="8" s="1"/>
  <c r="Q1455" i="8"/>
  <c r="T1455" i="8" s="1"/>
  <c r="P1455" i="8"/>
  <c r="S1455" i="8" s="1"/>
  <c r="R1454" i="8"/>
  <c r="U1454" i="8" s="1"/>
  <c r="Q1454" i="8"/>
  <c r="T1454" i="8" s="1"/>
  <c r="P1454" i="8"/>
  <c r="S1454" i="8" s="1"/>
  <c r="R1453" i="8"/>
  <c r="U1453" i="8" s="1"/>
  <c r="Q1453" i="8"/>
  <c r="T1453" i="8" s="1"/>
  <c r="P1453" i="8"/>
  <c r="S1453" i="8" s="1"/>
  <c r="R1452" i="8"/>
  <c r="U1452" i="8" s="1"/>
  <c r="Q1452" i="8"/>
  <c r="T1452" i="8" s="1"/>
  <c r="P1452" i="8"/>
  <c r="S1452" i="8" s="1"/>
  <c r="R1451" i="8"/>
  <c r="U1451" i="8" s="1"/>
  <c r="Q1451" i="8"/>
  <c r="T1451" i="8" s="1"/>
  <c r="P1451" i="8"/>
  <c r="S1451" i="8" s="1"/>
  <c r="R1450" i="8"/>
  <c r="U1450" i="8" s="1"/>
  <c r="Q1450" i="8"/>
  <c r="T1450" i="8" s="1"/>
  <c r="P1450" i="8"/>
  <c r="S1450" i="8" s="1"/>
  <c r="R1449" i="8"/>
  <c r="U1449" i="8" s="1"/>
  <c r="Q1449" i="8"/>
  <c r="T1449" i="8" s="1"/>
  <c r="P1449" i="8"/>
  <c r="S1449" i="8" s="1"/>
  <c r="R1448" i="8"/>
  <c r="U1448" i="8" s="1"/>
  <c r="Q1448" i="8"/>
  <c r="T1448" i="8" s="1"/>
  <c r="P1448" i="8"/>
  <c r="S1448" i="8" s="1"/>
  <c r="R1447" i="8"/>
  <c r="U1447" i="8" s="1"/>
  <c r="Q1447" i="8"/>
  <c r="T1447" i="8" s="1"/>
  <c r="P1447" i="8"/>
  <c r="S1447" i="8" s="1"/>
  <c r="R1446" i="8"/>
  <c r="U1446" i="8" s="1"/>
  <c r="Q1446" i="8"/>
  <c r="T1446" i="8" s="1"/>
  <c r="P1446" i="8"/>
  <c r="S1446" i="8" s="1"/>
  <c r="R1445" i="8"/>
  <c r="U1445" i="8" s="1"/>
  <c r="Q1445" i="8"/>
  <c r="T1445" i="8" s="1"/>
  <c r="P1445" i="8"/>
  <c r="S1445" i="8" s="1"/>
  <c r="R1444" i="8"/>
  <c r="U1444" i="8" s="1"/>
  <c r="Q1444" i="8"/>
  <c r="T1444" i="8" s="1"/>
  <c r="P1444" i="8"/>
  <c r="S1444" i="8" s="1"/>
  <c r="R1443" i="8"/>
  <c r="U1443" i="8" s="1"/>
  <c r="Q1443" i="8"/>
  <c r="T1443" i="8" s="1"/>
  <c r="P1443" i="8"/>
  <c r="S1443" i="8" s="1"/>
  <c r="R1442" i="8"/>
  <c r="U1442" i="8" s="1"/>
  <c r="Q1442" i="8"/>
  <c r="T1442" i="8" s="1"/>
  <c r="P1442" i="8"/>
  <c r="S1442" i="8" s="1"/>
  <c r="R1441" i="8"/>
  <c r="U1441" i="8" s="1"/>
  <c r="Q1441" i="8"/>
  <c r="T1441" i="8" s="1"/>
  <c r="P1441" i="8"/>
  <c r="S1441" i="8" s="1"/>
  <c r="R1440" i="8"/>
  <c r="U1440" i="8" s="1"/>
  <c r="Q1440" i="8"/>
  <c r="T1440" i="8" s="1"/>
  <c r="P1440" i="8"/>
  <c r="S1440" i="8" s="1"/>
  <c r="R1439" i="8"/>
  <c r="U1439" i="8" s="1"/>
  <c r="Q1439" i="8"/>
  <c r="T1439" i="8" s="1"/>
  <c r="P1439" i="8"/>
  <c r="S1439" i="8" s="1"/>
  <c r="R1438" i="8"/>
  <c r="U1438" i="8" s="1"/>
  <c r="Q1438" i="8"/>
  <c r="T1438" i="8" s="1"/>
  <c r="P1438" i="8"/>
  <c r="S1438" i="8" s="1"/>
  <c r="R1437" i="8"/>
  <c r="U1437" i="8" s="1"/>
  <c r="Q1437" i="8"/>
  <c r="T1437" i="8" s="1"/>
  <c r="P1437" i="8"/>
  <c r="S1437" i="8" s="1"/>
  <c r="R1436" i="8"/>
  <c r="U1436" i="8" s="1"/>
  <c r="Q1436" i="8"/>
  <c r="T1436" i="8" s="1"/>
  <c r="P1436" i="8"/>
  <c r="S1436" i="8" s="1"/>
  <c r="R1435" i="8"/>
  <c r="U1435" i="8" s="1"/>
  <c r="Q1435" i="8"/>
  <c r="T1435" i="8" s="1"/>
  <c r="P1435" i="8"/>
  <c r="S1435" i="8" s="1"/>
  <c r="R1434" i="8"/>
  <c r="U1434" i="8" s="1"/>
  <c r="Q1434" i="8"/>
  <c r="T1434" i="8" s="1"/>
  <c r="P1434" i="8"/>
  <c r="S1434" i="8" s="1"/>
  <c r="R1433" i="8"/>
  <c r="U1433" i="8" s="1"/>
  <c r="Q1433" i="8"/>
  <c r="T1433" i="8" s="1"/>
  <c r="P1433" i="8"/>
  <c r="S1433" i="8" s="1"/>
  <c r="R1432" i="8"/>
  <c r="U1432" i="8" s="1"/>
  <c r="Q1432" i="8"/>
  <c r="T1432" i="8" s="1"/>
  <c r="P1432" i="8"/>
  <c r="S1432" i="8" s="1"/>
  <c r="R1431" i="8"/>
  <c r="U1431" i="8" s="1"/>
  <c r="Q1431" i="8"/>
  <c r="T1431" i="8" s="1"/>
  <c r="P1431" i="8"/>
  <c r="S1431" i="8" s="1"/>
  <c r="R1430" i="8"/>
  <c r="U1430" i="8" s="1"/>
  <c r="Q1430" i="8"/>
  <c r="T1430" i="8" s="1"/>
  <c r="P1430" i="8"/>
  <c r="S1430" i="8" s="1"/>
  <c r="R1429" i="8"/>
  <c r="U1429" i="8" s="1"/>
  <c r="Q1429" i="8"/>
  <c r="T1429" i="8" s="1"/>
  <c r="P1429" i="8"/>
  <c r="S1429" i="8" s="1"/>
  <c r="R1428" i="8"/>
  <c r="U1428" i="8" s="1"/>
  <c r="Q1428" i="8"/>
  <c r="T1428" i="8" s="1"/>
  <c r="P1428" i="8"/>
  <c r="S1428" i="8" s="1"/>
  <c r="R1427" i="8"/>
  <c r="U1427" i="8" s="1"/>
  <c r="Q1427" i="8"/>
  <c r="T1427" i="8" s="1"/>
  <c r="P1427" i="8"/>
  <c r="S1427" i="8" s="1"/>
  <c r="R1426" i="8"/>
  <c r="U1426" i="8" s="1"/>
  <c r="Q1426" i="8"/>
  <c r="T1426" i="8" s="1"/>
  <c r="P1426" i="8"/>
  <c r="S1426" i="8" s="1"/>
  <c r="R1425" i="8"/>
  <c r="U1425" i="8" s="1"/>
  <c r="Q1425" i="8"/>
  <c r="T1425" i="8" s="1"/>
  <c r="P1425" i="8"/>
  <c r="S1425" i="8" s="1"/>
  <c r="R1424" i="8"/>
  <c r="U1424" i="8" s="1"/>
  <c r="Q1424" i="8"/>
  <c r="T1424" i="8" s="1"/>
  <c r="P1424" i="8"/>
  <c r="S1424" i="8" s="1"/>
  <c r="R1423" i="8"/>
  <c r="U1423" i="8" s="1"/>
  <c r="Q1423" i="8"/>
  <c r="T1423" i="8" s="1"/>
  <c r="P1423" i="8"/>
  <c r="S1423" i="8" s="1"/>
  <c r="R1422" i="8"/>
  <c r="U1422" i="8" s="1"/>
  <c r="Q1422" i="8"/>
  <c r="T1422" i="8" s="1"/>
  <c r="P1422" i="8"/>
  <c r="S1422" i="8" s="1"/>
  <c r="R1421" i="8"/>
  <c r="U1421" i="8" s="1"/>
  <c r="Q1421" i="8"/>
  <c r="T1421" i="8" s="1"/>
  <c r="P1421" i="8"/>
  <c r="S1421" i="8" s="1"/>
  <c r="R1420" i="8"/>
  <c r="U1420" i="8" s="1"/>
  <c r="Q1420" i="8"/>
  <c r="T1420" i="8" s="1"/>
  <c r="P1420" i="8"/>
  <c r="S1420" i="8" s="1"/>
  <c r="R1419" i="8"/>
  <c r="U1419" i="8" s="1"/>
  <c r="Q1419" i="8"/>
  <c r="T1419" i="8" s="1"/>
  <c r="P1419" i="8"/>
  <c r="S1419" i="8" s="1"/>
  <c r="R1418" i="8"/>
  <c r="U1418" i="8" s="1"/>
  <c r="Q1418" i="8"/>
  <c r="T1418" i="8" s="1"/>
  <c r="P1418" i="8"/>
  <c r="S1418" i="8" s="1"/>
  <c r="R1417" i="8"/>
  <c r="U1417" i="8" s="1"/>
  <c r="Q1417" i="8"/>
  <c r="T1417" i="8" s="1"/>
  <c r="P1417" i="8"/>
  <c r="S1417" i="8" s="1"/>
  <c r="R1416" i="8"/>
  <c r="U1416" i="8" s="1"/>
  <c r="Q1416" i="8"/>
  <c r="T1416" i="8" s="1"/>
  <c r="P1416" i="8"/>
  <c r="S1416" i="8" s="1"/>
  <c r="R1415" i="8"/>
  <c r="U1415" i="8" s="1"/>
  <c r="Q1415" i="8"/>
  <c r="T1415" i="8" s="1"/>
  <c r="P1415" i="8"/>
  <c r="S1415" i="8" s="1"/>
  <c r="R1414" i="8"/>
  <c r="U1414" i="8" s="1"/>
  <c r="Q1414" i="8"/>
  <c r="T1414" i="8" s="1"/>
  <c r="P1414" i="8"/>
  <c r="S1414" i="8" s="1"/>
  <c r="R1413" i="8"/>
  <c r="U1413" i="8" s="1"/>
  <c r="Q1413" i="8"/>
  <c r="T1413" i="8" s="1"/>
  <c r="P1413" i="8"/>
  <c r="S1413" i="8" s="1"/>
  <c r="R1412" i="8"/>
  <c r="U1412" i="8" s="1"/>
  <c r="Q1412" i="8"/>
  <c r="T1412" i="8" s="1"/>
  <c r="P1412" i="8"/>
  <c r="S1412" i="8" s="1"/>
  <c r="R1411" i="8"/>
  <c r="U1411" i="8" s="1"/>
  <c r="Q1411" i="8"/>
  <c r="T1411" i="8" s="1"/>
  <c r="P1411" i="8"/>
  <c r="S1411" i="8" s="1"/>
  <c r="R1410" i="8"/>
  <c r="U1410" i="8" s="1"/>
  <c r="Q1410" i="8"/>
  <c r="T1410" i="8" s="1"/>
  <c r="P1410" i="8"/>
  <c r="S1410" i="8" s="1"/>
  <c r="R1409" i="8"/>
  <c r="U1409" i="8" s="1"/>
  <c r="Q1409" i="8"/>
  <c r="T1409" i="8" s="1"/>
  <c r="P1409" i="8"/>
  <c r="S1409" i="8" s="1"/>
  <c r="R1408" i="8"/>
  <c r="U1408" i="8" s="1"/>
  <c r="Q1408" i="8"/>
  <c r="T1408" i="8" s="1"/>
  <c r="P1408" i="8"/>
  <c r="S1408" i="8" s="1"/>
  <c r="R1407" i="8"/>
  <c r="U1407" i="8" s="1"/>
  <c r="Q1407" i="8"/>
  <c r="T1407" i="8" s="1"/>
  <c r="P1407" i="8"/>
  <c r="S1407" i="8" s="1"/>
  <c r="R1406" i="8"/>
  <c r="U1406" i="8" s="1"/>
  <c r="Q1406" i="8"/>
  <c r="T1406" i="8" s="1"/>
  <c r="P1406" i="8"/>
  <c r="S1406" i="8" s="1"/>
  <c r="R1405" i="8"/>
  <c r="U1405" i="8" s="1"/>
  <c r="Q1405" i="8"/>
  <c r="T1405" i="8" s="1"/>
  <c r="P1405" i="8"/>
  <c r="S1405" i="8" s="1"/>
  <c r="R1404" i="8"/>
  <c r="U1404" i="8" s="1"/>
  <c r="Q1404" i="8"/>
  <c r="T1404" i="8" s="1"/>
  <c r="P1404" i="8"/>
  <c r="S1404" i="8" s="1"/>
  <c r="R1403" i="8"/>
  <c r="U1403" i="8" s="1"/>
  <c r="Q1403" i="8"/>
  <c r="T1403" i="8" s="1"/>
  <c r="P1403" i="8"/>
  <c r="S1403" i="8" s="1"/>
  <c r="R1402" i="8"/>
  <c r="U1402" i="8" s="1"/>
  <c r="Q1402" i="8"/>
  <c r="T1402" i="8" s="1"/>
  <c r="P1402" i="8"/>
  <c r="S1402" i="8" s="1"/>
  <c r="R1401" i="8"/>
  <c r="U1401" i="8" s="1"/>
  <c r="Q1401" i="8"/>
  <c r="T1401" i="8" s="1"/>
  <c r="P1401" i="8"/>
  <c r="S1401" i="8" s="1"/>
  <c r="R1400" i="8"/>
  <c r="U1400" i="8" s="1"/>
  <c r="Q1400" i="8"/>
  <c r="T1400" i="8" s="1"/>
  <c r="P1400" i="8"/>
  <c r="S1400" i="8" s="1"/>
  <c r="R1399" i="8"/>
  <c r="U1399" i="8" s="1"/>
  <c r="Q1399" i="8"/>
  <c r="T1399" i="8" s="1"/>
  <c r="P1399" i="8"/>
  <c r="S1399" i="8" s="1"/>
  <c r="R1398" i="8"/>
  <c r="U1398" i="8" s="1"/>
  <c r="Q1398" i="8"/>
  <c r="T1398" i="8" s="1"/>
  <c r="P1398" i="8"/>
  <c r="S1398" i="8" s="1"/>
  <c r="R1397" i="8"/>
  <c r="U1397" i="8" s="1"/>
  <c r="Q1397" i="8"/>
  <c r="T1397" i="8" s="1"/>
  <c r="P1397" i="8"/>
  <c r="S1397" i="8" s="1"/>
  <c r="R1396" i="8"/>
  <c r="U1396" i="8" s="1"/>
  <c r="Q1396" i="8"/>
  <c r="T1396" i="8" s="1"/>
  <c r="P1396" i="8"/>
  <c r="S1396" i="8" s="1"/>
  <c r="R1395" i="8"/>
  <c r="U1395" i="8" s="1"/>
  <c r="Q1395" i="8"/>
  <c r="T1395" i="8" s="1"/>
  <c r="P1395" i="8"/>
  <c r="S1395" i="8" s="1"/>
  <c r="R1394" i="8"/>
  <c r="U1394" i="8" s="1"/>
  <c r="Q1394" i="8"/>
  <c r="T1394" i="8" s="1"/>
  <c r="P1394" i="8"/>
  <c r="S1394" i="8" s="1"/>
  <c r="R1393" i="8"/>
  <c r="U1393" i="8" s="1"/>
  <c r="Q1393" i="8"/>
  <c r="T1393" i="8" s="1"/>
  <c r="P1393" i="8"/>
  <c r="S1393" i="8" s="1"/>
  <c r="R1392" i="8"/>
  <c r="U1392" i="8" s="1"/>
  <c r="Q1392" i="8"/>
  <c r="T1392" i="8" s="1"/>
  <c r="P1392" i="8"/>
  <c r="S1392" i="8" s="1"/>
  <c r="R1391" i="8"/>
  <c r="U1391" i="8" s="1"/>
  <c r="Q1391" i="8"/>
  <c r="T1391" i="8" s="1"/>
  <c r="P1391" i="8"/>
  <c r="S1391" i="8" s="1"/>
  <c r="R1390" i="8"/>
  <c r="U1390" i="8" s="1"/>
  <c r="Q1390" i="8"/>
  <c r="T1390" i="8" s="1"/>
  <c r="P1390" i="8"/>
  <c r="S1390" i="8" s="1"/>
  <c r="R1389" i="8"/>
  <c r="U1389" i="8" s="1"/>
  <c r="Q1389" i="8"/>
  <c r="T1389" i="8" s="1"/>
  <c r="P1389" i="8"/>
  <c r="S1389" i="8" s="1"/>
  <c r="R1388" i="8"/>
  <c r="U1388" i="8" s="1"/>
  <c r="Q1388" i="8"/>
  <c r="T1388" i="8" s="1"/>
  <c r="P1388" i="8"/>
  <c r="S1388" i="8" s="1"/>
  <c r="R1387" i="8"/>
  <c r="U1387" i="8" s="1"/>
  <c r="Q1387" i="8"/>
  <c r="T1387" i="8" s="1"/>
  <c r="P1387" i="8"/>
  <c r="S1387" i="8" s="1"/>
  <c r="R1386" i="8"/>
  <c r="U1386" i="8" s="1"/>
  <c r="Q1386" i="8"/>
  <c r="T1386" i="8" s="1"/>
  <c r="P1386" i="8"/>
  <c r="S1386" i="8" s="1"/>
  <c r="R1385" i="8"/>
  <c r="U1385" i="8" s="1"/>
  <c r="Q1385" i="8"/>
  <c r="T1385" i="8" s="1"/>
  <c r="P1385" i="8"/>
  <c r="S1385" i="8" s="1"/>
  <c r="R1384" i="8"/>
  <c r="U1384" i="8" s="1"/>
  <c r="Q1384" i="8"/>
  <c r="T1384" i="8" s="1"/>
  <c r="P1384" i="8"/>
  <c r="S1384" i="8" s="1"/>
  <c r="R1383" i="8"/>
  <c r="U1383" i="8" s="1"/>
  <c r="Q1383" i="8"/>
  <c r="T1383" i="8" s="1"/>
  <c r="P1383" i="8"/>
  <c r="S1383" i="8" s="1"/>
  <c r="R1382" i="8"/>
  <c r="U1382" i="8" s="1"/>
  <c r="Q1382" i="8"/>
  <c r="T1382" i="8" s="1"/>
  <c r="P1382" i="8"/>
  <c r="S1382" i="8" s="1"/>
  <c r="R1381" i="8"/>
  <c r="U1381" i="8" s="1"/>
  <c r="Q1381" i="8"/>
  <c r="T1381" i="8" s="1"/>
  <c r="P1381" i="8"/>
  <c r="S1381" i="8" s="1"/>
  <c r="R1380" i="8"/>
  <c r="U1380" i="8" s="1"/>
  <c r="Q1380" i="8"/>
  <c r="T1380" i="8" s="1"/>
  <c r="P1380" i="8"/>
  <c r="S1380" i="8" s="1"/>
  <c r="R1379" i="8"/>
  <c r="U1379" i="8" s="1"/>
  <c r="Q1379" i="8"/>
  <c r="T1379" i="8" s="1"/>
  <c r="P1379" i="8"/>
  <c r="S1379" i="8" s="1"/>
  <c r="R1378" i="8"/>
  <c r="U1378" i="8" s="1"/>
  <c r="Q1378" i="8"/>
  <c r="T1378" i="8" s="1"/>
  <c r="P1378" i="8"/>
  <c r="S1378" i="8" s="1"/>
  <c r="R1377" i="8"/>
  <c r="U1377" i="8" s="1"/>
  <c r="Q1377" i="8"/>
  <c r="T1377" i="8" s="1"/>
  <c r="P1377" i="8"/>
  <c r="S1377" i="8" s="1"/>
  <c r="R1376" i="8"/>
  <c r="U1376" i="8" s="1"/>
  <c r="Q1376" i="8"/>
  <c r="T1376" i="8" s="1"/>
  <c r="P1376" i="8"/>
  <c r="S1376" i="8" s="1"/>
  <c r="R1375" i="8"/>
  <c r="U1375" i="8" s="1"/>
  <c r="Q1375" i="8"/>
  <c r="T1375" i="8" s="1"/>
  <c r="P1375" i="8"/>
  <c r="S1375" i="8" s="1"/>
  <c r="R1374" i="8"/>
  <c r="U1374" i="8" s="1"/>
  <c r="Q1374" i="8"/>
  <c r="T1374" i="8" s="1"/>
  <c r="P1374" i="8"/>
  <c r="S1374" i="8" s="1"/>
  <c r="R1373" i="8"/>
  <c r="U1373" i="8" s="1"/>
  <c r="Q1373" i="8"/>
  <c r="T1373" i="8" s="1"/>
  <c r="P1373" i="8"/>
  <c r="S1373" i="8" s="1"/>
  <c r="R1372" i="8"/>
  <c r="U1372" i="8" s="1"/>
  <c r="Q1372" i="8"/>
  <c r="T1372" i="8" s="1"/>
  <c r="P1372" i="8"/>
  <c r="S1372" i="8" s="1"/>
  <c r="R1371" i="8"/>
  <c r="U1371" i="8" s="1"/>
  <c r="Q1371" i="8"/>
  <c r="T1371" i="8" s="1"/>
  <c r="P1371" i="8"/>
  <c r="S1371" i="8" s="1"/>
  <c r="R1370" i="8"/>
  <c r="U1370" i="8" s="1"/>
  <c r="Q1370" i="8"/>
  <c r="T1370" i="8" s="1"/>
  <c r="P1370" i="8"/>
  <c r="S1370" i="8" s="1"/>
  <c r="R1369" i="8"/>
  <c r="U1369" i="8" s="1"/>
  <c r="Q1369" i="8"/>
  <c r="T1369" i="8" s="1"/>
  <c r="P1369" i="8"/>
  <c r="S1369" i="8" s="1"/>
  <c r="R1368" i="8"/>
  <c r="U1368" i="8" s="1"/>
  <c r="Q1368" i="8"/>
  <c r="T1368" i="8" s="1"/>
  <c r="P1368" i="8"/>
  <c r="S1368" i="8" s="1"/>
  <c r="R1367" i="8"/>
  <c r="U1367" i="8" s="1"/>
  <c r="Q1367" i="8"/>
  <c r="T1367" i="8" s="1"/>
  <c r="P1367" i="8"/>
  <c r="S1367" i="8" s="1"/>
  <c r="R1366" i="8"/>
  <c r="U1366" i="8" s="1"/>
  <c r="Q1366" i="8"/>
  <c r="T1366" i="8" s="1"/>
  <c r="P1366" i="8"/>
  <c r="S1366" i="8" s="1"/>
  <c r="R1365" i="8"/>
  <c r="U1365" i="8" s="1"/>
  <c r="Q1365" i="8"/>
  <c r="T1365" i="8" s="1"/>
  <c r="P1365" i="8"/>
  <c r="S1365" i="8" s="1"/>
  <c r="R1364" i="8"/>
  <c r="U1364" i="8" s="1"/>
  <c r="Q1364" i="8"/>
  <c r="T1364" i="8" s="1"/>
  <c r="P1364" i="8"/>
  <c r="S1364" i="8" s="1"/>
  <c r="R1363" i="8"/>
  <c r="U1363" i="8" s="1"/>
  <c r="Q1363" i="8"/>
  <c r="T1363" i="8" s="1"/>
  <c r="P1363" i="8"/>
  <c r="S1363" i="8" s="1"/>
  <c r="R1362" i="8"/>
  <c r="U1362" i="8" s="1"/>
  <c r="Q1362" i="8"/>
  <c r="T1362" i="8" s="1"/>
  <c r="P1362" i="8"/>
  <c r="S1362" i="8" s="1"/>
  <c r="R1361" i="8"/>
  <c r="U1361" i="8" s="1"/>
  <c r="Q1361" i="8"/>
  <c r="T1361" i="8" s="1"/>
  <c r="P1361" i="8"/>
  <c r="S1361" i="8" s="1"/>
  <c r="R1360" i="8"/>
  <c r="U1360" i="8" s="1"/>
  <c r="Q1360" i="8"/>
  <c r="T1360" i="8" s="1"/>
  <c r="P1360" i="8"/>
  <c r="S1360" i="8" s="1"/>
  <c r="R1359" i="8"/>
  <c r="U1359" i="8" s="1"/>
  <c r="Q1359" i="8"/>
  <c r="T1359" i="8" s="1"/>
  <c r="P1359" i="8"/>
  <c r="S1359" i="8" s="1"/>
  <c r="R1358" i="8"/>
  <c r="U1358" i="8" s="1"/>
  <c r="Q1358" i="8"/>
  <c r="T1358" i="8" s="1"/>
  <c r="P1358" i="8"/>
  <c r="S1358" i="8" s="1"/>
  <c r="R1357" i="8"/>
  <c r="U1357" i="8" s="1"/>
  <c r="Q1357" i="8"/>
  <c r="T1357" i="8" s="1"/>
  <c r="P1357" i="8"/>
  <c r="S1357" i="8" s="1"/>
  <c r="R1356" i="8"/>
  <c r="U1356" i="8" s="1"/>
  <c r="Q1356" i="8"/>
  <c r="T1356" i="8" s="1"/>
  <c r="P1356" i="8"/>
  <c r="S1356" i="8" s="1"/>
  <c r="R1355" i="8"/>
  <c r="U1355" i="8" s="1"/>
  <c r="Q1355" i="8"/>
  <c r="T1355" i="8" s="1"/>
  <c r="P1355" i="8"/>
  <c r="S1355" i="8" s="1"/>
  <c r="R1354" i="8"/>
  <c r="U1354" i="8" s="1"/>
  <c r="Q1354" i="8"/>
  <c r="T1354" i="8" s="1"/>
  <c r="P1354" i="8"/>
  <c r="S1354" i="8" s="1"/>
  <c r="R1353" i="8"/>
  <c r="U1353" i="8" s="1"/>
  <c r="Q1353" i="8"/>
  <c r="T1353" i="8" s="1"/>
  <c r="P1353" i="8"/>
  <c r="S1353" i="8" s="1"/>
  <c r="R1352" i="8"/>
  <c r="U1352" i="8" s="1"/>
  <c r="Q1352" i="8"/>
  <c r="T1352" i="8" s="1"/>
  <c r="P1352" i="8"/>
  <c r="S1352" i="8" s="1"/>
  <c r="R1351" i="8"/>
  <c r="U1351" i="8" s="1"/>
  <c r="Q1351" i="8"/>
  <c r="T1351" i="8" s="1"/>
  <c r="P1351" i="8"/>
  <c r="S1351" i="8" s="1"/>
  <c r="R1350" i="8"/>
  <c r="U1350" i="8" s="1"/>
  <c r="Q1350" i="8"/>
  <c r="T1350" i="8" s="1"/>
  <c r="P1350" i="8"/>
  <c r="S1350" i="8" s="1"/>
  <c r="R1349" i="8"/>
  <c r="U1349" i="8" s="1"/>
  <c r="Q1349" i="8"/>
  <c r="T1349" i="8" s="1"/>
  <c r="P1349" i="8"/>
  <c r="S1349" i="8" s="1"/>
  <c r="R1348" i="8"/>
  <c r="U1348" i="8" s="1"/>
  <c r="Q1348" i="8"/>
  <c r="T1348" i="8" s="1"/>
  <c r="P1348" i="8"/>
  <c r="S1348" i="8" s="1"/>
  <c r="R1347" i="8"/>
  <c r="U1347" i="8" s="1"/>
  <c r="Q1347" i="8"/>
  <c r="T1347" i="8" s="1"/>
  <c r="P1347" i="8"/>
  <c r="S1347" i="8" s="1"/>
  <c r="R1346" i="8"/>
  <c r="U1346" i="8" s="1"/>
  <c r="Q1346" i="8"/>
  <c r="T1346" i="8" s="1"/>
  <c r="P1346" i="8"/>
  <c r="S1346" i="8" s="1"/>
  <c r="R1345" i="8"/>
  <c r="U1345" i="8" s="1"/>
  <c r="Q1345" i="8"/>
  <c r="T1345" i="8" s="1"/>
  <c r="P1345" i="8"/>
  <c r="S1345" i="8" s="1"/>
  <c r="R1344" i="8"/>
  <c r="U1344" i="8" s="1"/>
  <c r="Q1344" i="8"/>
  <c r="T1344" i="8" s="1"/>
  <c r="P1344" i="8"/>
  <c r="S1344" i="8" s="1"/>
  <c r="R1343" i="8"/>
  <c r="U1343" i="8" s="1"/>
  <c r="Q1343" i="8"/>
  <c r="T1343" i="8" s="1"/>
  <c r="P1343" i="8"/>
  <c r="S1343" i="8" s="1"/>
  <c r="R1342" i="8"/>
  <c r="U1342" i="8" s="1"/>
  <c r="Q1342" i="8"/>
  <c r="T1342" i="8" s="1"/>
  <c r="P1342" i="8"/>
  <c r="S1342" i="8" s="1"/>
  <c r="R1341" i="8"/>
  <c r="U1341" i="8" s="1"/>
  <c r="Q1341" i="8"/>
  <c r="T1341" i="8" s="1"/>
  <c r="P1341" i="8"/>
  <c r="S1341" i="8" s="1"/>
  <c r="R1340" i="8"/>
  <c r="U1340" i="8" s="1"/>
  <c r="Q1340" i="8"/>
  <c r="T1340" i="8" s="1"/>
  <c r="P1340" i="8"/>
  <c r="S1340" i="8" s="1"/>
  <c r="R1339" i="8"/>
  <c r="U1339" i="8" s="1"/>
  <c r="Q1339" i="8"/>
  <c r="T1339" i="8" s="1"/>
  <c r="P1339" i="8"/>
  <c r="S1339" i="8" s="1"/>
  <c r="R1338" i="8"/>
  <c r="U1338" i="8" s="1"/>
  <c r="Q1338" i="8"/>
  <c r="T1338" i="8" s="1"/>
  <c r="P1338" i="8"/>
  <c r="S1338" i="8" s="1"/>
  <c r="R1337" i="8"/>
  <c r="U1337" i="8" s="1"/>
  <c r="Q1337" i="8"/>
  <c r="T1337" i="8" s="1"/>
  <c r="P1337" i="8"/>
  <c r="S1337" i="8" s="1"/>
  <c r="R1336" i="8"/>
  <c r="U1336" i="8" s="1"/>
  <c r="Q1336" i="8"/>
  <c r="T1336" i="8" s="1"/>
  <c r="P1336" i="8"/>
  <c r="S1336" i="8" s="1"/>
  <c r="R1335" i="8"/>
  <c r="U1335" i="8" s="1"/>
  <c r="Q1335" i="8"/>
  <c r="T1335" i="8" s="1"/>
  <c r="P1335" i="8"/>
  <c r="S1335" i="8" s="1"/>
  <c r="R1334" i="8"/>
  <c r="U1334" i="8" s="1"/>
  <c r="Q1334" i="8"/>
  <c r="T1334" i="8" s="1"/>
  <c r="P1334" i="8"/>
  <c r="S1334" i="8" s="1"/>
  <c r="R1333" i="8"/>
  <c r="U1333" i="8" s="1"/>
  <c r="Q1333" i="8"/>
  <c r="T1333" i="8" s="1"/>
  <c r="P1333" i="8"/>
  <c r="S1333" i="8" s="1"/>
  <c r="R1332" i="8"/>
  <c r="U1332" i="8" s="1"/>
  <c r="Q1332" i="8"/>
  <c r="T1332" i="8" s="1"/>
  <c r="P1332" i="8"/>
  <c r="S1332" i="8" s="1"/>
  <c r="R1331" i="8"/>
  <c r="U1331" i="8" s="1"/>
  <c r="Q1331" i="8"/>
  <c r="T1331" i="8" s="1"/>
  <c r="P1331" i="8"/>
  <c r="S1331" i="8" s="1"/>
  <c r="R1330" i="8"/>
  <c r="U1330" i="8" s="1"/>
  <c r="Q1330" i="8"/>
  <c r="T1330" i="8" s="1"/>
  <c r="P1330" i="8"/>
  <c r="S1330" i="8" s="1"/>
  <c r="R1329" i="8"/>
  <c r="U1329" i="8" s="1"/>
  <c r="Q1329" i="8"/>
  <c r="T1329" i="8" s="1"/>
  <c r="P1329" i="8"/>
  <c r="S1329" i="8" s="1"/>
  <c r="R1328" i="8"/>
  <c r="U1328" i="8" s="1"/>
  <c r="Q1328" i="8"/>
  <c r="T1328" i="8" s="1"/>
  <c r="P1328" i="8"/>
  <c r="S1328" i="8" s="1"/>
  <c r="R1327" i="8"/>
  <c r="U1327" i="8" s="1"/>
  <c r="Q1327" i="8"/>
  <c r="T1327" i="8" s="1"/>
  <c r="P1327" i="8"/>
  <c r="S1327" i="8" s="1"/>
  <c r="R1326" i="8"/>
  <c r="U1326" i="8" s="1"/>
  <c r="Q1326" i="8"/>
  <c r="T1326" i="8" s="1"/>
  <c r="P1326" i="8"/>
  <c r="S1326" i="8" s="1"/>
  <c r="R1325" i="8"/>
  <c r="U1325" i="8" s="1"/>
  <c r="Q1325" i="8"/>
  <c r="T1325" i="8" s="1"/>
  <c r="P1325" i="8"/>
  <c r="S1325" i="8" s="1"/>
  <c r="R1324" i="8"/>
  <c r="U1324" i="8" s="1"/>
  <c r="Q1324" i="8"/>
  <c r="T1324" i="8" s="1"/>
  <c r="P1324" i="8"/>
  <c r="S1324" i="8" s="1"/>
  <c r="R1323" i="8"/>
  <c r="U1323" i="8" s="1"/>
  <c r="Q1323" i="8"/>
  <c r="T1323" i="8" s="1"/>
  <c r="P1323" i="8"/>
  <c r="S1323" i="8" s="1"/>
  <c r="R1322" i="8"/>
  <c r="U1322" i="8" s="1"/>
  <c r="Q1322" i="8"/>
  <c r="T1322" i="8" s="1"/>
  <c r="P1322" i="8"/>
  <c r="S1322" i="8" s="1"/>
  <c r="R1321" i="8"/>
  <c r="U1321" i="8" s="1"/>
  <c r="Q1321" i="8"/>
  <c r="T1321" i="8" s="1"/>
  <c r="P1321" i="8"/>
  <c r="S1321" i="8" s="1"/>
  <c r="R1320" i="8"/>
  <c r="U1320" i="8" s="1"/>
  <c r="Q1320" i="8"/>
  <c r="T1320" i="8" s="1"/>
  <c r="P1320" i="8"/>
  <c r="S1320" i="8" s="1"/>
  <c r="R1319" i="8"/>
  <c r="U1319" i="8" s="1"/>
  <c r="Q1319" i="8"/>
  <c r="T1319" i="8" s="1"/>
  <c r="P1319" i="8"/>
  <c r="S1319" i="8" s="1"/>
  <c r="R1318" i="8"/>
  <c r="U1318" i="8" s="1"/>
  <c r="Q1318" i="8"/>
  <c r="T1318" i="8" s="1"/>
  <c r="P1318" i="8"/>
  <c r="S1318" i="8" s="1"/>
  <c r="R1317" i="8"/>
  <c r="U1317" i="8" s="1"/>
  <c r="Q1317" i="8"/>
  <c r="T1317" i="8" s="1"/>
  <c r="P1317" i="8"/>
  <c r="S1317" i="8" s="1"/>
  <c r="R1316" i="8"/>
  <c r="U1316" i="8" s="1"/>
  <c r="Q1316" i="8"/>
  <c r="T1316" i="8" s="1"/>
  <c r="P1316" i="8"/>
  <c r="S1316" i="8" s="1"/>
  <c r="R1315" i="8"/>
  <c r="U1315" i="8" s="1"/>
  <c r="Q1315" i="8"/>
  <c r="T1315" i="8" s="1"/>
  <c r="P1315" i="8"/>
  <c r="S1315" i="8" s="1"/>
  <c r="R1314" i="8"/>
  <c r="U1314" i="8" s="1"/>
  <c r="Q1314" i="8"/>
  <c r="T1314" i="8" s="1"/>
  <c r="P1314" i="8"/>
  <c r="S1314" i="8" s="1"/>
  <c r="R1313" i="8"/>
  <c r="U1313" i="8" s="1"/>
  <c r="Q1313" i="8"/>
  <c r="T1313" i="8" s="1"/>
  <c r="P1313" i="8"/>
  <c r="S1313" i="8" s="1"/>
  <c r="R1312" i="8"/>
  <c r="U1312" i="8" s="1"/>
  <c r="Q1312" i="8"/>
  <c r="T1312" i="8" s="1"/>
  <c r="P1312" i="8"/>
  <c r="S1312" i="8" s="1"/>
  <c r="R1311" i="8"/>
  <c r="U1311" i="8" s="1"/>
  <c r="Q1311" i="8"/>
  <c r="T1311" i="8" s="1"/>
  <c r="P1311" i="8"/>
  <c r="S1311" i="8" s="1"/>
  <c r="R1310" i="8"/>
  <c r="U1310" i="8" s="1"/>
  <c r="Q1310" i="8"/>
  <c r="T1310" i="8" s="1"/>
  <c r="P1310" i="8"/>
  <c r="S1310" i="8" s="1"/>
  <c r="R1309" i="8"/>
  <c r="U1309" i="8" s="1"/>
  <c r="Q1309" i="8"/>
  <c r="T1309" i="8" s="1"/>
  <c r="P1309" i="8"/>
  <c r="S1309" i="8" s="1"/>
  <c r="R1308" i="8"/>
  <c r="U1308" i="8" s="1"/>
  <c r="Q1308" i="8"/>
  <c r="T1308" i="8" s="1"/>
  <c r="P1308" i="8"/>
  <c r="S1308" i="8" s="1"/>
  <c r="R1307" i="8"/>
  <c r="U1307" i="8" s="1"/>
  <c r="Q1307" i="8"/>
  <c r="T1307" i="8" s="1"/>
  <c r="P1307" i="8"/>
  <c r="S1307" i="8" s="1"/>
  <c r="R1306" i="8"/>
  <c r="U1306" i="8" s="1"/>
  <c r="Q1306" i="8"/>
  <c r="T1306" i="8" s="1"/>
  <c r="P1306" i="8"/>
  <c r="S1306" i="8" s="1"/>
  <c r="R1305" i="8"/>
  <c r="U1305" i="8" s="1"/>
  <c r="Q1305" i="8"/>
  <c r="T1305" i="8" s="1"/>
  <c r="P1305" i="8"/>
  <c r="S1305" i="8" s="1"/>
  <c r="R1304" i="8"/>
  <c r="U1304" i="8" s="1"/>
  <c r="Q1304" i="8"/>
  <c r="T1304" i="8" s="1"/>
  <c r="P1304" i="8"/>
  <c r="S1304" i="8" s="1"/>
  <c r="R1303" i="8"/>
  <c r="U1303" i="8" s="1"/>
  <c r="Q1303" i="8"/>
  <c r="T1303" i="8" s="1"/>
  <c r="P1303" i="8"/>
  <c r="S1303" i="8" s="1"/>
  <c r="R1302" i="8"/>
  <c r="U1302" i="8" s="1"/>
  <c r="Q1302" i="8"/>
  <c r="T1302" i="8" s="1"/>
  <c r="P1302" i="8"/>
  <c r="S1302" i="8" s="1"/>
  <c r="R1301" i="8"/>
  <c r="U1301" i="8" s="1"/>
  <c r="Q1301" i="8"/>
  <c r="T1301" i="8" s="1"/>
  <c r="P1301" i="8"/>
  <c r="S1301" i="8" s="1"/>
  <c r="R1300" i="8"/>
  <c r="U1300" i="8" s="1"/>
  <c r="Q1300" i="8"/>
  <c r="T1300" i="8" s="1"/>
  <c r="P1300" i="8"/>
  <c r="S1300" i="8" s="1"/>
  <c r="R1299" i="8"/>
  <c r="U1299" i="8" s="1"/>
  <c r="Q1299" i="8"/>
  <c r="T1299" i="8" s="1"/>
  <c r="P1299" i="8"/>
  <c r="S1299" i="8" s="1"/>
  <c r="R1298" i="8"/>
  <c r="U1298" i="8" s="1"/>
  <c r="Q1298" i="8"/>
  <c r="T1298" i="8" s="1"/>
  <c r="P1298" i="8"/>
  <c r="S1298" i="8" s="1"/>
  <c r="R1297" i="8"/>
  <c r="U1297" i="8" s="1"/>
  <c r="Q1297" i="8"/>
  <c r="T1297" i="8" s="1"/>
  <c r="P1297" i="8"/>
  <c r="S1297" i="8" s="1"/>
  <c r="R1296" i="8"/>
  <c r="U1296" i="8" s="1"/>
  <c r="Q1296" i="8"/>
  <c r="T1296" i="8" s="1"/>
  <c r="P1296" i="8"/>
  <c r="S1296" i="8" s="1"/>
  <c r="R1295" i="8"/>
  <c r="U1295" i="8" s="1"/>
  <c r="Q1295" i="8"/>
  <c r="T1295" i="8" s="1"/>
  <c r="P1295" i="8"/>
  <c r="S1295" i="8" s="1"/>
  <c r="R1294" i="8"/>
  <c r="U1294" i="8" s="1"/>
  <c r="Q1294" i="8"/>
  <c r="T1294" i="8" s="1"/>
  <c r="P1294" i="8"/>
  <c r="S1294" i="8" s="1"/>
  <c r="R1293" i="8"/>
  <c r="U1293" i="8" s="1"/>
  <c r="Q1293" i="8"/>
  <c r="T1293" i="8" s="1"/>
  <c r="P1293" i="8"/>
  <c r="S1293" i="8" s="1"/>
  <c r="R1292" i="8"/>
  <c r="U1292" i="8" s="1"/>
  <c r="Q1292" i="8"/>
  <c r="T1292" i="8" s="1"/>
  <c r="P1292" i="8"/>
  <c r="S1292" i="8" s="1"/>
  <c r="R1291" i="8"/>
  <c r="U1291" i="8" s="1"/>
  <c r="Q1291" i="8"/>
  <c r="T1291" i="8" s="1"/>
  <c r="P1291" i="8"/>
  <c r="S1291" i="8" s="1"/>
  <c r="R1290" i="8"/>
  <c r="U1290" i="8" s="1"/>
  <c r="Q1290" i="8"/>
  <c r="T1290" i="8" s="1"/>
  <c r="P1290" i="8"/>
  <c r="S1290" i="8" s="1"/>
  <c r="R1289" i="8"/>
  <c r="U1289" i="8" s="1"/>
  <c r="Q1289" i="8"/>
  <c r="T1289" i="8" s="1"/>
  <c r="P1289" i="8"/>
  <c r="S1289" i="8" s="1"/>
  <c r="R1288" i="8"/>
  <c r="U1288" i="8" s="1"/>
  <c r="Q1288" i="8"/>
  <c r="T1288" i="8" s="1"/>
  <c r="P1288" i="8"/>
  <c r="S1288" i="8" s="1"/>
  <c r="R1287" i="8"/>
  <c r="U1287" i="8" s="1"/>
  <c r="Q1287" i="8"/>
  <c r="T1287" i="8" s="1"/>
  <c r="P1287" i="8"/>
  <c r="S1287" i="8" s="1"/>
  <c r="R1286" i="8"/>
  <c r="U1286" i="8" s="1"/>
  <c r="Q1286" i="8"/>
  <c r="T1286" i="8" s="1"/>
  <c r="P1286" i="8"/>
  <c r="S1286" i="8" s="1"/>
  <c r="R1285" i="8"/>
  <c r="U1285" i="8" s="1"/>
  <c r="Q1285" i="8"/>
  <c r="T1285" i="8" s="1"/>
  <c r="P1285" i="8"/>
  <c r="S1285" i="8" s="1"/>
  <c r="R1284" i="8"/>
  <c r="U1284" i="8" s="1"/>
  <c r="Q1284" i="8"/>
  <c r="T1284" i="8" s="1"/>
  <c r="P1284" i="8"/>
  <c r="S1284" i="8" s="1"/>
  <c r="R1283" i="8"/>
  <c r="U1283" i="8" s="1"/>
  <c r="Q1283" i="8"/>
  <c r="T1283" i="8" s="1"/>
  <c r="P1283" i="8"/>
  <c r="S1283" i="8" s="1"/>
  <c r="R1282" i="8"/>
  <c r="U1282" i="8" s="1"/>
  <c r="Q1282" i="8"/>
  <c r="T1282" i="8" s="1"/>
  <c r="P1282" i="8"/>
  <c r="S1282" i="8" s="1"/>
  <c r="R1281" i="8"/>
  <c r="U1281" i="8" s="1"/>
  <c r="Q1281" i="8"/>
  <c r="T1281" i="8" s="1"/>
  <c r="P1281" i="8"/>
  <c r="S1281" i="8" s="1"/>
  <c r="R1280" i="8"/>
  <c r="U1280" i="8" s="1"/>
  <c r="Q1280" i="8"/>
  <c r="T1280" i="8" s="1"/>
  <c r="P1280" i="8"/>
  <c r="S1280" i="8" s="1"/>
  <c r="R1279" i="8"/>
  <c r="U1279" i="8" s="1"/>
  <c r="Q1279" i="8"/>
  <c r="T1279" i="8" s="1"/>
  <c r="P1279" i="8"/>
  <c r="S1279" i="8" s="1"/>
  <c r="R1278" i="8"/>
  <c r="U1278" i="8" s="1"/>
  <c r="Q1278" i="8"/>
  <c r="T1278" i="8" s="1"/>
  <c r="P1278" i="8"/>
  <c r="S1278" i="8" s="1"/>
  <c r="R1277" i="8"/>
  <c r="U1277" i="8" s="1"/>
  <c r="Q1277" i="8"/>
  <c r="T1277" i="8" s="1"/>
  <c r="P1277" i="8"/>
  <c r="S1277" i="8" s="1"/>
  <c r="R1276" i="8"/>
  <c r="U1276" i="8" s="1"/>
  <c r="Q1276" i="8"/>
  <c r="T1276" i="8" s="1"/>
  <c r="P1276" i="8"/>
  <c r="S1276" i="8" s="1"/>
  <c r="R1275" i="8"/>
  <c r="U1275" i="8" s="1"/>
  <c r="Q1275" i="8"/>
  <c r="T1275" i="8" s="1"/>
  <c r="P1275" i="8"/>
  <c r="S1275" i="8" s="1"/>
  <c r="R1274" i="8"/>
  <c r="U1274" i="8" s="1"/>
  <c r="Q1274" i="8"/>
  <c r="T1274" i="8" s="1"/>
  <c r="P1274" i="8"/>
  <c r="S1274" i="8" s="1"/>
  <c r="R1273" i="8"/>
  <c r="U1273" i="8" s="1"/>
  <c r="Q1273" i="8"/>
  <c r="T1273" i="8" s="1"/>
  <c r="P1273" i="8"/>
  <c r="S1273" i="8" s="1"/>
  <c r="R1272" i="8"/>
  <c r="U1272" i="8" s="1"/>
  <c r="Q1272" i="8"/>
  <c r="T1272" i="8" s="1"/>
  <c r="P1272" i="8"/>
  <c r="S1272" i="8" s="1"/>
  <c r="R1271" i="8"/>
  <c r="U1271" i="8" s="1"/>
  <c r="Q1271" i="8"/>
  <c r="T1271" i="8" s="1"/>
  <c r="P1271" i="8"/>
  <c r="S1271" i="8" s="1"/>
  <c r="R1270" i="8"/>
  <c r="U1270" i="8" s="1"/>
  <c r="Q1270" i="8"/>
  <c r="T1270" i="8" s="1"/>
  <c r="P1270" i="8"/>
  <c r="S1270" i="8" s="1"/>
  <c r="R1269" i="8"/>
  <c r="U1269" i="8" s="1"/>
  <c r="Q1269" i="8"/>
  <c r="T1269" i="8" s="1"/>
  <c r="P1269" i="8"/>
  <c r="S1269" i="8" s="1"/>
  <c r="R1268" i="8"/>
  <c r="U1268" i="8" s="1"/>
  <c r="Q1268" i="8"/>
  <c r="T1268" i="8" s="1"/>
  <c r="P1268" i="8"/>
  <c r="S1268" i="8" s="1"/>
  <c r="R1267" i="8"/>
  <c r="U1267" i="8" s="1"/>
  <c r="Q1267" i="8"/>
  <c r="T1267" i="8" s="1"/>
  <c r="P1267" i="8"/>
  <c r="S1267" i="8" s="1"/>
  <c r="R1266" i="8"/>
  <c r="U1266" i="8" s="1"/>
  <c r="Q1266" i="8"/>
  <c r="T1266" i="8" s="1"/>
  <c r="P1266" i="8"/>
  <c r="S1266" i="8" s="1"/>
  <c r="R1265" i="8"/>
  <c r="U1265" i="8" s="1"/>
  <c r="Q1265" i="8"/>
  <c r="T1265" i="8" s="1"/>
  <c r="P1265" i="8"/>
  <c r="S1265" i="8" s="1"/>
  <c r="R1264" i="8"/>
  <c r="U1264" i="8" s="1"/>
  <c r="Q1264" i="8"/>
  <c r="T1264" i="8" s="1"/>
  <c r="P1264" i="8"/>
  <c r="S1264" i="8" s="1"/>
  <c r="R1263" i="8"/>
  <c r="U1263" i="8" s="1"/>
  <c r="Q1263" i="8"/>
  <c r="T1263" i="8" s="1"/>
  <c r="P1263" i="8"/>
  <c r="S1263" i="8" s="1"/>
  <c r="R1262" i="8"/>
  <c r="U1262" i="8" s="1"/>
  <c r="Q1262" i="8"/>
  <c r="T1262" i="8" s="1"/>
  <c r="P1262" i="8"/>
  <c r="S1262" i="8" s="1"/>
  <c r="R1261" i="8"/>
  <c r="U1261" i="8" s="1"/>
  <c r="Q1261" i="8"/>
  <c r="T1261" i="8" s="1"/>
  <c r="P1261" i="8"/>
  <c r="S1261" i="8" s="1"/>
  <c r="R1260" i="8"/>
  <c r="U1260" i="8" s="1"/>
  <c r="Q1260" i="8"/>
  <c r="T1260" i="8" s="1"/>
  <c r="P1260" i="8"/>
  <c r="S1260" i="8" s="1"/>
  <c r="R1259" i="8"/>
  <c r="U1259" i="8" s="1"/>
  <c r="Q1259" i="8"/>
  <c r="T1259" i="8" s="1"/>
  <c r="P1259" i="8"/>
  <c r="S1259" i="8" s="1"/>
  <c r="R1258" i="8"/>
  <c r="U1258" i="8" s="1"/>
  <c r="Q1258" i="8"/>
  <c r="T1258" i="8" s="1"/>
  <c r="P1258" i="8"/>
  <c r="S1258" i="8" s="1"/>
  <c r="R1257" i="8"/>
  <c r="U1257" i="8" s="1"/>
  <c r="Q1257" i="8"/>
  <c r="T1257" i="8" s="1"/>
  <c r="P1257" i="8"/>
  <c r="S1257" i="8" s="1"/>
  <c r="R1256" i="8"/>
  <c r="U1256" i="8" s="1"/>
  <c r="Q1256" i="8"/>
  <c r="T1256" i="8" s="1"/>
  <c r="P1256" i="8"/>
  <c r="S1256" i="8" s="1"/>
  <c r="R1255" i="8"/>
  <c r="U1255" i="8" s="1"/>
  <c r="Q1255" i="8"/>
  <c r="T1255" i="8" s="1"/>
  <c r="P1255" i="8"/>
  <c r="S1255" i="8" s="1"/>
  <c r="R1254" i="8"/>
  <c r="U1254" i="8" s="1"/>
  <c r="Q1254" i="8"/>
  <c r="T1254" i="8" s="1"/>
  <c r="P1254" i="8"/>
  <c r="S1254" i="8" s="1"/>
  <c r="R1253" i="8"/>
  <c r="U1253" i="8" s="1"/>
  <c r="Q1253" i="8"/>
  <c r="T1253" i="8" s="1"/>
  <c r="P1253" i="8"/>
  <c r="S1253" i="8" s="1"/>
  <c r="R1252" i="8"/>
  <c r="U1252" i="8" s="1"/>
  <c r="Q1252" i="8"/>
  <c r="T1252" i="8" s="1"/>
  <c r="P1252" i="8"/>
  <c r="S1252" i="8" s="1"/>
  <c r="R1251" i="8"/>
  <c r="U1251" i="8" s="1"/>
  <c r="Q1251" i="8"/>
  <c r="T1251" i="8" s="1"/>
  <c r="P1251" i="8"/>
  <c r="S1251" i="8" s="1"/>
  <c r="R1250" i="8"/>
  <c r="U1250" i="8" s="1"/>
  <c r="Q1250" i="8"/>
  <c r="T1250" i="8" s="1"/>
  <c r="P1250" i="8"/>
  <c r="S1250" i="8" s="1"/>
  <c r="R1249" i="8"/>
  <c r="U1249" i="8" s="1"/>
  <c r="Q1249" i="8"/>
  <c r="T1249" i="8" s="1"/>
  <c r="P1249" i="8"/>
  <c r="S1249" i="8" s="1"/>
  <c r="R1248" i="8"/>
  <c r="U1248" i="8" s="1"/>
  <c r="Q1248" i="8"/>
  <c r="T1248" i="8" s="1"/>
  <c r="P1248" i="8"/>
  <c r="S1248" i="8" s="1"/>
  <c r="R1247" i="8"/>
  <c r="U1247" i="8" s="1"/>
  <c r="Q1247" i="8"/>
  <c r="T1247" i="8" s="1"/>
  <c r="P1247" i="8"/>
  <c r="S1247" i="8" s="1"/>
  <c r="R1246" i="8"/>
  <c r="U1246" i="8" s="1"/>
  <c r="Q1246" i="8"/>
  <c r="T1246" i="8" s="1"/>
  <c r="P1246" i="8"/>
  <c r="S1246" i="8" s="1"/>
  <c r="R1245" i="8"/>
  <c r="U1245" i="8" s="1"/>
  <c r="Q1245" i="8"/>
  <c r="T1245" i="8" s="1"/>
  <c r="P1245" i="8"/>
  <c r="S1245" i="8" s="1"/>
  <c r="R1244" i="8"/>
  <c r="U1244" i="8" s="1"/>
  <c r="Q1244" i="8"/>
  <c r="T1244" i="8" s="1"/>
  <c r="P1244" i="8"/>
  <c r="S1244" i="8" s="1"/>
  <c r="R1243" i="8"/>
  <c r="U1243" i="8" s="1"/>
  <c r="Q1243" i="8"/>
  <c r="T1243" i="8" s="1"/>
  <c r="P1243" i="8"/>
  <c r="S1243" i="8" s="1"/>
  <c r="R1242" i="8"/>
  <c r="U1242" i="8" s="1"/>
  <c r="Q1242" i="8"/>
  <c r="T1242" i="8" s="1"/>
  <c r="P1242" i="8"/>
  <c r="S1242" i="8" s="1"/>
  <c r="R1241" i="8"/>
  <c r="U1241" i="8" s="1"/>
  <c r="Q1241" i="8"/>
  <c r="T1241" i="8" s="1"/>
  <c r="P1241" i="8"/>
  <c r="S1241" i="8" s="1"/>
  <c r="R1240" i="8"/>
  <c r="U1240" i="8" s="1"/>
  <c r="Q1240" i="8"/>
  <c r="T1240" i="8" s="1"/>
  <c r="P1240" i="8"/>
  <c r="S1240" i="8" s="1"/>
  <c r="R1239" i="8"/>
  <c r="U1239" i="8" s="1"/>
  <c r="Q1239" i="8"/>
  <c r="T1239" i="8" s="1"/>
  <c r="P1239" i="8"/>
  <c r="S1239" i="8" s="1"/>
  <c r="R1238" i="8"/>
  <c r="U1238" i="8" s="1"/>
  <c r="Q1238" i="8"/>
  <c r="T1238" i="8" s="1"/>
  <c r="P1238" i="8"/>
  <c r="S1238" i="8" s="1"/>
  <c r="R1237" i="8"/>
  <c r="U1237" i="8" s="1"/>
  <c r="Q1237" i="8"/>
  <c r="T1237" i="8" s="1"/>
  <c r="P1237" i="8"/>
  <c r="S1237" i="8" s="1"/>
  <c r="R1236" i="8"/>
  <c r="U1236" i="8" s="1"/>
  <c r="Q1236" i="8"/>
  <c r="T1236" i="8" s="1"/>
  <c r="P1236" i="8"/>
  <c r="S1236" i="8" s="1"/>
  <c r="R1235" i="8"/>
  <c r="U1235" i="8" s="1"/>
  <c r="Q1235" i="8"/>
  <c r="T1235" i="8" s="1"/>
  <c r="P1235" i="8"/>
  <c r="S1235" i="8" s="1"/>
  <c r="R1234" i="8"/>
  <c r="U1234" i="8" s="1"/>
  <c r="Q1234" i="8"/>
  <c r="T1234" i="8" s="1"/>
  <c r="P1234" i="8"/>
  <c r="S1234" i="8" s="1"/>
  <c r="R1233" i="8"/>
  <c r="U1233" i="8" s="1"/>
  <c r="Q1233" i="8"/>
  <c r="T1233" i="8" s="1"/>
  <c r="P1233" i="8"/>
  <c r="S1233" i="8" s="1"/>
  <c r="R1232" i="8"/>
  <c r="U1232" i="8" s="1"/>
  <c r="Q1232" i="8"/>
  <c r="T1232" i="8" s="1"/>
  <c r="P1232" i="8"/>
  <c r="S1232" i="8" s="1"/>
  <c r="R1231" i="8"/>
  <c r="U1231" i="8" s="1"/>
  <c r="Q1231" i="8"/>
  <c r="T1231" i="8" s="1"/>
  <c r="P1231" i="8"/>
  <c r="S1231" i="8" s="1"/>
  <c r="R1230" i="8"/>
  <c r="U1230" i="8" s="1"/>
  <c r="Q1230" i="8"/>
  <c r="T1230" i="8" s="1"/>
  <c r="P1230" i="8"/>
  <c r="S1230" i="8" s="1"/>
  <c r="R1229" i="8"/>
  <c r="U1229" i="8" s="1"/>
  <c r="Q1229" i="8"/>
  <c r="T1229" i="8" s="1"/>
  <c r="P1229" i="8"/>
  <c r="S1229" i="8" s="1"/>
  <c r="R1228" i="8"/>
  <c r="U1228" i="8" s="1"/>
  <c r="Q1228" i="8"/>
  <c r="T1228" i="8" s="1"/>
  <c r="P1228" i="8"/>
  <c r="S1228" i="8" s="1"/>
  <c r="R1227" i="8"/>
  <c r="U1227" i="8" s="1"/>
  <c r="Q1227" i="8"/>
  <c r="T1227" i="8" s="1"/>
  <c r="P1227" i="8"/>
  <c r="S1227" i="8" s="1"/>
  <c r="R1226" i="8"/>
  <c r="U1226" i="8" s="1"/>
  <c r="Q1226" i="8"/>
  <c r="T1226" i="8" s="1"/>
  <c r="P1226" i="8"/>
  <c r="S1226" i="8" s="1"/>
  <c r="R1225" i="8"/>
  <c r="U1225" i="8" s="1"/>
  <c r="Q1225" i="8"/>
  <c r="T1225" i="8" s="1"/>
  <c r="P1225" i="8"/>
  <c r="S1225" i="8" s="1"/>
  <c r="R1224" i="8"/>
  <c r="U1224" i="8" s="1"/>
  <c r="Q1224" i="8"/>
  <c r="T1224" i="8" s="1"/>
  <c r="P1224" i="8"/>
  <c r="S1224" i="8" s="1"/>
  <c r="R1223" i="8"/>
  <c r="U1223" i="8" s="1"/>
  <c r="Q1223" i="8"/>
  <c r="T1223" i="8" s="1"/>
  <c r="P1223" i="8"/>
  <c r="S1223" i="8" s="1"/>
  <c r="R1222" i="8"/>
  <c r="U1222" i="8" s="1"/>
  <c r="Q1222" i="8"/>
  <c r="T1222" i="8" s="1"/>
  <c r="P1222" i="8"/>
  <c r="S1222" i="8" s="1"/>
  <c r="R1221" i="8"/>
  <c r="U1221" i="8" s="1"/>
  <c r="Q1221" i="8"/>
  <c r="T1221" i="8" s="1"/>
  <c r="P1221" i="8"/>
  <c r="S1221" i="8" s="1"/>
  <c r="R1220" i="8"/>
  <c r="U1220" i="8" s="1"/>
  <c r="Q1220" i="8"/>
  <c r="T1220" i="8" s="1"/>
  <c r="P1220" i="8"/>
  <c r="S1220" i="8" s="1"/>
  <c r="R1219" i="8"/>
  <c r="U1219" i="8" s="1"/>
  <c r="Q1219" i="8"/>
  <c r="T1219" i="8" s="1"/>
  <c r="P1219" i="8"/>
  <c r="S1219" i="8" s="1"/>
  <c r="R1218" i="8"/>
  <c r="U1218" i="8" s="1"/>
  <c r="Q1218" i="8"/>
  <c r="T1218" i="8" s="1"/>
  <c r="P1218" i="8"/>
  <c r="S1218" i="8" s="1"/>
  <c r="R1217" i="8"/>
  <c r="U1217" i="8" s="1"/>
  <c r="Q1217" i="8"/>
  <c r="T1217" i="8" s="1"/>
  <c r="P1217" i="8"/>
  <c r="S1217" i="8" s="1"/>
  <c r="R1216" i="8"/>
  <c r="U1216" i="8" s="1"/>
  <c r="Q1216" i="8"/>
  <c r="T1216" i="8" s="1"/>
  <c r="P1216" i="8"/>
  <c r="S1216" i="8" s="1"/>
  <c r="R1215" i="8"/>
  <c r="U1215" i="8" s="1"/>
  <c r="Q1215" i="8"/>
  <c r="T1215" i="8" s="1"/>
  <c r="P1215" i="8"/>
  <c r="S1215" i="8" s="1"/>
  <c r="R1214" i="8"/>
  <c r="U1214" i="8" s="1"/>
  <c r="Q1214" i="8"/>
  <c r="T1214" i="8" s="1"/>
  <c r="P1214" i="8"/>
  <c r="S1214" i="8" s="1"/>
  <c r="R1213" i="8"/>
  <c r="U1213" i="8" s="1"/>
  <c r="Q1213" i="8"/>
  <c r="T1213" i="8" s="1"/>
  <c r="P1213" i="8"/>
  <c r="S1213" i="8" s="1"/>
  <c r="R1212" i="8"/>
  <c r="U1212" i="8" s="1"/>
  <c r="Q1212" i="8"/>
  <c r="T1212" i="8" s="1"/>
  <c r="P1212" i="8"/>
  <c r="S1212" i="8" s="1"/>
  <c r="R1211" i="8"/>
  <c r="U1211" i="8" s="1"/>
  <c r="Q1211" i="8"/>
  <c r="T1211" i="8" s="1"/>
  <c r="P1211" i="8"/>
  <c r="S1211" i="8" s="1"/>
  <c r="R1210" i="8"/>
  <c r="U1210" i="8" s="1"/>
  <c r="Q1210" i="8"/>
  <c r="T1210" i="8" s="1"/>
  <c r="P1210" i="8"/>
  <c r="S1210" i="8" s="1"/>
  <c r="R1209" i="8"/>
  <c r="U1209" i="8" s="1"/>
  <c r="Q1209" i="8"/>
  <c r="T1209" i="8" s="1"/>
  <c r="P1209" i="8"/>
  <c r="S1209" i="8" s="1"/>
  <c r="R1208" i="8"/>
  <c r="U1208" i="8" s="1"/>
  <c r="Q1208" i="8"/>
  <c r="T1208" i="8" s="1"/>
  <c r="P1208" i="8"/>
  <c r="S1208" i="8" s="1"/>
  <c r="R1207" i="8"/>
  <c r="U1207" i="8" s="1"/>
  <c r="Q1207" i="8"/>
  <c r="T1207" i="8" s="1"/>
  <c r="P1207" i="8"/>
  <c r="S1207" i="8" s="1"/>
  <c r="R1206" i="8"/>
  <c r="U1206" i="8" s="1"/>
  <c r="Q1206" i="8"/>
  <c r="T1206" i="8" s="1"/>
  <c r="P1206" i="8"/>
  <c r="S1206" i="8" s="1"/>
  <c r="R1205" i="8"/>
  <c r="U1205" i="8" s="1"/>
  <c r="Q1205" i="8"/>
  <c r="T1205" i="8" s="1"/>
  <c r="P1205" i="8"/>
  <c r="S1205" i="8" s="1"/>
  <c r="R1204" i="8"/>
  <c r="U1204" i="8" s="1"/>
  <c r="Q1204" i="8"/>
  <c r="T1204" i="8" s="1"/>
  <c r="P1204" i="8"/>
  <c r="S1204" i="8" s="1"/>
  <c r="R1203" i="8"/>
  <c r="U1203" i="8" s="1"/>
  <c r="Q1203" i="8"/>
  <c r="T1203" i="8" s="1"/>
  <c r="P1203" i="8"/>
  <c r="S1203" i="8" s="1"/>
  <c r="R1202" i="8"/>
  <c r="U1202" i="8" s="1"/>
  <c r="Q1202" i="8"/>
  <c r="T1202" i="8" s="1"/>
  <c r="P1202" i="8"/>
  <c r="S1202" i="8" s="1"/>
  <c r="R1201" i="8"/>
  <c r="U1201" i="8" s="1"/>
  <c r="Q1201" i="8"/>
  <c r="T1201" i="8" s="1"/>
  <c r="P1201" i="8"/>
  <c r="S1201" i="8" s="1"/>
  <c r="R1200" i="8"/>
  <c r="U1200" i="8" s="1"/>
  <c r="Q1200" i="8"/>
  <c r="T1200" i="8" s="1"/>
  <c r="P1200" i="8"/>
  <c r="S1200" i="8" s="1"/>
  <c r="R1199" i="8"/>
  <c r="U1199" i="8" s="1"/>
  <c r="Q1199" i="8"/>
  <c r="T1199" i="8" s="1"/>
  <c r="P1199" i="8"/>
  <c r="S1199" i="8" s="1"/>
  <c r="R1198" i="8"/>
  <c r="U1198" i="8" s="1"/>
  <c r="Q1198" i="8"/>
  <c r="T1198" i="8" s="1"/>
  <c r="P1198" i="8"/>
  <c r="S1198" i="8" s="1"/>
  <c r="R1197" i="8"/>
  <c r="U1197" i="8" s="1"/>
  <c r="Q1197" i="8"/>
  <c r="T1197" i="8" s="1"/>
  <c r="P1197" i="8"/>
  <c r="S1197" i="8" s="1"/>
  <c r="R1196" i="8"/>
  <c r="U1196" i="8" s="1"/>
  <c r="Q1196" i="8"/>
  <c r="T1196" i="8" s="1"/>
  <c r="P1196" i="8"/>
  <c r="S1196" i="8" s="1"/>
  <c r="R1195" i="8"/>
  <c r="U1195" i="8" s="1"/>
  <c r="Q1195" i="8"/>
  <c r="T1195" i="8" s="1"/>
  <c r="P1195" i="8"/>
  <c r="S1195" i="8" s="1"/>
  <c r="R1194" i="8"/>
  <c r="U1194" i="8" s="1"/>
  <c r="Q1194" i="8"/>
  <c r="T1194" i="8" s="1"/>
  <c r="P1194" i="8"/>
  <c r="S1194" i="8" s="1"/>
  <c r="R1193" i="8"/>
  <c r="U1193" i="8" s="1"/>
  <c r="Q1193" i="8"/>
  <c r="T1193" i="8" s="1"/>
  <c r="P1193" i="8"/>
  <c r="S1193" i="8" s="1"/>
  <c r="R1192" i="8"/>
  <c r="U1192" i="8" s="1"/>
  <c r="Q1192" i="8"/>
  <c r="T1192" i="8" s="1"/>
  <c r="P1192" i="8"/>
  <c r="S1192" i="8" s="1"/>
  <c r="R1191" i="8"/>
  <c r="U1191" i="8" s="1"/>
  <c r="Q1191" i="8"/>
  <c r="T1191" i="8" s="1"/>
  <c r="P1191" i="8"/>
  <c r="S1191" i="8" s="1"/>
  <c r="R1190" i="8"/>
  <c r="U1190" i="8" s="1"/>
  <c r="Q1190" i="8"/>
  <c r="T1190" i="8" s="1"/>
  <c r="P1190" i="8"/>
  <c r="S1190" i="8" s="1"/>
  <c r="R1189" i="8"/>
  <c r="U1189" i="8" s="1"/>
  <c r="Q1189" i="8"/>
  <c r="T1189" i="8" s="1"/>
  <c r="P1189" i="8"/>
  <c r="S1189" i="8" s="1"/>
  <c r="R1188" i="8"/>
  <c r="U1188" i="8" s="1"/>
  <c r="Q1188" i="8"/>
  <c r="T1188" i="8" s="1"/>
  <c r="P1188" i="8"/>
  <c r="S1188" i="8" s="1"/>
  <c r="R1187" i="8"/>
  <c r="U1187" i="8" s="1"/>
  <c r="Q1187" i="8"/>
  <c r="T1187" i="8" s="1"/>
  <c r="P1187" i="8"/>
  <c r="S1187" i="8" s="1"/>
  <c r="R1186" i="8"/>
  <c r="U1186" i="8" s="1"/>
  <c r="Q1186" i="8"/>
  <c r="T1186" i="8" s="1"/>
  <c r="P1186" i="8"/>
  <c r="S1186" i="8" s="1"/>
  <c r="R1185" i="8"/>
  <c r="U1185" i="8" s="1"/>
  <c r="Q1185" i="8"/>
  <c r="T1185" i="8" s="1"/>
  <c r="P1185" i="8"/>
  <c r="S1185" i="8" s="1"/>
  <c r="R1184" i="8"/>
  <c r="U1184" i="8" s="1"/>
  <c r="Q1184" i="8"/>
  <c r="T1184" i="8" s="1"/>
  <c r="P1184" i="8"/>
  <c r="S1184" i="8" s="1"/>
  <c r="R1183" i="8"/>
  <c r="U1183" i="8" s="1"/>
  <c r="Q1183" i="8"/>
  <c r="T1183" i="8" s="1"/>
  <c r="P1183" i="8"/>
  <c r="S1183" i="8" s="1"/>
  <c r="R1182" i="8"/>
  <c r="U1182" i="8" s="1"/>
  <c r="Q1182" i="8"/>
  <c r="T1182" i="8" s="1"/>
  <c r="P1182" i="8"/>
  <c r="S1182" i="8" s="1"/>
  <c r="R1181" i="8"/>
  <c r="U1181" i="8" s="1"/>
  <c r="Q1181" i="8"/>
  <c r="T1181" i="8" s="1"/>
  <c r="P1181" i="8"/>
  <c r="S1181" i="8" s="1"/>
  <c r="R1180" i="8"/>
  <c r="U1180" i="8" s="1"/>
  <c r="Q1180" i="8"/>
  <c r="T1180" i="8" s="1"/>
  <c r="P1180" i="8"/>
  <c r="S1180" i="8" s="1"/>
  <c r="R1179" i="8"/>
  <c r="U1179" i="8" s="1"/>
  <c r="Q1179" i="8"/>
  <c r="T1179" i="8" s="1"/>
  <c r="P1179" i="8"/>
  <c r="S1179" i="8" s="1"/>
  <c r="R1178" i="8"/>
  <c r="U1178" i="8" s="1"/>
  <c r="Q1178" i="8"/>
  <c r="T1178" i="8" s="1"/>
  <c r="P1178" i="8"/>
  <c r="S1178" i="8" s="1"/>
  <c r="R1177" i="8"/>
  <c r="U1177" i="8" s="1"/>
  <c r="Q1177" i="8"/>
  <c r="T1177" i="8" s="1"/>
  <c r="P1177" i="8"/>
  <c r="S1177" i="8" s="1"/>
  <c r="R1176" i="8"/>
  <c r="U1176" i="8" s="1"/>
  <c r="Q1176" i="8"/>
  <c r="T1176" i="8" s="1"/>
  <c r="P1176" i="8"/>
  <c r="S1176" i="8" s="1"/>
  <c r="R1175" i="8"/>
  <c r="U1175" i="8" s="1"/>
  <c r="Q1175" i="8"/>
  <c r="T1175" i="8" s="1"/>
  <c r="P1175" i="8"/>
  <c r="S1175" i="8" s="1"/>
  <c r="R1174" i="8"/>
  <c r="U1174" i="8" s="1"/>
  <c r="Q1174" i="8"/>
  <c r="T1174" i="8" s="1"/>
  <c r="P1174" i="8"/>
  <c r="S1174" i="8" s="1"/>
  <c r="R1173" i="8"/>
  <c r="U1173" i="8" s="1"/>
  <c r="Q1173" i="8"/>
  <c r="T1173" i="8" s="1"/>
  <c r="P1173" i="8"/>
  <c r="S1173" i="8" s="1"/>
  <c r="R1172" i="8"/>
  <c r="U1172" i="8" s="1"/>
  <c r="Q1172" i="8"/>
  <c r="T1172" i="8" s="1"/>
  <c r="P1172" i="8"/>
  <c r="S1172" i="8" s="1"/>
  <c r="R1171" i="8"/>
  <c r="U1171" i="8" s="1"/>
  <c r="Q1171" i="8"/>
  <c r="T1171" i="8" s="1"/>
  <c r="P1171" i="8"/>
  <c r="S1171" i="8" s="1"/>
  <c r="R1170" i="8"/>
  <c r="U1170" i="8" s="1"/>
  <c r="Q1170" i="8"/>
  <c r="T1170" i="8" s="1"/>
  <c r="P1170" i="8"/>
  <c r="S1170" i="8" s="1"/>
  <c r="R1169" i="8"/>
  <c r="U1169" i="8" s="1"/>
  <c r="Q1169" i="8"/>
  <c r="T1169" i="8" s="1"/>
  <c r="P1169" i="8"/>
  <c r="S1169" i="8" s="1"/>
  <c r="R1168" i="8"/>
  <c r="U1168" i="8" s="1"/>
  <c r="Q1168" i="8"/>
  <c r="T1168" i="8" s="1"/>
  <c r="P1168" i="8"/>
  <c r="S1168" i="8" s="1"/>
  <c r="R1167" i="8"/>
  <c r="U1167" i="8" s="1"/>
  <c r="Q1167" i="8"/>
  <c r="T1167" i="8" s="1"/>
  <c r="P1167" i="8"/>
  <c r="S1167" i="8" s="1"/>
  <c r="R1166" i="8"/>
  <c r="U1166" i="8" s="1"/>
  <c r="Q1166" i="8"/>
  <c r="T1166" i="8" s="1"/>
  <c r="P1166" i="8"/>
  <c r="S1166" i="8" s="1"/>
  <c r="R1165" i="8"/>
  <c r="U1165" i="8" s="1"/>
  <c r="Q1165" i="8"/>
  <c r="T1165" i="8" s="1"/>
  <c r="P1165" i="8"/>
  <c r="S1165" i="8" s="1"/>
  <c r="R1164" i="8"/>
  <c r="U1164" i="8" s="1"/>
  <c r="Q1164" i="8"/>
  <c r="T1164" i="8" s="1"/>
  <c r="P1164" i="8"/>
  <c r="S1164" i="8" s="1"/>
  <c r="R1163" i="8"/>
  <c r="U1163" i="8" s="1"/>
  <c r="Q1163" i="8"/>
  <c r="T1163" i="8" s="1"/>
  <c r="P1163" i="8"/>
  <c r="S1163" i="8" s="1"/>
  <c r="R1162" i="8"/>
  <c r="U1162" i="8" s="1"/>
  <c r="Q1162" i="8"/>
  <c r="T1162" i="8" s="1"/>
  <c r="P1162" i="8"/>
  <c r="S1162" i="8" s="1"/>
  <c r="R1161" i="8"/>
  <c r="U1161" i="8" s="1"/>
  <c r="Q1161" i="8"/>
  <c r="T1161" i="8" s="1"/>
  <c r="P1161" i="8"/>
  <c r="S1161" i="8" s="1"/>
  <c r="R1160" i="8"/>
  <c r="U1160" i="8" s="1"/>
  <c r="Q1160" i="8"/>
  <c r="T1160" i="8" s="1"/>
  <c r="P1160" i="8"/>
  <c r="S1160" i="8" s="1"/>
  <c r="R1159" i="8"/>
  <c r="U1159" i="8" s="1"/>
  <c r="Q1159" i="8"/>
  <c r="T1159" i="8" s="1"/>
  <c r="P1159" i="8"/>
  <c r="S1159" i="8" s="1"/>
  <c r="R1158" i="8"/>
  <c r="U1158" i="8" s="1"/>
  <c r="Q1158" i="8"/>
  <c r="T1158" i="8" s="1"/>
  <c r="P1158" i="8"/>
  <c r="S1158" i="8" s="1"/>
  <c r="R1157" i="8"/>
  <c r="U1157" i="8" s="1"/>
  <c r="Q1157" i="8"/>
  <c r="T1157" i="8" s="1"/>
  <c r="P1157" i="8"/>
  <c r="S1157" i="8" s="1"/>
  <c r="R1156" i="8"/>
  <c r="U1156" i="8" s="1"/>
  <c r="Q1156" i="8"/>
  <c r="T1156" i="8" s="1"/>
  <c r="P1156" i="8"/>
  <c r="S1156" i="8" s="1"/>
  <c r="R1155" i="8"/>
  <c r="U1155" i="8" s="1"/>
  <c r="Q1155" i="8"/>
  <c r="T1155" i="8" s="1"/>
  <c r="P1155" i="8"/>
  <c r="S1155" i="8" s="1"/>
  <c r="R1154" i="8"/>
  <c r="U1154" i="8" s="1"/>
  <c r="Q1154" i="8"/>
  <c r="T1154" i="8" s="1"/>
  <c r="P1154" i="8"/>
  <c r="S1154" i="8" s="1"/>
  <c r="R1153" i="8"/>
  <c r="U1153" i="8" s="1"/>
  <c r="Q1153" i="8"/>
  <c r="T1153" i="8" s="1"/>
  <c r="P1153" i="8"/>
  <c r="S1153" i="8" s="1"/>
  <c r="R1152" i="8"/>
  <c r="U1152" i="8" s="1"/>
  <c r="Q1152" i="8"/>
  <c r="T1152" i="8" s="1"/>
  <c r="P1152" i="8"/>
  <c r="S1152" i="8" s="1"/>
  <c r="R1151" i="8"/>
  <c r="U1151" i="8" s="1"/>
  <c r="Q1151" i="8"/>
  <c r="T1151" i="8" s="1"/>
  <c r="P1151" i="8"/>
  <c r="S1151" i="8" s="1"/>
  <c r="R1150" i="8"/>
  <c r="U1150" i="8" s="1"/>
  <c r="Q1150" i="8"/>
  <c r="T1150" i="8" s="1"/>
  <c r="P1150" i="8"/>
  <c r="S1150" i="8" s="1"/>
  <c r="R1149" i="8"/>
  <c r="U1149" i="8" s="1"/>
  <c r="Q1149" i="8"/>
  <c r="T1149" i="8" s="1"/>
  <c r="P1149" i="8"/>
  <c r="S1149" i="8" s="1"/>
  <c r="R1148" i="8"/>
  <c r="U1148" i="8" s="1"/>
  <c r="Q1148" i="8"/>
  <c r="T1148" i="8" s="1"/>
  <c r="P1148" i="8"/>
  <c r="S1148" i="8" s="1"/>
  <c r="R1147" i="8"/>
  <c r="U1147" i="8" s="1"/>
  <c r="Q1147" i="8"/>
  <c r="T1147" i="8" s="1"/>
  <c r="P1147" i="8"/>
  <c r="S1147" i="8" s="1"/>
  <c r="R1146" i="8"/>
  <c r="U1146" i="8" s="1"/>
  <c r="Q1146" i="8"/>
  <c r="T1146" i="8" s="1"/>
  <c r="P1146" i="8"/>
  <c r="S1146" i="8" s="1"/>
  <c r="R1145" i="8"/>
  <c r="U1145" i="8" s="1"/>
  <c r="Q1145" i="8"/>
  <c r="T1145" i="8" s="1"/>
  <c r="P1145" i="8"/>
  <c r="S1145" i="8" s="1"/>
  <c r="R1144" i="8"/>
  <c r="U1144" i="8" s="1"/>
  <c r="Q1144" i="8"/>
  <c r="T1144" i="8" s="1"/>
  <c r="P1144" i="8"/>
  <c r="S1144" i="8" s="1"/>
  <c r="R1143" i="8"/>
  <c r="U1143" i="8" s="1"/>
  <c r="Q1143" i="8"/>
  <c r="T1143" i="8" s="1"/>
  <c r="P1143" i="8"/>
  <c r="S1143" i="8" s="1"/>
  <c r="R1142" i="8"/>
  <c r="U1142" i="8" s="1"/>
  <c r="Q1142" i="8"/>
  <c r="T1142" i="8" s="1"/>
  <c r="P1142" i="8"/>
  <c r="S1142" i="8" s="1"/>
  <c r="R1141" i="8"/>
  <c r="U1141" i="8" s="1"/>
  <c r="Q1141" i="8"/>
  <c r="T1141" i="8" s="1"/>
  <c r="P1141" i="8"/>
  <c r="S1141" i="8" s="1"/>
  <c r="R1140" i="8"/>
  <c r="U1140" i="8" s="1"/>
  <c r="Q1140" i="8"/>
  <c r="T1140" i="8" s="1"/>
  <c r="P1140" i="8"/>
  <c r="S1140" i="8" s="1"/>
  <c r="R1139" i="8"/>
  <c r="U1139" i="8" s="1"/>
  <c r="Q1139" i="8"/>
  <c r="T1139" i="8" s="1"/>
  <c r="P1139" i="8"/>
  <c r="S1139" i="8" s="1"/>
  <c r="R1138" i="8"/>
  <c r="U1138" i="8" s="1"/>
  <c r="Q1138" i="8"/>
  <c r="T1138" i="8" s="1"/>
  <c r="P1138" i="8"/>
  <c r="S1138" i="8" s="1"/>
  <c r="R1137" i="8"/>
  <c r="U1137" i="8" s="1"/>
  <c r="Q1137" i="8"/>
  <c r="T1137" i="8" s="1"/>
  <c r="P1137" i="8"/>
  <c r="S1137" i="8" s="1"/>
  <c r="R1136" i="8"/>
  <c r="U1136" i="8" s="1"/>
  <c r="Q1136" i="8"/>
  <c r="T1136" i="8" s="1"/>
  <c r="P1136" i="8"/>
  <c r="S1136" i="8" s="1"/>
  <c r="R1135" i="8"/>
  <c r="U1135" i="8" s="1"/>
  <c r="Q1135" i="8"/>
  <c r="T1135" i="8" s="1"/>
  <c r="P1135" i="8"/>
  <c r="S1135" i="8" s="1"/>
  <c r="R1134" i="8"/>
  <c r="U1134" i="8" s="1"/>
  <c r="Q1134" i="8"/>
  <c r="T1134" i="8" s="1"/>
  <c r="P1134" i="8"/>
  <c r="S1134" i="8" s="1"/>
  <c r="R1133" i="8"/>
  <c r="U1133" i="8" s="1"/>
  <c r="Q1133" i="8"/>
  <c r="T1133" i="8" s="1"/>
  <c r="P1133" i="8"/>
  <c r="S1133" i="8" s="1"/>
  <c r="R1132" i="8"/>
  <c r="U1132" i="8" s="1"/>
  <c r="Q1132" i="8"/>
  <c r="T1132" i="8" s="1"/>
  <c r="P1132" i="8"/>
  <c r="S1132" i="8" s="1"/>
  <c r="R1131" i="8"/>
  <c r="U1131" i="8" s="1"/>
  <c r="Q1131" i="8"/>
  <c r="T1131" i="8" s="1"/>
  <c r="P1131" i="8"/>
  <c r="S1131" i="8" s="1"/>
  <c r="R1130" i="8"/>
  <c r="U1130" i="8" s="1"/>
  <c r="Q1130" i="8"/>
  <c r="T1130" i="8" s="1"/>
  <c r="P1130" i="8"/>
  <c r="S1130" i="8" s="1"/>
  <c r="R1129" i="8"/>
  <c r="U1129" i="8" s="1"/>
  <c r="Q1129" i="8"/>
  <c r="T1129" i="8" s="1"/>
  <c r="P1129" i="8"/>
  <c r="S1129" i="8" s="1"/>
  <c r="R1128" i="8"/>
  <c r="U1128" i="8" s="1"/>
  <c r="Q1128" i="8"/>
  <c r="T1128" i="8" s="1"/>
  <c r="P1128" i="8"/>
  <c r="S1128" i="8" s="1"/>
  <c r="R1127" i="8"/>
  <c r="U1127" i="8" s="1"/>
  <c r="Q1127" i="8"/>
  <c r="T1127" i="8" s="1"/>
  <c r="P1127" i="8"/>
  <c r="S1127" i="8" s="1"/>
  <c r="R1126" i="8"/>
  <c r="U1126" i="8" s="1"/>
  <c r="Q1126" i="8"/>
  <c r="T1126" i="8" s="1"/>
  <c r="P1126" i="8"/>
  <c r="S1126" i="8" s="1"/>
  <c r="R1125" i="8"/>
  <c r="U1125" i="8" s="1"/>
  <c r="Q1125" i="8"/>
  <c r="T1125" i="8" s="1"/>
  <c r="P1125" i="8"/>
  <c r="S1125" i="8" s="1"/>
  <c r="R1124" i="8"/>
  <c r="U1124" i="8" s="1"/>
  <c r="Q1124" i="8"/>
  <c r="T1124" i="8" s="1"/>
  <c r="P1124" i="8"/>
  <c r="S1124" i="8" s="1"/>
  <c r="R1123" i="8"/>
  <c r="U1123" i="8" s="1"/>
  <c r="Q1123" i="8"/>
  <c r="T1123" i="8" s="1"/>
  <c r="P1123" i="8"/>
  <c r="S1123" i="8" s="1"/>
  <c r="R1122" i="8"/>
  <c r="U1122" i="8" s="1"/>
  <c r="Q1122" i="8"/>
  <c r="T1122" i="8" s="1"/>
  <c r="P1122" i="8"/>
  <c r="S1122" i="8" s="1"/>
  <c r="R1121" i="8"/>
  <c r="U1121" i="8" s="1"/>
  <c r="Q1121" i="8"/>
  <c r="T1121" i="8" s="1"/>
  <c r="P1121" i="8"/>
  <c r="S1121" i="8" s="1"/>
  <c r="R1120" i="8"/>
  <c r="U1120" i="8" s="1"/>
  <c r="Q1120" i="8"/>
  <c r="T1120" i="8" s="1"/>
  <c r="P1120" i="8"/>
  <c r="S1120" i="8" s="1"/>
  <c r="R1119" i="8"/>
  <c r="U1119" i="8" s="1"/>
  <c r="Q1119" i="8"/>
  <c r="T1119" i="8" s="1"/>
  <c r="P1119" i="8"/>
  <c r="S1119" i="8" s="1"/>
  <c r="R1118" i="8"/>
  <c r="U1118" i="8" s="1"/>
  <c r="Q1118" i="8"/>
  <c r="T1118" i="8" s="1"/>
  <c r="P1118" i="8"/>
  <c r="S1118" i="8" s="1"/>
  <c r="R1117" i="8"/>
  <c r="U1117" i="8" s="1"/>
  <c r="Q1117" i="8"/>
  <c r="T1117" i="8" s="1"/>
  <c r="P1117" i="8"/>
  <c r="S1117" i="8" s="1"/>
  <c r="R1116" i="8"/>
  <c r="U1116" i="8" s="1"/>
  <c r="Q1116" i="8"/>
  <c r="T1116" i="8" s="1"/>
  <c r="P1116" i="8"/>
  <c r="S1116" i="8" s="1"/>
  <c r="R1115" i="8"/>
  <c r="U1115" i="8" s="1"/>
  <c r="Q1115" i="8"/>
  <c r="T1115" i="8" s="1"/>
  <c r="P1115" i="8"/>
  <c r="S1115" i="8" s="1"/>
  <c r="R1114" i="8"/>
  <c r="U1114" i="8" s="1"/>
  <c r="Q1114" i="8"/>
  <c r="T1114" i="8" s="1"/>
  <c r="P1114" i="8"/>
  <c r="S1114" i="8" s="1"/>
  <c r="R1113" i="8"/>
  <c r="U1113" i="8" s="1"/>
  <c r="Q1113" i="8"/>
  <c r="T1113" i="8" s="1"/>
  <c r="P1113" i="8"/>
  <c r="S1113" i="8" s="1"/>
  <c r="R1112" i="8"/>
  <c r="U1112" i="8" s="1"/>
  <c r="Q1112" i="8"/>
  <c r="T1112" i="8" s="1"/>
  <c r="P1112" i="8"/>
  <c r="S1112" i="8" s="1"/>
  <c r="R1111" i="8"/>
  <c r="U1111" i="8" s="1"/>
  <c r="Q1111" i="8"/>
  <c r="T1111" i="8" s="1"/>
  <c r="P1111" i="8"/>
  <c r="S1111" i="8" s="1"/>
  <c r="R1110" i="8"/>
  <c r="U1110" i="8" s="1"/>
  <c r="Q1110" i="8"/>
  <c r="T1110" i="8" s="1"/>
  <c r="P1110" i="8"/>
  <c r="S1110" i="8" s="1"/>
  <c r="R1109" i="8"/>
  <c r="U1109" i="8" s="1"/>
  <c r="Q1109" i="8"/>
  <c r="T1109" i="8" s="1"/>
  <c r="P1109" i="8"/>
  <c r="S1109" i="8" s="1"/>
  <c r="R1108" i="8"/>
  <c r="U1108" i="8" s="1"/>
  <c r="Q1108" i="8"/>
  <c r="T1108" i="8" s="1"/>
  <c r="P1108" i="8"/>
  <c r="S1108" i="8" s="1"/>
  <c r="R1107" i="8"/>
  <c r="U1107" i="8" s="1"/>
  <c r="Q1107" i="8"/>
  <c r="T1107" i="8" s="1"/>
  <c r="P1107" i="8"/>
  <c r="S1107" i="8" s="1"/>
  <c r="R1106" i="8"/>
  <c r="U1106" i="8" s="1"/>
  <c r="Q1106" i="8"/>
  <c r="T1106" i="8" s="1"/>
  <c r="P1106" i="8"/>
  <c r="S1106" i="8" s="1"/>
  <c r="R1105" i="8"/>
  <c r="U1105" i="8" s="1"/>
  <c r="Q1105" i="8"/>
  <c r="T1105" i="8" s="1"/>
  <c r="P1105" i="8"/>
  <c r="S1105" i="8" s="1"/>
  <c r="R1104" i="8"/>
  <c r="U1104" i="8" s="1"/>
  <c r="Q1104" i="8"/>
  <c r="T1104" i="8" s="1"/>
  <c r="P1104" i="8"/>
  <c r="S1104" i="8" s="1"/>
  <c r="R1103" i="8"/>
  <c r="U1103" i="8" s="1"/>
  <c r="Q1103" i="8"/>
  <c r="T1103" i="8" s="1"/>
  <c r="P1103" i="8"/>
  <c r="S1103" i="8" s="1"/>
  <c r="R1102" i="8"/>
  <c r="U1102" i="8" s="1"/>
  <c r="Q1102" i="8"/>
  <c r="T1102" i="8" s="1"/>
  <c r="P1102" i="8"/>
  <c r="S1102" i="8" s="1"/>
  <c r="R1101" i="8"/>
  <c r="U1101" i="8" s="1"/>
  <c r="Q1101" i="8"/>
  <c r="T1101" i="8" s="1"/>
  <c r="P1101" i="8"/>
  <c r="S1101" i="8" s="1"/>
  <c r="R1100" i="8"/>
  <c r="U1100" i="8" s="1"/>
  <c r="Q1100" i="8"/>
  <c r="T1100" i="8" s="1"/>
  <c r="P1100" i="8"/>
  <c r="S1100" i="8" s="1"/>
  <c r="R1099" i="8"/>
  <c r="U1099" i="8" s="1"/>
  <c r="Q1099" i="8"/>
  <c r="T1099" i="8" s="1"/>
  <c r="P1099" i="8"/>
  <c r="S1099" i="8" s="1"/>
  <c r="R1098" i="8"/>
  <c r="U1098" i="8" s="1"/>
  <c r="Q1098" i="8"/>
  <c r="T1098" i="8" s="1"/>
  <c r="P1098" i="8"/>
  <c r="S1098" i="8" s="1"/>
  <c r="R1097" i="8"/>
  <c r="U1097" i="8" s="1"/>
  <c r="Q1097" i="8"/>
  <c r="T1097" i="8" s="1"/>
  <c r="P1097" i="8"/>
  <c r="S1097" i="8" s="1"/>
  <c r="R1096" i="8"/>
  <c r="U1096" i="8" s="1"/>
  <c r="Q1096" i="8"/>
  <c r="T1096" i="8" s="1"/>
  <c r="P1096" i="8"/>
  <c r="S1096" i="8" s="1"/>
  <c r="R1095" i="8"/>
  <c r="U1095" i="8" s="1"/>
  <c r="Q1095" i="8"/>
  <c r="T1095" i="8" s="1"/>
  <c r="P1095" i="8"/>
  <c r="S1095" i="8" s="1"/>
  <c r="R1094" i="8"/>
  <c r="U1094" i="8" s="1"/>
  <c r="Q1094" i="8"/>
  <c r="T1094" i="8" s="1"/>
  <c r="P1094" i="8"/>
  <c r="S1094" i="8" s="1"/>
  <c r="R1093" i="8"/>
  <c r="U1093" i="8" s="1"/>
  <c r="Q1093" i="8"/>
  <c r="T1093" i="8" s="1"/>
  <c r="P1093" i="8"/>
  <c r="S1093" i="8" s="1"/>
  <c r="R1092" i="8"/>
  <c r="U1092" i="8" s="1"/>
  <c r="Q1092" i="8"/>
  <c r="T1092" i="8" s="1"/>
  <c r="P1092" i="8"/>
  <c r="S1092" i="8" s="1"/>
  <c r="R1091" i="8"/>
  <c r="U1091" i="8" s="1"/>
  <c r="Q1091" i="8"/>
  <c r="T1091" i="8" s="1"/>
  <c r="P1091" i="8"/>
  <c r="S1091" i="8" s="1"/>
  <c r="R1090" i="8"/>
  <c r="U1090" i="8" s="1"/>
  <c r="Q1090" i="8"/>
  <c r="T1090" i="8" s="1"/>
  <c r="P1090" i="8"/>
  <c r="S1090" i="8" s="1"/>
  <c r="R1089" i="8"/>
  <c r="U1089" i="8" s="1"/>
  <c r="Q1089" i="8"/>
  <c r="T1089" i="8" s="1"/>
  <c r="P1089" i="8"/>
  <c r="S1089" i="8" s="1"/>
  <c r="R1088" i="8"/>
  <c r="U1088" i="8" s="1"/>
  <c r="Q1088" i="8"/>
  <c r="T1088" i="8" s="1"/>
  <c r="P1088" i="8"/>
  <c r="S1088" i="8" s="1"/>
  <c r="R1087" i="8"/>
  <c r="U1087" i="8" s="1"/>
  <c r="Q1087" i="8"/>
  <c r="T1087" i="8" s="1"/>
  <c r="P1087" i="8"/>
  <c r="S1087" i="8" s="1"/>
  <c r="R1086" i="8"/>
  <c r="U1086" i="8" s="1"/>
  <c r="Q1086" i="8"/>
  <c r="T1086" i="8" s="1"/>
  <c r="P1086" i="8"/>
  <c r="S1086" i="8" s="1"/>
  <c r="R1085" i="8"/>
  <c r="U1085" i="8" s="1"/>
  <c r="Q1085" i="8"/>
  <c r="T1085" i="8" s="1"/>
  <c r="P1085" i="8"/>
  <c r="S1085" i="8" s="1"/>
  <c r="R1084" i="8"/>
  <c r="U1084" i="8" s="1"/>
  <c r="Q1084" i="8"/>
  <c r="T1084" i="8" s="1"/>
  <c r="P1084" i="8"/>
  <c r="S1084" i="8" s="1"/>
  <c r="R1083" i="8"/>
  <c r="U1083" i="8" s="1"/>
  <c r="Q1083" i="8"/>
  <c r="T1083" i="8" s="1"/>
  <c r="P1083" i="8"/>
  <c r="S1083" i="8" s="1"/>
  <c r="R1082" i="8"/>
  <c r="U1082" i="8" s="1"/>
  <c r="Q1082" i="8"/>
  <c r="T1082" i="8" s="1"/>
  <c r="P1082" i="8"/>
  <c r="S1082" i="8" s="1"/>
  <c r="R1081" i="8"/>
  <c r="U1081" i="8" s="1"/>
  <c r="Q1081" i="8"/>
  <c r="T1081" i="8" s="1"/>
  <c r="P1081" i="8"/>
  <c r="S1081" i="8" s="1"/>
  <c r="R1080" i="8"/>
  <c r="U1080" i="8" s="1"/>
  <c r="Q1080" i="8"/>
  <c r="T1080" i="8" s="1"/>
  <c r="P1080" i="8"/>
  <c r="S1080" i="8" s="1"/>
  <c r="R1079" i="8"/>
  <c r="U1079" i="8" s="1"/>
  <c r="Q1079" i="8"/>
  <c r="T1079" i="8" s="1"/>
  <c r="P1079" i="8"/>
  <c r="S1079" i="8" s="1"/>
  <c r="R1078" i="8"/>
  <c r="U1078" i="8" s="1"/>
  <c r="Q1078" i="8"/>
  <c r="T1078" i="8" s="1"/>
  <c r="P1078" i="8"/>
  <c r="S1078" i="8" s="1"/>
  <c r="R1077" i="8"/>
  <c r="U1077" i="8" s="1"/>
  <c r="Q1077" i="8"/>
  <c r="T1077" i="8" s="1"/>
  <c r="P1077" i="8"/>
  <c r="S1077" i="8" s="1"/>
  <c r="R1076" i="8"/>
  <c r="U1076" i="8" s="1"/>
  <c r="Q1076" i="8"/>
  <c r="T1076" i="8" s="1"/>
  <c r="P1076" i="8"/>
  <c r="S1076" i="8" s="1"/>
  <c r="R1075" i="8"/>
  <c r="U1075" i="8" s="1"/>
  <c r="Q1075" i="8"/>
  <c r="T1075" i="8" s="1"/>
  <c r="P1075" i="8"/>
  <c r="S1075" i="8" s="1"/>
  <c r="R1074" i="8"/>
  <c r="U1074" i="8" s="1"/>
  <c r="Q1074" i="8"/>
  <c r="T1074" i="8" s="1"/>
  <c r="P1074" i="8"/>
  <c r="S1074" i="8" s="1"/>
  <c r="R1073" i="8"/>
  <c r="U1073" i="8" s="1"/>
  <c r="Q1073" i="8"/>
  <c r="T1073" i="8" s="1"/>
  <c r="P1073" i="8"/>
  <c r="S1073" i="8" s="1"/>
  <c r="R1072" i="8"/>
  <c r="U1072" i="8" s="1"/>
  <c r="Q1072" i="8"/>
  <c r="T1072" i="8" s="1"/>
  <c r="P1072" i="8"/>
  <c r="S1072" i="8" s="1"/>
  <c r="R1071" i="8"/>
  <c r="U1071" i="8" s="1"/>
  <c r="Q1071" i="8"/>
  <c r="T1071" i="8" s="1"/>
  <c r="P1071" i="8"/>
  <c r="S1071" i="8" s="1"/>
  <c r="R1070" i="8"/>
  <c r="U1070" i="8" s="1"/>
  <c r="Q1070" i="8"/>
  <c r="T1070" i="8" s="1"/>
  <c r="P1070" i="8"/>
  <c r="S1070" i="8" s="1"/>
  <c r="R1069" i="8"/>
  <c r="U1069" i="8" s="1"/>
  <c r="Q1069" i="8"/>
  <c r="T1069" i="8" s="1"/>
  <c r="P1069" i="8"/>
  <c r="S1069" i="8" s="1"/>
  <c r="R1068" i="8"/>
  <c r="U1068" i="8" s="1"/>
  <c r="Q1068" i="8"/>
  <c r="T1068" i="8" s="1"/>
  <c r="P1068" i="8"/>
  <c r="S1068" i="8" s="1"/>
  <c r="R1067" i="8"/>
  <c r="U1067" i="8" s="1"/>
  <c r="Q1067" i="8"/>
  <c r="T1067" i="8" s="1"/>
  <c r="P1067" i="8"/>
  <c r="S1067" i="8" s="1"/>
  <c r="R1066" i="8"/>
  <c r="U1066" i="8" s="1"/>
  <c r="Q1066" i="8"/>
  <c r="T1066" i="8" s="1"/>
  <c r="P1066" i="8"/>
  <c r="S1066" i="8" s="1"/>
  <c r="R1065" i="8"/>
  <c r="U1065" i="8" s="1"/>
  <c r="Q1065" i="8"/>
  <c r="T1065" i="8" s="1"/>
  <c r="P1065" i="8"/>
  <c r="S1065" i="8" s="1"/>
  <c r="R1064" i="8"/>
  <c r="U1064" i="8" s="1"/>
  <c r="Q1064" i="8"/>
  <c r="T1064" i="8" s="1"/>
  <c r="P1064" i="8"/>
  <c r="S1064" i="8" s="1"/>
  <c r="R1063" i="8"/>
  <c r="U1063" i="8" s="1"/>
  <c r="Q1063" i="8"/>
  <c r="T1063" i="8" s="1"/>
  <c r="P1063" i="8"/>
  <c r="S1063" i="8" s="1"/>
  <c r="R1062" i="8"/>
  <c r="U1062" i="8" s="1"/>
  <c r="Q1062" i="8"/>
  <c r="T1062" i="8" s="1"/>
  <c r="P1062" i="8"/>
  <c r="S1062" i="8" s="1"/>
  <c r="R1061" i="8"/>
  <c r="U1061" i="8" s="1"/>
  <c r="Q1061" i="8"/>
  <c r="T1061" i="8" s="1"/>
  <c r="P1061" i="8"/>
  <c r="S1061" i="8" s="1"/>
  <c r="R1060" i="8"/>
  <c r="U1060" i="8" s="1"/>
  <c r="Q1060" i="8"/>
  <c r="T1060" i="8" s="1"/>
  <c r="P1060" i="8"/>
  <c r="S1060" i="8" s="1"/>
  <c r="R1059" i="8"/>
  <c r="U1059" i="8" s="1"/>
  <c r="Q1059" i="8"/>
  <c r="T1059" i="8" s="1"/>
  <c r="P1059" i="8"/>
  <c r="S1059" i="8" s="1"/>
  <c r="R1058" i="8"/>
  <c r="U1058" i="8" s="1"/>
  <c r="Q1058" i="8"/>
  <c r="T1058" i="8" s="1"/>
  <c r="P1058" i="8"/>
  <c r="S1058" i="8" s="1"/>
  <c r="R1057" i="8"/>
  <c r="U1057" i="8" s="1"/>
  <c r="Q1057" i="8"/>
  <c r="T1057" i="8" s="1"/>
  <c r="P1057" i="8"/>
  <c r="S1057" i="8" s="1"/>
  <c r="R1056" i="8"/>
  <c r="U1056" i="8" s="1"/>
  <c r="Q1056" i="8"/>
  <c r="T1056" i="8" s="1"/>
  <c r="P1056" i="8"/>
  <c r="S1056" i="8" s="1"/>
  <c r="R1055" i="8"/>
  <c r="U1055" i="8" s="1"/>
  <c r="Q1055" i="8"/>
  <c r="T1055" i="8" s="1"/>
  <c r="P1055" i="8"/>
  <c r="S1055" i="8" s="1"/>
  <c r="R1054" i="8"/>
  <c r="U1054" i="8" s="1"/>
  <c r="Q1054" i="8"/>
  <c r="T1054" i="8" s="1"/>
  <c r="P1054" i="8"/>
  <c r="S1054" i="8" s="1"/>
  <c r="R1053" i="8"/>
  <c r="U1053" i="8" s="1"/>
  <c r="Q1053" i="8"/>
  <c r="T1053" i="8" s="1"/>
  <c r="P1053" i="8"/>
  <c r="S1053" i="8" s="1"/>
  <c r="R1052" i="8"/>
  <c r="U1052" i="8" s="1"/>
  <c r="Q1052" i="8"/>
  <c r="T1052" i="8" s="1"/>
  <c r="P1052" i="8"/>
  <c r="S1052" i="8" s="1"/>
  <c r="R1051" i="8"/>
  <c r="U1051" i="8" s="1"/>
  <c r="Q1051" i="8"/>
  <c r="T1051" i="8" s="1"/>
  <c r="P1051" i="8"/>
  <c r="S1051" i="8" s="1"/>
  <c r="R1050" i="8"/>
  <c r="U1050" i="8" s="1"/>
  <c r="Q1050" i="8"/>
  <c r="T1050" i="8" s="1"/>
  <c r="P1050" i="8"/>
  <c r="S1050" i="8" s="1"/>
  <c r="R1049" i="8"/>
  <c r="U1049" i="8" s="1"/>
  <c r="Q1049" i="8"/>
  <c r="T1049" i="8" s="1"/>
  <c r="P1049" i="8"/>
  <c r="S1049" i="8" s="1"/>
  <c r="R1048" i="8"/>
  <c r="U1048" i="8" s="1"/>
  <c r="Q1048" i="8"/>
  <c r="T1048" i="8" s="1"/>
  <c r="P1048" i="8"/>
  <c r="S1048" i="8" s="1"/>
  <c r="R1047" i="8"/>
  <c r="U1047" i="8" s="1"/>
  <c r="Q1047" i="8"/>
  <c r="T1047" i="8" s="1"/>
  <c r="P1047" i="8"/>
  <c r="S1047" i="8" s="1"/>
  <c r="R1046" i="8"/>
  <c r="U1046" i="8" s="1"/>
  <c r="Q1046" i="8"/>
  <c r="T1046" i="8" s="1"/>
  <c r="P1046" i="8"/>
  <c r="S1046" i="8" s="1"/>
  <c r="R1045" i="8"/>
  <c r="U1045" i="8" s="1"/>
  <c r="Q1045" i="8"/>
  <c r="T1045" i="8" s="1"/>
  <c r="P1045" i="8"/>
  <c r="S1045" i="8" s="1"/>
  <c r="R1044" i="8"/>
  <c r="U1044" i="8" s="1"/>
  <c r="Q1044" i="8"/>
  <c r="T1044" i="8" s="1"/>
  <c r="P1044" i="8"/>
  <c r="S1044" i="8" s="1"/>
  <c r="R1043" i="8"/>
  <c r="U1043" i="8" s="1"/>
  <c r="Q1043" i="8"/>
  <c r="T1043" i="8" s="1"/>
  <c r="P1043" i="8"/>
  <c r="S1043" i="8" s="1"/>
  <c r="R1042" i="8"/>
  <c r="U1042" i="8" s="1"/>
  <c r="Q1042" i="8"/>
  <c r="T1042" i="8" s="1"/>
  <c r="P1042" i="8"/>
  <c r="S1042" i="8" s="1"/>
  <c r="R1041" i="8"/>
  <c r="U1041" i="8" s="1"/>
  <c r="Q1041" i="8"/>
  <c r="T1041" i="8" s="1"/>
  <c r="P1041" i="8"/>
  <c r="S1041" i="8" s="1"/>
  <c r="R1040" i="8"/>
  <c r="U1040" i="8" s="1"/>
  <c r="Q1040" i="8"/>
  <c r="T1040" i="8" s="1"/>
  <c r="P1040" i="8"/>
  <c r="S1040" i="8" s="1"/>
  <c r="R1039" i="8"/>
  <c r="U1039" i="8" s="1"/>
  <c r="Q1039" i="8"/>
  <c r="T1039" i="8" s="1"/>
  <c r="P1039" i="8"/>
  <c r="S1039" i="8" s="1"/>
  <c r="R1038" i="8"/>
  <c r="U1038" i="8" s="1"/>
  <c r="Q1038" i="8"/>
  <c r="T1038" i="8" s="1"/>
  <c r="P1038" i="8"/>
  <c r="S1038" i="8" s="1"/>
  <c r="R1037" i="8"/>
  <c r="U1037" i="8" s="1"/>
  <c r="Q1037" i="8"/>
  <c r="T1037" i="8" s="1"/>
  <c r="P1037" i="8"/>
  <c r="S1037" i="8" s="1"/>
  <c r="R1036" i="8"/>
  <c r="U1036" i="8" s="1"/>
  <c r="Q1036" i="8"/>
  <c r="T1036" i="8" s="1"/>
  <c r="P1036" i="8"/>
  <c r="S1036" i="8" s="1"/>
  <c r="R1035" i="8"/>
  <c r="U1035" i="8" s="1"/>
  <c r="Q1035" i="8"/>
  <c r="T1035" i="8" s="1"/>
  <c r="P1035" i="8"/>
  <c r="S1035" i="8" s="1"/>
  <c r="R1034" i="8"/>
  <c r="U1034" i="8" s="1"/>
  <c r="Q1034" i="8"/>
  <c r="T1034" i="8" s="1"/>
  <c r="P1034" i="8"/>
  <c r="S1034" i="8" s="1"/>
  <c r="R1033" i="8"/>
  <c r="U1033" i="8" s="1"/>
  <c r="Q1033" i="8"/>
  <c r="T1033" i="8" s="1"/>
  <c r="P1033" i="8"/>
  <c r="S1033" i="8" s="1"/>
  <c r="R1032" i="8"/>
  <c r="U1032" i="8" s="1"/>
  <c r="Q1032" i="8"/>
  <c r="T1032" i="8" s="1"/>
  <c r="P1032" i="8"/>
  <c r="S1032" i="8" s="1"/>
  <c r="R1031" i="8"/>
  <c r="U1031" i="8" s="1"/>
  <c r="Q1031" i="8"/>
  <c r="T1031" i="8" s="1"/>
  <c r="P1031" i="8"/>
  <c r="S1031" i="8" s="1"/>
  <c r="R1030" i="8"/>
  <c r="U1030" i="8" s="1"/>
  <c r="Q1030" i="8"/>
  <c r="T1030" i="8" s="1"/>
  <c r="P1030" i="8"/>
  <c r="S1030" i="8" s="1"/>
  <c r="R1029" i="8"/>
  <c r="U1029" i="8" s="1"/>
  <c r="Q1029" i="8"/>
  <c r="T1029" i="8" s="1"/>
  <c r="P1029" i="8"/>
  <c r="S1029" i="8" s="1"/>
  <c r="R1028" i="8"/>
  <c r="U1028" i="8" s="1"/>
  <c r="Q1028" i="8"/>
  <c r="T1028" i="8" s="1"/>
  <c r="P1028" i="8"/>
  <c r="S1028" i="8" s="1"/>
  <c r="R1027" i="8"/>
  <c r="U1027" i="8" s="1"/>
  <c r="Q1027" i="8"/>
  <c r="T1027" i="8" s="1"/>
  <c r="P1027" i="8"/>
  <c r="S1027" i="8" s="1"/>
  <c r="R1026" i="8"/>
  <c r="U1026" i="8" s="1"/>
  <c r="Q1026" i="8"/>
  <c r="T1026" i="8" s="1"/>
  <c r="P1026" i="8"/>
  <c r="S1026" i="8" s="1"/>
  <c r="R1025" i="8"/>
  <c r="U1025" i="8" s="1"/>
  <c r="Q1025" i="8"/>
  <c r="T1025" i="8" s="1"/>
  <c r="P1025" i="8"/>
  <c r="S1025" i="8" s="1"/>
  <c r="R1024" i="8"/>
  <c r="U1024" i="8" s="1"/>
  <c r="Q1024" i="8"/>
  <c r="T1024" i="8" s="1"/>
  <c r="P1024" i="8"/>
  <c r="S1024" i="8" s="1"/>
  <c r="R1023" i="8"/>
  <c r="U1023" i="8" s="1"/>
  <c r="Q1023" i="8"/>
  <c r="T1023" i="8" s="1"/>
  <c r="P1023" i="8"/>
  <c r="S1023" i="8" s="1"/>
  <c r="R1022" i="8"/>
  <c r="U1022" i="8" s="1"/>
  <c r="Q1022" i="8"/>
  <c r="T1022" i="8" s="1"/>
  <c r="P1022" i="8"/>
  <c r="S1022" i="8" s="1"/>
  <c r="R1021" i="8"/>
  <c r="U1021" i="8" s="1"/>
  <c r="Q1021" i="8"/>
  <c r="T1021" i="8" s="1"/>
  <c r="P1021" i="8"/>
  <c r="S1021" i="8" s="1"/>
  <c r="R1020" i="8"/>
  <c r="U1020" i="8" s="1"/>
  <c r="Q1020" i="8"/>
  <c r="T1020" i="8" s="1"/>
  <c r="P1020" i="8"/>
  <c r="S1020" i="8" s="1"/>
  <c r="R1019" i="8"/>
  <c r="U1019" i="8" s="1"/>
  <c r="Q1019" i="8"/>
  <c r="T1019" i="8" s="1"/>
  <c r="P1019" i="8"/>
  <c r="S1019" i="8" s="1"/>
  <c r="R1018" i="8"/>
  <c r="U1018" i="8" s="1"/>
  <c r="Q1018" i="8"/>
  <c r="T1018" i="8" s="1"/>
  <c r="P1018" i="8"/>
  <c r="S1018" i="8" s="1"/>
  <c r="R1017" i="8"/>
  <c r="U1017" i="8" s="1"/>
  <c r="Q1017" i="8"/>
  <c r="T1017" i="8" s="1"/>
  <c r="P1017" i="8"/>
  <c r="S1017" i="8" s="1"/>
  <c r="R1016" i="8"/>
  <c r="U1016" i="8" s="1"/>
  <c r="Q1016" i="8"/>
  <c r="T1016" i="8" s="1"/>
  <c r="P1016" i="8"/>
  <c r="S1016" i="8" s="1"/>
  <c r="R1015" i="8"/>
  <c r="U1015" i="8" s="1"/>
  <c r="Q1015" i="8"/>
  <c r="T1015" i="8" s="1"/>
  <c r="P1015" i="8"/>
  <c r="S1015" i="8" s="1"/>
  <c r="R1014" i="8"/>
  <c r="U1014" i="8" s="1"/>
  <c r="Q1014" i="8"/>
  <c r="T1014" i="8" s="1"/>
  <c r="P1014" i="8"/>
  <c r="S1014" i="8" s="1"/>
  <c r="R1013" i="8"/>
  <c r="U1013" i="8" s="1"/>
  <c r="Q1013" i="8"/>
  <c r="T1013" i="8" s="1"/>
  <c r="P1013" i="8"/>
  <c r="S1013" i="8" s="1"/>
  <c r="R1012" i="8"/>
  <c r="U1012" i="8" s="1"/>
  <c r="Q1012" i="8"/>
  <c r="T1012" i="8" s="1"/>
  <c r="P1012" i="8"/>
  <c r="S1012" i="8" s="1"/>
  <c r="R1011" i="8"/>
  <c r="U1011" i="8" s="1"/>
  <c r="Q1011" i="8"/>
  <c r="T1011" i="8" s="1"/>
  <c r="P1011" i="8"/>
  <c r="S1011" i="8" s="1"/>
  <c r="R1010" i="8"/>
  <c r="U1010" i="8" s="1"/>
  <c r="Q1010" i="8"/>
  <c r="T1010" i="8" s="1"/>
  <c r="P1010" i="8"/>
  <c r="S1010" i="8" s="1"/>
  <c r="R1009" i="8"/>
  <c r="U1009" i="8" s="1"/>
  <c r="Q1009" i="8"/>
  <c r="T1009" i="8" s="1"/>
  <c r="P1009" i="8"/>
  <c r="S1009" i="8" s="1"/>
  <c r="R1008" i="8"/>
  <c r="U1008" i="8" s="1"/>
  <c r="Q1008" i="8"/>
  <c r="T1008" i="8" s="1"/>
  <c r="P1008" i="8"/>
  <c r="S1008" i="8" s="1"/>
  <c r="R1007" i="8"/>
  <c r="U1007" i="8" s="1"/>
  <c r="Q1007" i="8"/>
  <c r="T1007" i="8" s="1"/>
  <c r="P1007" i="8"/>
  <c r="S1007" i="8" s="1"/>
  <c r="R1006" i="8"/>
  <c r="U1006" i="8" s="1"/>
  <c r="Q1006" i="8"/>
  <c r="T1006" i="8" s="1"/>
  <c r="P1006" i="8"/>
  <c r="S1006" i="8" s="1"/>
  <c r="R1005" i="8"/>
  <c r="U1005" i="8" s="1"/>
  <c r="Q1005" i="8"/>
  <c r="T1005" i="8" s="1"/>
  <c r="P1005" i="8"/>
  <c r="S1005" i="8" s="1"/>
  <c r="R1004" i="8"/>
  <c r="U1004" i="8" s="1"/>
  <c r="Q1004" i="8"/>
  <c r="T1004" i="8" s="1"/>
  <c r="P1004" i="8"/>
  <c r="S1004" i="8" s="1"/>
  <c r="R1003" i="8"/>
  <c r="U1003" i="8" s="1"/>
  <c r="Q1003" i="8"/>
  <c r="T1003" i="8" s="1"/>
  <c r="P1003" i="8"/>
  <c r="S1003" i="8" s="1"/>
  <c r="R1002" i="8"/>
  <c r="U1002" i="8" s="1"/>
  <c r="Q1002" i="8"/>
  <c r="T1002" i="8" s="1"/>
  <c r="P1002" i="8"/>
  <c r="S1002" i="8" s="1"/>
  <c r="R1001" i="8"/>
  <c r="U1001" i="8" s="1"/>
  <c r="Q1001" i="8"/>
  <c r="T1001" i="8" s="1"/>
  <c r="P1001" i="8"/>
  <c r="S1001" i="8" s="1"/>
  <c r="R1000" i="8"/>
  <c r="U1000" i="8" s="1"/>
  <c r="Q1000" i="8"/>
  <c r="T1000" i="8" s="1"/>
  <c r="P1000" i="8"/>
  <c r="S1000" i="8" s="1"/>
  <c r="R999" i="8"/>
  <c r="U999" i="8" s="1"/>
  <c r="Q999" i="8"/>
  <c r="T999" i="8" s="1"/>
  <c r="P999" i="8"/>
  <c r="S999" i="8" s="1"/>
  <c r="R998" i="8"/>
  <c r="U998" i="8" s="1"/>
  <c r="Q998" i="8"/>
  <c r="T998" i="8" s="1"/>
  <c r="P998" i="8"/>
  <c r="S998" i="8" s="1"/>
  <c r="R997" i="8"/>
  <c r="U997" i="8" s="1"/>
  <c r="Q997" i="8"/>
  <c r="T997" i="8" s="1"/>
  <c r="P997" i="8"/>
  <c r="S997" i="8" s="1"/>
  <c r="R996" i="8"/>
  <c r="U996" i="8" s="1"/>
  <c r="Q996" i="8"/>
  <c r="T996" i="8" s="1"/>
  <c r="P996" i="8"/>
  <c r="S996" i="8" s="1"/>
  <c r="R995" i="8"/>
  <c r="U995" i="8" s="1"/>
  <c r="Q995" i="8"/>
  <c r="T995" i="8" s="1"/>
  <c r="P995" i="8"/>
  <c r="S995" i="8" s="1"/>
  <c r="R994" i="8"/>
  <c r="U994" i="8" s="1"/>
  <c r="Q994" i="8"/>
  <c r="T994" i="8" s="1"/>
  <c r="P994" i="8"/>
  <c r="S994" i="8" s="1"/>
  <c r="R993" i="8"/>
  <c r="U993" i="8" s="1"/>
  <c r="Q993" i="8"/>
  <c r="T993" i="8" s="1"/>
  <c r="P993" i="8"/>
  <c r="S993" i="8" s="1"/>
  <c r="R992" i="8"/>
  <c r="U992" i="8" s="1"/>
  <c r="Q992" i="8"/>
  <c r="T992" i="8" s="1"/>
  <c r="P992" i="8"/>
  <c r="S992" i="8" s="1"/>
  <c r="R991" i="8"/>
  <c r="U991" i="8" s="1"/>
  <c r="Q991" i="8"/>
  <c r="T991" i="8" s="1"/>
  <c r="P991" i="8"/>
  <c r="S991" i="8" s="1"/>
  <c r="R990" i="8"/>
  <c r="U990" i="8" s="1"/>
  <c r="Q990" i="8"/>
  <c r="T990" i="8" s="1"/>
  <c r="P990" i="8"/>
  <c r="S990" i="8" s="1"/>
  <c r="R989" i="8"/>
  <c r="U989" i="8" s="1"/>
  <c r="Q989" i="8"/>
  <c r="T989" i="8" s="1"/>
  <c r="P989" i="8"/>
  <c r="S989" i="8" s="1"/>
  <c r="R988" i="8"/>
  <c r="U988" i="8" s="1"/>
  <c r="Q988" i="8"/>
  <c r="T988" i="8" s="1"/>
  <c r="P988" i="8"/>
  <c r="S988" i="8" s="1"/>
  <c r="R987" i="8"/>
  <c r="U987" i="8" s="1"/>
  <c r="Q987" i="8"/>
  <c r="T987" i="8" s="1"/>
  <c r="P987" i="8"/>
  <c r="S987" i="8" s="1"/>
  <c r="R986" i="8"/>
  <c r="U986" i="8" s="1"/>
  <c r="Q986" i="8"/>
  <c r="T986" i="8" s="1"/>
  <c r="P986" i="8"/>
  <c r="S986" i="8" s="1"/>
  <c r="R985" i="8"/>
  <c r="U985" i="8" s="1"/>
  <c r="Q985" i="8"/>
  <c r="T985" i="8" s="1"/>
  <c r="P985" i="8"/>
  <c r="S985" i="8" s="1"/>
  <c r="R984" i="8"/>
  <c r="U984" i="8" s="1"/>
  <c r="Q984" i="8"/>
  <c r="T984" i="8" s="1"/>
  <c r="P984" i="8"/>
  <c r="S984" i="8" s="1"/>
  <c r="R983" i="8"/>
  <c r="U983" i="8" s="1"/>
  <c r="Q983" i="8"/>
  <c r="T983" i="8" s="1"/>
  <c r="P983" i="8"/>
  <c r="S983" i="8" s="1"/>
  <c r="R982" i="8"/>
  <c r="U982" i="8" s="1"/>
  <c r="Q982" i="8"/>
  <c r="T982" i="8" s="1"/>
  <c r="P982" i="8"/>
  <c r="S982" i="8" s="1"/>
  <c r="R981" i="8"/>
  <c r="U981" i="8" s="1"/>
  <c r="Q981" i="8"/>
  <c r="T981" i="8" s="1"/>
  <c r="P981" i="8"/>
  <c r="S981" i="8" s="1"/>
  <c r="R980" i="8"/>
  <c r="U980" i="8" s="1"/>
  <c r="Q980" i="8"/>
  <c r="T980" i="8" s="1"/>
  <c r="P980" i="8"/>
  <c r="S980" i="8" s="1"/>
  <c r="R979" i="8"/>
  <c r="U979" i="8" s="1"/>
  <c r="Q979" i="8"/>
  <c r="T979" i="8" s="1"/>
  <c r="P979" i="8"/>
  <c r="S979" i="8" s="1"/>
  <c r="R978" i="8"/>
  <c r="U978" i="8" s="1"/>
  <c r="Q978" i="8"/>
  <c r="T978" i="8" s="1"/>
  <c r="P978" i="8"/>
  <c r="S978" i="8" s="1"/>
  <c r="R977" i="8"/>
  <c r="U977" i="8" s="1"/>
  <c r="Q977" i="8"/>
  <c r="T977" i="8" s="1"/>
  <c r="P977" i="8"/>
  <c r="S977" i="8" s="1"/>
  <c r="R976" i="8"/>
  <c r="U976" i="8" s="1"/>
  <c r="Q976" i="8"/>
  <c r="T976" i="8" s="1"/>
  <c r="P976" i="8"/>
  <c r="S976" i="8" s="1"/>
  <c r="R975" i="8"/>
  <c r="U975" i="8" s="1"/>
  <c r="Q975" i="8"/>
  <c r="T975" i="8" s="1"/>
  <c r="P975" i="8"/>
  <c r="S975" i="8" s="1"/>
  <c r="R974" i="8"/>
  <c r="U974" i="8" s="1"/>
  <c r="Q974" i="8"/>
  <c r="T974" i="8" s="1"/>
  <c r="P974" i="8"/>
  <c r="S974" i="8" s="1"/>
  <c r="R973" i="8"/>
  <c r="U973" i="8" s="1"/>
  <c r="Q973" i="8"/>
  <c r="T973" i="8" s="1"/>
  <c r="P973" i="8"/>
  <c r="S973" i="8" s="1"/>
  <c r="R972" i="8"/>
  <c r="U972" i="8" s="1"/>
  <c r="Q972" i="8"/>
  <c r="T972" i="8" s="1"/>
  <c r="P972" i="8"/>
  <c r="S972" i="8" s="1"/>
  <c r="R971" i="8"/>
  <c r="U971" i="8" s="1"/>
  <c r="Q971" i="8"/>
  <c r="T971" i="8" s="1"/>
  <c r="P971" i="8"/>
  <c r="S971" i="8" s="1"/>
  <c r="R970" i="8"/>
  <c r="U970" i="8" s="1"/>
  <c r="Q970" i="8"/>
  <c r="T970" i="8" s="1"/>
  <c r="P970" i="8"/>
  <c r="S970" i="8" s="1"/>
  <c r="R969" i="8"/>
  <c r="U969" i="8" s="1"/>
  <c r="Q969" i="8"/>
  <c r="T969" i="8" s="1"/>
  <c r="P969" i="8"/>
  <c r="S969" i="8" s="1"/>
  <c r="R968" i="8"/>
  <c r="U968" i="8" s="1"/>
  <c r="Q968" i="8"/>
  <c r="T968" i="8" s="1"/>
  <c r="P968" i="8"/>
  <c r="S968" i="8" s="1"/>
  <c r="R967" i="8"/>
  <c r="U967" i="8" s="1"/>
  <c r="Q967" i="8"/>
  <c r="T967" i="8" s="1"/>
  <c r="P967" i="8"/>
  <c r="S967" i="8" s="1"/>
  <c r="R966" i="8"/>
  <c r="U966" i="8" s="1"/>
  <c r="Q966" i="8"/>
  <c r="T966" i="8" s="1"/>
  <c r="P966" i="8"/>
  <c r="S966" i="8" s="1"/>
  <c r="R965" i="8"/>
  <c r="U965" i="8" s="1"/>
  <c r="Q965" i="8"/>
  <c r="T965" i="8" s="1"/>
  <c r="P965" i="8"/>
  <c r="S965" i="8" s="1"/>
  <c r="R964" i="8"/>
  <c r="U964" i="8" s="1"/>
  <c r="Q964" i="8"/>
  <c r="T964" i="8" s="1"/>
  <c r="P964" i="8"/>
  <c r="S964" i="8" s="1"/>
  <c r="R963" i="8"/>
  <c r="U963" i="8" s="1"/>
  <c r="Q963" i="8"/>
  <c r="T963" i="8" s="1"/>
  <c r="P963" i="8"/>
  <c r="S963" i="8" s="1"/>
  <c r="R962" i="8"/>
  <c r="U962" i="8" s="1"/>
  <c r="Q962" i="8"/>
  <c r="T962" i="8" s="1"/>
  <c r="P962" i="8"/>
  <c r="S962" i="8" s="1"/>
  <c r="R961" i="8"/>
  <c r="U961" i="8" s="1"/>
  <c r="Q961" i="8"/>
  <c r="T961" i="8" s="1"/>
  <c r="P961" i="8"/>
  <c r="S961" i="8" s="1"/>
  <c r="R960" i="8"/>
  <c r="U960" i="8" s="1"/>
  <c r="Q960" i="8"/>
  <c r="T960" i="8" s="1"/>
  <c r="P960" i="8"/>
  <c r="S960" i="8" s="1"/>
  <c r="R959" i="8"/>
  <c r="U959" i="8" s="1"/>
  <c r="Q959" i="8"/>
  <c r="T959" i="8" s="1"/>
  <c r="P959" i="8"/>
  <c r="S959" i="8" s="1"/>
  <c r="R958" i="8"/>
  <c r="U958" i="8" s="1"/>
  <c r="Q958" i="8"/>
  <c r="T958" i="8" s="1"/>
  <c r="P958" i="8"/>
  <c r="S958" i="8" s="1"/>
  <c r="R957" i="8"/>
  <c r="U957" i="8" s="1"/>
  <c r="Q957" i="8"/>
  <c r="T957" i="8" s="1"/>
  <c r="P957" i="8"/>
  <c r="S957" i="8" s="1"/>
  <c r="R956" i="8"/>
  <c r="U956" i="8" s="1"/>
  <c r="Q956" i="8"/>
  <c r="T956" i="8" s="1"/>
  <c r="P956" i="8"/>
  <c r="S956" i="8" s="1"/>
  <c r="R955" i="8"/>
  <c r="U955" i="8" s="1"/>
  <c r="Q955" i="8"/>
  <c r="T955" i="8" s="1"/>
  <c r="P955" i="8"/>
  <c r="S955" i="8" s="1"/>
  <c r="R954" i="8"/>
  <c r="U954" i="8" s="1"/>
  <c r="Q954" i="8"/>
  <c r="T954" i="8" s="1"/>
  <c r="P954" i="8"/>
  <c r="S954" i="8" s="1"/>
  <c r="R953" i="8"/>
  <c r="U953" i="8" s="1"/>
  <c r="Q953" i="8"/>
  <c r="T953" i="8" s="1"/>
  <c r="P953" i="8"/>
  <c r="S953" i="8" s="1"/>
  <c r="R952" i="8"/>
  <c r="U952" i="8" s="1"/>
  <c r="Q952" i="8"/>
  <c r="T952" i="8" s="1"/>
  <c r="P952" i="8"/>
  <c r="S952" i="8" s="1"/>
  <c r="R951" i="8"/>
  <c r="U951" i="8" s="1"/>
  <c r="Q951" i="8"/>
  <c r="T951" i="8" s="1"/>
  <c r="P951" i="8"/>
  <c r="S951" i="8" s="1"/>
  <c r="R950" i="8"/>
  <c r="U950" i="8" s="1"/>
  <c r="Q950" i="8"/>
  <c r="T950" i="8" s="1"/>
  <c r="P950" i="8"/>
  <c r="S950" i="8" s="1"/>
  <c r="R949" i="8"/>
  <c r="U949" i="8" s="1"/>
  <c r="Q949" i="8"/>
  <c r="T949" i="8" s="1"/>
  <c r="P949" i="8"/>
  <c r="S949" i="8" s="1"/>
  <c r="R948" i="8"/>
  <c r="U948" i="8" s="1"/>
  <c r="Q948" i="8"/>
  <c r="T948" i="8" s="1"/>
  <c r="P948" i="8"/>
  <c r="S948" i="8" s="1"/>
  <c r="R947" i="8"/>
  <c r="U947" i="8" s="1"/>
  <c r="Q947" i="8"/>
  <c r="T947" i="8" s="1"/>
  <c r="P947" i="8"/>
  <c r="S947" i="8" s="1"/>
  <c r="R946" i="8"/>
  <c r="U946" i="8" s="1"/>
  <c r="Q946" i="8"/>
  <c r="T946" i="8" s="1"/>
  <c r="P946" i="8"/>
  <c r="S946" i="8" s="1"/>
  <c r="R945" i="8"/>
  <c r="U945" i="8" s="1"/>
  <c r="Q945" i="8"/>
  <c r="T945" i="8" s="1"/>
  <c r="P945" i="8"/>
  <c r="S945" i="8" s="1"/>
  <c r="R944" i="8"/>
  <c r="U944" i="8" s="1"/>
  <c r="Q944" i="8"/>
  <c r="T944" i="8" s="1"/>
  <c r="P944" i="8"/>
  <c r="S944" i="8" s="1"/>
  <c r="R943" i="8"/>
  <c r="U943" i="8" s="1"/>
  <c r="Q943" i="8"/>
  <c r="T943" i="8" s="1"/>
  <c r="P943" i="8"/>
  <c r="S943" i="8" s="1"/>
  <c r="R942" i="8"/>
  <c r="U942" i="8" s="1"/>
  <c r="Q942" i="8"/>
  <c r="T942" i="8" s="1"/>
  <c r="P942" i="8"/>
  <c r="S942" i="8" s="1"/>
  <c r="R941" i="8"/>
  <c r="U941" i="8" s="1"/>
  <c r="Q941" i="8"/>
  <c r="T941" i="8" s="1"/>
  <c r="P941" i="8"/>
  <c r="S941" i="8" s="1"/>
  <c r="R940" i="8"/>
  <c r="U940" i="8" s="1"/>
  <c r="Q940" i="8"/>
  <c r="T940" i="8" s="1"/>
  <c r="P940" i="8"/>
  <c r="S940" i="8" s="1"/>
  <c r="R939" i="8"/>
  <c r="U939" i="8" s="1"/>
  <c r="Q939" i="8"/>
  <c r="T939" i="8" s="1"/>
  <c r="P939" i="8"/>
  <c r="S939" i="8" s="1"/>
  <c r="R938" i="8"/>
  <c r="U938" i="8" s="1"/>
  <c r="Q938" i="8"/>
  <c r="T938" i="8" s="1"/>
  <c r="P938" i="8"/>
  <c r="S938" i="8" s="1"/>
  <c r="R937" i="8"/>
  <c r="U937" i="8" s="1"/>
  <c r="Q937" i="8"/>
  <c r="T937" i="8" s="1"/>
  <c r="P937" i="8"/>
  <c r="S937" i="8" s="1"/>
  <c r="R936" i="8"/>
  <c r="U936" i="8" s="1"/>
  <c r="Q936" i="8"/>
  <c r="T936" i="8" s="1"/>
  <c r="P936" i="8"/>
  <c r="S936" i="8" s="1"/>
  <c r="R935" i="8"/>
  <c r="U935" i="8" s="1"/>
  <c r="Q935" i="8"/>
  <c r="T935" i="8" s="1"/>
  <c r="P935" i="8"/>
  <c r="S935" i="8" s="1"/>
  <c r="R934" i="8"/>
  <c r="U934" i="8" s="1"/>
  <c r="Q934" i="8"/>
  <c r="T934" i="8" s="1"/>
  <c r="P934" i="8"/>
  <c r="S934" i="8" s="1"/>
  <c r="R933" i="8"/>
  <c r="U933" i="8" s="1"/>
  <c r="Q933" i="8"/>
  <c r="T933" i="8" s="1"/>
  <c r="P933" i="8"/>
  <c r="S933" i="8" s="1"/>
  <c r="R932" i="8"/>
  <c r="U932" i="8" s="1"/>
  <c r="Q932" i="8"/>
  <c r="T932" i="8" s="1"/>
  <c r="P932" i="8"/>
  <c r="S932" i="8" s="1"/>
  <c r="R931" i="8"/>
  <c r="U931" i="8" s="1"/>
  <c r="Q931" i="8"/>
  <c r="T931" i="8" s="1"/>
  <c r="P931" i="8"/>
  <c r="S931" i="8" s="1"/>
  <c r="R930" i="8"/>
  <c r="U930" i="8" s="1"/>
  <c r="Q930" i="8"/>
  <c r="T930" i="8" s="1"/>
  <c r="P930" i="8"/>
  <c r="S930" i="8" s="1"/>
  <c r="R929" i="8"/>
  <c r="U929" i="8" s="1"/>
  <c r="Q929" i="8"/>
  <c r="T929" i="8" s="1"/>
  <c r="P929" i="8"/>
  <c r="S929" i="8" s="1"/>
  <c r="R928" i="8"/>
  <c r="U928" i="8" s="1"/>
  <c r="Q928" i="8"/>
  <c r="T928" i="8" s="1"/>
  <c r="P928" i="8"/>
  <c r="S928" i="8" s="1"/>
  <c r="R927" i="8"/>
  <c r="U927" i="8" s="1"/>
  <c r="Q927" i="8"/>
  <c r="T927" i="8" s="1"/>
  <c r="P927" i="8"/>
  <c r="S927" i="8" s="1"/>
  <c r="R926" i="8"/>
  <c r="U926" i="8" s="1"/>
  <c r="Q926" i="8"/>
  <c r="T926" i="8" s="1"/>
  <c r="P926" i="8"/>
  <c r="S926" i="8" s="1"/>
  <c r="R925" i="8"/>
  <c r="U925" i="8" s="1"/>
  <c r="Q925" i="8"/>
  <c r="T925" i="8" s="1"/>
  <c r="P925" i="8"/>
  <c r="S925" i="8" s="1"/>
  <c r="R924" i="8"/>
  <c r="U924" i="8" s="1"/>
  <c r="Q924" i="8"/>
  <c r="T924" i="8" s="1"/>
  <c r="P924" i="8"/>
  <c r="S924" i="8" s="1"/>
  <c r="R923" i="8"/>
  <c r="U923" i="8" s="1"/>
  <c r="Q923" i="8"/>
  <c r="T923" i="8" s="1"/>
  <c r="P923" i="8"/>
  <c r="S923" i="8" s="1"/>
  <c r="R922" i="8"/>
  <c r="U922" i="8" s="1"/>
  <c r="Q922" i="8"/>
  <c r="T922" i="8" s="1"/>
  <c r="P922" i="8"/>
  <c r="S922" i="8" s="1"/>
  <c r="R921" i="8"/>
  <c r="U921" i="8" s="1"/>
  <c r="Q921" i="8"/>
  <c r="T921" i="8" s="1"/>
  <c r="P921" i="8"/>
  <c r="S921" i="8" s="1"/>
  <c r="R920" i="8"/>
  <c r="U920" i="8" s="1"/>
  <c r="Q920" i="8"/>
  <c r="T920" i="8" s="1"/>
  <c r="P920" i="8"/>
  <c r="S920" i="8" s="1"/>
  <c r="R919" i="8"/>
  <c r="U919" i="8" s="1"/>
  <c r="Q919" i="8"/>
  <c r="T919" i="8" s="1"/>
  <c r="P919" i="8"/>
  <c r="S919" i="8" s="1"/>
  <c r="R918" i="8"/>
  <c r="U918" i="8" s="1"/>
  <c r="Q918" i="8"/>
  <c r="T918" i="8" s="1"/>
  <c r="P918" i="8"/>
  <c r="S918" i="8" s="1"/>
  <c r="R917" i="8"/>
  <c r="U917" i="8" s="1"/>
  <c r="Q917" i="8"/>
  <c r="T917" i="8" s="1"/>
  <c r="P917" i="8"/>
  <c r="S917" i="8" s="1"/>
  <c r="R916" i="8"/>
  <c r="U916" i="8" s="1"/>
  <c r="Q916" i="8"/>
  <c r="T916" i="8" s="1"/>
  <c r="P916" i="8"/>
  <c r="S916" i="8" s="1"/>
  <c r="R915" i="8"/>
  <c r="U915" i="8" s="1"/>
  <c r="Q915" i="8"/>
  <c r="T915" i="8" s="1"/>
  <c r="P915" i="8"/>
  <c r="S915" i="8" s="1"/>
  <c r="R914" i="8"/>
  <c r="U914" i="8" s="1"/>
  <c r="Q914" i="8"/>
  <c r="T914" i="8" s="1"/>
  <c r="P914" i="8"/>
  <c r="S914" i="8" s="1"/>
  <c r="R913" i="8"/>
  <c r="U913" i="8" s="1"/>
  <c r="Q913" i="8"/>
  <c r="T913" i="8" s="1"/>
  <c r="P913" i="8"/>
  <c r="S913" i="8" s="1"/>
  <c r="R912" i="8"/>
  <c r="U912" i="8" s="1"/>
  <c r="Q912" i="8"/>
  <c r="T912" i="8" s="1"/>
  <c r="P912" i="8"/>
  <c r="S912" i="8" s="1"/>
  <c r="R911" i="8"/>
  <c r="U911" i="8" s="1"/>
  <c r="Q911" i="8"/>
  <c r="T911" i="8" s="1"/>
  <c r="P911" i="8"/>
  <c r="S911" i="8" s="1"/>
  <c r="R910" i="8"/>
  <c r="U910" i="8" s="1"/>
  <c r="Q910" i="8"/>
  <c r="T910" i="8" s="1"/>
  <c r="P910" i="8"/>
  <c r="S910" i="8" s="1"/>
  <c r="R909" i="8"/>
  <c r="U909" i="8" s="1"/>
  <c r="Q909" i="8"/>
  <c r="T909" i="8" s="1"/>
  <c r="P909" i="8"/>
  <c r="S909" i="8" s="1"/>
  <c r="R908" i="8"/>
  <c r="U908" i="8" s="1"/>
  <c r="Q908" i="8"/>
  <c r="T908" i="8" s="1"/>
  <c r="P908" i="8"/>
  <c r="S908" i="8" s="1"/>
  <c r="R907" i="8"/>
  <c r="U907" i="8" s="1"/>
  <c r="Q907" i="8"/>
  <c r="T907" i="8" s="1"/>
  <c r="P907" i="8"/>
  <c r="S907" i="8" s="1"/>
  <c r="R906" i="8"/>
  <c r="U906" i="8" s="1"/>
  <c r="Q906" i="8"/>
  <c r="T906" i="8" s="1"/>
  <c r="P906" i="8"/>
  <c r="S906" i="8" s="1"/>
  <c r="R905" i="8"/>
  <c r="U905" i="8" s="1"/>
  <c r="Q905" i="8"/>
  <c r="T905" i="8" s="1"/>
  <c r="P905" i="8"/>
  <c r="S905" i="8" s="1"/>
  <c r="R904" i="8"/>
  <c r="U904" i="8" s="1"/>
  <c r="Q904" i="8"/>
  <c r="T904" i="8" s="1"/>
  <c r="P904" i="8"/>
  <c r="S904" i="8" s="1"/>
  <c r="R903" i="8"/>
  <c r="U903" i="8" s="1"/>
  <c r="Q903" i="8"/>
  <c r="T903" i="8" s="1"/>
  <c r="P903" i="8"/>
  <c r="S903" i="8" s="1"/>
  <c r="R902" i="8"/>
  <c r="U902" i="8" s="1"/>
  <c r="Q902" i="8"/>
  <c r="T902" i="8" s="1"/>
  <c r="P902" i="8"/>
  <c r="S902" i="8" s="1"/>
  <c r="R901" i="8"/>
  <c r="U901" i="8" s="1"/>
  <c r="Q901" i="8"/>
  <c r="T901" i="8" s="1"/>
  <c r="P901" i="8"/>
  <c r="S901" i="8" s="1"/>
  <c r="R900" i="8"/>
  <c r="U900" i="8" s="1"/>
  <c r="Q900" i="8"/>
  <c r="T900" i="8" s="1"/>
  <c r="P900" i="8"/>
  <c r="S900" i="8" s="1"/>
  <c r="R899" i="8"/>
  <c r="U899" i="8" s="1"/>
  <c r="Q899" i="8"/>
  <c r="T899" i="8" s="1"/>
  <c r="P899" i="8"/>
  <c r="S899" i="8" s="1"/>
  <c r="R898" i="8"/>
  <c r="U898" i="8" s="1"/>
  <c r="Q898" i="8"/>
  <c r="T898" i="8" s="1"/>
  <c r="P898" i="8"/>
  <c r="S898" i="8" s="1"/>
  <c r="R897" i="8"/>
  <c r="U897" i="8" s="1"/>
  <c r="Q897" i="8"/>
  <c r="T897" i="8" s="1"/>
  <c r="P897" i="8"/>
  <c r="S897" i="8" s="1"/>
  <c r="R896" i="8"/>
  <c r="U896" i="8" s="1"/>
  <c r="Q896" i="8"/>
  <c r="T896" i="8" s="1"/>
  <c r="P896" i="8"/>
  <c r="S896" i="8" s="1"/>
  <c r="R895" i="8"/>
  <c r="U895" i="8" s="1"/>
  <c r="Q895" i="8"/>
  <c r="T895" i="8" s="1"/>
  <c r="P895" i="8"/>
  <c r="S895" i="8" s="1"/>
  <c r="R894" i="8"/>
  <c r="U894" i="8" s="1"/>
  <c r="Q894" i="8"/>
  <c r="T894" i="8" s="1"/>
  <c r="P894" i="8"/>
  <c r="S894" i="8" s="1"/>
  <c r="R893" i="8"/>
  <c r="U893" i="8" s="1"/>
  <c r="Q893" i="8"/>
  <c r="T893" i="8" s="1"/>
  <c r="P893" i="8"/>
  <c r="S893" i="8" s="1"/>
  <c r="R892" i="8"/>
  <c r="U892" i="8" s="1"/>
  <c r="Q892" i="8"/>
  <c r="T892" i="8" s="1"/>
  <c r="P892" i="8"/>
  <c r="S892" i="8" s="1"/>
  <c r="R891" i="8"/>
  <c r="U891" i="8" s="1"/>
  <c r="Q891" i="8"/>
  <c r="T891" i="8" s="1"/>
  <c r="P891" i="8"/>
  <c r="S891" i="8" s="1"/>
  <c r="R890" i="8"/>
  <c r="U890" i="8" s="1"/>
  <c r="Q890" i="8"/>
  <c r="T890" i="8" s="1"/>
  <c r="P890" i="8"/>
  <c r="S890" i="8" s="1"/>
  <c r="R889" i="8"/>
  <c r="U889" i="8" s="1"/>
  <c r="Q889" i="8"/>
  <c r="T889" i="8" s="1"/>
  <c r="P889" i="8"/>
  <c r="S889" i="8" s="1"/>
  <c r="R888" i="8"/>
  <c r="U888" i="8" s="1"/>
  <c r="Q888" i="8"/>
  <c r="T888" i="8" s="1"/>
  <c r="P888" i="8"/>
  <c r="S888" i="8" s="1"/>
  <c r="R887" i="8"/>
  <c r="U887" i="8" s="1"/>
  <c r="Q887" i="8"/>
  <c r="T887" i="8" s="1"/>
  <c r="P887" i="8"/>
  <c r="S887" i="8" s="1"/>
  <c r="R886" i="8"/>
  <c r="U886" i="8" s="1"/>
  <c r="Q886" i="8"/>
  <c r="T886" i="8" s="1"/>
  <c r="P886" i="8"/>
  <c r="S886" i="8" s="1"/>
  <c r="R885" i="8"/>
  <c r="U885" i="8" s="1"/>
  <c r="Q885" i="8"/>
  <c r="T885" i="8" s="1"/>
  <c r="P885" i="8"/>
  <c r="S885" i="8" s="1"/>
  <c r="R884" i="8"/>
  <c r="U884" i="8" s="1"/>
  <c r="Q884" i="8"/>
  <c r="T884" i="8" s="1"/>
  <c r="P884" i="8"/>
  <c r="S884" i="8" s="1"/>
  <c r="R883" i="8"/>
  <c r="U883" i="8" s="1"/>
  <c r="Q883" i="8"/>
  <c r="T883" i="8" s="1"/>
  <c r="P883" i="8"/>
  <c r="S883" i="8" s="1"/>
  <c r="R882" i="8"/>
  <c r="U882" i="8" s="1"/>
  <c r="Q882" i="8"/>
  <c r="T882" i="8" s="1"/>
  <c r="P882" i="8"/>
  <c r="S882" i="8" s="1"/>
  <c r="R881" i="8"/>
  <c r="U881" i="8" s="1"/>
  <c r="Q881" i="8"/>
  <c r="T881" i="8" s="1"/>
  <c r="P881" i="8"/>
  <c r="S881" i="8" s="1"/>
  <c r="R880" i="8"/>
  <c r="U880" i="8" s="1"/>
  <c r="Q880" i="8"/>
  <c r="T880" i="8" s="1"/>
  <c r="P880" i="8"/>
  <c r="S880" i="8" s="1"/>
  <c r="R879" i="8"/>
  <c r="U879" i="8" s="1"/>
  <c r="Q879" i="8"/>
  <c r="T879" i="8" s="1"/>
  <c r="P879" i="8"/>
  <c r="S879" i="8" s="1"/>
  <c r="R878" i="8"/>
  <c r="U878" i="8" s="1"/>
  <c r="Q878" i="8"/>
  <c r="T878" i="8" s="1"/>
  <c r="P878" i="8"/>
  <c r="S878" i="8" s="1"/>
  <c r="R877" i="8"/>
  <c r="U877" i="8" s="1"/>
  <c r="Q877" i="8"/>
  <c r="T877" i="8" s="1"/>
  <c r="P877" i="8"/>
  <c r="S877" i="8" s="1"/>
  <c r="R876" i="8"/>
  <c r="U876" i="8" s="1"/>
  <c r="Q876" i="8"/>
  <c r="T876" i="8" s="1"/>
  <c r="P876" i="8"/>
  <c r="S876" i="8" s="1"/>
  <c r="R875" i="8"/>
  <c r="U875" i="8" s="1"/>
  <c r="Q875" i="8"/>
  <c r="T875" i="8" s="1"/>
  <c r="P875" i="8"/>
  <c r="S875" i="8" s="1"/>
  <c r="R874" i="8"/>
  <c r="U874" i="8" s="1"/>
  <c r="Q874" i="8"/>
  <c r="T874" i="8" s="1"/>
  <c r="P874" i="8"/>
  <c r="S874" i="8" s="1"/>
  <c r="R873" i="8"/>
  <c r="U873" i="8" s="1"/>
  <c r="Q873" i="8"/>
  <c r="T873" i="8" s="1"/>
  <c r="P873" i="8"/>
  <c r="S873" i="8" s="1"/>
  <c r="R872" i="8"/>
  <c r="U872" i="8" s="1"/>
  <c r="Q872" i="8"/>
  <c r="T872" i="8" s="1"/>
  <c r="P872" i="8"/>
  <c r="S872" i="8" s="1"/>
  <c r="R871" i="8"/>
  <c r="U871" i="8" s="1"/>
  <c r="Q871" i="8"/>
  <c r="T871" i="8" s="1"/>
  <c r="P871" i="8"/>
  <c r="S871" i="8" s="1"/>
  <c r="R870" i="8"/>
  <c r="U870" i="8" s="1"/>
  <c r="Q870" i="8"/>
  <c r="T870" i="8" s="1"/>
  <c r="P870" i="8"/>
  <c r="S870" i="8" s="1"/>
  <c r="R869" i="8"/>
  <c r="U869" i="8" s="1"/>
  <c r="Q869" i="8"/>
  <c r="T869" i="8" s="1"/>
  <c r="P869" i="8"/>
  <c r="S869" i="8" s="1"/>
  <c r="R868" i="8"/>
  <c r="U868" i="8" s="1"/>
  <c r="Q868" i="8"/>
  <c r="T868" i="8" s="1"/>
  <c r="P868" i="8"/>
  <c r="S868" i="8" s="1"/>
  <c r="R867" i="8"/>
  <c r="U867" i="8" s="1"/>
  <c r="Q867" i="8"/>
  <c r="T867" i="8" s="1"/>
  <c r="P867" i="8"/>
  <c r="S867" i="8" s="1"/>
  <c r="R866" i="8"/>
  <c r="U866" i="8" s="1"/>
  <c r="Q866" i="8"/>
  <c r="T866" i="8" s="1"/>
  <c r="P866" i="8"/>
  <c r="S866" i="8" s="1"/>
  <c r="R865" i="8"/>
  <c r="U865" i="8" s="1"/>
  <c r="Q865" i="8"/>
  <c r="T865" i="8" s="1"/>
  <c r="P865" i="8"/>
  <c r="S865" i="8" s="1"/>
  <c r="R864" i="8"/>
  <c r="U864" i="8" s="1"/>
  <c r="Q864" i="8"/>
  <c r="T864" i="8" s="1"/>
  <c r="P864" i="8"/>
  <c r="S864" i="8" s="1"/>
  <c r="R863" i="8"/>
  <c r="U863" i="8" s="1"/>
  <c r="Q863" i="8"/>
  <c r="T863" i="8" s="1"/>
  <c r="P863" i="8"/>
  <c r="S863" i="8" s="1"/>
  <c r="R862" i="8"/>
  <c r="U862" i="8" s="1"/>
  <c r="Q862" i="8"/>
  <c r="T862" i="8" s="1"/>
  <c r="P862" i="8"/>
  <c r="S862" i="8" s="1"/>
  <c r="R861" i="8"/>
  <c r="U861" i="8" s="1"/>
  <c r="Q861" i="8"/>
  <c r="T861" i="8" s="1"/>
  <c r="P861" i="8"/>
  <c r="S861" i="8" s="1"/>
  <c r="R860" i="8"/>
  <c r="U860" i="8" s="1"/>
  <c r="Q860" i="8"/>
  <c r="T860" i="8" s="1"/>
  <c r="P860" i="8"/>
  <c r="S860" i="8" s="1"/>
  <c r="R859" i="8"/>
  <c r="U859" i="8" s="1"/>
  <c r="Q859" i="8"/>
  <c r="T859" i="8" s="1"/>
  <c r="P859" i="8"/>
  <c r="S859" i="8" s="1"/>
  <c r="R858" i="8"/>
  <c r="U858" i="8" s="1"/>
  <c r="Q858" i="8"/>
  <c r="T858" i="8" s="1"/>
  <c r="P858" i="8"/>
  <c r="S858" i="8" s="1"/>
  <c r="R857" i="8"/>
  <c r="U857" i="8" s="1"/>
  <c r="Q857" i="8"/>
  <c r="T857" i="8" s="1"/>
  <c r="P857" i="8"/>
  <c r="S857" i="8" s="1"/>
  <c r="R856" i="8"/>
  <c r="U856" i="8" s="1"/>
  <c r="Q856" i="8"/>
  <c r="T856" i="8" s="1"/>
  <c r="P856" i="8"/>
  <c r="S856" i="8" s="1"/>
  <c r="R855" i="8"/>
  <c r="U855" i="8" s="1"/>
  <c r="Q855" i="8"/>
  <c r="T855" i="8" s="1"/>
  <c r="P855" i="8"/>
  <c r="S855" i="8" s="1"/>
  <c r="R854" i="8"/>
  <c r="U854" i="8" s="1"/>
  <c r="Q854" i="8"/>
  <c r="T854" i="8" s="1"/>
  <c r="P854" i="8"/>
  <c r="S854" i="8" s="1"/>
  <c r="R853" i="8"/>
  <c r="U853" i="8" s="1"/>
  <c r="Q853" i="8"/>
  <c r="T853" i="8" s="1"/>
  <c r="P853" i="8"/>
  <c r="S853" i="8" s="1"/>
  <c r="R852" i="8"/>
  <c r="U852" i="8" s="1"/>
  <c r="Q852" i="8"/>
  <c r="T852" i="8" s="1"/>
  <c r="P852" i="8"/>
  <c r="S852" i="8" s="1"/>
  <c r="R851" i="8"/>
  <c r="U851" i="8" s="1"/>
  <c r="Q851" i="8"/>
  <c r="T851" i="8" s="1"/>
  <c r="P851" i="8"/>
  <c r="S851" i="8" s="1"/>
  <c r="R850" i="8"/>
  <c r="U850" i="8" s="1"/>
  <c r="Q850" i="8"/>
  <c r="T850" i="8" s="1"/>
  <c r="P850" i="8"/>
  <c r="S850" i="8" s="1"/>
  <c r="R849" i="8"/>
  <c r="U849" i="8" s="1"/>
  <c r="Q849" i="8"/>
  <c r="T849" i="8" s="1"/>
  <c r="P849" i="8"/>
  <c r="S849" i="8" s="1"/>
  <c r="R848" i="8"/>
  <c r="U848" i="8" s="1"/>
  <c r="Q848" i="8"/>
  <c r="T848" i="8" s="1"/>
  <c r="P848" i="8"/>
  <c r="S848" i="8" s="1"/>
  <c r="R847" i="8"/>
  <c r="U847" i="8" s="1"/>
  <c r="Q847" i="8"/>
  <c r="T847" i="8" s="1"/>
  <c r="P847" i="8"/>
  <c r="S847" i="8" s="1"/>
  <c r="R846" i="8"/>
  <c r="U846" i="8" s="1"/>
  <c r="Q846" i="8"/>
  <c r="T846" i="8" s="1"/>
  <c r="P846" i="8"/>
  <c r="S846" i="8" s="1"/>
  <c r="R845" i="8"/>
  <c r="U845" i="8" s="1"/>
  <c r="Q845" i="8"/>
  <c r="T845" i="8" s="1"/>
  <c r="P845" i="8"/>
  <c r="S845" i="8" s="1"/>
  <c r="R844" i="8"/>
  <c r="U844" i="8" s="1"/>
  <c r="Q844" i="8"/>
  <c r="T844" i="8" s="1"/>
  <c r="P844" i="8"/>
  <c r="S844" i="8" s="1"/>
  <c r="R843" i="8"/>
  <c r="U843" i="8" s="1"/>
  <c r="Q843" i="8"/>
  <c r="T843" i="8" s="1"/>
  <c r="P843" i="8"/>
  <c r="S843" i="8" s="1"/>
  <c r="R842" i="8"/>
  <c r="U842" i="8" s="1"/>
  <c r="Q842" i="8"/>
  <c r="T842" i="8" s="1"/>
  <c r="P842" i="8"/>
  <c r="S842" i="8" s="1"/>
  <c r="R841" i="8"/>
  <c r="U841" i="8" s="1"/>
  <c r="Q841" i="8"/>
  <c r="T841" i="8" s="1"/>
  <c r="P841" i="8"/>
  <c r="S841" i="8" s="1"/>
  <c r="R840" i="8"/>
  <c r="U840" i="8" s="1"/>
  <c r="Q840" i="8"/>
  <c r="T840" i="8" s="1"/>
  <c r="P840" i="8"/>
  <c r="S840" i="8" s="1"/>
  <c r="R839" i="8"/>
  <c r="U839" i="8" s="1"/>
  <c r="Q839" i="8"/>
  <c r="T839" i="8" s="1"/>
  <c r="P839" i="8"/>
  <c r="S839" i="8" s="1"/>
  <c r="R838" i="8"/>
  <c r="U838" i="8" s="1"/>
  <c r="Q838" i="8"/>
  <c r="T838" i="8" s="1"/>
  <c r="P838" i="8"/>
  <c r="S838" i="8" s="1"/>
  <c r="R837" i="8"/>
  <c r="U837" i="8" s="1"/>
  <c r="Q837" i="8"/>
  <c r="T837" i="8" s="1"/>
  <c r="P837" i="8"/>
  <c r="S837" i="8" s="1"/>
  <c r="R836" i="8"/>
  <c r="U836" i="8" s="1"/>
  <c r="Q836" i="8"/>
  <c r="T836" i="8" s="1"/>
  <c r="P836" i="8"/>
  <c r="S836" i="8" s="1"/>
  <c r="R835" i="8"/>
  <c r="U835" i="8" s="1"/>
  <c r="Q835" i="8"/>
  <c r="T835" i="8" s="1"/>
  <c r="P835" i="8"/>
  <c r="S835" i="8" s="1"/>
  <c r="R834" i="8"/>
  <c r="U834" i="8" s="1"/>
  <c r="Q834" i="8"/>
  <c r="T834" i="8" s="1"/>
  <c r="P834" i="8"/>
  <c r="S834" i="8" s="1"/>
  <c r="R833" i="8"/>
  <c r="U833" i="8" s="1"/>
  <c r="Q833" i="8"/>
  <c r="T833" i="8" s="1"/>
  <c r="P833" i="8"/>
  <c r="S833" i="8" s="1"/>
  <c r="R832" i="8"/>
  <c r="U832" i="8" s="1"/>
  <c r="Q832" i="8"/>
  <c r="T832" i="8" s="1"/>
  <c r="P832" i="8"/>
  <c r="S832" i="8" s="1"/>
  <c r="R831" i="8"/>
  <c r="U831" i="8" s="1"/>
  <c r="Q831" i="8"/>
  <c r="T831" i="8" s="1"/>
  <c r="P831" i="8"/>
  <c r="S831" i="8" s="1"/>
  <c r="R830" i="8"/>
  <c r="U830" i="8" s="1"/>
  <c r="Q830" i="8"/>
  <c r="T830" i="8" s="1"/>
  <c r="P830" i="8"/>
  <c r="S830" i="8" s="1"/>
  <c r="R829" i="8"/>
  <c r="U829" i="8" s="1"/>
  <c r="Q829" i="8"/>
  <c r="T829" i="8" s="1"/>
  <c r="P829" i="8"/>
  <c r="S829" i="8" s="1"/>
  <c r="R828" i="8"/>
  <c r="U828" i="8" s="1"/>
  <c r="Q828" i="8"/>
  <c r="T828" i="8" s="1"/>
  <c r="P828" i="8"/>
  <c r="S828" i="8" s="1"/>
  <c r="R827" i="8"/>
  <c r="U827" i="8" s="1"/>
  <c r="Q827" i="8"/>
  <c r="T827" i="8" s="1"/>
  <c r="P827" i="8"/>
  <c r="S827" i="8" s="1"/>
  <c r="R826" i="8"/>
  <c r="U826" i="8" s="1"/>
  <c r="Q826" i="8"/>
  <c r="T826" i="8" s="1"/>
  <c r="P826" i="8"/>
  <c r="S826" i="8" s="1"/>
  <c r="R825" i="8"/>
  <c r="U825" i="8" s="1"/>
  <c r="Q825" i="8"/>
  <c r="T825" i="8" s="1"/>
  <c r="P825" i="8"/>
  <c r="S825" i="8" s="1"/>
  <c r="R824" i="8"/>
  <c r="U824" i="8" s="1"/>
  <c r="Q824" i="8"/>
  <c r="T824" i="8" s="1"/>
  <c r="P824" i="8"/>
  <c r="S824" i="8" s="1"/>
  <c r="R823" i="8"/>
  <c r="U823" i="8" s="1"/>
  <c r="Q823" i="8"/>
  <c r="T823" i="8" s="1"/>
  <c r="P823" i="8"/>
  <c r="S823" i="8" s="1"/>
  <c r="R822" i="8"/>
  <c r="U822" i="8" s="1"/>
  <c r="Q822" i="8"/>
  <c r="T822" i="8" s="1"/>
  <c r="P822" i="8"/>
  <c r="S822" i="8" s="1"/>
  <c r="R821" i="8"/>
  <c r="U821" i="8" s="1"/>
  <c r="Q821" i="8"/>
  <c r="T821" i="8" s="1"/>
  <c r="P821" i="8"/>
  <c r="S821" i="8" s="1"/>
  <c r="R820" i="8"/>
  <c r="U820" i="8" s="1"/>
  <c r="Q820" i="8"/>
  <c r="T820" i="8" s="1"/>
  <c r="P820" i="8"/>
  <c r="S820" i="8" s="1"/>
  <c r="R819" i="8"/>
  <c r="U819" i="8" s="1"/>
  <c r="Q819" i="8"/>
  <c r="T819" i="8" s="1"/>
  <c r="P819" i="8"/>
  <c r="S819" i="8" s="1"/>
  <c r="R818" i="8"/>
  <c r="U818" i="8" s="1"/>
  <c r="Q818" i="8"/>
  <c r="T818" i="8" s="1"/>
  <c r="P818" i="8"/>
  <c r="S818" i="8" s="1"/>
  <c r="R817" i="8"/>
  <c r="U817" i="8" s="1"/>
  <c r="Q817" i="8"/>
  <c r="T817" i="8" s="1"/>
  <c r="P817" i="8"/>
  <c r="S817" i="8" s="1"/>
  <c r="R816" i="8"/>
  <c r="U816" i="8" s="1"/>
  <c r="Q816" i="8"/>
  <c r="T816" i="8" s="1"/>
  <c r="P816" i="8"/>
  <c r="S816" i="8" s="1"/>
  <c r="R815" i="8"/>
  <c r="U815" i="8" s="1"/>
  <c r="Q815" i="8"/>
  <c r="T815" i="8" s="1"/>
  <c r="P815" i="8"/>
  <c r="S815" i="8" s="1"/>
  <c r="R814" i="8"/>
  <c r="U814" i="8" s="1"/>
  <c r="Q814" i="8"/>
  <c r="T814" i="8" s="1"/>
  <c r="P814" i="8"/>
  <c r="S814" i="8" s="1"/>
  <c r="R813" i="8"/>
  <c r="U813" i="8" s="1"/>
  <c r="Q813" i="8"/>
  <c r="T813" i="8" s="1"/>
  <c r="P813" i="8"/>
  <c r="S813" i="8" s="1"/>
  <c r="R812" i="8"/>
  <c r="U812" i="8" s="1"/>
  <c r="Q812" i="8"/>
  <c r="T812" i="8" s="1"/>
  <c r="P812" i="8"/>
  <c r="S812" i="8" s="1"/>
  <c r="R811" i="8"/>
  <c r="U811" i="8" s="1"/>
  <c r="Q811" i="8"/>
  <c r="T811" i="8" s="1"/>
  <c r="P811" i="8"/>
  <c r="S811" i="8" s="1"/>
  <c r="R810" i="8"/>
  <c r="U810" i="8" s="1"/>
  <c r="Q810" i="8"/>
  <c r="T810" i="8" s="1"/>
  <c r="P810" i="8"/>
  <c r="S810" i="8" s="1"/>
  <c r="R809" i="8"/>
  <c r="U809" i="8" s="1"/>
  <c r="Q809" i="8"/>
  <c r="T809" i="8" s="1"/>
  <c r="P809" i="8"/>
  <c r="S809" i="8" s="1"/>
  <c r="R808" i="8"/>
  <c r="U808" i="8" s="1"/>
  <c r="Q808" i="8"/>
  <c r="T808" i="8" s="1"/>
  <c r="P808" i="8"/>
  <c r="S808" i="8" s="1"/>
  <c r="R807" i="8"/>
  <c r="U807" i="8" s="1"/>
  <c r="Q807" i="8"/>
  <c r="T807" i="8" s="1"/>
  <c r="P807" i="8"/>
  <c r="S807" i="8" s="1"/>
  <c r="R806" i="8"/>
  <c r="U806" i="8" s="1"/>
  <c r="Q806" i="8"/>
  <c r="T806" i="8" s="1"/>
  <c r="P806" i="8"/>
  <c r="S806" i="8" s="1"/>
  <c r="R805" i="8"/>
  <c r="U805" i="8" s="1"/>
  <c r="Q805" i="8"/>
  <c r="T805" i="8" s="1"/>
  <c r="P805" i="8"/>
  <c r="S805" i="8" s="1"/>
  <c r="R804" i="8"/>
  <c r="U804" i="8" s="1"/>
  <c r="Q804" i="8"/>
  <c r="T804" i="8" s="1"/>
  <c r="P804" i="8"/>
  <c r="S804" i="8" s="1"/>
  <c r="R803" i="8"/>
  <c r="U803" i="8" s="1"/>
  <c r="Q803" i="8"/>
  <c r="T803" i="8" s="1"/>
  <c r="P803" i="8"/>
  <c r="S803" i="8" s="1"/>
  <c r="R802" i="8"/>
  <c r="U802" i="8" s="1"/>
  <c r="Q802" i="8"/>
  <c r="T802" i="8" s="1"/>
  <c r="P802" i="8"/>
  <c r="S802" i="8" s="1"/>
  <c r="R801" i="8"/>
  <c r="U801" i="8" s="1"/>
  <c r="Q801" i="8"/>
  <c r="T801" i="8" s="1"/>
  <c r="P801" i="8"/>
  <c r="S801" i="8" s="1"/>
  <c r="R800" i="8"/>
  <c r="U800" i="8" s="1"/>
  <c r="Q800" i="8"/>
  <c r="T800" i="8" s="1"/>
  <c r="P800" i="8"/>
  <c r="S800" i="8" s="1"/>
  <c r="R799" i="8"/>
  <c r="U799" i="8" s="1"/>
  <c r="Q799" i="8"/>
  <c r="T799" i="8" s="1"/>
  <c r="P799" i="8"/>
  <c r="S799" i="8" s="1"/>
  <c r="R798" i="8"/>
  <c r="U798" i="8" s="1"/>
  <c r="Q798" i="8"/>
  <c r="T798" i="8" s="1"/>
  <c r="P798" i="8"/>
  <c r="S798" i="8" s="1"/>
  <c r="R797" i="8"/>
  <c r="U797" i="8" s="1"/>
  <c r="Q797" i="8"/>
  <c r="T797" i="8" s="1"/>
  <c r="P797" i="8"/>
  <c r="S797" i="8" s="1"/>
  <c r="R796" i="8"/>
  <c r="U796" i="8" s="1"/>
  <c r="Q796" i="8"/>
  <c r="T796" i="8" s="1"/>
  <c r="P796" i="8"/>
  <c r="S796" i="8" s="1"/>
  <c r="R795" i="8"/>
  <c r="U795" i="8" s="1"/>
  <c r="Q795" i="8"/>
  <c r="T795" i="8" s="1"/>
  <c r="P795" i="8"/>
  <c r="S795" i="8" s="1"/>
  <c r="R794" i="8"/>
  <c r="U794" i="8" s="1"/>
  <c r="Q794" i="8"/>
  <c r="T794" i="8" s="1"/>
  <c r="P794" i="8"/>
  <c r="S794" i="8" s="1"/>
  <c r="R793" i="8"/>
  <c r="U793" i="8" s="1"/>
  <c r="Q793" i="8"/>
  <c r="T793" i="8" s="1"/>
  <c r="P793" i="8"/>
  <c r="S793" i="8" s="1"/>
  <c r="R792" i="8"/>
  <c r="U792" i="8" s="1"/>
  <c r="Q792" i="8"/>
  <c r="T792" i="8" s="1"/>
  <c r="P792" i="8"/>
  <c r="S792" i="8" s="1"/>
  <c r="R791" i="8"/>
  <c r="U791" i="8" s="1"/>
  <c r="Q791" i="8"/>
  <c r="T791" i="8" s="1"/>
  <c r="P791" i="8"/>
  <c r="S791" i="8" s="1"/>
  <c r="R790" i="8"/>
  <c r="U790" i="8" s="1"/>
  <c r="Q790" i="8"/>
  <c r="T790" i="8" s="1"/>
  <c r="P790" i="8"/>
  <c r="S790" i="8" s="1"/>
  <c r="R789" i="8"/>
  <c r="U789" i="8" s="1"/>
  <c r="Q789" i="8"/>
  <c r="T789" i="8" s="1"/>
  <c r="P789" i="8"/>
  <c r="S789" i="8" s="1"/>
  <c r="R788" i="8"/>
  <c r="U788" i="8" s="1"/>
  <c r="Q788" i="8"/>
  <c r="T788" i="8" s="1"/>
  <c r="P788" i="8"/>
  <c r="S788" i="8" s="1"/>
  <c r="R787" i="8"/>
  <c r="U787" i="8" s="1"/>
  <c r="Q787" i="8"/>
  <c r="T787" i="8" s="1"/>
  <c r="P787" i="8"/>
  <c r="S787" i="8" s="1"/>
  <c r="R786" i="8"/>
  <c r="U786" i="8" s="1"/>
  <c r="Q786" i="8"/>
  <c r="T786" i="8" s="1"/>
  <c r="P786" i="8"/>
  <c r="S786" i="8" s="1"/>
  <c r="R785" i="8"/>
  <c r="U785" i="8" s="1"/>
  <c r="Q785" i="8"/>
  <c r="T785" i="8" s="1"/>
  <c r="P785" i="8"/>
  <c r="S785" i="8" s="1"/>
  <c r="R784" i="8"/>
  <c r="U784" i="8" s="1"/>
  <c r="Q784" i="8"/>
  <c r="T784" i="8" s="1"/>
  <c r="P784" i="8"/>
  <c r="S784" i="8" s="1"/>
  <c r="R783" i="8"/>
  <c r="U783" i="8" s="1"/>
  <c r="Q783" i="8"/>
  <c r="T783" i="8" s="1"/>
  <c r="P783" i="8"/>
  <c r="S783" i="8" s="1"/>
  <c r="R782" i="8"/>
  <c r="U782" i="8" s="1"/>
  <c r="Q782" i="8"/>
  <c r="T782" i="8" s="1"/>
  <c r="P782" i="8"/>
  <c r="S782" i="8" s="1"/>
  <c r="R781" i="8"/>
  <c r="U781" i="8" s="1"/>
  <c r="Q781" i="8"/>
  <c r="T781" i="8" s="1"/>
  <c r="P781" i="8"/>
  <c r="S781" i="8" s="1"/>
  <c r="R780" i="8"/>
  <c r="U780" i="8" s="1"/>
  <c r="Q780" i="8"/>
  <c r="T780" i="8" s="1"/>
  <c r="P780" i="8"/>
  <c r="S780" i="8" s="1"/>
  <c r="R779" i="8"/>
  <c r="U779" i="8" s="1"/>
  <c r="Q779" i="8"/>
  <c r="T779" i="8" s="1"/>
  <c r="P779" i="8"/>
  <c r="S779" i="8" s="1"/>
  <c r="R778" i="8"/>
  <c r="U778" i="8" s="1"/>
  <c r="Q778" i="8"/>
  <c r="T778" i="8" s="1"/>
  <c r="P778" i="8"/>
  <c r="S778" i="8" s="1"/>
  <c r="R777" i="8"/>
  <c r="U777" i="8" s="1"/>
  <c r="Q777" i="8"/>
  <c r="T777" i="8" s="1"/>
  <c r="P777" i="8"/>
  <c r="S777" i="8" s="1"/>
  <c r="R776" i="8"/>
  <c r="U776" i="8" s="1"/>
  <c r="Q776" i="8"/>
  <c r="T776" i="8" s="1"/>
  <c r="P776" i="8"/>
  <c r="S776" i="8" s="1"/>
  <c r="R775" i="8"/>
  <c r="U775" i="8" s="1"/>
  <c r="Q775" i="8"/>
  <c r="T775" i="8" s="1"/>
  <c r="P775" i="8"/>
  <c r="S775" i="8" s="1"/>
  <c r="R774" i="8"/>
  <c r="U774" i="8" s="1"/>
  <c r="Q774" i="8"/>
  <c r="T774" i="8" s="1"/>
  <c r="P774" i="8"/>
  <c r="S774" i="8" s="1"/>
  <c r="R773" i="8"/>
  <c r="U773" i="8" s="1"/>
  <c r="Q773" i="8"/>
  <c r="T773" i="8" s="1"/>
  <c r="P773" i="8"/>
  <c r="S773" i="8" s="1"/>
  <c r="R772" i="8"/>
  <c r="U772" i="8" s="1"/>
  <c r="Q772" i="8"/>
  <c r="T772" i="8" s="1"/>
  <c r="P772" i="8"/>
  <c r="S772" i="8" s="1"/>
  <c r="R771" i="8"/>
  <c r="U771" i="8" s="1"/>
  <c r="Q771" i="8"/>
  <c r="T771" i="8" s="1"/>
  <c r="P771" i="8"/>
  <c r="S771" i="8" s="1"/>
  <c r="R770" i="8"/>
  <c r="U770" i="8" s="1"/>
  <c r="Q770" i="8"/>
  <c r="T770" i="8" s="1"/>
  <c r="P770" i="8"/>
  <c r="S770" i="8" s="1"/>
  <c r="R769" i="8"/>
  <c r="U769" i="8" s="1"/>
  <c r="Q769" i="8"/>
  <c r="T769" i="8" s="1"/>
  <c r="P769" i="8"/>
  <c r="S769" i="8" s="1"/>
  <c r="R768" i="8"/>
  <c r="U768" i="8" s="1"/>
  <c r="Q768" i="8"/>
  <c r="T768" i="8" s="1"/>
  <c r="P768" i="8"/>
  <c r="S768" i="8" s="1"/>
  <c r="R767" i="8"/>
  <c r="U767" i="8" s="1"/>
  <c r="Q767" i="8"/>
  <c r="T767" i="8" s="1"/>
  <c r="P767" i="8"/>
  <c r="S767" i="8" s="1"/>
  <c r="R766" i="8"/>
  <c r="U766" i="8" s="1"/>
  <c r="Q766" i="8"/>
  <c r="T766" i="8" s="1"/>
  <c r="P766" i="8"/>
  <c r="S766" i="8" s="1"/>
  <c r="R765" i="8"/>
  <c r="U765" i="8" s="1"/>
  <c r="Q765" i="8"/>
  <c r="T765" i="8" s="1"/>
  <c r="P765" i="8"/>
  <c r="S765" i="8" s="1"/>
  <c r="R764" i="8"/>
  <c r="U764" i="8" s="1"/>
  <c r="Q764" i="8"/>
  <c r="T764" i="8" s="1"/>
  <c r="P764" i="8"/>
  <c r="S764" i="8" s="1"/>
  <c r="R763" i="8"/>
  <c r="U763" i="8" s="1"/>
  <c r="Q763" i="8"/>
  <c r="T763" i="8" s="1"/>
  <c r="P763" i="8"/>
  <c r="S763" i="8" s="1"/>
  <c r="R762" i="8"/>
  <c r="U762" i="8" s="1"/>
  <c r="Q762" i="8"/>
  <c r="T762" i="8" s="1"/>
  <c r="P762" i="8"/>
  <c r="S762" i="8" s="1"/>
  <c r="R761" i="8"/>
  <c r="U761" i="8" s="1"/>
  <c r="Q761" i="8"/>
  <c r="T761" i="8" s="1"/>
  <c r="P761" i="8"/>
  <c r="S761" i="8" s="1"/>
  <c r="R760" i="8"/>
  <c r="U760" i="8" s="1"/>
  <c r="Q760" i="8"/>
  <c r="T760" i="8" s="1"/>
  <c r="P760" i="8"/>
  <c r="S760" i="8" s="1"/>
  <c r="R759" i="8"/>
  <c r="U759" i="8" s="1"/>
  <c r="Q759" i="8"/>
  <c r="T759" i="8" s="1"/>
  <c r="P759" i="8"/>
  <c r="S759" i="8" s="1"/>
  <c r="R758" i="8"/>
  <c r="U758" i="8" s="1"/>
  <c r="Q758" i="8"/>
  <c r="T758" i="8" s="1"/>
  <c r="P758" i="8"/>
  <c r="S758" i="8" s="1"/>
  <c r="R757" i="8"/>
  <c r="U757" i="8" s="1"/>
  <c r="Q757" i="8"/>
  <c r="T757" i="8" s="1"/>
  <c r="P757" i="8"/>
  <c r="S757" i="8" s="1"/>
  <c r="R756" i="8"/>
  <c r="U756" i="8" s="1"/>
  <c r="Q756" i="8"/>
  <c r="T756" i="8" s="1"/>
  <c r="P756" i="8"/>
  <c r="S756" i="8" s="1"/>
  <c r="R755" i="8"/>
  <c r="U755" i="8" s="1"/>
  <c r="Q755" i="8"/>
  <c r="T755" i="8" s="1"/>
  <c r="P755" i="8"/>
  <c r="S755" i="8" s="1"/>
  <c r="R754" i="8"/>
  <c r="U754" i="8" s="1"/>
  <c r="Q754" i="8"/>
  <c r="T754" i="8" s="1"/>
  <c r="P754" i="8"/>
  <c r="S754" i="8" s="1"/>
  <c r="R753" i="8"/>
  <c r="U753" i="8" s="1"/>
  <c r="Q753" i="8"/>
  <c r="T753" i="8" s="1"/>
  <c r="P753" i="8"/>
  <c r="S753" i="8" s="1"/>
  <c r="R752" i="8"/>
  <c r="U752" i="8" s="1"/>
  <c r="Q752" i="8"/>
  <c r="T752" i="8" s="1"/>
  <c r="P752" i="8"/>
  <c r="S752" i="8" s="1"/>
  <c r="R751" i="8"/>
  <c r="U751" i="8" s="1"/>
  <c r="Q751" i="8"/>
  <c r="T751" i="8" s="1"/>
  <c r="P751" i="8"/>
  <c r="S751" i="8" s="1"/>
  <c r="R750" i="8"/>
  <c r="U750" i="8" s="1"/>
  <c r="Q750" i="8"/>
  <c r="T750" i="8" s="1"/>
  <c r="P750" i="8"/>
  <c r="S750" i="8" s="1"/>
  <c r="R749" i="8"/>
  <c r="U749" i="8" s="1"/>
  <c r="Q749" i="8"/>
  <c r="T749" i="8" s="1"/>
  <c r="P749" i="8"/>
  <c r="S749" i="8" s="1"/>
  <c r="R748" i="8"/>
  <c r="U748" i="8" s="1"/>
  <c r="Q748" i="8"/>
  <c r="T748" i="8" s="1"/>
  <c r="P748" i="8"/>
  <c r="S748" i="8" s="1"/>
  <c r="R747" i="8"/>
  <c r="U747" i="8" s="1"/>
  <c r="Q747" i="8"/>
  <c r="T747" i="8" s="1"/>
  <c r="P747" i="8"/>
  <c r="S747" i="8" s="1"/>
  <c r="R746" i="8"/>
  <c r="U746" i="8" s="1"/>
  <c r="Q746" i="8"/>
  <c r="T746" i="8" s="1"/>
  <c r="P746" i="8"/>
  <c r="S746" i="8" s="1"/>
  <c r="R745" i="8"/>
  <c r="U745" i="8" s="1"/>
  <c r="Q745" i="8"/>
  <c r="T745" i="8" s="1"/>
  <c r="P745" i="8"/>
  <c r="S745" i="8" s="1"/>
  <c r="R744" i="8"/>
  <c r="U744" i="8" s="1"/>
  <c r="Q744" i="8"/>
  <c r="T744" i="8" s="1"/>
  <c r="P744" i="8"/>
  <c r="S744" i="8" s="1"/>
  <c r="R743" i="8"/>
  <c r="U743" i="8" s="1"/>
  <c r="Q743" i="8"/>
  <c r="T743" i="8" s="1"/>
  <c r="P743" i="8"/>
  <c r="S743" i="8" s="1"/>
  <c r="R742" i="8"/>
  <c r="U742" i="8" s="1"/>
  <c r="Q742" i="8"/>
  <c r="T742" i="8" s="1"/>
  <c r="P742" i="8"/>
  <c r="S742" i="8" s="1"/>
  <c r="R741" i="8"/>
  <c r="U741" i="8" s="1"/>
  <c r="Q741" i="8"/>
  <c r="T741" i="8" s="1"/>
  <c r="P741" i="8"/>
  <c r="S741" i="8" s="1"/>
  <c r="R740" i="8"/>
  <c r="U740" i="8" s="1"/>
  <c r="Q740" i="8"/>
  <c r="T740" i="8" s="1"/>
  <c r="P740" i="8"/>
  <c r="S740" i="8" s="1"/>
  <c r="R739" i="8"/>
  <c r="U739" i="8" s="1"/>
  <c r="Q739" i="8"/>
  <c r="T739" i="8" s="1"/>
  <c r="P739" i="8"/>
  <c r="S739" i="8" s="1"/>
  <c r="R738" i="8"/>
  <c r="U738" i="8" s="1"/>
  <c r="Q738" i="8"/>
  <c r="T738" i="8" s="1"/>
  <c r="P738" i="8"/>
  <c r="S738" i="8" s="1"/>
  <c r="R737" i="8"/>
  <c r="U737" i="8" s="1"/>
  <c r="Q737" i="8"/>
  <c r="T737" i="8" s="1"/>
  <c r="P737" i="8"/>
  <c r="S737" i="8" s="1"/>
  <c r="R736" i="8"/>
  <c r="U736" i="8" s="1"/>
  <c r="Q736" i="8"/>
  <c r="T736" i="8" s="1"/>
  <c r="P736" i="8"/>
  <c r="S736" i="8" s="1"/>
  <c r="R735" i="8"/>
  <c r="U735" i="8" s="1"/>
  <c r="Q735" i="8"/>
  <c r="T735" i="8" s="1"/>
  <c r="P735" i="8"/>
  <c r="S735" i="8" s="1"/>
  <c r="R734" i="8"/>
  <c r="U734" i="8" s="1"/>
  <c r="Q734" i="8"/>
  <c r="T734" i="8" s="1"/>
  <c r="P734" i="8"/>
  <c r="S734" i="8" s="1"/>
  <c r="R733" i="8"/>
  <c r="U733" i="8" s="1"/>
  <c r="Q733" i="8"/>
  <c r="T733" i="8" s="1"/>
  <c r="P733" i="8"/>
  <c r="S733" i="8" s="1"/>
  <c r="R732" i="8"/>
  <c r="U732" i="8" s="1"/>
  <c r="Q732" i="8"/>
  <c r="T732" i="8" s="1"/>
  <c r="P732" i="8"/>
  <c r="S732" i="8" s="1"/>
  <c r="R731" i="8"/>
  <c r="U731" i="8" s="1"/>
  <c r="Q731" i="8"/>
  <c r="T731" i="8" s="1"/>
  <c r="P731" i="8"/>
  <c r="S731" i="8" s="1"/>
  <c r="R730" i="8"/>
  <c r="U730" i="8" s="1"/>
  <c r="Q730" i="8"/>
  <c r="T730" i="8" s="1"/>
  <c r="P730" i="8"/>
  <c r="S730" i="8" s="1"/>
  <c r="R729" i="8"/>
  <c r="U729" i="8" s="1"/>
  <c r="Q729" i="8"/>
  <c r="T729" i="8" s="1"/>
  <c r="P729" i="8"/>
  <c r="S729" i="8" s="1"/>
  <c r="R728" i="8"/>
  <c r="U728" i="8" s="1"/>
  <c r="Q728" i="8"/>
  <c r="T728" i="8" s="1"/>
  <c r="P728" i="8"/>
  <c r="S728" i="8" s="1"/>
  <c r="R727" i="8"/>
  <c r="U727" i="8" s="1"/>
  <c r="Q727" i="8"/>
  <c r="T727" i="8" s="1"/>
  <c r="P727" i="8"/>
  <c r="S727" i="8" s="1"/>
  <c r="R726" i="8"/>
  <c r="U726" i="8" s="1"/>
  <c r="Q726" i="8"/>
  <c r="T726" i="8" s="1"/>
  <c r="P726" i="8"/>
  <c r="S726" i="8" s="1"/>
  <c r="R725" i="8"/>
  <c r="U725" i="8" s="1"/>
  <c r="Q725" i="8"/>
  <c r="T725" i="8" s="1"/>
  <c r="P725" i="8"/>
  <c r="S725" i="8" s="1"/>
  <c r="R724" i="8"/>
  <c r="U724" i="8" s="1"/>
  <c r="Q724" i="8"/>
  <c r="T724" i="8" s="1"/>
  <c r="P724" i="8"/>
  <c r="S724" i="8" s="1"/>
  <c r="R723" i="8"/>
  <c r="U723" i="8" s="1"/>
  <c r="Q723" i="8"/>
  <c r="T723" i="8" s="1"/>
  <c r="P723" i="8"/>
  <c r="S723" i="8" s="1"/>
  <c r="R722" i="8"/>
  <c r="U722" i="8" s="1"/>
  <c r="Q722" i="8"/>
  <c r="T722" i="8" s="1"/>
  <c r="P722" i="8"/>
  <c r="S722" i="8" s="1"/>
  <c r="R721" i="8"/>
  <c r="U721" i="8" s="1"/>
  <c r="Q721" i="8"/>
  <c r="T721" i="8" s="1"/>
  <c r="P721" i="8"/>
  <c r="S721" i="8" s="1"/>
  <c r="R720" i="8"/>
  <c r="U720" i="8" s="1"/>
  <c r="Q720" i="8"/>
  <c r="T720" i="8" s="1"/>
  <c r="P720" i="8"/>
  <c r="S720" i="8" s="1"/>
  <c r="R719" i="8"/>
  <c r="U719" i="8" s="1"/>
  <c r="Q719" i="8"/>
  <c r="T719" i="8" s="1"/>
  <c r="P719" i="8"/>
  <c r="S719" i="8" s="1"/>
  <c r="R718" i="8"/>
  <c r="U718" i="8" s="1"/>
  <c r="Q718" i="8"/>
  <c r="T718" i="8" s="1"/>
  <c r="P718" i="8"/>
  <c r="S718" i="8" s="1"/>
  <c r="R717" i="8"/>
  <c r="U717" i="8" s="1"/>
  <c r="Q717" i="8"/>
  <c r="T717" i="8" s="1"/>
  <c r="P717" i="8"/>
  <c r="S717" i="8" s="1"/>
  <c r="R716" i="8"/>
  <c r="U716" i="8" s="1"/>
  <c r="Q716" i="8"/>
  <c r="T716" i="8" s="1"/>
  <c r="P716" i="8"/>
  <c r="S716" i="8" s="1"/>
  <c r="R715" i="8"/>
  <c r="U715" i="8" s="1"/>
  <c r="Q715" i="8"/>
  <c r="T715" i="8" s="1"/>
  <c r="P715" i="8"/>
  <c r="S715" i="8" s="1"/>
  <c r="R714" i="8"/>
  <c r="U714" i="8" s="1"/>
  <c r="Q714" i="8"/>
  <c r="T714" i="8" s="1"/>
  <c r="P714" i="8"/>
  <c r="S714" i="8" s="1"/>
  <c r="R713" i="8"/>
  <c r="U713" i="8" s="1"/>
  <c r="Q713" i="8"/>
  <c r="T713" i="8" s="1"/>
  <c r="P713" i="8"/>
  <c r="S713" i="8" s="1"/>
  <c r="R712" i="8"/>
  <c r="U712" i="8" s="1"/>
  <c r="Q712" i="8"/>
  <c r="T712" i="8" s="1"/>
  <c r="P712" i="8"/>
  <c r="S712" i="8" s="1"/>
  <c r="R711" i="8"/>
  <c r="U711" i="8" s="1"/>
  <c r="Q711" i="8"/>
  <c r="T711" i="8" s="1"/>
  <c r="P711" i="8"/>
  <c r="S711" i="8" s="1"/>
  <c r="R710" i="8"/>
  <c r="U710" i="8" s="1"/>
  <c r="Q710" i="8"/>
  <c r="T710" i="8" s="1"/>
  <c r="P710" i="8"/>
  <c r="S710" i="8" s="1"/>
  <c r="R709" i="8"/>
  <c r="U709" i="8" s="1"/>
  <c r="Q709" i="8"/>
  <c r="T709" i="8" s="1"/>
  <c r="P709" i="8"/>
  <c r="S709" i="8" s="1"/>
  <c r="R708" i="8"/>
  <c r="U708" i="8" s="1"/>
  <c r="Q708" i="8"/>
  <c r="T708" i="8" s="1"/>
  <c r="P708" i="8"/>
  <c r="S708" i="8" s="1"/>
  <c r="R707" i="8"/>
  <c r="U707" i="8" s="1"/>
  <c r="Q707" i="8"/>
  <c r="T707" i="8" s="1"/>
  <c r="P707" i="8"/>
  <c r="S707" i="8" s="1"/>
  <c r="R706" i="8"/>
  <c r="U706" i="8" s="1"/>
  <c r="Q706" i="8"/>
  <c r="T706" i="8" s="1"/>
  <c r="P706" i="8"/>
  <c r="S706" i="8" s="1"/>
  <c r="R705" i="8"/>
  <c r="U705" i="8" s="1"/>
  <c r="Q705" i="8"/>
  <c r="T705" i="8" s="1"/>
  <c r="P705" i="8"/>
  <c r="S705" i="8" s="1"/>
  <c r="R704" i="8"/>
  <c r="U704" i="8" s="1"/>
  <c r="Q704" i="8"/>
  <c r="T704" i="8" s="1"/>
  <c r="P704" i="8"/>
  <c r="S704" i="8" s="1"/>
  <c r="R703" i="8"/>
  <c r="U703" i="8" s="1"/>
  <c r="Q703" i="8"/>
  <c r="T703" i="8" s="1"/>
  <c r="P703" i="8"/>
  <c r="S703" i="8" s="1"/>
  <c r="R702" i="8"/>
  <c r="U702" i="8" s="1"/>
  <c r="Q702" i="8"/>
  <c r="T702" i="8" s="1"/>
  <c r="P702" i="8"/>
  <c r="S702" i="8" s="1"/>
  <c r="R701" i="8"/>
  <c r="U701" i="8" s="1"/>
  <c r="Q701" i="8"/>
  <c r="T701" i="8" s="1"/>
  <c r="P701" i="8"/>
  <c r="S701" i="8" s="1"/>
  <c r="R700" i="8"/>
  <c r="U700" i="8" s="1"/>
  <c r="Q700" i="8"/>
  <c r="T700" i="8" s="1"/>
  <c r="P700" i="8"/>
  <c r="S700" i="8" s="1"/>
  <c r="R699" i="8"/>
  <c r="U699" i="8" s="1"/>
  <c r="Q699" i="8"/>
  <c r="T699" i="8" s="1"/>
  <c r="P699" i="8"/>
  <c r="S699" i="8" s="1"/>
  <c r="R698" i="8"/>
  <c r="U698" i="8" s="1"/>
  <c r="Q698" i="8"/>
  <c r="T698" i="8" s="1"/>
  <c r="P698" i="8"/>
  <c r="S698" i="8" s="1"/>
  <c r="R697" i="8"/>
  <c r="U697" i="8" s="1"/>
  <c r="Q697" i="8"/>
  <c r="T697" i="8" s="1"/>
  <c r="P697" i="8"/>
  <c r="S697" i="8" s="1"/>
  <c r="R696" i="8"/>
  <c r="U696" i="8" s="1"/>
  <c r="Q696" i="8"/>
  <c r="T696" i="8" s="1"/>
  <c r="P696" i="8"/>
  <c r="S696" i="8" s="1"/>
  <c r="R695" i="8"/>
  <c r="U695" i="8" s="1"/>
  <c r="Q695" i="8"/>
  <c r="T695" i="8" s="1"/>
  <c r="P695" i="8"/>
  <c r="S695" i="8" s="1"/>
  <c r="R694" i="8"/>
  <c r="U694" i="8" s="1"/>
  <c r="Q694" i="8"/>
  <c r="T694" i="8" s="1"/>
  <c r="P694" i="8"/>
  <c r="S694" i="8" s="1"/>
  <c r="R693" i="8"/>
  <c r="U693" i="8" s="1"/>
  <c r="Q693" i="8"/>
  <c r="T693" i="8" s="1"/>
  <c r="P693" i="8"/>
  <c r="S693" i="8" s="1"/>
  <c r="R692" i="8"/>
  <c r="U692" i="8" s="1"/>
  <c r="Q692" i="8"/>
  <c r="T692" i="8" s="1"/>
  <c r="P692" i="8"/>
  <c r="S692" i="8" s="1"/>
  <c r="R691" i="8"/>
  <c r="U691" i="8" s="1"/>
  <c r="Q691" i="8"/>
  <c r="T691" i="8" s="1"/>
  <c r="P691" i="8"/>
  <c r="S691" i="8" s="1"/>
  <c r="R690" i="8"/>
  <c r="U690" i="8" s="1"/>
  <c r="Q690" i="8"/>
  <c r="T690" i="8" s="1"/>
  <c r="P690" i="8"/>
  <c r="S690" i="8" s="1"/>
  <c r="R689" i="8"/>
  <c r="U689" i="8" s="1"/>
  <c r="Q689" i="8"/>
  <c r="T689" i="8" s="1"/>
  <c r="P689" i="8"/>
  <c r="S689" i="8" s="1"/>
  <c r="R688" i="8"/>
  <c r="U688" i="8" s="1"/>
  <c r="Q688" i="8"/>
  <c r="T688" i="8" s="1"/>
  <c r="P688" i="8"/>
  <c r="S688" i="8" s="1"/>
  <c r="R687" i="8"/>
  <c r="U687" i="8" s="1"/>
  <c r="Q687" i="8"/>
  <c r="T687" i="8" s="1"/>
  <c r="P687" i="8"/>
  <c r="S687" i="8" s="1"/>
  <c r="R686" i="8"/>
  <c r="U686" i="8" s="1"/>
  <c r="Q686" i="8"/>
  <c r="T686" i="8" s="1"/>
  <c r="P686" i="8"/>
  <c r="S686" i="8" s="1"/>
  <c r="R685" i="8"/>
  <c r="U685" i="8" s="1"/>
  <c r="Q685" i="8"/>
  <c r="T685" i="8" s="1"/>
  <c r="P685" i="8"/>
  <c r="S685" i="8" s="1"/>
  <c r="R684" i="8"/>
  <c r="U684" i="8" s="1"/>
  <c r="Q684" i="8"/>
  <c r="T684" i="8" s="1"/>
  <c r="P684" i="8"/>
  <c r="S684" i="8" s="1"/>
  <c r="R683" i="8"/>
  <c r="U683" i="8" s="1"/>
  <c r="Q683" i="8"/>
  <c r="T683" i="8" s="1"/>
  <c r="P683" i="8"/>
  <c r="S683" i="8" s="1"/>
  <c r="R682" i="8"/>
  <c r="U682" i="8" s="1"/>
  <c r="Q682" i="8"/>
  <c r="T682" i="8" s="1"/>
  <c r="P682" i="8"/>
  <c r="S682" i="8" s="1"/>
  <c r="R681" i="8"/>
  <c r="U681" i="8" s="1"/>
  <c r="Q681" i="8"/>
  <c r="T681" i="8" s="1"/>
  <c r="P681" i="8"/>
  <c r="S681" i="8" s="1"/>
  <c r="R680" i="8"/>
  <c r="U680" i="8" s="1"/>
  <c r="Q680" i="8"/>
  <c r="T680" i="8" s="1"/>
  <c r="P680" i="8"/>
  <c r="S680" i="8" s="1"/>
  <c r="R679" i="8"/>
  <c r="U679" i="8" s="1"/>
  <c r="Q679" i="8"/>
  <c r="T679" i="8" s="1"/>
  <c r="P679" i="8"/>
  <c r="S679" i="8" s="1"/>
  <c r="R678" i="8"/>
  <c r="U678" i="8" s="1"/>
  <c r="Q678" i="8"/>
  <c r="T678" i="8" s="1"/>
  <c r="P678" i="8"/>
  <c r="S678" i="8" s="1"/>
  <c r="R677" i="8"/>
  <c r="U677" i="8" s="1"/>
  <c r="Q677" i="8"/>
  <c r="T677" i="8" s="1"/>
  <c r="P677" i="8"/>
  <c r="S677" i="8" s="1"/>
  <c r="R676" i="8"/>
  <c r="U676" i="8" s="1"/>
  <c r="Q676" i="8"/>
  <c r="T676" i="8" s="1"/>
  <c r="P676" i="8"/>
  <c r="S676" i="8" s="1"/>
  <c r="R675" i="8"/>
  <c r="U675" i="8" s="1"/>
  <c r="Q675" i="8"/>
  <c r="T675" i="8" s="1"/>
  <c r="P675" i="8"/>
  <c r="S675" i="8" s="1"/>
  <c r="R674" i="8"/>
  <c r="U674" i="8" s="1"/>
  <c r="Q674" i="8"/>
  <c r="T674" i="8" s="1"/>
  <c r="P674" i="8"/>
  <c r="S674" i="8" s="1"/>
  <c r="R673" i="8"/>
  <c r="U673" i="8" s="1"/>
  <c r="Q673" i="8"/>
  <c r="T673" i="8" s="1"/>
  <c r="P673" i="8"/>
  <c r="S673" i="8" s="1"/>
  <c r="R672" i="8"/>
  <c r="U672" i="8" s="1"/>
  <c r="Q672" i="8"/>
  <c r="T672" i="8" s="1"/>
  <c r="P672" i="8"/>
  <c r="S672" i="8" s="1"/>
  <c r="R671" i="8"/>
  <c r="U671" i="8" s="1"/>
  <c r="Q671" i="8"/>
  <c r="T671" i="8" s="1"/>
  <c r="P671" i="8"/>
  <c r="S671" i="8" s="1"/>
  <c r="R670" i="8"/>
  <c r="U670" i="8" s="1"/>
  <c r="Q670" i="8"/>
  <c r="T670" i="8" s="1"/>
  <c r="P670" i="8"/>
  <c r="S670" i="8" s="1"/>
  <c r="R669" i="8"/>
  <c r="U669" i="8" s="1"/>
  <c r="Q669" i="8"/>
  <c r="T669" i="8" s="1"/>
  <c r="P669" i="8"/>
  <c r="S669" i="8" s="1"/>
  <c r="R668" i="8"/>
  <c r="U668" i="8" s="1"/>
  <c r="Q668" i="8"/>
  <c r="T668" i="8" s="1"/>
  <c r="P668" i="8"/>
  <c r="S668" i="8" s="1"/>
  <c r="R667" i="8"/>
  <c r="U667" i="8" s="1"/>
  <c r="Q667" i="8"/>
  <c r="T667" i="8" s="1"/>
  <c r="P667" i="8"/>
  <c r="S667" i="8" s="1"/>
  <c r="R666" i="8"/>
  <c r="U666" i="8" s="1"/>
  <c r="Q666" i="8"/>
  <c r="T666" i="8" s="1"/>
  <c r="P666" i="8"/>
  <c r="S666" i="8" s="1"/>
  <c r="R665" i="8"/>
  <c r="U665" i="8" s="1"/>
  <c r="Q665" i="8"/>
  <c r="T665" i="8" s="1"/>
  <c r="P665" i="8"/>
  <c r="S665" i="8" s="1"/>
  <c r="R664" i="8"/>
  <c r="U664" i="8" s="1"/>
  <c r="Q664" i="8"/>
  <c r="T664" i="8" s="1"/>
  <c r="P664" i="8"/>
  <c r="S664" i="8" s="1"/>
  <c r="R663" i="8"/>
  <c r="U663" i="8" s="1"/>
  <c r="Q663" i="8"/>
  <c r="T663" i="8" s="1"/>
  <c r="P663" i="8"/>
  <c r="S663" i="8" s="1"/>
  <c r="R662" i="8"/>
  <c r="U662" i="8" s="1"/>
  <c r="Q662" i="8"/>
  <c r="T662" i="8" s="1"/>
  <c r="P662" i="8"/>
  <c r="S662" i="8" s="1"/>
  <c r="R661" i="8"/>
  <c r="U661" i="8" s="1"/>
  <c r="Q661" i="8"/>
  <c r="T661" i="8" s="1"/>
  <c r="P661" i="8"/>
  <c r="S661" i="8" s="1"/>
  <c r="R660" i="8"/>
  <c r="U660" i="8" s="1"/>
  <c r="Q660" i="8"/>
  <c r="T660" i="8" s="1"/>
  <c r="P660" i="8"/>
  <c r="S660" i="8" s="1"/>
  <c r="R659" i="8"/>
  <c r="U659" i="8" s="1"/>
  <c r="Q659" i="8"/>
  <c r="T659" i="8" s="1"/>
  <c r="P659" i="8"/>
  <c r="S659" i="8" s="1"/>
  <c r="R658" i="8"/>
  <c r="U658" i="8" s="1"/>
  <c r="Q658" i="8"/>
  <c r="T658" i="8" s="1"/>
  <c r="P658" i="8"/>
  <c r="S658" i="8" s="1"/>
  <c r="R657" i="8"/>
  <c r="U657" i="8" s="1"/>
  <c r="Q657" i="8"/>
  <c r="T657" i="8" s="1"/>
  <c r="P657" i="8"/>
  <c r="S657" i="8" s="1"/>
  <c r="R656" i="8"/>
  <c r="U656" i="8" s="1"/>
  <c r="Q656" i="8"/>
  <c r="T656" i="8" s="1"/>
  <c r="P656" i="8"/>
  <c r="S656" i="8" s="1"/>
  <c r="R655" i="8"/>
  <c r="U655" i="8" s="1"/>
  <c r="Q655" i="8"/>
  <c r="T655" i="8" s="1"/>
  <c r="P655" i="8"/>
  <c r="S655" i="8" s="1"/>
  <c r="R654" i="8"/>
  <c r="U654" i="8" s="1"/>
  <c r="Q654" i="8"/>
  <c r="T654" i="8" s="1"/>
  <c r="P654" i="8"/>
  <c r="S654" i="8" s="1"/>
  <c r="R653" i="8"/>
  <c r="U653" i="8" s="1"/>
  <c r="Q653" i="8"/>
  <c r="T653" i="8" s="1"/>
  <c r="P653" i="8"/>
  <c r="S653" i="8" s="1"/>
  <c r="R652" i="8"/>
  <c r="U652" i="8" s="1"/>
  <c r="Q652" i="8"/>
  <c r="T652" i="8" s="1"/>
  <c r="P652" i="8"/>
  <c r="S652" i="8" s="1"/>
  <c r="R651" i="8"/>
  <c r="U651" i="8" s="1"/>
  <c r="Q651" i="8"/>
  <c r="T651" i="8" s="1"/>
  <c r="P651" i="8"/>
  <c r="S651" i="8" s="1"/>
  <c r="R650" i="8"/>
  <c r="U650" i="8" s="1"/>
  <c r="Q650" i="8"/>
  <c r="T650" i="8" s="1"/>
  <c r="P650" i="8"/>
  <c r="S650" i="8" s="1"/>
  <c r="R649" i="8"/>
  <c r="U649" i="8" s="1"/>
  <c r="Q649" i="8"/>
  <c r="T649" i="8" s="1"/>
  <c r="P649" i="8"/>
  <c r="S649" i="8" s="1"/>
  <c r="R648" i="8"/>
  <c r="U648" i="8" s="1"/>
  <c r="Q648" i="8"/>
  <c r="T648" i="8" s="1"/>
  <c r="P648" i="8"/>
  <c r="S648" i="8" s="1"/>
  <c r="R647" i="8"/>
  <c r="U647" i="8" s="1"/>
  <c r="Q647" i="8"/>
  <c r="T647" i="8" s="1"/>
  <c r="P647" i="8"/>
  <c r="S647" i="8" s="1"/>
  <c r="R646" i="8"/>
  <c r="U646" i="8" s="1"/>
  <c r="Q646" i="8"/>
  <c r="T646" i="8" s="1"/>
  <c r="P646" i="8"/>
  <c r="S646" i="8" s="1"/>
  <c r="R645" i="8"/>
  <c r="U645" i="8" s="1"/>
  <c r="Q645" i="8"/>
  <c r="T645" i="8" s="1"/>
  <c r="P645" i="8"/>
  <c r="S645" i="8" s="1"/>
  <c r="R644" i="8"/>
  <c r="U644" i="8" s="1"/>
  <c r="Q644" i="8"/>
  <c r="T644" i="8" s="1"/>
  <c r="P644" i="8"/>
  <c r="S644" i="8" s="1"/>
  <c r="R643" i="8"/>
  <c r="U643" i="8" s="1"/>
  <c r="Q643" i="8"/>
  <c r="T643" i="8" s="1"/>
  <c r="P643" i="8"/>
  <c r="S643" i="8" s="1"/>
  <c r="R642" i="8"/>
  <c r="U642" i="8" s="1"/>
  <c r="Q642" i="8"/>
  <c r="T642" i="8" s="1"/>
  <c r="P642" i="8"/>
  <c r="S642" i="8" s="1"/>
  <c r="R641" i="8"/>
  <c r="U641" i="8" s="1"/>
  <c r="Q641" i="8"/>
  <c r="T641" i="8" s="1"/>
  <c r="P641" i="8"/>
  <c r="S641" i="8" s="1"/>
  <c r="R640" i="8"/>
  <c r="U640" i="8" s="1"/>
  <c r="Q640" i="8"/>
  <c r="T640" i="8" s="1"/>
  <c r="P640" i="8"/>
  <c r="S640" i="8" s="1"/>
  <c r="R639" i="8"/>
  <c r="U639" i="8" s="1"/>
  <c r="Q639" i="8"/>
  <c r="T639" i="8" s="1"/>
  <c r="P639" i="8"/>
  <c r="S639" i="8" s="1"/>
  <c r="R638" i="8"/>
  <c r="U638" i="8" s="1"/>
  <c r="Q638" i="8"/>
  <c r="T638" i="8" s="1"/>
  <c r="P638" i="8"/>
  <c r="S638" i="8" s="1"/>
  <c r="R637" i="8"/>
  <c r="U637" i="8" s="1"/>
  <c r="Q637" i="8"/>
  <c r="T637" i="8" s="1"/>
  <c r="P637" i="8"/>
  <c r="S637" i="8" s="1"/>
  <c r="R636" i="8"/>
  <c r="U636" i="8" s="1"/>
  <c r="Q636" i="8"/>
  <c r="T636" i="8" s="1"/>
  <c r="P636" i="8"/>
  <c r="S636" i="8" s="1"/>
  <c r="R635" i="8"/>
  <c r="U635" i="8" s="1"/>
  <c r="Q635" i="8"/>
  <c r="T635" i="8" s="1"/>
  <c r="P635" i="8"/>
  <c r="S635" i="8" s="1"/>
  <c r="R634" i="8"/>
  <c r="U634" i="8" s="1"/>
  <c r="Q634" i="8"/>
  <c r="T634" i="8" s="1"/>
  <c r="P634" i="8"/>
  <c r="S634" i="8" s="1"/>
  <c r="R633" i="8"/>
  <c r="U633" i="8" s="1"/>
  <c r="Q633" i="8"/>
  <c r="T633" i="8" s="1"/>
  <c r="P633" i="8"/>
  <c r="S633" i="8" s="1"/>
  <c r="R632" i="8"/>
  <c r="U632" i="8" s="1"/>
  <c r="Q632" i="8"/>
  <c r="T632" i="8" s="1"/>
  <c r="P632" i="8"/>
  <c r="S632" i="8" s="1"/>
  <c r="R631" i="8"/>
  <c r="U631" i="8" s="1"/>
  <c r="Q631" i="8"/>
  <c r="T631" i="8" s="1"/>
  <c r="P631" i="8"/>
  <c r="S631" i="8" s="1"/>
  <c r="R630" i="8"/>
  <c r="U630" i="8" s="1"/>
  <c r="Q630" i="8"/>
  <c r="T630" i="8" s="1"/>
  <c r="P630" i="8"/>
  <c r="S630" i="8" s="1"/>
  <c r="R629" i="8"/>
  <c r="U629" i="8" s="1"/>
  <c r="Q629" i="8"/>
  <c r="T629" i="8" s="1"/>
  <c r="P629" i="8"/>
  <c r="S629" i="8" s="1"/>
  <c r="R628" i="8"/>
  <c r="U628" i="8" s="1"/>
  <c r="Q628" i="8"/>
  <c r="T628" i="8" s="1"/>
  <c r="P628" i="8"/>
  <c r="S628" i="8" s="1"/>
  <c r="R627" i="8"/>
  <c r="U627" i="8" s="1"/>
  <c r="Q627" i="8"/>
  <c r="T627" i="8" s="1"/>
  <c r="P627" i="8"/>
  <c r="S627" i="8" s="1"/>
  <c r="R626" i="8"/>
  <c r="U626" i="8" s="1"/>
  <c r="Q626" i="8"/>
  <c r="T626" i="8" s="1"/>
  <c r="P626" i="8"/>
  <c r="S626" i="8" s="1"/>
  <c r="R625" i="8"/>
  <c r="U625" i="8" s="1"/>
  <c r="Q625" i="8"/>
  <c r="T625" i="8" s="1"/>
  <c r="P625" i="8"/>
  <c r="S625" i="8" s="1"/>
  <c r="R624" i="8"/>
  <c r="U624" i="8" s="1"/>
  <c r="Q624" i="8"/>
  <c r="T624" i="8" s="1"/>
  <c r="P624" i="8"/>
  <c r="S624" i="8" s="1"/>
  <c r="R623" i="8"/>
  <c r="U623" i="8" s="1"/>
  <c r="Q623" i="8"/>
  <c r="T623" i="8" s="1"/>
  <c r="P623" i="8"/>
  <c r="S623" i="8" s="1"/>
  <c r="R622" i="8"/>
  <c r="U622" i="8" s="1"/>
  <c r="Q622" i="8"/>
  <c r="T622" i="8" s="1"/>
  <c r="P622" i="8"/>
  <c r="S622" i="8" s="1"/>
  <c r="R621" i="8"/>
  <c r="U621" i="8" s="1"/>
  <c r="Q621" i="8"/>
  <c r="T621" i="8" s="1"/>
  <c r="P621" i="8"/>
  <c r="S621" i="8" s="1"/>
  <c r="R620" i="8"/>
  <c r="U620" i="8" s="1"/>
  <c r="Q620" i="8"/>
  <c r="T620" i="8" s="1"/>
  <c r="P620" i="8"/>
  <c r="S620" i="8" s="1"/>
  <c r="R619" i="8"/>
  <c r="U619" i="8" s="1"/>
  <c r="Q619" i="8"/>
  <c r="T619" i="8" s="1"/>
  <c r="P619" i="8"/>
  <c r="S619" i="8" s="1"/>
  <c r="R618" i="8"/>
  <c r="U618" i="8" s="1"/>
  <c r="Q618" i="8"/>
  <c r="T618" i="8" s="1"/>
  <c r="P618" i="8"/>
  <c r="S618" i="8" s="1"/>
  <c r="R617" i="8"/>
  <c r="U617" i="8" s="1"/>
  <c r="Q617" i="8"/>
  <c r="T617" i="8" s="1"/>
  <c r="P617" i="8"/>
  <c r="S617" i="8" s="1"/>
  <c r="R616" i="8"/>
  <c r="U616" i="8" s="1"/>
  <c r="Q616" i="8"/>
  <c r="T616" i="8" s="1"/>
  <c r="P616" i="8"/>
  <c r="S616" i="8" s="1"/>
  <c r="R615" i="8"/>
  <c r="U615" i="8" s="1"/>
  <c r="Q615" i="8"/>
  <c r="T615" i="8" s="1"/>
  <c r="P615" i="8"/>
  <c r="S615" i="8" s="1"/>
  <c r="R614" i="8"/>
  <c r="U614" i="8" s="1"/>
  <c r="Q614" i="8"/>
  <c r="T614" i="8" s="1"/>
  <c r="P614" i="8"/>
  <c r="S614" i="8" s="1"/>
  <c r="R613" i="8"/>
  <c r="U613" i="8" s="1"/>
  <c r="Q613" i="8"/>
  <c r="T613" i="8" s="1"/>
  <c r="P613" i="8"/>
  <c r="S613" i="8" s="1"/>
  <c r="R612" i="8"/>
  <c r="U612" i="8" s="1"/>
  <c r="Q612" i="8"/>
  <c r="T612" i="8" s="1"/>
  <c r="P612" i="8"/>
  <c r="S612" i="8" s="1"/>
  <c r="R611" i="8"/>
  <c r="U611" i="8" s="1"/>
  <c r="Q611" i="8"/>
  <c r="T611" i="8" s="1"/>
  <c r="P611" i="8"/>
  <c r="S611" i="8" s="1"/>
  <c r="R610" i="8"/>
  <c r="U610" i="8" s="1"/>
  <c r="Q610" i="8"/>
  <c r="T610" i="8" s="1"/>
  <c r="P610" i="8"/>
  <c r="S610" i="8" s="1"/>
  <c r="R609" i="8"/>
  <c r="U609" i="8" s="1"/>
  <c r="Q609" i="8"/>
  <c r="T609" i="8" s="1"/>
  <c r="P609" i="8"/>
  <c r="S609" i="8" s="1"/>
  <c r="R608" i="8"/>
  <c r="U608" i="8" s="1"/>
  <c r="Q608" i="8"/>
  <c r="T608" i="8" s="1"/>
  <c r="P608" i="8"/>
  <c r="S608" i="8" s="1"/>
  <c r="R607" i="8"/>
  <c r="U607" i="8" s="1"/>
  <c r="Q607" i="8"/>
  <c r="T607" i="8" s="1"/>
  <c r="P607" i="8"/>
  <c r="S607" i="8" s="1"/>
  <c r="R606" i="8"/>
  <c r="U606" i="8" s="1"/>
  <c r="Q606" i="8"/>
  <c r="T606" i="8" s="1"/>
  <c r="P606" i="8"/>
  <c r="S606" i="8" s="1"/>
  <c r="R605" i="8"/>
  <c r="U605" i="8" s="1"/>
  <c r="Q605" i="8"/>
  <c r="T605" i="8" s="1"/>
  <c r="P605" i="8"/>
  <c r="S605" i="8" s="1"/>
  <c r="R604" i="8"/>
  <c r="U604" i="8" s="1"/>
  <c r="Q604" i="8"/>
  <c r="T604" i="8" s="1"/>
  <c r="P604" i="8"/>
  <c r="S604" i="8" s="1"/>
  <c r="R603" i="8"/>
  <c r="U603" i="8" s="1"/>
  <c r="Q603" i="8"/>
  <c r="T603" i="8" s="1"/>
  <c r="P603" i="8"/>
  <c r="S603" i="8" s="1"/>
  <c r="R602" i="8"/>
  <c r="U602" i="8" s="1"/>
  <c r="Q602" i="8"/>
  <c r="T602" i="8" s="1"/>
  <c r="P602" i="8"/>
  <c r="S602" i="8" s="1"/>
  <c r="R601" i="8"/>
  <c r="U601" i="8" s="1"/>
  <c r="Q601" i="8"/>
  <c r="T601" i="8" s="1"/>
  <c r="P601" i="8"/>
  <c r="S601" i="8" s="1"/>
  <c r="R600" i="8"/>
  <c r="U600" i="8" s="1"/>
  <c r="Q600" i="8"/>
  <c r="T600" i="8" s="1"/>
  <c r="P600" i="8"/>
  <c r="S600" i="8" s="1"/>
  <c r="R599" i="8"/>
  <c r="U599" i="8" s="1"/>
  <c r="Q599" i="8"/>
  <c r="T599" i="8" s="1"/>
  <c r="P599" i="8"/>
  <c r="S599" i="8" s="1"/>
  <c r="R598" i="8"/>
  <c r="U598" i="8" s="1"/>
  <c r="Q598" i="8"/>
  <c r="T598" i="8" s="1"/>
  <c r="P598" i="8"/>
  <c r="S598" i="8" s="1"/>
  <c r="R597" i="8"/>
  <c r="U597" i="8" s="1"/>
  <c r="Q597" i="8"/>
  <c r="T597" i="8" s="1"/>
  <c r="P597" i="8"/>
  <c r="S597" i="8" s="1"/>
  <c r="R596" i="8"/>
  <c r="U596" i="8" s="1"/>
  <c r="Q596" i="8"/>
  <c r="T596" i="8" s="1"/>
  <c r="P596" i="8"/>
  <c r="S596" i="8" s="1"/>
  <c r="R595" i="8"/>
  <c r="U595" i="8" s="1"/>
  <c r="Q595" i="8"/>
  <c r="T595" i="8" s="1"/>
  <c r="P595" i="8"/>
  <c r="S595" i="8" s="1"/>
  <c r="R594" i="8"/>
  <c r="U594" i="8" s="1"/>
  <c r="Q594" i="8"/>
  <c r="T594" i="8" s="1"/>
  <c r="P594" i="8"/>
  <c r="S594" i="8" s="1"/>
  <c r="R593" i="8"/>
  <c r="U593" i="8" s="1"/>
  <c r="Q593" i="8"/>
  <c r="T593" i="8" s="1"/>
  <c r="P593" i="8"/>
  <c r="S593" i="8" s="1"/>
  <c r="R592" i="8"/>
  <c r="U592" i="8" s="1"/>
  <c r="Q592" i="8"/>
  <c r="T592" i="8" s="1"/>
  <c r="P592" i="8"/>
  <c r="S592" i="8" s="1"/>
  <c r="R591" i="8"/>
  <c r="U591" i="8" s="1"/>
  <c r="Q591" i="8"/>
  <c r="T591" i="8" s="1"/>
  <c r="P591" i="8"/>
  <c r="S591" i="8" s="1"/>
  <c r="R590" i="8"/>
  <c r="U590" i="8" s="1"/>
  <c r="Q590" i="8"/>
  <c r="T590" i="8" s="1"/>
  <c r="P590" i="8"/>
  <c r="S590" i="8" s="1"/>
  <c r="R589" i="8"/>
  <c r="U589" i="8" s="1"/>
  <c r="Q589" i="8"/>
  <c r="T589" i="8" s="1"/>
  <c r="P589" i="8"/>
  <c r="S589" i="8" s="1"/>
  <c r="R588" i="8"/>
  <c r="U588" i="8" s="1"/>
  <c r="Q588" i="8"/>
  <c r="T588" i="8" s="1"/>
  <c r="P588" i="8"/>
  <c r="S588" i="8" s="1"/>
  <c r="R587" i="8"/>
  <c r="U587" i="8" s="1"/>
  <c r="Q587" i="8"/>
  <c r="T587" i="8" s="1"/>
  <c r="P587" i="8"/>
  <c r="S587" i="8" s="1"/>
  <c r="R586" i="8"/>
  <c r="U586" i="8" s="1"/>
  <c r="Q586" i="8"/>
  <c r="T586" i="8" s="1"/>
  <c r="P586" i="8"/>
  <c r="S586" i="8" s="1"/>
  <c r="R585" i="8"/>
  <c r="U585" i="8" s="1"/>
  <c r="Q585" i="8"/>
  <c r="T585" i="8" s="1"/>
  <c r="P585" i="8"/>
  <c r="S585" i="8" s="1"/>
  <c r="R584" i="8"/>
  <c r="U584" i="8" s="1"/>
  <c r="Q584" i="8"/>
  <c r="T584" i="8" s="1"/>
  <c r="P584" i="8"/>
  <c r="S584" i="8" s="1"/>
  <c r="R583" i="8"/>
  <c r="U583" i="8" s="1"/>
  <c r="Q583" i="8"/>
  <c r="T583" i="8" s="1"/>
  <c r="P583" i="8"/>
  <c r="S583" i="8" s="1"/>
  <c r="R582" i="8"/>
  <c r="U582" i="8" s="1"/>
  <c r="Q582" i="8"/>
  <c r="T582" i="8" s="1"/>
  <c r="P582" i="8"/>
  <c r="S582" i="8" s="1"/>
  <c r="R581" i="8"/>
  <c r="U581" i="8" s="1"/>
  <c r="Q581" i="8"/>
  <c r="T581" i="8" s="1"/>
  <c r="P581" i="8"/>
  <c r="S581" i="8" s="1"/>
  <c r="R580" i="8"/>
  <c r="U580" i="8" s="1"/>
  <c r="Q580" i="8"/>
  <c r="T580" i="8" s="1"/>
  <c r="P580" i="8"/>
  <c r="S580" i="8" s="1"/>
  <c r="R579" i="8"/>
  <c r="U579" i="8" s="1"/>
  <c r="Q579" i="8"/>
  <c r="T579" i="8" s="1"/>
  <c r="P579" i="8"/>
  <c r="S579" i="8" s="1"/>
  <c r="R578" i="8"/>
  <c r="U578" i="8" s="1"/>
  <c r="Q578" i="8"/>
  <c r="T578" i="8" s="1"/>
  <c r="P578" i="8"/>
  <c r="S578" i="8" s="1"/>
  <c r="R577" i="8"/>
  <c r="U577" i="8" s="1"/>
  <c r="Q577" i="8"/>
  <c r="T577" i="8" s="1"/>
  <c r="P577" i="8"/>
  <c r="S577" i="8" s="1"/>
  <c r="R576" i="8"/>
  <c r="U576" i="8" s="1"/>
  <c r="Q576" i="8"/>
  <c r="T576" i="8" s="1"/>
  <c r="P576" i="8"/>
  <c r="S576" i="8" s="1"/>
  <c r="R575" i="8"/>
  <c r="U575" i="8" s="1"/>
  <c r="Q575" i="8"/>
  <c r="T575" i="8" s="1"/>
  <c r="P575" i="8"/>
  <c r="S575" i="8" s="1"/>
  <c r="R574" i="8"/>
  <c r="U574" i="8" s="1"/>
  <c r="Q574" i="8"/>
  <c r="T574" i="8" s="1"/>
  <c r="P574" i="8"/>
  <c r="S574" i="8" s="1"/>
  <c r="R573" i="8"/>
  <c r="U573" i="8" s="1"/>
  <c r="Q573" i="8"/>
  <c r="T573" i="8" s="1"/>
  <c r="P573" i="8"/>
  <c r="S573" i="8" s="1"/>
  <c r="R572" i="8"/>
  <c r="U572" i="8" s="1"/>
  <c r="Q572" i="8"/>
  <c r="T572" i="8" s="1"/>
  <c r="P572" i="8"/>
  <c r="S572" i="8" s="1"/>
  <c r="R571" i="8"/>
  <c r="U571" i="8" s="1"/>
  <c r="Q571" i="8"/>
  <c r="T571" i="8" s="1"/>
  <c r="P571" i="8"/>
  <c r="S571" i="8" s="1"/>
  <c r="R570" i="8"/>
  <c r="U570" i="8" s="1"/>
  <c r="Q570" i="8"/>
  <c r="T570" i="8" s="1"/>
  <c r="P570" i="8"/>
  <c r="S570" i="8" s="1"/>
  <c r="R569" i="8"/>
  <c r="U569" i="8" s="1"/>
  <c r="Q569" i="8"/>
  <c r="T569" i="8" s="1"/>
  <c r="P569" i="8"/>
  <c r="S569" i="8" s="1"/>
  <c r="R568" i="8"/>
  <c r="U568" i="8" s="1"/>
  <c r="Q568" i="8"/>
  <c r="T568" i="8" s="1"/>
  <c r="P568" i="8"/>
  <c r="S568" i="8" s="1"/>
  <c r="R567" i="8"/>
  <c r="U567" i="8" s="1"/>
  <c r="Q567" i="8"/>
  <c r="T567" i="8" s="1"/>
  <c r="P567" i="8"/>
  <c r="S567" i="8" s="1"/>
  <c r="R566" i="8"/>
  <c r="U566" i="8" s="1"/>
  <c r="Q566" i="8"/>
  <c r="T566" i="8" s="1"/>
  <c r="P566" i="8"/>
  <c r="S566" i="8" s="1"/>
  <c r="R565" i="8"/>
  <c r="U565" i="8" s="1"/>
  <c r="Q565" i="8"/>
  <c r="T565" i="8" s="1"/>
  <c r="P565" i="8"/>
  <c r="S565" i="8" s="1"/>
  <c r="R564" i="8"/>
  <c r="U564" i="8" s="1"/>
  <c r="Q564" i="8"/>
  <c r="T564" i="8" s="1"/>
  <c r="P564" i="8"/>
  <c r="S564" i="8" s="1"/>
  <c r="R563" i="8"/>
  <c r="U563" i="8" s="1"/>
  <c r="Q563" i="8"/>
  <c r="T563" i="8" s="1"/>
  <c r="P563" i="8"/>
  <c r="S563" i="8" s="1"/>
  <c r="R562" i="8"/>
  <c r="U562" i="8" s="1"/>
  <c r="Q562" i="8"/>
  <c r="T562" i="8" s="1"/>
  <c r="P562" i="8"/>
  <c r="S562" i="8" s="1"/>
  <c r="R561" i="8"/>
  <c r="U561" i="8" s="1"/>
  <c r="Q561" i="8"/>
  <c r="T561" i="8" s="1"/>
  <c r="P561" i="8"/>
  <c r="S561" i="8" s="1"/>
  <c r="R560" i="8"/>
  <c r="U560" i="8" s="1"/>
  <c r="Q560" i="8"/>
  <c r="T560" i="8" s="1"/>
  <c r="P560" i="8"/>
  <c r="S560" i="8" s="1"/>
  <c r="R559" i="8"/>
  <c r="U559" i="8" s="1"/>
  <c r="Q559" i="8"/>
  <c r="T559" i="8" s="1"/>
  <c r="P559" i="8"/>
  <c r="S559" i="8" s="1"/>
  <c r="R558" i="8"/>
  <c r="U558" i="8" s="1"/>
  <c r="Q558" i="8"/>
  <c r="T558" i="8" s="1"/>
  <c r="P558" i="8"/>
  <c r="S558" i="8" s="1"/>
  <c r="R557" i="8"/>
  <c r="U557" i="8" s="1"/>
  <c r="Q557" i="8"/>
  <c r="T557" i="8" s="1"/>
  <c r="P557" i="8"/>
  <c r="S557" i="8" s="1"/>
  <c r="R556" i="8"/>
  <c r="U556" i="8" s="1"/>
  <c r="Q556" i="8"/>
  <c r="T556" i="8" s="1"/>
  <c r="P556" i="8"/>
  <c r="S556" i="8" s="1"/>
  <c r="R555" i="8"/>
  <c r="U555" i="8" s="1"/>
  <c r="Q555" i="8"/>
  <c r="T555" i="8" s="1"/>
  <c r="P555" i="8"/>
  <c r="S555" i="8" s="1"/>
  <c r="R554" i="8"/>
  <c r="U554" i="8" s="1"/>
  <c r="Q554" i="8"/>
  <c r="T554" i="8" s="1"/>
  <c r="P554" i="8"/>
  <c r="S554" i="8" s="1"/>
  <c r="R553" i="8"/>
  <c r="U553" i="8" s="1"/>
  <c r="Q553" i="8"/>
  <c r="T553" i="8" s="1"/>
  <c r="P553" i="8"/>
  <c r="S553" i="8" s="1"/>
  <c r="R552" i="8"/>
  <c r="U552" i="8" s="1"/>
  <c r="Q552" i="8"/>
  <c r="T552" i="8" s="1"/>
  <c r="P552" i="8"/>
  <c r="S552" i="8" s="1"/>
  <c r="R551" i="8"/>
  <c r="U551" i="8" s="1"/>
  <c r="Q551" i="8"/>
  <c r="T551" i="8" s="1"/>
  <c r="P551" i="8"/>
  <c r="S551" i="8" s="1"/>
  <c r="R550" i="8"/>
  <c r="U550" i="8" s="1"/>
  <c r="Q550" i="8"/>
  <c r="T550" i="8" s="1"/>
  <c r="P550" i="8"/>
  <c r="S550" i="8" s="1"/>
  <c r="R549" i="8"/>
  <c r="U549" i="8" s="1"/>
  <c r="Q549" i="8"/>
  <c r="T549" i="8" s="1"/>
  <c r="P549" i="8"/>
  <c r="S549" i="8" s="1"/>
  <c r="R548" i="8"/>
  <c r="U548" i="8" s="1"/>
  <c r="Q548" i="8"/>
  <c r="T548" i="8" s="1"/>
  <c r="P548" i="8"/>
  <c r="S548" i="8" s="1"/>
  <c r="R547" i="8"/>
  <c r="U547" i="8" s="1"/>
  <c r="Q547" i="8"/>
  <c r="T547" i="8" s="1"/>
  <c r="P547" i="8"/>
  <c r="S547" i="8" s="1"/>
  <c r="R546" i="8"/>
  <c r="U546" i="8" s="1"/>
  <c r="Q546" i="8"/>
  <c r="T546" i="8" s="1"/>
  <c r="P546" i="8"/>
  <c r="S546" i="8" s="1"/>
  <c r="R545" i="8"/>
  <c r="U545" i="8" s="1"/>
  <c r="Q545" i="8"/>
  <c r="T545" i="8" s="1"/>
  <c r="P545" i="8"/>
  <c r="S545" i="8" s="1"/>
  <c r="R544" i="8"/>
  <c r="U544" i="8" s="1"/>
  <c r="Q544" i="8"/>
  <c r="T544" i="8" s="1"/>
  <c r="P544" i="8"/>
  <c r="S544" i="8" s="1"/>
  <c r="R543" i="8"/>
  <c r="U543" i="8" s="1"/>
  <c r="Q543" i="8"/>
  <c r="T543" i="8" s="1"/>
  <c r="P543" i="8"/>
  <c r="S543" i="8" s="1"/>
  <c r="R542" i="8"/>
  <c r="U542" i="8" s="1"/>
  <c r="Q542" i="8"/>
  <c r="T542" i="8" s="1"/>
  <c r="P542" i="8"/>
  <c r="S542" i="8" s="1"/>
  <c r="R541" i="8"/>
  <c r="U541" i="8" s="1"/>
  <c r="Q541" i="8"/>
  <c r="T541" i="8" s="1"/>
  <c r="P541" i="8"/>
  <c r="S541" i="8" s="1"/>
  <c r="R540" i="8"/>
  <c r="U540" i="8" s="1"/>
  <c r="Q540" i="8"/>
  <c r="T540" i="8" s="1"/>
  <c r="P540" i="8"/>
  <c r="S540" i="8" s="1"/>
  <c r="R539" i="8"/>
  <c r="U539" i="8" s="1"/>
  <c r="Q539" i="8"/>
  <c r="T539" i="8" s="1"/>
  <c r="P539" i="8"/>
  <c r="S539" i="8" s="1"/>
  <c r="R538" i="8"/>
  <c r="U538" i="8" s="1"/>
  <c r="Q538" i="8"/>
  <c r="T538" i="8" s="1"/>
  <c r="P538" i="8"/>
  <c r="S538" i="8" s="1"/>
  <c r="R537" i="8"/>
  <c r="U537" i="8" s="1"/>
  <c r="Q537" i="8"/>
  <c r="T537" i="8" s="1"/>
  <c r="P537" i="8"/>
  <c r="S537" i="8" s="1"/>
  <c r="R536" i="8"/>
  <c r="U536" i="8" s="1"/>
  <c r="Q536" i="8"/>
  <c r="T536" i="8" s="1"/>
  <c r="P536" i="8"/>
  <c r="S536" i="8" s="1"/>
  <c r="R535" i="8"/>
  <c r="U535" i="8" s="1"/>
  <c r="Q535" i="8"/>
  <c r="T535" i="8" s="1"/>
  <c r="P535" i="8"/>
  <c r="S535" i="8" s="1"/>
  <c r="R534" i="8"/>
  <c r="U534" i="8" s="1"/>
  <c r="Q534" i="8"/>
  <c r="T534" i="8" s="1"/>
  <c r="P534" i="8"/>
  <c r="S534" i="8" s="1"/>
  <c r="R533" i="8"/>
  <c r="U533" i="8" s="1"/>
  <c r="Q533" i="8"/>
  <c r="T533" i="8" s="1"/>
  <c r="P533" i="8"/>
  <c r="S533" i="8" s="1"/>
  <c r="R532" i="8"/>
  <c r="U532" i="8" s="1"/>
  <c r="Q532" i="8"/>
  <c r="T532" i="8" s="1"/>
  <c r="P532" i="8"/>
  <c r="S532" i="8" s="1"/>
  <c r="R531" i="8"/>
  <c r="U531" i="8" s="1"/>
  <c r="Q531" i="8"/>
  <c r="T531" i="8" s="1"/>
  <c r="P531" i="8"/>
  <c r="S531" i="8" s="1"/>
  <c r="R530" i="8"/>
  <c r="U530" i="8" s="1"/>
  <c r="Q530" i="8"/>
  <c r="T530" i="8" s="1"/>
  <c r="P530" i="8"/>
  <c r="S530" i="8" s="1"/>
  <c r="R529" i="8"/>
  <c r="U529" i="8" s="1"/>
  <c r="Q529" i="8"/>
  <c r="T529" i="8" s="1"/>
  <c r="P529" i="8"/>
  <c r="S529" i="8" s="1"/>
  <c r="R528" i="8"/>
  <c r="U528" i="8" s="1"/>
  <c r="Q528" i="8"/>
  <c r="T528" i="8" s="1"/>
  <c r="P528" i="8"/>
  <c r="S528" i="8" s="1"/>
  <c r="R527" i="8"/>
  <c r="U527" i="8" s="1"/>
  <c r="Q527" i="8"/>
  <c r="T527" i="8" s="1"/>
  <c r="P527" i="8"/>
  <c r="S527" i="8" s="1"/>
  <c r="R526" i="8"/>
  <c r="U526" i="8" s="1"/>
  <c r="Q526" i="8"/>
  <c r="T526" i="8" s="1"/>
  <c r="P526" i="8"/>
  <c r="S526" i="8" s="1"/>
  <c r="R525" i="8"/>
  <c r="U525" i="8" s="1"/>
  <c r="Q525" i="8"/>
  <c r="T525" i="8" s="1"/>
  <c r="P525" i="8"/>
  <c r="S525" i="8" s="1"/>
  <c r="R524" i="8"/>
  <c r="U524" i="8" s="1"/>
  <c r="Q524" i="8"/>
  <c r="T524" i="8" s="1"/>
  <c r="P524" i="8"/>
  <c r="S524" i="8" s="1"/>
  <c r="R523" i="8"/>
  <c r="U523" i="8" s="1"/>
  <c r="Q523" i="8"/>
  <c r="T523" i="8" s="1"/>
  <c r="P523" i="8"/>
  <c r="S523" i="8" s="1"/>
  <c r="R522" i="8"/>
  <c r="U522" i="8" s="1"/>
  <c r="Q522" i="8"/>
  <c r="T522" i="8" s="1"/>
  <c r="P522" i="8"/>
  <c r="S522" i="8" s="1"/>
  <c r="R521" i="8"/>
  <c r="U521" i="8" s="1"/>
  <c r="Q521" i="8"/>
  <c r="T521" i="8" s="1"/>
  <c r="P521" i="8"/>
  <c r="S521" i="8" s="1"/>
  <c r="R520" i="8"/>
  <c r="U520" i="8" s="1"/>
  <c r="Q520" i="8"/>
  <c r="T520" i="8" s="1"/>
  <c r="P520" i="8"/>
  <c r="S520" i="8" s="1"/>
  <c r="R519" i="8"/>
  <c r="U519" i="8" s="1"/>
  <c r="Q519" i="8"/>
  <c r="T519" i="8" s="1"/>
  <c r="P519" i="8"/>
  <c r="S519" i="8" s="1"/>
  <c r="R518" i="8"/>
  <c r="U518" i="8" s="1"/>
  <c r="Q518" i="8"/>
  <c r="T518" i="8" s="1"/>
  <c r="P518" i="8"/>
  <c r="S518" i="8" s="1"/>
  <c r="R517" i="8"/>
  <c r="U517" i="8" s="1"/>
  <c r="Q517" i="8"/>
  <c r="T517" i="8" s="1"/>
  <c r="P517" i="8"/>
  <c r="S517" i="8" s="1"/>
  <c r="R516" i="8"/>
  <c r="U516" i="8" s="1"/>
  <c r="Q516" i="8"/>
  <c r="T516" i="8" s="1"/>
  <c r="P516" i="8"/>
  <c r="S516" i="8" s="1"/>
  <c r="R515" i="8"/>
  <c r="U515" i="8" s="1"/>
  <c r="Q515" i="8"/>
  <c r="T515" i="8" s="1"/>
  <c r="P515" i="8"/>
  <c r="S515" i="8" s="1"/>
  <c r="R514" i="8"/>
  <c r="U514" i="8" s="1"/>
  <c r="Q514" i="8"/>
  <c r="T514" i="8" s="1"/>
  <c r="P514" i="8"/>
  <c r="S514" i="8" s="1"/>
  <c r="R513" i="8"/>
  <c r="U513" i="8" s="1"/>
  <c r="Q513" i="8"/>
  <c r="T513" i="8" s="1"/>
  <c r="P513" i="8"/>
  <c r="S513" i="8" s="1"/>
  <c r="R512" i="8"/>
  <c r="U512" i="8" s="1"/>
  <c r="Q512" i="8"/>
  <c r="T512" i="8" s="1"/>
  <c r="P512" i="8"/>
  <c r="S512" i="8" s="1"/>
  <c r="R511" i="8"/>
  <c r="U511" i="8" s="1"/>
  <c r="Q511" i="8"/>
  <c r="T511" i="8" s="1"/>
  <c r="P511" i="8"/>
  <c r="S511" i="8" s="1"/>
  <c r="R510" i="8"/>
  <c r="U510" i="8" s="1"/>
  <c r="Q510" i="8"/>
  <c r="T510" i="8" s="1"/>
  <c r="P510" i="8"/>
  <c r="S510" i="8" s="1"/>
  <c r="R509" i="8"/>
  <c r="U509" i="8" s="1"/>
  <c r="Q509" i="8"/>
  <c r="T509" i="8" s="1"/>
  <c r="P509" i="8"/>
  <c r="S509" i="8" s="1"/>
  <c r="R508" i="8"/>
  <c r="U508" i="8" s="1"/>
  <c r="Q508" i="8"/>
  <c r="T508" i="8" s="1"/>
  <c r="P508" i="8"/>
  <c r="S508" i="8" s="1"/>
  <c r="R507" i="8"/>
  <c r="U507" i="8" s="1"/>
  <c r="Q507" i="8"/>
  <c r="T507" i="8" s="1"/>
  <c r="P507" i="8"/>
  <c r="S507" i="8" s="1"/>
  <c r="R506" i="8"/>
  <c r="U506" i="8" s="1"/>
  <c r="Q506" i="8"/>
  <c r="T506" i="8" s="1"/>
  <c r="P506" i="8"/>
  <c r="S506" i="8" s="1"/>
  <c r="R505" i="8"/>
  <c r="U505" i="8" s="1"/>
  <c r="Q505" i="8"/>
  <c r="T505" i="8" s="1"/>
  <c r="P505" i="8"/>
  <c r="S505" i="8" s="1"/>
  <c r="R504" i="8"/>
  <c r="U504" i="8" s="1"/>
  <c r="Q504" i="8"/>
  <c r="T504" i="8" s="1"/>
  <c r="P504" i="8"/>
  <c r="S504" i="8" s="1"/>
  <c r="R503" i="8"/>
  <c r="U503" i="8" s="1"/>
  <c r="Q503" i="8"/>
  <c r="T503" i="8" s="1"/>
  <c r="P503" i="8"/>
  <c r="S503" i="8" s="1"/>
  <c r="R502" i="8"/>
  <c r="U502" i="8" s="1"/>
  <c r="Q502" i="8"/>
  <c r="T502" i="8" s="1"/>
  <c r="P502" i="8"/>
  <c r="S502" i="8" s="1"/>
  <c r="R501" i="8"/>
  <c r="U501" i="8" s="1"/>
  <c r="Q501" i="8"/>
  <c r="T501" i="8" s="1"/>
  <c r="P501" i="8"/>
  <c r="S501" i="8" s="1"/>
  <c r="R500" i="8"/>
  <c r="U500" i="8" s="1"/>
  <c r="Q500" i="8"/>
  <c r="T500" i="8" s="1"/>
  <c r="P500" i="8"/>
  <c r="S500" i="8" s="1"/>
  <c r="R499" i="8"/>
  <c r="U499" i="8" s="1"/>
  <c r="Q499" i="8"/>
  <c r="T499" i="8" s="1"/>
  <c r="P499" i="8"/>
  <c r="S499" i="8" s="1"/>
  <c r="R498" i="8"/>
  <c r="U498" i="8" s="1"/>
  <c r="Q498" i="8"/>
  <c r="T498" i="8" s="1"/>
  <c r="P498" i="8"/>
  <c r="S498" i="8" s="1"/>
  <c r="R497" i="8"/>
  <c r="U497" i="8" s="1"/>
  <c r="Q497" i="8"/>
  <c r="T497" i="8" s="1"/>
  <c r="P497" i="8"/>
  <c r="S497" i="8" s="1"/>
  <c r="R496" i="8"/>
  <c r="U496" i="8" s="1"/>
  <c r="Q496" i="8"/>
  <c r="T496" i="8" s="1"/>
  <c r="P496" i="8"/>
  <c r="S496" i="8" s="1"/>
  <c r="R495" i="8"/>
  <c r="U495" i="8" s="1"/>
  <c r="Q495" i="8"/>
  <c r="T495" i="8" s="1"/>
  <c r="P495" i="8"/>
  <c r="S495" i="8" s="1"/>
  <c r="R494" i="8"/>
  <c r="U494" i="8" s="1"/>
  <c r="Q494" i="8"/>
  <c r="T494" i="8" s="1"/>
  <c r="P494" i="8"/>
  <c r="S494" i="8" s="1"/>
  <c r="R493" i="8"/>
  <c r="U493" i="8" s="1"/>
  <c r="Q493" i="8"/>
  <c r="T493" i="8" s="1"/>
  <c r="P493" i="8"/>
  <c r="S493" i="8" s="1"/>
  <c r="R492" i="8"/>
  <c r="U492" i="8" s="1"/>
  <c r="Q492" i="8"/>
  <c r="T492" i="8" s="1"/>
  <c r="P492" i="8"/>
  <c r="S492" i="8" s="1"/>
  <c r="R491" i="8"/>
  <c r="U491" i="8" s="1"/>
  <c r="Q491" i="8"/>
  <c r="T491" i="8" s="1"/>
  <c r="P491" i="8"/>
  <c r="S491" i="8" s="1"/>
  <c r="R490" i="8"/>
  <c r="U490" i="8" s="1"/>
  <c r="Q490" i="8"/>
  <c r="T490" i="8" s="1"/>
  <c r="P490" i="8"/>
  <c r="S490" i="8" s="1"/>
  <c r="R489" i="8"/>
  <c r="U489" i="8" s="1"/>
  <c r="Q489" i="8"/>
  <c r="T489" i="8" s="1"/>
  <c r="P489" i="8"/>
  <c r="S489" i="8" s="1"/>
  <c r="R488" i="8"/>
  <c r="U488" i="8" s="1"/>
  <c r="Q488" i="8"/>
  <c r="T488" i="8" s="1"/>
  <c r="P488" i="8"/>
  <c r="S488" i="8" s="1"/>
  <c r="R487" i="8"/>
  <c r="U487" i="8" s="1"/>
  <c r="Q487" i="8"/>
  <c r="T487" i="8" s="1"/>
  <c r="P487" i="8"/>
  <c r="S487" i="8" s="1"/>
  <c r="R486" i="8"/>
  <c r="U486" i="8" s="1"/>
  <c r="Q486" i="8"/>
  <c r="T486" i="8" s="1"/>
  <c r="P486" i="8"/>
  <c r="S486" i="8" s="1"/>
  <c r="R485" i="8"/>
  <c r="U485" i="8" s="1"/>
  <c r="Q485" i="8"/>
  <c r="T485" i="8" s="1"/>
  <c r="P485" i="8"/>
  <c r="S485" i="8" s="1"/>
  <c r="R484" i="8"/>
  <c r="U484" i="8" s="1"/>
  <c r="Q484" i="8"/>
  <c r="T484" i="8" s="1"/>
  <c r="P484" i="8"/>
  <c r="S484" i="8" s="1"/>
  <c r="R483" i="8"/>
  <c r="U483" i="8" s="1"/>
  <c r="Q483" i="8"/>
  <c r="T483" i="8" s="1"/>
  <c r="P483" i="8"/>
  <c r="S483" i="8" s="1"/>
  <c r="R482" i="8"/>
  <c r="U482" i="8" s="1"/>
  <c r="Q482" i="8"/>
  <c r="T482" i="8" s="1"/>
  <c r="P482" i="8"/>
  <c r="S482" i="8" s="1"/>
  <c r="R481" i="8"/>
  <c r="U481" i="8" s="1"/>
  <c r="Q481" i="8"/>
  <c r="T481" i="8" s="1"/>
  <c r="P481" i="8"/>
  <c r="S481" i="8" s="1"/>
  <c r="R480" i="8"/>
  <c r="U480" i="8" s="1"/>
  <c r="Q480" i="8"/>
  <c r="T480" i="8" s="1"/>
  <c r="P480" i="8"/>
  <c r="S480" i="8" s="1"/>
  <c r="R479" i="8"/>
  <c r="U479" i="8" s="1"/>
  <c r="Q479" i="8"/>
  <c r="T479" i="8" s="1"/>
  <c r="P479" i="8"/>
  <c r="S479" i="8" s="1"/>
  <c r="R478" i="8"/>
  <c r="U478" i="8" s="1"/>
  <c r="Q478" i="8"/>
  <c r="T478" i="8" s="1"/>
  <c r="P478" i="8"/>
  <c r="S478" i="8" s="1"/>
  <c r="R477" i="8"/>
  <c r="U477" i="8" s="1"/>
  <c r="Q477" i="8"/>
  <c r="T477" i="8" s="1"/>
  <c r="P477" i="8"/>
  <c r="S477" i="8" s="1"/>
  <c r="R476" i="8"/>
  <c r="U476" i="8" s="1"/>
  <c r="Q476" i="8"/>
  <c r="T476" i="8" s="1"/>
  <c r="P476" i="8"/>
  <c r="S476" i="8" s="1"/>
  <c r="R475" i="8"/>
  <c r="U475" i="8" s="1"/>
  <c r="Q475" i="8"/>
  <c r="T475" i="8" s="1"/>
  <c r="P475" i="8"/>
  <c r="S475" i="8" s="1"/>
  <c r="R474" i="8"/>
  <c r="U474" i="8" s="1"/>
  <c r="Q474" i="8"/>
  <c r="T474" i="8" s="1"/>
  <c r="P474" i="8"/>
  <c r="S474" i="8" s="1"/>
  <c r="R473" i="8"/>
  <c r="U473" i="8" s="1"/>
  <c r="Q473" i="8"/>
  <c r="T473" i="8" s="1"/>
  <c r="P473" i="8"/>
  <c r="S473" i="8" s="1"/>
  <c r="R472" i="8"/>
  <c r="U472" i="8" s="1"/>
  <c r="Q472" i="8"/>
  <c r="T472" i="8" s="1"/>
  <c r="P472" i="8"/>
  <c r="S472" i="8" s="1"/>
  <c r="R471" i="8"/>
  <c r="U471" i="8" s="1"/>
  <c r="Q471" i="8"/>
  <c r="T471" i="8" s="1"/>
  <c r="P471" i="8"/>
  <c r="S471" i="8" s="1"/>
  <c r="R470" i="8"/>
  <c r="U470" i="8" s="1"/>
  <c r="Q470" i="8"/>
  <c r="T470" i="8" s="1"/>
  <c r="P470" i="8"/>
  <c r="S470" i="8" s="1"/>
  <c r="R469" i="8"/>
  <c r="U469" i="8" s="1"/>
  <c r="Q469" i="8"/>
  <c r="T469" i="8" s="1"/>
  <c r="P469" i="8"/>
  <c r="S469" i="8" s="1"/>
  <c r="R468" i="8"/>
  <c r="U468" i="8" s="1"/>
  <c r="Q468" i="8"/>
  <c r="T468" i="8" s="1"/>
  <c r="P468" i="8"/>
  <c r="S468" i="8" s="1"/>
  <c r="R467" i="8"/>
  <c r="U467" i="8" s="1"/>
  <c r="Q467" i="8"/>
  <c r="T467" i="8" s="1"/>
  <c r="P467" i="8"/>
  <c r="S467" i="8" s="1"/>
  <c r="R466" i="8"/>
  <c r="U466" i="8" s="1"/>
  <c r="Q466" i="8"/>
  <c r="T466" i="8" s="1"/>
  <c r="P466" i="8"/>
  <c r="S466" i="8" s="1"/>
  <c r="R465" i="8"/>
  <c r="U465" i="8" s="1"/>
  <c r="Q465" i="8"/>
  <c r="T465" i="8" s="1"/>
  <c r="P465" i="8"/>
  <c r="S465" i="8" s="1"/>
  <c r="R464" i="8"/>
  <c r="U464" i="8" s="1"/>
  <c r="Q464" i="8"/>
  <c r="T464" i="8" s="1"/>
  <c r="P464" i="8"/>
  <c r="S464" i="8" s="1"/>
  <c r="R463" i="8"/>
  <c r="U463" i="8" s="1"/>
  <c r="Q463" i="8"/>
  <c r="T463" i="8" s="1"/>
  <c r="P463" i="8"/>
  <c r="S463" i="8" s="1"/>
  <c r="R462" i="8"/>
  <c r="U462" i="8" s="1"/>
  <c r="Q462" i="8"/>
  <c r="T462" i="8" s="1"/>
  <c r="P462" i="8"/>
  <c r="S462" i="8" s="1"/>
  <c r="R461" i="8"/>
  <c r="U461" i="8" s="1"/>
  <c r="Q461" i="8"/>
  <c r="T461" i="8" s="1"/>
  <c r="P461" i="8"/>
  <c r="S461" i="8" s="1"/>
  <c r="R460" i="8"/>
  <c r="U460" i="8" s="1"/>
  <c r="Q460" i="8"/>
  <c r="T460" i="8" s="1"/>
  <c r="P460" i="8"/>
  <c r="S460" i="8" s="1"/>
  <c r="R459" i="8"/>
  <c r="U459" i="8" s="1"/>
  <c r="Q459" i="8"/>
  <c r="T459" i="8" s="1"/>
  <c r="P459" i="8"/>
  <c r="S459" i="8" s="1"/>
  <c r="R458" i="8"/>
  <c r="U458" i="8" s="1"/>
  <c r="Q458" i="8"/>
  <c r="T458" i="8" s="1"/>
  <c r="P458" i="8"/>
  <c r="S458" i="8" s="1"/>
  <c r="R457" i="8"/>
  <c r="U457" i="8" s="1"/>
  <c r="Q457" i="8"/>
  <c r="T457" i="8" s="1"/>
  <c r="P457" i="8"/>
  <c r="S457" i="8" s="1"/>
  <c r="R456" i="8"/>
  <c r="U456" i="8" s="1"/>
  <c r="Q456" i="8"/>
  <c r="T456" i="8" s="1"/>
  <c r="P456" i="8"/>
  <c r="S456" i="8" s="1"/>
  <c r="R455" i="8"/>
  <c r="U455" i="8" s="1"/>
  <c r="Q455" i="8"/>
  <c r="T455" i="8" s="1"/>
  <c r="P455" i="8"/>
  <c r="S455" i="8" s="1"/>
  <c r="R454" i="8"/>
  <c r="U454" i="8" s="1"/>
  <c r="Q454" i="8"/>
  <c r="T454" i="8" s="1"/>
  <c r="P454" i="8"/>
  <c r="S454" i="8" s="1"/>
  <c r="R453" i="8"/>
  <c r="U453" i="8" s="1"/>
  <c r="Q453" i="8"/>
  <c r="T453" i="8" s="1"/>
  <c r="P453" i="8"/>
  <c r="S453" i="8" s="1"/>
  <c r="R452" i="8"/>
  <c r="U452" i="8" s="1"/>
  <c r="Q452" i="8"/>
  <c r="T452" i="8" s="1"/>
  <c r="P452" i="8"/>
  <c r="S452" i="8" s="1"/>
  <c r="R451" i="8"/>
  <c r="U451" i="8" s="1"/>
  <c r="Q451" i="8"/>
  <c r="T451" i="8" s="1"/>
  <c r="P451" i="8"/>
  <c r="S451" i="8" s="1"/>
  <c r="R450" i="8"/>
  <c r="U450" i="8" s="1"/>
  <c r="Q450" i="8"/>
  <c r="T450" i="8" s="1"/>
  <c r="P450" i="8"/>
  <c r="S450" i="8" s="1"/>
  <c r="R449" i="8"/>
  <c r="U449" i="8" s="1"/>
  <c r="Q449" i="8"/>
  <c r="T449" i="8" s="1"/>
  <c r="P449" i="8"/>
  <c r="S449" i="8" s="1"/>
  <c r="R448" i="8"/>
  <c r="U448" i="8" s="1"/>
  <c r="Q448" i="8"/>
  <c r="T448" i="8" s="1"/>
  <c r="P448" i="8"/>
  <c r="S448" i="8" s="1"/>
  <c r="R447" i="8"/>
  <c r="U447" i="8" s="1"/>
  <c r="Q447" i="8"/>
  <c r="T447" i="8" s="1"/>
  <c r="P447" i="8"/>
  <c r="S447" i="8" s="1"/>
  <c r="R446" i="8"/>
  <c r="U446" i="8" s="1"/>
  <c r="Q446" i="8"/>
  <c r="T446" i="8" s="1"/>
  <c r="P446" i="8"/>
  <c r="S446" i="8" s="1"/>
  <c r="R445" i="8"/>
  <c r="U445" i="8" s="1"/>
  <c r="Q445" i="8"/>
  <c r="T445" i="8" s="1"/>
  <c r="P445" i="8"/>
  <c r="S445" i="8" s="1"/>
  <c r="R444" i="8"/>
  <c r="U444" i="8" s="1"/>
  <c r="Q444" i="8"/>
  <c r="T444" i="8" s="1"/>
  <c r="P444" i="8"/>
  <c r="S444" i="8" s="1"/>
  <c r="R443" i="8"/>
  <c r="U443" i="8" s="1"/>
  <c r="Q443" i="8"/>
  <c r="T443" i="8" s="1"/>
  <c r="P443" i="8"/>
  <c r="S443" i="8" s="1"/>
  <c r="R442" i="8"/>
  <c r="U442" i="8" s="1"/>
  <c r="Q442" i="8"/>
  <c r="T442" i="8" s="1"/>
  <c r="P442" i="8"/>
  <c r="S442" i="8" s="1"/>
  <c r="R441" i="8"/>
  <c r="U441" i="8" s="1"/>
  <c r="Q441" i="8"/>
  <c r="T441" i="8" s="1"/>
  <c r="P441" i="8"/>
  <c r="S441" i="8" s="1"/>
  <c r="R440" i="8"/>
  <c r="U440" i="8" s="1"/>
  <c r="Q440" i="8"/>
  <c r="T440" i="8" s="1"/>
  <c r="P440" i="8"/>
  <c r="S440" i="8" s="1"/>
  <c r="R439" i="8"/>
  <c r="U439" i="8" s="1"/>
  <c r="Q439" i="8"/>
  <c r="T439" i="8" s="1"/>
  <c r="P439" i="8"/>
  <c r="S439" i="8" s="1"/>
  <c r="R438" i="8"/>
  <c r="U438" i="8" s="1"/>
  <c r="Q438" i="8"/>
  <c r="T438" i="8" s="1"/>
  <c r="P438" i="8"/>
  <c r="S438" i="8" s="1"/>
  <c r="R437" i="8"/>
  <c r="U437" i="8" s="1"/>
  <c r="Q437" i="8"/>
  <c r="T437" i="8" s="1"/>
  <c r="P437" i="8"/>
  <c r="S437" i="8" s="1"/>
  <c r="R436" i="8"/>
  <c r="U436" i="8" s="1"/>
  <c r="Q436" i="8"/>
  <c r="T436" i="8" s="1"/>
  <c r="P436" i="8"/>
  <c r="S436" i="8" s="1"/>
  <c r="R435" i="8"/>
  <c r="U435" i="8" s="1"/>
  <c r="Q435" i="8"/>
  <c r="T435" i="8" s="1"/>
  <c r="P435" i="8"/>
  <c r="S435" i="8" s="1"/>
  <c r="R434" i="8"/>
  <c r="U434" i="8" s="1"/>
  <c r="Q434" i="8"/>
  <c r="T434" i="8" s="1"/>
  <c r="P434" i="8"/>
  <c r="S434" i="8" s="1"/>
  <c r="R433" i="8"/>
  <c r="U433" i="8" s="1"/>
  <c r="Q433" i="8"/>
  <c r="T433" i="8" s="1"/>
  <c r="P433" i="8"/>
  <c r="S433" i="8" s="1"/>
  <c r="R432" i="8"/>
  <c r="U432" i="8" s="1"/>
  <c r="Q432" i="8"/>
  <c r="T432" i="8" s="1"/>
  <c r="P432" i="8"/>
  <c r="S432" i="8" s="1"/>
  <c r="R431" i="8"/>
  <c r="U431" i="8" s="1"/>
  <c r="Q431" i="8"/>
  <c r="T431" i="8" s="1"/>
  <c r="P431" i="8"/>
  <c r="S431" i="8" s="1"/>
  <c r="R430" i="8"/>
  <c r="U430" i="8" s="1"/>
  <c r="Q430" i="8"/>
  <c r="T430" i="8" s="1"/>
  <c r="P430" i="8"/>
  <c r="S430" i="8" s="1"/>
  <c r="R429" i="8"/>
  <c r="U429" i="8" s="1"/>
  <c r="Q429" i="8"/>
  <c r="T429" i="8" s="1"/>
  <c r="P429" i="8"/>
  <c r="S429" i="8" s="1"/>
  <c r="R428" i="8"/>
  <c r="U428" i="8" s="1"/>
  <c r="Q428" i="8"/>
  <c r="T428" i="8" s="1"/>
  <c r="P428" i="8"/>
  <c r="S428" i="8" s="1"/>
  <c r="R427" i="8"/>
  <c r="U427" i="8" s="1"/>
  <c r="Q427" i="8"/>
  <c r="T427" i="8" s="1"/>
  <c r="P427" i="8"/>
  <c r="S427" i="8" s="1"/>
  <c r="R426" i="8"/>
  <c r="U426" i="8" s="1"/>
  <c r="Q426" i="8"/>
  <c r="T426" i="8" s="1"/>
  <c r="P426" i="8"/>
  <c r="S426" i="8" s="1"/>
  <c r="R425" i="8"/>
  <c r="U425" i="8" s="1"/>
  <c r="Q425" i="8"/>
  <c r="T425" i="8" s="1"/>
  <c r="P425" i="8"/>
  <c r="S425" i="8" s="1"/>
  <c r="R424" i="8"/>
  <c r="U424" i="8" s="1"/>
  <c r="Q424" i="8"/>
  <c r="T424" i="8" s="1"/>
  <c r="P424" i="8"/>
  <c r="S424" i="8" s="1"/>
  <c r="R423" i="8"/>
  <c r="U423" i="8" s="1"/>
  <c r="Q423" i="8"/>
  <c r="T423" i="8" s="1"/>
  <c r="P423" i="8"/>
  <c r="S423" i="8" s="1"/>
  <c r="R422" i="8"/>
  <c r="U422" i="8" s="1"/>
  <c r="Q422" i="8"/>
  <c r="T422" i="8" s="1"/>
  <c r="P422" i="8"/>
  <c r="S422" i="8" s="1"/>
  <c r="R421" i="8"/>
  <c r="U421" i="8" s="1"/>
  <c r="Q421" i="8"/>
  <c r="T421" i="8" s="1"/>
  <c r="P421" i="8"/>
  <c r="S421" i="8" s="1"/>
  <c r="R420" i="8"/>
  <c r="U420" i="8" s="1"/>
  <c r="Q420" i="8"/>
  <c r="T420" i="8" s="1"/>
  <c r="P420" i="8"/>
  <c r="S420" i="8" s="1"/>
  <c r="R419" i="8"/>
  <c r="U419" i="8" s="1"/>
  <c r="Q419" i="8"/>
  <c r="T419" i="8" s="1"/>
  <c r="P419" i="8"/>
  <c r="S419" i="8" s="1"/>
  <c r="R418" i="8"/>
  <c r="U418" i="8" s="1"/>
  <c r="Q418" i="8"/>
  <c r="T418" i="8" s="1"/>
  <c r="P418" i="8"/>
  <c r="S418" i="8" s="1"/>
  <c r="R417" i="8"/>
  <c r="U417" i="8" s="1"/>
  <c r="Q417" i="8"/>
  <c r="T417" i="8" s="1"/>
  <c r="P417" i="8"/>
  <c r="S417" i="8" s="1"/>
  <c r="R416" i="8"/>
  <c r="U416" i="8" s="1"/>
  <c r="Q416" i="8"/>
  <c r="T416" i="8" s="1"/>
  <c r="P416" i="8"/>
  <c r="S416" i="8" s="1"/>
  <c r="R415" i="8"/>
  <c r="U415" i="8" s="1"/>
  <c r="Q415" i="8"/>
  <c r="T415" i="8" s="1"/>
  <c r="P415" i="8"/>
  <c r="S415" i="8" s="1"/>
  <c r="R414" i="8"/>
  <c r="U414" i="8" s="1"/>
  <c r="Q414" i="8"/>
  <c r="T414" i="8" s="1"/>
  <c r="P414" i="8"/>
  <c r="S414" i="8" s="1"/>
  <c r="R413" i="8"/>
  <c r="U413" i="8" s="1"/>
  <c r="Q413" i="8"/>
  <c r="T413" i="8" s="1"/>
  <c r="P413" i="8"/>
  <c r="S413" i="8" s="1"/>
  <c r="R412" i="8"/>
  <c r="U412" i="8" s="1"/>
  <c r="Q412" i="8"/>
  <c r="T412" i="8" s="1"/>
  <c r="P412" i="8"/>
  <c r="S412" i="8" s="1"/>
  <c r="R411" i="8"/>
  <c r="U411" i="8" s="1"/>
  <c r="Q411" i="8"/>
  <c r="T411" i="8" s="1"/>
  <c r="P411" i="8"/>
  <c r="S411" i="8" s="1"/>
  <c r="R410" i="8"/>
  <c r="U410" i="8" s="1"/>
  <c r="Q410" i="8"/>
  <c r="T410" i="8" s="1"/>
  <c r="P410" i="8"/>
  <c r="S410" i="8" s="1"/>
  <c r="R409" i="8"/>
  <c r="U409" i="8" s="1"/>
  <c r="Q409" i="8"/>
  <c r="T409" i="8" s="1"/>
  <c r="P409" i="8"/>
  <c r="S409" i="8" s="1"/>
  <c r="R408" i="8"/>
  <c r="U408" i="8" s="1"/>
  <c r="Q408" i="8"/>
  <c r="T408" i="8" s="1"/>
  <c r="P408" i="8"/>
  <c r="S408" i="8" s="1"/>
  <c r="R407" i="8"/>
  <c r="U407" i="8" s="1"/>
  <c r="Q407" i="8"/>
  <c r="T407" i="8" s="1"/>
  <c r="P407" i="8"/>
  <c r="S407" i="8" s="1"/>
  <c r="R406" i="8"/>
  <c r="U406" i="8" s="1"/>
  <c r="Q406" i="8"/>
  <c r="T406" i="8" s="1"/>
  <c r="P406" i="8"/>
  <c r="S406" i="8" s="1"/>
  <c r="R405" i="8"/>
  <c r="U405" i="8" s="1"/>
  <c r="Q405" i="8"/>
  <c r="T405" i="8" s="1"/>
  <c r="P405" i="8"/>
  <c r="S405" i="8" s="1"/>
  <c r="R404" i="8"/>
  <c r="U404" i="8" s="1"/>
  <c r="Q404" i="8"/>
  <c r="T404" i="8" s="1"/>
  <c r="P404" i="8"/>
  <c r="S404" i="8" s="1"/>
  <c r="R403" i="8"/>
  <c r="U403" i="8" s="1"/>
  <c r="Q403" i="8"/>
  <c r="T403" i="8" s="1"/>
  <c r="P403" i="8"/>
  <c r="S403" i="8" s="1"/>
  <c r="R402" i="8"/>
  <c r="U402" i="8" s="1"/>
  <c r="Q402" i="8"/>
  <c r="T402" i="8" s="1"/>
  <c r="P402" i="8"/>
  <c r="S402" i="8" s="1"/>
  <c r="R401" i="8"/>
  <c r="U401" i="8" s="1"/>
  <c r="Q401" i="8"/>
  <c r="T401" i="8" s="1"/>
  <c r="P401" i="8"/>
  <c r="S401" i="8" s="1"/>
  <c r="R400" i="8"/>
  <c r="U400" i="8" s="1"/>
  <c r="Q400" i="8"/>
  <c r="T400" i="8" s="1"/>
  <c r="P400" i="8"/>
  <c r="S400" i="8" s="1"/>
  <c r="R399" i="8"/>
  <c r="U399" i="8" s="1"/>
  <c r="Q399" i="8"/>
  <c r="T399" i="8" s="1"/>
  <c r="P399" i="8"/>
  <c r="S399" i="8" s="1"/>
  <c r="R398" i="8"/>
  <c r="U398" i="8" s="1"/>
  <c r="Q398" i="8"/>
  <c r="T398" i="8" s="1"/>
  <c r="P398" i="8"/>
  <c r="S398" i="8" s="1"/>
  <c r="R397" i="8"/>
  <c r="U397" i="8" s="1"/>
  <c r="Q397" i="8"/>
  <c r="T397" i="8" s="1"/>
  <c r="P397" i="8"/>
  <c r="S397" i="8" s="1"/>
  <c r="R396" i="8"/>
  <c r="U396" i="8" s="1"/>
  <c r="Q396" i="8"/>
  <c r="T396" i="8" s="1"/>
  <c r="P396" i="8"/>
  <c r="S396" i="8" s="1"/>
  <c r="R395" i="8"/>
  <c r="U395" i="8" s="1"/>
  <c r="Q395" i="8"/>
  <c r="T395" i="8" s="1"/>
  <c r="P395" i="8"/>
  <c r="S395" i="8" s="1"/>
  <c r="R394" i="8"/>
  <c r="U394" i="8" s="1"/>
  <c r="Q394" i="8"/>
  <c r="T394" i="8" s="1"/>
  <c r="P394" i="8"/>
  <c r="S394" i="8" s="1"/>
  <c r="R393" i="8"/>
  <c r="U393" i="8" s="1"/>
  <c r="Q393" i="8"/>
  <c r="T393" i="8" s="1"/>
  <c r="P393" i="8"/>
  <c r="S393" i="8" s="1"/>
  <c r="R392" i="8"/>
  <c r="U392" i="8" s="1"/>
  <c r="Q392" i="8"/>
  <c r="T392" i="8" s="1"/>
  <c r="P392" i="8"/>
  <c r="S392" i="8" s="1"/>
  <c r="R391" i="8"/>
  <c r="U391" i="8" s="1"/>
  <c r="Q391" i="8"/>
  <c r="T391" i="8" s="1"/>
  <c r="P391" i="8"/>
  <c r="S391" i="8" s="1"/>
  <c r="R390" i="8"/>
  <c r="U390" i="8" s="1"/>
  <c r="Q390" i="8"/>
  <c r="T390" i="8" s="1"/>
  <c r="P390" i="8"/>
  <c r="S390" i="8" s="1"/>
  <c r="R389" i="8"/>
  <c r="U389" i="8" s="1"/>
  <c r="Q389" i="8"/>
  <c r="T389" i="8" s="1"/>
  <c r="P389" i="8"/>
  <c r="S389" i="8" s="1"/>
  <c r="R388" i="8"/>
  <c r="U388" i="8" s="1"/>
  <c r="Q388" i="8"/>
  <c r="T388" i="8" s="1"/>
  <c r="P388" i="8"/>
  <c r="S388" i="8" s="1"/>
  <c r="R387" i="8"/>
  <c r="U387" i="8" s="1"/>
  <c r="Q387" i="8"/>
  <c r="T387" i="8" s="1"/>
  <c r="P387" i="8"/>
  <c r="S387" i="8" s="1"/>
  <c r="R386" i="8"/>
  <c r="U386" i="8" s="1"/>
  <c r="Q386" i="8"/>
  <c r="T386" i="8" s="1"/>
  <c r="P386" i="8"/>
  <c r="S386" i="8" s="1"/>
  <c r="R385" i="8"/>
  <c r="U385" i="8" s="1"/>
  <c r="Q385" i="8"/>
  <c r="T385" i="8" s="1"/>
  <c r="P385" i="8"/>
  <c r="S385" i="8" s="1"/>
  <c r="R384" i="8"/>
  <c r="U384" i="8" s="1"/>
  <c r="Q384" i="8"/>
  <c r="T384" i="8" s="1"/>
  <c r="P384" i="8"/>
  <c r="S384" i="8" s="1"/>
  <c r="R383" i="8"/>
  <c r="U383" i="8" s="1"/>
  <c r="Q383" i="8"/>
  <c r="T383" i="8" s="1"/>
  <c r="P383" i="8"/>
  <c r="S383" i="8" s="1"/>
  <c r="R382" i="8"/>
  <c r="U382" i="8" s="1"/>
  <c r="Q382" i="8"/>
  <c r="T382" i="8" s="1"/>
  <c r="P382" i="8"/>
  <c r="S382" i="8" s="1"/>
  <c r="R381" i="8"/>
  <c r="U381" i="8" s="1"/>
  <c r="Q381" i="8"/>
  <c r="T381" i="8" s="1"/>
  <c r="P381" i="8"/>
  <c r="S381" i="8" s="1"/>
  <c r="R380" i="8"/>
  <c r="U380" i="8" s="1"/>
  <c r="Q380" i="8"/>
  <c r="T380" i="8" s="1"/>
  <c r="P380" i="8"/>
  <c r="S380" i="8" s="1"/>
  <c r="R379" i="8"/>
  <c r="U379" i="8" s="1"/>
  <c r="Q379" i="8"/>
  <c r="T379" i="8" s="1"/>
  <c r="P379" i="8"/>
  <c r="S379" i="8" s="1"/>
  <c r="R378" i="8"/>
  <c r="U378" i="8" s="1"/>
  <c r="Q378" i="8"/>
  <c r="T378" i="8" s="1"/>
  <c r="P378" i="8"/>
  <c r="S378" i="8" s="1"/>
  <c r="R377" i="8"/>
  <c r="U377" i="8" s="1"/>
  <c r="Q377" i="8"/>
  <c r="T377" i="8" s="1"/>
  <c r="P377" i="8"/>
  <c r="S377" i="8" s="1"/>
  <c r="R376" i="8"/>
  <c r="U376" i="8" s="1"/>
  <c r="Q376" i="8"/>
  <c r="T376" i="8" s="1"/>
  <c r="P376" i="8"/>
  <c r="S376" i="8" s="1"/>
  <c r="R375" i="8"/>
  <c r="U375" i="8" s="1"/>
  <c r="Q375" i="8"/>
  <c r="T375" i="8" s="1"/>
  <c r="P375" i="8"/>
  <c r="S375" i="8" s="1"/>
  <c r="R374" i="8"/>
  <c r="U374" i="8" s="1"/>
  <c r="Q374" i="8"/>
  <c r="T374" i="8" s="1"/>
  <c r="P374" i="8"/>
  <c r="S374" i="8" s="1"/>
  <c r="R373" i="8"/>
  <c r="U373" i="8" s="1"/>
  <c r="Q373" i="8"/>
  <c r="T373" i="8" s="1"/>
  <c r="P373" i="8"/>
  <c r="S373" i="8" s="1"/>
  <c r="R372" i="8"/>
  <c r="U372" i="8" s="1"/>
  <c r="Q372" i="8"/>
  <c r="T372" i="8" s="1"/>
  <c r="P372" i="8"/>
  <c r="S372" i="8" s="1"/>
  <c r="R371" i="8"/>
  <c r="U371" i="8" s="1"/>
  <c r="Q371" i="8"/>
  <c r="T371" i="8" s="1"/>
  <c r="P371" i="8"/>
  <c r="S371" i="8" s="1"/>
  <c r="R370" i="8"/>
  <c r="U370" i="8" s="1"/>
  <c r="Q370" i="8"/>
  <c r="T370" i="8" s="1"/>
  <c r="P370" i="8"/>
  <c r="S370" i="8" s="1"/>
  <c r="R369" i="8"/>
  <c r="U369" i="8" s="1"/>
  <c r="Q369" i="8"/>
  <c r="T369" i="8" s="1"/>
  <c r="P369" i="8"/>
  <c r="S369" i="8" s="1"/>
  <c r="R368" i="8"/>
  <c r="U368" i="8" s="1"/>
  <c r="Q368" i="8"/>
  <c r="T368" i="8" s="1"/>
  <c r="P368" i="8"/>
  <c r="S368" i="8" s="1"/>
  <c r="R367" i="8"/>
  <c r="U367" i="8" s="1"/>
  <c r="Q367" i="8"/>
  <c r="T367" i="8" s="1"/>
  <c r="P367" i="8"/>
  <c r="S367" i="8" s="1"/>
  <c r="R366" i="8"/>
  <c r="U366" i="8" s="1"/>
  <c r="Q366" i="8"/>
  <c r="T366" i="8" s="1"/>
  <c r="P366" i="8"/>
  <c r="S366" i="8" s="1"/>
  <c r="R365" i="8"/>
  <c r="U365" i="8" s="1"/>
  <c r="Q365" i="8"/>
  <c r="T365" i="8" s="1"/>
  <c r="P365" i="8"/>
  <c r="S365" i="8" s="1"/>
  <c r="R364" i="8"/>
  <c r="U364" i="8" s="1"/>
  <c r="Q364" i="8"/>
  <c r="T364" i="8" s="1"/>
  <c r="P364" i="8"/>
  <c r="S364" i="8" s="1"/>
  <c r="R363" i="8"/>
  <c r="U363" i="8" s="1"/>
  <c r="Q363" i="8"/>
  <c r="T363" i="8" s="1"/>
  <c r="P363" i="8"/>
  <c r="S363" i="8" s="1"/>
  <c r="R362" i="8"/>
  <c r="U362" i="8" s="1"/>
  <c r="Q362" i="8"/>
  <c r="T362" i="8" s="1"/>
  <c r="P362" i="8"/>
  <c r="S362" i="8" s="1"/>
  <c r="R361" i="8"/>
  <c r="U361" i="8" s="1"/>
  <c r="Q361" i="8"/>
  <c r="T361" i="8" s="1"/>
  <c r="P361" i="8"/>
  <c r="S361" i="8" s="1"/>
  <c r="R360" i="8"/>
  <c r="U360" i="8" s="1"/>
  <c r="Q360" i="8"/>
  <c r="T360" i="8" s="1"/>
  <c r="P360" i="8"/>
  <c r="S360" i="8" s="1"/>
  <c r="R359" i="8"/>
  <c r="U359" i="8" s="1"/>
  <c r="Q359" i="8"/>
  <c r="T359" i="8" s="1"/>
  <c r="P359" i="8"/>
  <c r="S359" i="8" s="1"/>
  <c r="R358" i="8"/>
  <c r="U358" i="8" s="1"/>
  <c r="Q358" i="8"/>
  <c r="T358" i="8" s="1"/>
  <c r="P358" i="8"/>
  <c r="S358" i="8" s="1"/>
  <c r="R357" i="8"/>
  <c r="U357" i="8" s="1"/>
  <c r="Q357" i="8"/>
  <c r="T357" i="8" s="1"/>
  <c r="P357" i="8"/>
  <c r="S357" i="8" s="1"/>
  <c r="R356" i="8"/>
  <c r="U356" i="8" s="1"/>
  <c r="Q356" i="8"/>
  <c r="T356" i="8" s="1"/>
  <c r="P356" i="8"/>
  <c r="S356" i="8" s="1"/>
  <c r="R355" i="8"/>
  <c r="U355" i="8" s="1"/>
  <c r="Q355" i="8"/>
  <c r="T355" i="8" s="1"/>
  <c r="P355" i="8"/>
  <c r="S355" i="8" s="1"/>
  <c r="R354" i="8"/>
  <c r="U354" i="8" s="1"/>
  <c r="Q354" i="8"/>
  <c r="T354" i="8" s="1"/>
  <c r="P354" i="8"/>
  <c r="S354" i="8" s="1"/>
  <c r="R353" i="8"/>
  <c r="U353" i="8" s="1"/>
  <c r="Q353" i="8"/>
  <c r="T353" i="8" s="1"/>
  <c r="P353" i="8"/>
  <c r="S353" i="8" s="1"/>
  <c r="R352" i="8"/>
  <c r="U352" i="8" s="1"/>
  <c r="Q352" i="8"/>
  <c r="T352" i="8" s="1"/>
  <c r="P352" i="8"/>
  <c r="S352" i="8" s="1"/>
  <c r="R351" i="8"/>
  <c r="U351" i="8" s="1"/>
  <c r="Q351" i="8"/>
  <c r="T351" i="8" s="1"/>
  <c r="P351" i="8"/>
  <c r="S351" i="8" s="1"/>
  <c r="R350" i="8"/>
  <c r="U350" i="8" s="1"/>
  <c r="Q350" i="8"/>
  <c r="T350" i="8" s="1"/>
  <c r="P350" i="8"/>
  <c r="S350" i="8" s="1"/>
  <c r="R349" i="8"/>
  <c r="U349" i="8" s="1"/>
  <c r="Q349" i="8"/>
  <c r="T349" i="8" s="1"/>
  <c r="P349" i="8"/>
  <c r="S349" i="8" s="1"/>
  <c r="R348" i="8"/>
  <c r="U348" i="8" s="1"/>
  <c r="Q348" i="8"/>
  <c r="T348" i="8" s="1"/>
  <c r="P348" i="8"/>
  <c r="S348" i="8" s="1"/>
  <c r="R347" i="8"/>
  <c r="U347" i="8" s="1"/>
  <c r="Q347" i="8"/>
  <c r="T347" i="8" s="1"/>
  <c r="P347" i="8"/>
  <c r="S347" i="8" s="1"/>
  <c r="R346" i="8"/>
  <c r="U346" i="8" s="1"/>
  <c r="Q346" i="8"/>
  <c r="T346" i="8" s="1"/>
  <c r="P346" i="8"/>
  <c r="S346" i="8" s="1"/>
  <c r="R345" i="8"/>
  <c r="U345" i="8" s="1"/>
  <c r="Q345" i="8"/>
  <c r="T345" i="8" s="1"/>
  <c r="P345" i="8"/>
  <c r="S345" i="8" s="1"/>
  <c r="R344" i="8"/>
  <c r="U344" i="8" s="1"/>
  <c r="Q344" i="8"/>
  <c r="T344" i="8" s="1"/>
  <c r="P344" i="8"/>
  <c r="S344" i="8" s="1"/>
  <c r="R343" i="8"/>
  <c r="U343" i="8" s="1"/>
  <c r="Q343" i="8"/>
  <c r="T343" i="8" s="1"/>
  <c r="P343" i="8"/>
  <c r="S343" i="8" s="1"/>
  <c r="R342" i="8"/>
  <c r="U342" i="8" s="1"/>
  <c r="Q342" i="8"/>
  <c r="T342" i="8" s="1"/>
  <c r="P342" i="8"/>
  <c r="S342" i="8" s="1"/>
  <c r="R341" i="8"/>
  <c r="U341" i="8" s="1"/>
  <c r="Q341" i="8"/>
  <c r="T341" i="8" s="1"/>
  <c r="P341" i="8"/>
  <c r="S341" i="8" s="1"/>
  <c r="R340" i="8"/>
  <c r="U340" i="8" s="1"/>
  <c r="Q340" i="8"/>
  <c r="T340" i="8" s="1"/>
  <c r="P340" i="8"/>
  <c r="S340" i="8" s="1"/>
  <c r="R339" i="8"/>
  <c r="U339" i="8" s="1"/>
  <c r="Q339" i="8"/>
  <c r="T339" i="8" s="1"/>
  <c r="P339" i="8"/>
  <c r="S339" i="8" s="1"/>
  <c r="R338" i="8"/>
  <c r="U338" i="8" s="1"/>
  <c r="Q338" i="8"/>
  <c r="T338" i="8" s="1"/>
  <c r="P338" i="8"/>
  <c r="S338" i="8" s="1"/>
  <c r="R337" i="8"/>
  <c r="U337" i="8" s="1"/>
  <c r="Q337" i="8"/>
  <c r="T337" i="8" s="1"/>
  <c r="P337" i="8"/>
  <c r="S337" i="8" s="1"/>
  <c r="R336" i="8"/>
  <c r="U336" i="8" s="1"/>
  <c r="Q336" i="8"/>
  <c r="T336" i="8" s="1"/>
  <c r="P336" i="8"/>
  <c r="S336" i="8" s="1"/>
  <c r="R335" i="8"/>
  <c r="U335" i="8" s="1"/>
  <c r="Q335" i="8"/>
  <c r="T335" i="8" s="1"/>
  <c r="P335" i="8"/>
  <c r="S335" i="8" s="1"/>
  <c r="R334" i="8"/>
  <c r="U334" i="8" s="1"/>
  <c r="Q334" i="8"/>
  <c r="T334" i="8" s="1"/>
  <c r="P334" i="8"/>
  <c r="S334" i="8" s="1"/>
  <c r="R333" i="8"/>
  <c r="U333" i="8" s="1"/>
  <c r="Q333" i="8"/>
  <c r="T333" i="8" s="1"/>
  <c r="P333" i="8"/>
  <c r="S333" i="8" s="1"/>
  <c r="R332" i="8"/>
  <c r="U332" i="8" s="1"/>
  <c r="Q332" i="8"/>
  <c r="T332" i="8" s="1"/>
  <c r="P332" i="8"/>
  <c r="S332" i="8" s="1"/>
  <c r="R331" i="8"/>
  <c r="U331" i="8" s="1"/>
  <c r="Q331" i="8"/>
  <c r="T331" i="8" s="1"/>
  <c r="P331" i="8"/>
  <c r="S331" i="8" s="1"/>
  <c r="R330" i="8"/>
  <c r="U330" i="8" s="1"/>
  <c r="Q330" i="8"/>
  <c r="T330" i="8" s="1"/>
  <c r="P330" i="8"/>
  <c r="S330" i="8" s="1"/>
  <c r="R329" i="8"/>
  <c r="U329" i="8" s="1"/>
  <c r="Q329" i="8"/>
  <c r="T329" i="8" s="1"/>
  <c r="P329" i="8"/>
  <c r="S329" i="8" s="1"/>
  <c r="R328" i="8"/>
  <c r="U328" i="8" s="1"/>
  <c r="Q328" i="8"/>
  <c r="T328" i="8" s="1"/>
  <c r="P328" i="8"/>
  <c r="S328" i="8" s="1"/>
  <c r="R327" i="8"/>
  <c r="U327" i="8" s="1"/>
  <c r="Q327" i="8"/>
  <c r="T327" i="8" s="1"/>
  <c r="P327" i="8"/>
  <c r="S327" i="8" s="1"/>
  <c r="R326" i="8"/>
  <c r="U326" i="8" s="1"/>
  <c r="Q326" i="8"/>
  <c r="T326" i="8" s="1"/>
  <c r="P326" i="8"/>
  <c r="S326" i="8" s="1"/>
  <c r="R325" i="8"/>
  <c r="U325" i="8" s="1"/>
  <c r="Q325" i="8"/>
  <c r="T325" i="8" s="1"/>
  <c r="P325" i="8"/>
  <c r="S325" i="8" s="1"/>
  <c r="R324" i="8"/>
  <c r="U324" i="8" s="1"/>
  <c r="Q324" i="8"/>
  <c r="T324" i="8" s="1"/>
  <c r="P324" i="8"/>
  <c r="S324" i="8" s="1"/>
  <c r="R323" i="8"/>
  <c r="U323" i="8" s="1"/>
  <c r="Q323" i="8"/>
  <c r="T323" i="8" s="1"/>
  <c r="P323" i="8"/>
  <c r="S323" i="8" s="1"/>
  <c r="R322" i="8"/>
  <c r="U322" i="8" s="1"/>
  <c r="Q322" i="8"/>
  <c r="T322" i="8" s="1"/>
  <c r="P322" i="8"/>
  <c r="S322" i="8" s="1"/>
  <c r="R321" i="8"/>
  <c r="U321" i="8" s="1"/>
  <c r="Q321" i="8"/>
  <c r="T321" i="8" s="1"/>
  <c r="P321" i="8"/>
  <c r="S321" i="8" s="1"/>
  <c r="R320" i="8"/>
  <c r="U320" i="8" s="1"/>
  <c r="Q320" i="8"/>
  <c r="T320" i="8" s="1"/>
  <c r="P320" i="8"/>
  <c r="S320" i="8" s="1"/>
  <c r="R319" i="8"/>
  <c r="U319" i="8" s="1"/>
  <c r="Q319" i="8"/>
  <c r="T319" i="8" s="1"/>
  <c r="P319" i="8"/>
  <c r="S319" i="8" s="1"/>
  <c r="R318" i="8"/>
  <c r="U318" i="8" s="1"/>
  <c r="Q318" i="8"/>
  <c r="T318" i="8" s="1"/>
  <c r="P318" i="8"/>
  <c r="S318" i="8" s="1"/>
  <c r="R317" i="8"/>
  <c r="U317" i="8" s="1"/>
  <c r="Q317" i="8"/>
  <c r="T317" i="8" s="1"/>
  <c r="P317" i="8"/>
  <c r="S317" i="8" s="1"/>
  <c r="R316" i="8"/>
  <c r="U316" i="8" s="1"/>
  <c r="Q316" i="8"/>
  <c r="T316" i="8" s="1"/>
  <c r="P316" i="8"/>
  <c r="S316" i="8" s="1"/>
  <c r="R315" i="8"/>
  <c r="U315" i="8" s="1"/>
  <c r="Q315" i="8"/>
  <c r="T315" i="8" s="1"/>
  <c r="P315" i="8"/>
  <c r="S315" i="8" s="1"/>
  <c r="R314" i="8"/>
  <c r="U314" i="8" s="1"/>
  <c r="Q314" i="8"/>
  <c r="T314" i="8" s="1"/>
  <c r="P314" i="8"/>
  <c r="S314" i="8" s="1"/>
  <c r="R313" i="8"/>
  <c r="U313" i="8" s="1"/>
  <c r="Q313" i="8"/>
  <c r="T313" i="8" s="1"/>
  <c r="P313" i="8"/>
  <c r="S313" i="8" s="1"/>
  <c r="R312" i="8"/>
  <c r="U312" i="8" s="1"/>
  <c r="Q312" i="8"/>
  <c r="T312" i="8" s="1"/>
  <c r="P312" i="8"/>
  <c r="S312" i="8" s="1"/>
  <c r="R311" i="8"/>
  <c r="U311" i="8" s="1"/>
  <c r="Q311" i="8"/>
  <c r="T311" i="8" s="1"/>
  <c r="P311" i="8"/>
  <c r="S311" i="8" s="1"/>
  <c r="R310" i="8"/>
  <c r="U310" i="8" s="1"/>
  <c r="Q310" i="8"/>
  <c r="T310" i="8" s="1"/>
  <c r="P310" i="8"/>
  <c r="S310" i="8" s="1"/>
  <c r="R309" i="8"/>
  <c r="U309" i="8" s="1"/>
  <c r="Q309" i="8"/>
  <c r="T309" i="8" s="1"/>
  <c r="P309" i="8"/>
  <c r="S309" i="8" s="1"/>
  <c r="R308" i="8"/>
  <c r="U308" i="8" s="1"/>
  <c r="Q308" i="8"/>
  <c r="T308" i="8" s="1"/>
  <c r="P308" i="8"/>
  <c r="S308" i="8" s="1"/>
  <c r="R307" i="8"/>
  <c r="U307" i="8" s="1"/>
  <c r="Q307" i="8"/>
  <c r="T307" i="8" s="1"/>
  <c r="P307" i="8"/>
  <c r="S307" i="8" s="1"/>
  <c r="R306" i="8"/>
  <c r="U306" i="8" s="1"/>
  <c r="Q306" i="8"/>
  <c r="T306" i="8" s="1"/>
  <c r="P306" i="8"/>
  <c r="S306" i="8" s="1"/>
  <c r="R305" i="8"/>
  <c r="U305" i="8" s="1"/>
  <c r="Q305" i="8"/>
  <c r="T305" i="8" s="1"/>
  <c r="P305" i="8"/>
  <c r="S305" i="8" s="1"/>
  <c r="R304" i="8"/>
  <c r="U304" i="8" s="1"/>
  <c r="Q304" i="8"/>
  <c r="T304" i="8" s="1"/>
  <c r="P304" i="8"/>
  <c r="S304" i="8" s="1"/>
  <c r="R303" i="8"/>
  <c r="U303" i="8" s="1"/>
  <c r="Q303" i="8"/>
  <c r="T303" i="8" s="1"/>
  <c r="P303" i="8"/>
  <c r="S303" i="8" s="1"/>
  <c r="R302" i="8"/>
  <c r="U302" i="8" s="1"/>
  <c r="Q302" i="8"/>
  <c r="T302" i="8" s="1"/>
  <c r="P302" i="8"/>
  <c r="S302" i="8" s="1"/>
  <c r="R301" i="8"/>
  <c r="U301" i="8" s="1"/>
  <c r="Q301" i="8"/>
  <c r="T301" i="8" s="1"/>
  <c r="P301" i="8"/>
  <c r="S301" i="8" s="1"/>
  <c r="R300" i="8"/>
  <c r="U300" i="8" s="1"/>
  <c r="Q300" i="8"/>
  <c r="T300" i="8" s="1"/>
  <c r="P300" i="8"/>
  <c r="S300" i="8" s="1"/>
  <c r="R299" i="8"/>
  <c r="U299" i="8" s="1"/>
  <c r="Q299" i="8"/>
  <c r="T299" i="8" s="1"/>
  <c r="P299" i="8"/>
  <c r="S299" i="8" s="1"/>
  <c r="R298" i="8"/>
  <c r="U298" i="8" s="1"/>
  <c r="Q298" i="8"/>
  <c r="T298" i="8" s="1"/>
  <c r="P298" i="8"/>
  <c r="S298" i="8" s="1"/>
  <c r="R297" i="8"/>
  <c r="U297" i="8" s="1"/>
  <c r="Q297" i="8"/>
  <c r="T297" i="8" s="1"/>
  <c r="P297" i="8"/>
  <c r="S297" i="8" s="1"/>
  <c r="R296" i="8"/>
  <c r="U296" i="8" s="1"/>
  <c r="Q296" i="8"/>
  <c r="T296" i="8" s="1"/>
  <c r="P296" i="8"/>
  <c r="S296" i="8" s="1"/>
  <c r="R295" i="8"/>
  <c r="U295" i="8" s="1"/>
  <c r="Q295" i="8"/>
  <c r="T295" i="8" s="1"/>
  <c r="P295" i="8"/>
  <c r="S295" i="8" s="1"/>
  <c r="R294" i="8"/>
  <c r="U294" i="8" s="1"/>
  <c r="Q294" i="8"/>
  <c r="T294" i="8" s="1"/>
  <c r="P294" i="8"/>
  <c r="S294" i="8" s="1"/>
  <c r="R293" i="8"/>
  <c r="U293" i="8" s="1"/>
  <c r="Q293" i="8"/>
  <c r="T293" i="8" s="1"/>
  <c r="P293" i="8"/>
  <c r="S293" i="8" s="1"/>
  <c r="R292" i="8"/>
  <c r="U292" i="8" s="1"/>
  <c r="Q292" i="8"/>
  <c r="T292" i="8" s="1"/>
  <c r="P292" i="8"/>
  <c r="S292" i="8" s="1"/>
  <c r="R291" i="8"/>
  <c r="U291" i="8" s="1"/>
  <c r="Q291" i="8"/>
  <c r="T291" i="8" s="1"/>
  <c r="P291" i="8"/>
  <c r="S291" i="8" s="1"/>
  <c r="R290" i="8"/>
  <c r="U290" i="8" s="1"/>
  <c r="Q290" i="8"/>
  <c r="T290" i="8" s="1"/>
  <c r="P290" i="8"/>
  <c r="S290" i="8" s="1"/>
  <c r="R289" i="8"/>
  <c r="U289" i="8" s="1"/>
  <c r="Q289" i="8"/>
  <c r="T289" i="8" s="1"/>
  <c r="P289" i="8"/>
  <c r="S289" i="8" s="1"/>
  <c r="R288" i="8"/>
  <c r="U288" i="8" s="1"/>
  <c r="Q288" i="8"/>
  <c r="T288" i="8" s="1"/>
  <c r="P288" i="8"/>
  <c r="S288" i="8" s="1"/>
  <c r="R287" i="8"/>
  <c r="U287" i="8" s="1"/>
  <c r="Q287" i="8"/>
  <c r="T287" i="8" s="1"/>
  <c r="P287" i="8"/>
  <c r="S287" i="8" s="1"/>
  <c r="R286" i="8"/>
  <c r="U286" i="8" s="1"/>
  <c r="Q286" i="8"/>
  <c r="T286" i="8" s="1"/>
  <c r="P286" i="8"/>
  <c r="S286" i="8" s="1"/>
  <c r="R285" i="8"/>
  <c r="U285" i="8" s="1"/>
  <c r="Q285" i="8"/>
  <c r="T285" i="8" s="1"/>
  <c r="P285" i="8"/>
  <c r="S285" i="8" s="1"/>
  <c r="R284" i="8"/>
  <c r="U284" i="8" s="1"/>
  <c r="Q284" i="8"/>
  <c r="T284" i="8" s="1"/>
  <c r="P284" i="8"/>
  <c r="S284" i="8" s="1"/>
  <c r="R283" i="8"/>
  <c r="U283" i="8" s="1"/>
  <c r="Q283" i="8"/>
  <c r="T283" i="8" s="1"/>
  <c r="P283" i="8"/>
  <c r="S283" i="8" s="1"/>
  <c r="R282" i="8"/>
  <c r="U282" i="8" s="1"/>
  <c r="Q282" i="8"/>
  <c r="T282" i="8" s="1"/>
  <c r="P282" i="8"/>
  <c r="S282" i="8" s="1"/>
  <c r="R281" i="8"/>
  <c r="U281" i="8" s="1"/>
  <c r="Q281" i="8"/>
  <c r="T281" i="8" s="1"/>
  <c r="P281" i="8"/>
  <c r="S281" i="8" s="1"/>
  <c r="R280" i="8"/>
  <c r="U280" i="8" s="1"/>
  <c r="Q280" i="8"/>
  <c r="T280" i="8" s="1"/>
  <c r="P280" i="8"/>
  <c r="S280" i="8" s="1"/>
  <c r="R279" i="8"/>
  <c r="U279" i="8" s="1"/>
  <c r="Q279" i="8"/>
  <c r="T279" i="8" s="1"/>
  <c r="P279" i="8"/>
  <c r="S279" i="8" s="1"/>
  <c r="R278" i="8"/>
  <c r="U278" i="8" s="1"/>
  <c r="Q278" i="8"/>
  <c r="T278" i="8" s="1"/>
  <c r="P278" i="8"/>
  <c r="S278" i="8" s="1"/>
  <c r="R277" i="8"/>
  <c r="U277" i="8" s="1"/>
  <c r="Q277" i="8"/>
  <c r="T277" i="8" s="1"/>
  <c r="P277" i="8"/>
  <c r="S277" i="8" s="1"/>
  <c r="R276" i="8"/>
  <c r="U276" i="8" s="1"/>
  <c r="Q276" i="8"/>
  <c r="T276" i="8" s="1"/>
  <c r="P276" i="8"/>
  <c r="S276" i="8" s="1"/>
  <c r="R275" i="8"/>
  <c r="U275" i="8" s="1"/>
  <c r="Q275" i="8"/>
  <c r="T275" i="8" s="1"/>
  <c r="P275" i="8"/>
  <c r="S275" i="8" s="1"/>
  <c r="R274" i="8"/>
  <c r="U274" i="8" s="1"/>
  <c r="Q274" i="8"/>
  <c r="T274" i="8" s="1"/>
  <c r="P274" i="8"/>
  <c r="S274" i="8" s="1"/>
  <c r="R273" i="8"/>
  <c r="U273" i="8" s="1"/>
  <c r="Q273" i="8"/>
  <c r="T273" i="8" s="1"/>
  <c r="P273" i="8"/>
  <c r="S273" i="8" s="1"/>
  <c r="R272" i="8"/>
  <c r="U272" i="8" s="1"/>
  <c r="Q272" i="8"/>
  <c r="T272" i="8" s="1"/>
  <c r="P272" i="8"/>
  <c r="S272" i="8" s="1"/>
  <c r="R271" i="8"/>
  <c r="U271" i="8" s="1"/>
  <c r="Q271" i="8"/>
  <c r="T271" i="8" s="1"/>
  <c r="P271" i="8"/>
  <c r="S271" i="8" s="1"/>
  <c r="R270" i="8"/>
  <c r="U270" i="8" s="1"/>
  <c r="Q270" i="8"/>
  <c r="T270" i="8" s="1"/>
  <c r="P270" i="8"/>
  <c r="S270" i="8" s="1"/>
  <c r="R269" i="8"/>
  <c r="U269" i="8" s="1"/>
  <c r="Q269" i="8"/>
  <c r="T269" i="8" s="1"/>
  <c r="P269" i="8"/>
  <c r="S269" i="8" s="1"/>
  <c r="R268" i="8"/>
  <c r="U268" i="8" s="1"/>
  <c r="Q268" i="8"/>
  <c r="T268" i="8" s="1"/>
  <c r="P268" i="8"/>
  <c r="S268" i="8" s="1"/>
  <c r="R267" i="8"/>
  <c r="U267" i="8" s="1"/>
  <c r="Q267" i="8"/>
  <c r="T267" i="8" s="1"/>
  <c r="P267" i="8"/>
  <c r="S267" i="8" s="1"/>
  <c r="R266" i="8"/>
  <c r="U266" i="8" s="1"/>
  <c r="Q266" i="8"/>
  <c r="T266" i="8" s="1"/>
  <c r="P266" i="8"/>
  <c r="S266" i="8" s="1"/>
  <c r="R265" i="8"/>
  <c r="U265" i="8" s="1"/>
  <c r="Q265" i="8"/>
  <c r="T265" i="8" s="1"/>
  <c r="P265" i="8"/>
  <c r="S265" i="8" s="1"/>
  <c r="R264" i="8"/>
  <c r="U264" i="8" s="1"/>
  <c r="Q264" i="8"/>
  <c r="T264" i="8" s="1"/>
  <c r="P264" i="8"/>
  <c r="S264" i="8" s="1"/>
  <c r="R263" i="8"/>
  <c r="U263" i="8" s="1"/>
  <c r="Q263" i="8"/>
  <c r="T263" i="8" s="1"/>
  <c r="P263" i="8"/>
  <c r="S263" i="8" s="1"/>
  <c r="R262" i="8"/>
  <c r="U262" i="8" s="1"/>
  <c r="Q262" i="8"/>
  <c r="T262" i="8" s="1"/>
  <c r="P262" i="8"/>
  <c r="S262" i="8" s="1"/>
  <c r="R261" i="8"/>
  <c r="U261" i="8" s="1"/>
  <c r="Q261" i="8"/>
  <c r="T261" i="8" s="1"/>
  <c r="P261" i="8"/>
  <c r="S261" i="8" s="1"/>
  <c r="R260" i="8"/>
  <c r="U260" i="8" s="1"/>
  <c r="Q260" i="8"/>
  <c r="T260" i="8" s="1"/>
  <c r="P260" i="8"/>
  <c r="S260" i="8" s="1"/>
  <c r="R259" i="8"/>
  <c r="U259" i="8" s="1"/>
  <c r="Q259" i="8"/>
  <c r="T259" i="8" s="1"/>
  <c r="P259" i="8"/>
  <c r="S259" i="8" s="1"/>
  <c r="R258" i="8"/>
  <c r="U258" i="8" s="1"/>
  <c r="Q258" i="8"/>
  <c r="T258" i="8" s="1"/>
  <c r="P258" i="8"/>
  <c r="S258" i="8" s="1"/>
  <c r="R257" i="8"/>
  <c r="U257" i="8" s="1"/>
  <c r="Q257" i="8"/>
  <c r="T257" i="8" s="1"/>
  <c r="P257" i="8"/>
  <c r="S257" i="8" s="1"/>
  <c r="R256" i="8"/>
  <c r="U256" i="8" s="1"/>
  <c r="Q256" i="8"/>
  <c r="T256" i="8" s="1"/>
  <c r="P256" i="8"/>
  <c r="S256" i="8" s="1"/>
  <c r="R255" i="8"/>
  <c r="U255" i="8" s="1"/>
  <c r="Q255" i="8"/>
  <c r="T255" i="8" s="1"/>
  <c r="P255" i="8"/>
  <c r="S255" i="8" s="1"/>
  <c r="R254" i="8"/>
  <c r="U254" i="8" s="1"/>
  <c r="Q254" i="8"/>
  <c r="T254" i="8" s="1"/>
  <c r="P254" i="8"/>
  <c r="S254" i="8" s="1"/>
  <c r="R253" i="8"/>
  <c r="U253" i="8" s="1"/>
  <c r="Q253" i="8"/>
  <c r="T253" i="8" s="1"/>
  <c r="P253" i="8"/>
  <c r="S253" i="8" s="1"/>
  <c r="R252" i="8"/>
  <c r="U252" i="8" s="1"/>
  <c r="Q252" i="8"/>
  <c r="T252" i="8" s="1"/>
  <c r="P252" i="8"/>
  <c r="S252" i="8" s="1"/>
  <c r="R251" i="8"/>
  <c r="U251" i="8" s="1"/>
  <c r="Q251" i="8"/>
  <c r="T251" i="8" s="1"/>
  <c r="P251" i="8"/>
  <c r="S251" i="8" s="1"/>
  <c r="R250" i="8"/>
  <c r="U250" i="8" s="1"/>
  <c r="Q250" i="8"/>
  <c r="T250" i="8" s="1"/>
  <c r="P250" i="8"/>
  <c r="S250" i="8" s="1"/>
  <c r="R249" i="8"/>
  <c r="U249" i="8" s="1"/>
  <c r="Q249" i="8"/>
  <c r="T249" i="8" s="1"/>
  <c r="P249" i="8"/>
  <c r="S249" i="8" s="1"/>
  <c r="R248" i="8"/>
  <c r="U248" i="8" s="1"/>
  <c r="Q248" i="8"/>
  <c r="T248" i="8" s="1"/>
  <c r="P248" i="8"/>
  <c r="S248" i="8" s="1"/>
  <c r="R247" i="8"/>
  <c r="U247" i="8" s="1"/>
  <c r="Q247" i="8"/>
  <c r="T247" i="8" s="1"/>
  <c r="P247" i="8"/>
  <c r="S247" i="8" s="1"/>
  <c r="R246" i="8"/>
  <c r="U246" i="8" s="1"/>
  <c r="Q246" i="8"/>
  <c r="T246" i="8" s="1"/>
  <c r="P246" i="8"/>
  <c r="S246" i="8" s="1"/>
  <c r="R245" i="8"/>
  <c r="U245" i="8" s="1"/>
  <c r="Q245" i="8"/>
  <c r="T245" i="8" s="1"/>
  <c r="P245" i="8"/>
  <c r="S245" i="8" s="1"/>
  <c r="R244" i="8"/>
  <c r="U244" i="8" s="1"/>
  <c r="Q244" i="8"/>
  <c r="T244" i="8" s="1"/>
  <c r="P244" i="8"/>
  <c r="S244" i="8" s="1"/>
  <c r="R243" i="8"/>
  <c r="U243" i="8" s="1"/>
  <c r="Q243" i="8"/>
  <c r="T243" i="8" s="1"/>
  <c r="P243" i="8"/>
  <c r="S243" i="8" s="1"/>
  <c r="R242" i="8"/>
  <c r="U242" i="8" s="1"/>
  <c r="Q242" i="8"/>
  <c r="T242" i="8" s="1"/>
  <c r="P242" i="8"/>
  <c r="S242" i="8" s="1"/>
  <c r="R241" i="8"/>
  <c r="U241" i="8" s="1"/>
  <c r="Q241" i="8"/>
  <c r="T241" i="8" s="1"/>
  <c r="P241" i="8"/>
  <c r="S241" i="8" s="1"/>
  <c r="R240" i="8"/>
  <c r="U240" i="8" s="1"/>
  <c r="Q240" i="8"/>
  <c r="T240" i="8" s="1"/>
  <c r="P240" i="8"/>
  <c r="S240" i="8" s="1"/>
  <c r="R239" i="8"/>
  <c r="U239" i="8" s="1"/>
  <c r="Q239" i="8"/>
  <c r="T239" i="8" s="1"/>
  <c r="P239" i="8"/>
  <c r="S239" i="8" s="1"/>
  <c r="R238" i="8"/>
  <c r="U238" i="8" s="1"/>
  <c r="Q238" i="8"/>
  <c r="T238" i="8" s="1"/>
  <c r="P238" i="8"/>
  <c r="S238" i="8" s="1"/>
  <c r="R237" i="8"/>
  <c r="U237" i="8" s="1"/>
  <c r="Q237" i="8"/>
  <c r="T237" i="8" s="1"/>
  <c r="P237" i="8"/>
  <c r="S237" i="8" s="1"/>
  <c r="R236" i="8"/>
  <c r="U236" i="8" s="1"/>
  <c r="Q236" i="8"/>
  <c r="T236" i="8" s="1"/>
  <c r="P236" i="8"/>
  <c r="S236" i="8" s="1"/>
  <c r="R235" i="8"/>
  <c r="U235" i="8" s="1"/>
  <c r="Q235" i="8"/>
  <c r="T235" i="8" s="1"/>
  <c r="P235" i="8"/>
  <c r="S235" i="8" s="1"/>
  <c r="R234" i="8"/>
  <c r="U234" i="8" s="1"/>
  <c r="Q234" i="8"/>
  <c r="T234" i="8" s="1"/>
  <c r="P234" i="8"/>
  <c r="S234" i="8" s="1"/>
  <c r="R233" i="8"/>
  <c r="U233" i="8" s="1"/>
  <c r="Q233" i="8"/>
  <c r="T233" i="8" s="1"/>
  <c r="P233" i="8"/>
  <c r="S233" i="8" s="1"/>
  <c r="R232" i="8"/>
  <c r="U232" i="8" s="1"/>
  <c r="Q232" i="8"/>
  <c r="T232" i="8" s="1"/>
  <c r="P232" i="8"/>
  <c r="S232" i="8" s="1"/>
  <c r="R231" i="8"/>
  <c r="U231" i="8" s="1"/>
  <c r="Q231" i="8"/>
  <c r="T231" i="8" s="1"/>
  <c r="P231" i="8"/>
  <c r="S231" i="8" s="1"/>
  <c r="R230" i="8"/>
  <c r="U230" i="8" s="1"/>
  <c r="Q230" i="8"/>
  <c r="T230" i="8" s="1"/>
  <c r="P230" i="8"/>
  <c r="S230" i="8" s="1"/>
  <c r="R229" i="8"/>
  <c r="U229" i="8" s="1"/>
  <c r="Q229" i="8"/>
  <c r="T229" i="8" s="1"/>
  <c r="P229" i="8"/>
  <c r="S229" i="8" s="1"/>
  <c r="R228" i="8"/>
  <c r="U228" i="8" s="1"/>
  <c r="Q228" i="8"/>
  <c r="T228" i="8" s="1"/>
  <c r="P228" i="8"/>
  <c r="S228" i="8" s="1"/>
  <c r="R227" i="8"/>
  <c r="U227" i="8" s="1"/>
  <c r="Q227" i="8"/>
  <c r="T227" i="8" s="1"/>
  <c r="P227" i="8"/>
  <c r="S227" i="8" s="1"/>
  <c r="R226" i="8"/>
  <c r="U226" i="8" s="1"/>
  <c r="Q226" i="8"/>
  <c r="T226" i="8" s="1"/>
  <c r="P226" i="8"/>
  <c r="S226" i="8" s="1"/>
  <c r="R225" i="8"/>
  <c r="U225" i="8" s="1"/>
  <c r="Q225" i="8"/>
  <c r="T225" i="8" s="1"/>
  <c r="P225" i="8"/>
  <c r="S225" i="8" s="1"/>
  <c r="R224" i="8"/>
  <c r="U224" i="8" s="1"/>
  <c r="Q224" i="8"/>
  <c r="T224" i="8" s="1"/>
  <c r="P224" i="8"/>
  <c r="S224" i="8" s="1"/>
  <c r="R223" i="8"/>
  <c r="U223" i="8" s="1"/>
  <c r="Q223" i="8"/>
  <c r="T223" i="8" s="1"/>
  <c r="P223" i="8"/>
  <c r="S223" i="8" s="1"/>
  <c r="R222" i="8"/>
  <c r="U222" i="8" s="1"/>
  <c r="Q222" i="8"/>
  <c r="T222" i="8" s="1"/>
  <c r="P222" i="8"/>
  <c r="S222" i="8" s="1"/>
  <c r="R221" i="8"/>
  <c r="U221" i="8" s="1"/>
  <c r="Q221" i="8"/>
  <c r="T221" i="8" s="1"/>
  <c r="P221" i="8"/>
  <c r="S221" i="8" s="1"/>
  <c r="R220" i="8"/>
  <c r="U220" i="8" s="1"/>
  <c r="Q220" i="8"/>
  <c r="T220" i="8" s="1"/>
  <c r="P220" i="8"/>
  <c r="S220" i="8" s="1"/>
  <c r="R219" i="8"/>
  <c r="U219" i="8" s="1"/>
  <c r="Q219" i="8"/>
  <c r="T219" i="8" s="1"/>
  <c r="P219" i="8"/>
  <c r="S219" i="8" s="1"/>
  <c r="R218" i="8"/>
  <c r="U218" i="8" s="1"/>
  <c r="Q218" i="8"/>
  <c r="T218" i="8" s="1"/>
  <c r="P218" i="8"/>
  <c r="S218" i="8" s="1"/>
  <c r="R217" i="8"/>
  <c r="U217" i="8" s="1"/>
  <c r="Q217" i="8"/>
  <c r="T217" i="8" s="1"/>
  <c r="P217" i="8"/>
  <c r="S217" i="8" s="1"/>
  <c r="R216" i="8"/>
  <c r="U216" i="8" s="1"/>
  <c r="Q216" i="8"/>
  <c r="T216" i="8" s="1"/>
  <c r="P216" i="8"/>
  <c r="S216" i="8" s="1"/>
  <c r="R215" i="8"/>
  <c r="U215" i="8" s="1"/>
  <c r="Q215" i="8"/>
  <c r="T215" i="8" s="1"/>
  <c r="P215" i="8"/>
  <c r="S215" i="8" s="1"/>
  <c r="R214" i="8"/>
  <c r="U214" i="8" s="1"/>
  <c r="Q214" i="8"/>
  <c r="T214" i="8" s="1"/>
  <c r="P214" i="8"/>
  <c r="S214" i="8" s="1"/>
  <c r="R213" i="8"/>
  <c r="U213" i="8" s="1"/>
  <c r="Q213" i="8"/>
  <c r="T213" i="8" s="1"/>
  <c r="P213" i="8"/>
  <c r="S213" i="8" s="1"/>
  <c r="R212" i="8"/>
  <c r="U212" i="8" s="1"/>
  <c r="Q212" i="8"/>
  <c r="T212" i="8" s="1"/>
  <c r="P212" i="8"/>
  <c r="S212" i="8" s="1"/>
  <c r="R211" i="8"/>
  <c r="U211" i="8" s="1"/>
  <c r="Q211" i="8"/>
  <c r="T211" i="8" s="1"/>
  <c r="P211" i="8"/>
  <c r="S211" i="8" s="1"/>
  <c r="R210" i="8"/>
  <c r="U210" i="8" s="1"/>
  <c r="Q210" i="8"/>
  <c r="T210" i="8" s="1"/>
  <c r="P210" i="8"/>
  <c r="S210" i="8" s="1"/>
  <c r="R209" i="8"/>
  <c r="U209" i="8" s="1"/>
  <c r="Q209" i="8"/>
  <c r="T209" i="8" s="1"/>
  <c r="P209" i="8"/>
  <c r="S209" i="8" s="1"/>
  <c r="R208" i="8"/>
  <c r="U208" i="8" s="1"/>
  <c r="Q208" i="8"/>
  <c r="T208" i="8" s="1"/>
  <c r="P208" i="8"/>
  <c r="S208" i="8" s="1"/>
  <c r="R207" i="8"/>
  <c r="U207" i="8" s="1"/>
  <c r="Q207" i="8"/>
  <c r="T207" i="8" s="1"/>
  <c r="P207" i="8"/>
  <c r="S207" i="8" s="1"/>
  <c r="R206" i="8"/>
  <c r="U206" i="8" s="1"/>
  <c r="Q206" i="8"/>
  <c r="T206" i="8" s="1"/>
  <c r="P206" i="8"/>
  <c r="S206" i="8" s="1"/>
  <c r="R205" i="8"/>
  <c r="U205" i="8" s="1"/>
  <c r="Q205" i="8"/>
  <c r="T205" i="8" s="1"/>
  <c r="P205" i="8"/>
  <c r="S205" i="8" s="1"/>
  <c r="R204" i="8"/>
  <c r="U204" i="8" s="1"/>
  <c r="Q204" i="8"/>
  <c r="T204" i="8" s="1"/>
  <c r="P204" i="8"/>
  <c r="S204" i="8" s="1"/>
  <c r="R203" i="8"/>
  <c r="U203" i="8" s="1"/>
  <c r="Q203" i="8"/>
  <c r="T203" i="8" s="1"/>
  <c r="P203" i="8"/>
  <c r="S203" i="8" s="1"/>
  <c r="R202" i="8"/>
  <c r="U202" i="8" s="1"/>
  <c r="Q202" i="8"/>
  <c r="T202" i="8" s="1"/>
  <c r="P202" i="8"/>
  <c r="S202" i="8" s="1"/>
  <c r="R201" i="8"/>
  <c r="U201" i="8" s="1"/>
  <c r="Q201" i="8"/>
  <c r="T201" i="8" s="1"/>
  <c r="P201" i="8"/>
  <c r="S201" i="8" s="1"/>
  <c r="R200" i="8"/>
  <c r="U200" i="8" s="1"/>
  <c r="Q200" i="8"/>
  <c r="T200" i="8" s="1"/>
  <c r="P200" i="8"/>
  <c r="S200" i="8" s="1"/>
  <c r="R199" i="8"/>
  <c r="U199" i="8" s="1"/>
  <c r="Q199" i="8"/>
  <c r="T199" i="8" s="1"/>
  <c r="P199" i="8"/>
  <c r="S199" i="8" s="1"/>
  <c r="R198" i="8"/>
  <c r="U198" i="8" s="1"/>
  <c r="Q198" i="8"/>
  <c r="T198" i="8" s="1"/>
  <c r="P198" i="8"/>
  <c r="S198" i="8" s="1"/>
  <c r="R197" i="8"/>
  <c r="U197" i="8" s="1"/>
  <c r="Q197" i="8"/>
  <c r="T197" i="8" s="1"/>
  <c r="P197" i="8"/>
  <c r="S197" i="8" s="1"/>
  <c r="R196" i="8"/>
  <c r="U196" i="8" s="1"/>
  <c r="Q196" i="8"/>
  <c r="T196" i="8" s="1"/>
  <c r="P196" i="8"/>
  <c r="S196" i="8" s="1"/>
  <c r="R195" i="8"/>
  <c r="U195" i="8" s="1"/>
  <c r="Q195" i="8"/>
  <c r="T195" i="8" s="1"/>
  <c r="P195" i="8"/>
  <c r="S195" i="8" s="1"/>
  <c r="R194" i="8"/>
  <c r="U194" i="8" s="1"/>
  <c r="Q194" i="8"/>
  <c r="T194" i="8" s="1"/>
  <c r="P194" i="8"/>
  <c r="S194" i="8" s="1"/>
  <c r="R193" i="8"/>
  <c r="U193" i="8" s="1"/>
  <c r="Q193" i="8"/>
  <c r="T193" i="8" s="1"/>
  <c r="P193" i="8"/>
  <c r="S193" i="8" s="1"/>
  <c r="R192" i="8"/>
  <c r="U192" i="8" s="1"/>
  <c r="Q192" i="8"/>
  <c r="T192" i="8" s="1"/>
  <c r="P192" i="8"/>
  <c r="S192" i="8" s="1"/>
  <c r="R191" i="8"/>
  <c r="U191" i="8" s="1"/>
  <c r="Q191" i="8"/>
  <c r="T191" i="8" s="1"/>
  <c r="P191" i="8"/>
  <c r="S191" i="8" s="1"/>
  <c r="R190" i="8"/>
  <c r="U190" i="8" s="1"/>
  <c r="Q190" i="8"/>
  <c r="T190" i="8" s="1"/>
  <c r="P190" i="8"/>
  <c r="S190" i="8" s="1"/>
  <c r="R189" i="8"/>
  <c r="U189" i="8" s="1"/>
  <c r="Q189" i="8"/>
  <c r="T189" i="8" s="1"/>
  <c r="P189" i="8"/>
  <c r="S189" i="8" s="1"/>
  <c r="R188" i="8"/>
  <c r="U188" i="8" s="1"/>
  <c r="Q188" i="8"/>
  <c r="T188" i="8" s="1"/>
  <c r="P188" i="8"/>
  <c r="S188" i="8" s="1"/>
  <c r="R187" i="8"/>
  <c r="U187" i="8" s="1"/>
  <c r="Q187" i="8"/>
  <c r="T187" i="8" s="1"/>
  <c r="P187" i="8"/>
  <c r="S187" i="8" s="1"/>
  <c r="R186" i="8"/>
  <c r="U186" i="8" s="1"/>
  <c r="Q186" i="8"/>
  <c r="T186" i="8" s="1"/>
  <c r="P186" i="8"/>
  <c r="S186" i="8" s="1"/>
  <c r="R185" i="8"/>
  <c r="U185" i="8" s="1"/>
  <c r="Q185" i="8"/>
  <c r="T185" i="8" s="1"/>
  <c r="P185" i="8"/>
  <c r="S185" i="8" s="1"/>
  <c r="R184" i="8"/>
  <c r="U184" i="8" s="1"/>
  <c r="Q184" i="8"/>
  <c r="T184" i="8" s="1"/>
  <c r="P184" i="8"/>
  <c r="S184" i="8" s="1"/>
  <c r="R183" i="8"/>
  <c r="U183" i="8" s="1"/>
  <c r="Q183" i="8"/>
  <c r="T183" i="8" s="1"/>
  <c r="P183" i="8"/>
  <c r="S183" i="8" s="1"/>
  <c r="R182" i="8"/>
  <c r="U182" i="8" s="1"/>
  <c r="Q182" i="8"/>
  <c r="T182" i="8" s="1"/>
  <c r="P182" i="8"/>
  <c r="S182" i="8" s="1"/>
  <c r="R181" i="8"/>
  <c r="U181" i="8" s="1"/>
  <c r="Q181" i="8"/>
  <c r="T181" i="8" s="1"/>
  <c r="P181" i="8"/>
  <c r="S181" i="8" s="1"/>
  <c r="R180" i="8"/>
  <c r="U180" i="8" s="1"/>
  <c r="Q180" i="8"/>
  <c r="T180" i="8" s="1"/>
  <c r="P180" i="8"/>
  <c r="S180" i="8" s="1"/>
  <c r="R179" i="8"/>
  <c r="U179" i="8" s="1"/>
  <c r="Q179" i="8"/>
  <c r="T179" i="8" s="1"/>
  <c r="P179" i="8"/>
  <c r="S179" i="8" s="1"/>
  <c r="R178" i="8"/>
  <c r="U178" i="8" s="1"/>
  <c r="Q178" i="8"/>
  <c r="T178" i="8" s="1"/>
  <c r="P178" i="8"/>
  <c r="S178" i="8" s="1"/>
  <c r="R177" i="8"/>
  <c r="U177" i="8" s="1"/>
  <c r="Q177" i="8"/>
  <c r="T177" i="8" s="1"/>
  <c r="P177" i="8"/>
  <c r="S177" i="8" s="1"/>
  <c r="R176" i="8"/>
  <c r="U176" i="8" s="1"/>
  <c r="Q176" i="8"/>
  <c r="T176" i="8" s="1"/>
  <c r="P176" i="8"/>
  <c r="S176" i="8" s="1"/>
  <c r="R175" i="8"/>
  <c r="U175" i="8" s="1"/>
  <c r="Q175" i="8"/>
  <c r="T175" i="8" s="1"/>
  <c r="P175" i="8"/>
  <c r="S175" i="8" s="1"/>
  <c r="R174" i="8"/>
  <c r="U174" i="8" s="1"/>
  <c r="Q174" i="8"/>
  <c r="T174" i="8" s="1"/>
  <c r="P174" i="8"/>
  <c r="S174" i="8" s="1"/>
  <c r="R173" i="8"/>
  <c r="U173" i="8" s="1"/>
  <c r="Q173" i="8"/>
  <c r="T173" i="8" s="1"/>
  <c r="P173" i="8"/>
  <c r="S173" i="8" s="1"/>
  <c r="R172" i="8"/>
  <c r="U172" i="8" s="1"/>
  <c r="Q172" i="8"/>
  <c r="T172" i="8" s="1"/>
  <c r="P172" i="8"/>
  <c r="S172" i="8" s="1"/>
  <c r="R171" i="8"/>
  <c r="U171" i="8" s="1"/>
  <c r="Q171" i="8"/>
  <c r="T171" i="8" s="1"/>
  <c r="P171" i="8"/>
  <c r="S171" i="8" s="1"/>
  <c r="R170" i="8"/>
  <c r="U170" i="8" s="1"/>
  <c r="Q170" i="8"/>
  <c r="T170" i="8" s="1"/>
  <c r="P170" i="8"/>
  <c r="S170" i="8" s="1"/>
  <c r="R169" i="8"/>
  <c r="U169" i="8" s="1"/>
  <c r="Q169" i="8"/>
  <c r="T169" i="8" s="1"/>
  <c r="P169" i="8"/>
  <c r="S169" i="8" s="1"/>
  <c r="R168" i="8"/>
  <c r="U168" i="8" s="1"/>
  <c r="Q168" i="8"/>
  <c r="T168" i="8" s="1"/>
  <c r="P168" i="8"/>
  <c r="S168" i="8" s="1"/>
  <c r="R167" i="8"/>
  <c r="U167" i="8" s="1"/>
  <c r="Q167" i="8"/>
  <c r="T167" i="8" s="1"/>
  <c r="P167" i="8"/>
  <c r="S167" i="8" s="1"/>
  <c r="R166" i="8"/>
  <c r="U166" i="8" s="1"/>
  <c r="Q166" i="8"/>
  <c r="T166" i="8" s="1"/>
  <c r="P166" i="8"/>
  <c r="S166" i="8" s="1"/>
  <c r="R165" i="8"/>
  <c r="U165" i="8" s="1"/>
  <c r="Q165" i="8"/>
  <c r="T165" i="8" s="1"/>
  <c r="P165" i="8"/>
  <c r="S165" i="8" s="1"/>
  <c r="R164" i="8"/>
  <c r="U164" i="8" s="1"/>
  <c r="Q164" i="8"/>
  <c r="T164" i="8" s="1"/>
  <c r="P164" i="8"/>
  <c r="S164" i="8" s="1"/>
  <c r="R163" i="8"/>
  <c r="U163" i="8" s="1"/>
  <c r="Q163" i="8"/>
  <c r="T163" i="8" s="1"/>
  <c r="P163" i="8"/>
  <c r="S163" i="8" s="1"/>
  <c r="R162" i="8"/>
  <c r="U162" i="8" s="1"/>
  <c r="Q162" i="8"/>
  <c r="T162" i="8" s="1"/>
  <c r="P162" i="8"/>
  <c r="S162" i="8" s="1"/>
  <c r="R161" i="8"/>
  <c r="U161" i="8" s="1"/>
  <c r="Q161" i="8"/>
  <c r="T161" i="8" s="1"/>
  <c r="P161" i="8"/>
  <c r="S161" i="8" s="1"/>
  <c r="R160" i="8"/>
  <c r="U160" i="8" s="1"/>
  <c r="Q160" i="8"/>
  <c r="T160" i="8" s="1"/>
  <c r="P160" i="8"/>
  <c r="S160" i="8" s="1"/>
  <c r="R159" i="8"/>
  <c r="U159" i="8" s="1"/>
  <c r="Q159" i="8"/>
  <c r="T159" i="8" s="1"/>
  <c r="P159" i="8"/>
  <c r="S159" i="8" s="1"/>
  <c r="R158" i="8"/>
  <c r="U158" i="8" s="1"/>
  <c r="Q158" i="8"/>
  <c r="T158" i="8" s="1"/>
  <c r="P158" i="8"/>
  <c r="S158" i="8" s="1"/>
  <c r="R157" i="8"/>
  <c r="U157" i="8" s="1"/>
  <c r="Q157" i="8"/>
  <c r="T157" i="8" s="1"/>
  <c r="P157" i="8"/>
  <c r="S157" i="8" s="1"/>
  <c r="R156" i="8"/>
  <c r="U156" i="8" s="1"/>
  <c r="Q156" i="8"/>
  <c r="T156" i="8" s="1"/>
  <c r="P156" i="8"/>
  <c r="S156" i="8" s="1"/>
  <c r="R155" i="8"/>
  <c r="U155" i="8" s="1"/>
  <c r="Q155" i="8"/>
  <c r="T155" i="8" s="1"/>
  <c r="P155" i="8"/>
  <c r="S155" i="8" s="1"/>
  <c r="R154" i="8"/>
  <c r="U154" i="8" s="1"/>
  <c r="Q154" i="8"/>
  <c r="T154" i="8" s="1"/>
  <c r="P154" i="8"/>
  <c r="S154" i="8" s="1"/>
  <c r="R153" i="8"/>
  <c r="U153" i="8" s="1"/>
  <c r="Q153" i="8"/>
  <c r="T153" i="8" s="1"/>
  <c r="P153" i="8"/>
  <c r="S153" i="8" s="1"/>
  <c r="R152" i="8"/>
  <c r="U152" i="8" s="1"/>
  <c r="Q152" i="8"/>
  <c r="T152" i="8" s="1"/>
  <c r="P152" i="8"/>
  <c r="S152" i="8" s="1"/>
  <c r="R151" i="8"/>
  <c r="U151" i="8" s="1"/>
  <c r="Q151" i="8"/>
  <c r="T151" i="8" s="1"/>
  <c r="P151" i="8"/>
  <c r="S151" i="8" s="1"/>
  <c r="R150" i="8"/>
  <c r="U150" i="8" s="1"/>
  <c r="Q150" i="8"/>
  <c r="T150" i="8" s="1"/>
  <c r="P150" i="8"/>
  <c r="S150" i="8" s="1"/>
  <c r="R149" i="8"/>
  <c r="U149" i="8" s="1"/>
  <c r="Q149" i="8"/>
  <c r="T149" i="8" s="1"/>
  <c r="P149" i="8"/>
  <c r="S149" i="8" s="1"/>
  <c r="R148" i="8"/>
  <c r="U148" i="8" s="1"/>
  <c r="Q148" i="8"/>
  <c r="T148" i="8" s="1"/>
  <c r="P148" i="8"/>
  <c r="S148" i="8" s="1"/>
  <c r="R147" i="8"/>
  <c r="U147" i="8" s="1"/>
  <c r="Q147" i="8"/>
  <c r="T147" i="8" s="1"/>
  <c r="P147" i="8"/>
  <c r="S147" i="8" s="1"/>
  <c r="R146" i="8"/>
  <c r="U146" i="8" s="1"/>
  <c r="Q146" i="8"/>
  <c r="T146" i="8" s="1"/>
  <c r="P146" i="8"/>
  <c r="S146" i="8" s="1"/>
  <c r="R145" i="8"/>
  <c r="U145" i="8" s="1"/>
  <c r="Q145" i="8"/>
  <c r="T145" i="8" s="1"/>
  <c r="P145" i="8"/>
  <c r="S145" i="8" s="1"/>
  <c r="R144" i="8"/>
  <c r="U144" i="8" s="1"/>
  <c r="Q144" i="8"/>
  <c r="T144" i="8" s="1"/>
  <c r="P144" i="8"/>
  <c r="S144" i="8" s="1"/>
  <c r="R143" i="8"/>
  <c r="U143" i="8" s="1"/>
  <c r="Q143" i="8"/>
  <c r="T143" i="8" s="1"/>
  <c r="P143" i="8"/>
  <c r="S143" i="8" s="1"/>
  <c r="R142" i="8"/>
  <c r="U142" i="8" s="1"/>
  <c r="Q142" i="8"/>
  <c r="T142" i="8" s="1"/>
  <c r="P142" i="8"/>
  <c r="S142" i="8" s="1"/>
  <c r="R141" i="8"/>
  <c r="U141" i="8" s="1"/>
  <c r="Q141" i="8"/>
  <c r="T141" i="8" s="1"/>
  <c r="P141" i="8"/>
  <c r="S141" i="8" s="1"/>
  <c r="R140" i="8"/>
  <c r="U140" i="8" s="1"/>
  <c r="Q140" i="8"/>
  <c r="T140" i="8" s="1"/>
  <c r="P140" i="8"/>
  <c r="S140" i="8" s="1"/>
  <c r="R139" i="8"/>
  <c r="U139" i="8" s="1"/>
  <c r="Q139" i="8"/>
  <c r="T139" i="8" s="1"/>
  <c r="P139" i="8"/>
  <c r="S139" i="8" s="1"/>
  <c r="R138" i="8"/>
  <c r="U138" i="8" s="1"/>
  <c r="Q138" i="8"/>
  <c r="T138" i="8" s="1"/>
  <c r="P138" i="8"/>
  <c r="S138" i="8" s="1"/>
  <c r="R137" i="8"/>
  <c r="U137" i="8" s="1"/>
  <c r="Q137" i="8"/>
  <c r="T137" i="8" s="1"/>
  <c r="P137" i="8"/>
  <c r="S137" i="8" s="1"/>
  <c r="R136" i="8"/>
  <c r="U136" i="8" s="1"/>
  <c r="Q136" i="8"/>
  <c r="T136" i="8" s="1"/>
  <c r="P136" i="8"/>
  <c r="S136" i="8" s="1"/>
  <c r="R135" i="8"/>
  <c r="U135" i="8" s="1"/>
  <c r="Q135" i="8"/>
  <c r="T135" i="8" s="1"/>
  <c r="P135" i="8"/>
  <c r="S135" i="8" s="1"/>
  <c r="R134" i="8"/>
  <c r="U134" i="8" s="1"/>
  <c r="Q134" i="8"/>
  <c r="T134" i="8" s="1"/>
  <c r="P134" i="8"/>
  <c r="S134" i="8" s="1"/>
  <c r="R133" i="8"/>
  <c r="U133" i="8" s="1"/>
  <c r="Q133" i="8"/>
  <c r="T133" i="8" s="1"/>
  <c r="P133" i="8"/>
  <c r="S133" i="8" s="1"/>
  <c r="R132" i="8"/>
  <c r="U132" i="8" s="1"/>
  <c r="Q132" i="8"/>
  <c r="T132" i="8" s="1"/>
  <c r="P132" i="8"/>
  <c r="S132" i="8" s="1"/>
  <c r="R131" i="8"/>
  <c r="U131" i="8" s="1"/>
  <c r="Q131" i="8"/>
  <c r="T131" i="8" s="1"/>
  <c r="P131" i="8"/>
  <c r="S131" i="8" s="1"/>
  <c r="R130" i="8"/>
  <c r="U130" i="8" s="1"/>
  <c r="Q130" i="8"/>
  <c r="T130" i="8" s="1"/>
  <c r="P130" i="8"/>
  <c r="S130" i="8" s="1"/>
  <c r="R129" i="8"/>
  <c r="U129" i="8" s="1"/>
  <c r="Q129" i="8"/>
  <c r="T129" i="8" s="1"/>
  <c r="P129" i="8"/>
  <c r="S129" i="8" s="1"/>
  <c r="R128" i="8"/>
  <c r="U128" i="8" s="1"/>
  <c r="Q128" i="8"/>
  <c r="T128" i="8" s="1"/>
  <c r="P128" i="8"/>
  <c r="S128" i="8" s="1"/>
  <c r="R127" i="8"/>
  <c r="U127" i="8" s="1"/>
  <c r="Q127" i="8"/>
  <c r="T127" i="8" s="1"/>
  <c r="P127" i="8"/>
  <c r="S127" i="8" s="1"/>
  <c r="R126" i="8"/>
  <c r="U126" i="8" s="1"/>
  <c r="Q126" i="8"/>
  <c r="T126" i="8" s="1"/>
  <c r="P126" i="8"/>
  <c r="S126" i="8" s="1"/>
  <c r="R125" i="8"/>
  <c r="U125" i="8" s="1"/>
  <c r="Q125" i="8"/>
  <c r="T125" i="8" s="1"/>
  <c r="P125" i="8"/>
  <c r="S125" i="8" s="1"/>
  <c r="R124" i="8"/>
  <c r="U124" i="8" s="1"/>
  <c r="Q124" i="8"/>
  <c r="T124" i="8" s="1"/>
  <c r="P124" i="8"/>
  <c r="S124" i="8" s="1"/>
  <c r="R123" i="8"/>
  <c r="U123" i="8" s="1"/>
  <c r="Q123" i="8"/>
  <c r="T123" i="8" s="1"/>
  <c r="P123" i="8"/>
  <c r="S123" i="8" s="1"/>
  <c r="R122" i="8"/>
  <c r="U122" i="8" s="1"/>
  <c r="Q122" i="8"/>
  <c r="T122" i="8" s="1"/>
  <c r="P122" i="8"/>
  <c r="S122" i="8" s="1"/>
  <c r="R121" i="8"/>
  <c r="U121" i="8" s="1"/>
  <c r="Q121" i="8"/>
  <c r="T121" i="8" s="1"/>
  <c r="P121" i="8"/>
  <c r="S121" i="8" s="1"/>
  <c r="R120" i="8"/>
  <c r="U120" i="8" s="1"/>
  <c r="Q120" i="8"/>
  <c r="T120" i="8" s="1"/>
  <c r="P120" i="8"/>
  <c r="S120" i="8" s="1"/>
  <c r="R119" i="8"/>
  <c r="U119" i="8" s="1"/>
  <c r="Q119" i="8"/>
  <c r="T119" i="8" s="1"/>
  <c r="P119" i="8"/>
  <c r="S119" i="8" s="1"/>
  <c r="R118" i="8"/>
  <c r="U118" i="8" s="1"/>
  <c r="Q118" i="8"/>
  <c r="T118" i="8" s="1"/>
  <c r="P118" i="8"/>
  <c r="S118" i="8" s="1"/>
  <c r="R117" i="8"/>
  <c r="U117" i="8" s="1"/>
  <c r="Q117" i="8"/>
  <c r="T117" i="8" s="1"/>
  <c r="P117" i="8"/>
  <c r="S117" i="8" s="1"/>
  <c r="R116" i="8"/>
  <c r="U116" i="8" s="1"/>
  <c r="Q116" i="8"/>
  <c r="T116" i="8" s="1"/>
  <c r="P116" i="8"/>
  <c r="S116" i="8" s="1"/>
  <c r="R115" i="8"/>
  <c r="U115" i="8" s="1"/>
  <c r="Q115" i="8"/>
  <c r="T115" i="8" s="1"/>
  <c r="P115" i="8"/>
  <c r="S115" i="8" s="1"/>
  <c r="R114" i="8"/>
  <c r="U114" i="8" s="1"/>
  <c r="Q114" i="8"/>
  <c r="T114" i="8" s="1"/>
  <c r="P114" i="8"/>
  <c r="S114" i="8" s="1"/>
  <c r="R113" i="8"/>
  <c r="U113" i="8" s="1"/>
  <c r="Q113" i="8"/>
  <c r="T113" i="8" s="1"/>
  <c r="P113" i="8"/>
  <c r="S113" i="8" s="1"/>
  <c r="R112" i="8"/>
  <c r="U112" i="8" s="1"/>
  <c r="Q112" i="8"/>
  <c r="T112" i="8" s="1"/>
  <c r="P112" i="8"/>
  <c r="S112" i="8" s="1"/>
  <c r="R111" i="8"/>
  <c r="U111" i="8" s="1"/>
  <c r="Q111" i="8"/>
  <c r="T111" i="8" s="1"/>
  <c r="P111" i="8"/>
  <c r="S111" i="8" s="1"/>
  <c r="R110" i="8"/>
  <c r="U110" i="8" s="1"/>
  <c r="Q110" i="8"/>
  <c r="T110" i="8" s="1"/>
  <c r="P110" i="8"/>
  <c r="S110" i="8" s="1"/>
  <c r="R109" i="8"/>
  <c r="U109" i="8" s="1"/>
  <c r="Q109" i="8"/>
  <c r="T109" i="8" s="1"/>
  <c r="P109" i="8"/>
  <c r="S109" i="8" s="1"/>
  <c r="R108" i="8"/>
  <c r="U108" i="8" s="1"/>
  <c r="Q108" i="8"/>
  <c r="T108" i="8" s="1"/>
  <c r="P108" i="8"/>
  <c r="S108" i="8" s="1"/>
  <c r="R107" i="8"/>
  <c r="U107" i="8" s="1"/>
  <c r="Q107" i="8"/>
  <c r="T107" i="8" s="1"/>
  <c r="P107" i="8"/>
  <c r="S107" i="8" s="1"/>
  <c r="R106" i="8"/>
  <c r="U106" i="8" s="1"/>
  <c r="Q106" i="8"/>
  <c r="T106" i="8" s="1"/>
  <c r="P106" i="8"/>
  <c r="S106" i="8" s="1"/>
  <c r="R105" i="8"/>
  <c r="U105" i="8" s="1"/>
  <c r="Q105" i="8"/>
  <c r="T105" i="8" s="1"/>
  <c r="P105" i="8"/>
  <c r="S105" i="8" s="1"/>
  <c r="R104" i="8"/>
  <c r="U104" i="8" s="1"/>
  <c r="Q104" i="8"/>
  <c r="T104" i="8" s="1"/>
  <c r="P104" i="8"/>
  <c r="S104" i="8" s="1"/>
  <c r="R103" i="8"/>
  <c r="U103" i="8" s="1"/>
  <c r="Q103" i="8"/>
  <c r="T103" i="8" s="1"/>
  <c r="P103" i="8"/>
  <c r="S103" i="8" s="1"/>
  <c r="R102" i="8"/>
  <c r="U102" i="8" s="1"/>
  <c r="Q102" i="8"/>
  <c r="T102" i="8" s="1"/>
  <c r="P102" i="8"/>
  <c r="S102" i="8" s="1"/>
  <c r="R101" i="8"/>
  <c r="U101" i="8" s="1"/>
  <c r="Q101" i="8"/>
  <c r="T101" i="8" s="1"/>
  <c r="P101" i="8"/>
  <c r="S101" i="8" s="1"/>
  <c r="R100" i="8"/>
  <c r="U100" i="8" s="1"/>
  <c r="Q100" i="8"/>
  <c r="T100" i="8" s="1"/>
  <c r="P100" i="8"/>
  <c r="S100" i="8" s="1"/>
  <c r="R99" i="8"/>
  <c r="U99" i="8" s="1"/>
  <c r="Q99" i="8"/>
  <c r="T99" i="8" s="1"/>
  <c r="P99" i="8"/>
  <c r="S99" i="8" s="1"/>
  <c r="R98" i="8"/>
  <c r="U98" i="8" s="1"/>
  <c r="Q98" i="8"/>
  <c r="T98" i="8" s="1"/>
  <c r="P98" i="8"/>
  <c r="S98" i="8" s="1"/>
  <c r="R97" i="8"/>
  <c r="U97" i="8" s="1"/>
  <c r="Q97" i="8"/>
  <c r="T97" i="8" s="1"/>
  <c r="P97" i="8"/>
  <c r="S97" i="8" s="1"/>
  <c r="R96" i="8"/>
  <c r="U96" i="8" s="1"/>
  <c r="Q96" i="8"/>
  <c r="T96" i="8" s="1"/>
  <c r="P96" i="8"/>
  <c r="S96" i="8" s="1"/>
  <c r="R95" i="8"/>
  <c r="U95" i="8" s="1"/>
  <c r="Q95" i="8"/>
  <c r="T95" i="8" s="1"/>
  <c r="P95" i="8"/>
  <c r="S95" i="8" s="1"/>
  <c r="R94" i="8"/>
  <c r="U94" i="8" s="1"/>
  <c r="Q94" i="8"/>
  <c r="T94" i="8" s="1"/>
  <c r="P94" i="8"/>
  <c r="S94" i="8" s="1"/>
  <c r="R93" i="8"/>
  <c r="U93" i="8" s="1"/>
  <c r="Q93" i="8"/>
  <c r="T93" i="8" s="1"/>
  <c r="P93" i="8"/>
  <c r="S93" i="8" s="1"/>
  <c r="R92" i="8"/>
  <c r="U92" i="8" s="1"/>
  <c r="Q92" i="8"/>
  <c r="T92" i="8" s="1"/>
  <c r="P92" i="8"/>
  <c r="S92" i="8" s="1"/>
  <c r="R91" i="8"/>
  <c r="U91" i="8" s="1"/>
  <c r="Q91" i="8"/>
  <c r="T91" i="8" s="1"/>
  <c r="P91" i="8"/>
  <c r="S91" i="8" s="1"/>
  <c r="R90" i="8"/>
  <c r="U90" i="8" s="1"/>
  <c r="Q90" i="8"/>
  <c r="T90" i="8" s="1"/>
  <c r="P90" i="8"/>
  <c r="S90" i="8" s="1"/>
  <c r="R89" i="8"/>
  <c r="U89" i="8" s="1"/>
  <c r="Q89" i="8"/>
  <c r="T89" i="8" s="1"/>
  <c r="P89" i="8"/>
  <c r="S89" i="8" s="1"/>
  <c r="R88" i="8"/>
  <c r="U88" i="8" s="1"/>
  <c r="Q88" i="8"/>
  <c r="T88" i="8" s="1"/>
  <c r="P88" i="8"/>
  <c r="S88" i="8" s="1"/>
  <c r="R87" i="8"/>
  <c r="U87" i="8" s="1"/>
  <c r="Q87" i="8"/>
  <c r="T87" i="8" s="1"/>
  <c r="P87" i="8"/>
  <c r="S87" i="8" s="1"/>
  <c r="R86" i="8"/>
  <c r="U86" i="8" s="1"/>
  <c r="Q86" i="8"/>
  <c r="T86" i="8" s="1"/>
  <c r="P86" i="8"/>
  <c r="S86" i="8" s="1"/>
  <c r="R85" i="8"/>
  <c r="U85" i="8" s="1"/>
  <c r="Q85" i="8"/>
  <c r="T85" i="8" s="1"/>
  <c r="P85" i="8"/>
  <c r="S85" i="8" s="1"/>
  <c r="R84" i="8"/>
  <c r="U84" i="8" s="1"/>
  <c r="Q84" i="8"/>
  <c r="T84" i="8" s="1"/>
  <c r="P84" i="8"/>
  <c r="S84" i="8" s="1"/>
  <c r="R83" i="8"/>
  <c r="U83" i="8" s="1"/>
  <c r="Q83" i="8"/>
  <c r="T83" i="8" s="1"/>
  <c r="P83" i="8"/>
  <c r="S83" i="8" s="1"/>
  <c r="R82" i="8"/>
  <c r="U82" i="8" s="1"/>
  <c r="Q82" i="8"/>
  <c r="T82" i="8" s="1"/>
  <c r="P82" i="8"/>
  <c r="S82" i="8" s="1"/>
  <c r="R81" i="8"/>
  <c r="U81" i="8" s="1"/>
  <c r="Q81" i="8"/>
  <c r="T81" i="8" s="1"/>
  <c r="P81" i="8"/>
  <c r="S81" i="8" s="1"/>
  <c r="R80" i="8"/>
  <c r="U80" i="8" s="1"/>
  <c r="Q80" i="8"/>
  <c r="T80" i="8" s="1"/>
  <c r="P80" i="8"/>
  <c r="S80" i="8" s="1"/>
  <c r="R79" i="8"/>
  <c r="U79" i="8" s="1"/>
  <c r="Q79" i="8"/>
  <c r="T79" i="8" s="1"/>
  <c r="P79" i="8"/>
  <c r="S79" i="8" s="1"/>
  <c r="R78" i="8"/>
  <c r="U78" i="8" s="1"/>
  <c r="Q78" i="8"/>
  <c r="T78" i="8" s="1"/>
  <c r="P78" i="8"/>
  <c r="S78" i="8" s="1"/>
  <c r="R77" i="8"/>
  <c r="U77" i="8" s="1"/>
  <c r="Q77" i="8"/>
  <c r="T77" i="8" s="1"/>
  <c r="P77" i="8"/>
  <c r="S77" i="8" s="1"/>
  <c r="R76" i="8"/>
  <c r="U76" i="8" s="1"/>
  <c r="Q76" i="8"/>
  <c r="T76" i="8" s="1"/>
  <c r="P76" i="8"/>
  <c r="S76" i="8" s="1"/>
  <c r="R75" i="8"/>
  <c r="U75" i="8" s="1"/>
  <c r="Q75" i="8"/>
  <c r="T75" i="8" s="1"/>
  <c r="P75" i="8"/>
  <c r="S75" i="8" s="1"/>
  <c r="R74" i="8"/>
  <c r="U74" i="8" s="1"/>
  <c r="Q74" i="8"/>
  <c r="T74" i="8" s="1"/>
  <c r="P74" i="8"/>
  <c r="S74" i="8" s="1"/>
  <c r="R73" i="8"/>
  <c r="U73" i="8" s="1"/>
  <c r="Q73" i="8"/>
  <c r="T73" i="8" s="1"/>
  <c r="P73" i="8"/>
  <c r="S73" i="8" s="1"/>
  <c r="R72" i="8"/>
  <c r="U72" i="8" s="1"/>
  <c r="Q72" i="8"/>
  <c r="T72" i="8" s="1"/>
  <c r="P72" i="8"/>
  <c r="S72" i="8" s="1"/>
  <c r="R71" i="8"/>
  <c r="U71" i="8" s="1"/>
  <c r="Q71" i="8"/>
  <c r="T71" i="8" s="1"/>
  <c r="P71" i="8"/>
  <c r="S71" i="8" s="1"/>
  <c r="R70" i="8"/>
  <c r="U70" i="8" s="1"/>
  <c r="Q70" i="8"/>
  <c r="T70" i="8" s="1"/>
  <c r="P70" i="8"/>
  <c r="S70" i="8" s="1"/>
  <c r="R69" i="8"/>
  <c r="U69" i="8" s="1"/>
  <c r="Q69" i="8"/>
  <c r="T69" i="8" s="1"/>
  <c r="P69" i="8"/>
  <c r="S69" i="8" s="1"/>
  <c r="R68" i="8"/>
  <c r="U68" i="8" s="1"/>
  <c r="Q68" i="8"/>
  <c r="T68" i="8" s="1"/>
  <c r="P68" i="8"/>
  <c r="S68" i="8" s="1"/>
  <c r="R67" i="8"/>
  <c r="U67" i="8" s="1"/>
  <c r="Q67" i="8"/>
  <c r="T67" i="8" s="1"/>
  <c r="P67" i="8"/>
  <c r="S67" i="8" s="1"/>
  <c r="R66" i="8"/>
  <c r="U66" i="8" s="1"/>
  <c r="Q66" i="8"/>
  <c r="T66" i="8" s="1"/>
  <c r="P66" i="8"/>
  <c r="S66" i="8" s="1"/>
  <c r="R65" i="8"/>
  <c r="U65" i="8" s="1"/>
  <c r="Q65" i="8"/>
  <c r="T65" i="8" s="1"/>
  <c r="P65" i="8"/>
  <c r="S65" i="8" s="1"/>
  <c r="R64" i="8"/>
  <c r="U64" i="8" s="1"/>
  <c r="Q64" i="8"/>
  <c r="T64" i="8" s="1"/>
  <c r="P64" i="8"/>
  <c r="S64" i="8" s="1"/>
  <c r="R63" i="8"/>
  <c r="U63" i="8" s="1"/>
  <c r="Q63" i="8"/>
  <c r="T63" i="8" s="1"/>
  <c r="P63" i="8"/>
  <c r="S63" i="8" s="1"/>
  <c r="R62" i="8"/>
  <c r="U62" i="8" s="1"/>
  <c r="Q62" i="8"/>
  <c r="T62" i="8" s="1"/>
  <c r="P62" i="8"/>
  <c r="S62" i="8" s="1"/>
  <c r="R61" i="8"/>
  <c r="U61" i="8" s="1"/>
  <c r="Q61" i="8"/>
  <c r="T61" i="8" s="1"/>
  <c r="P61" i="8"/>
  <c r="S61" i="8" s="1"/>
  <c r="R60" i="8"/>
  <c r="U60" i="8" s="1"/>
  <c r="Q60" i="8"/>
  <c r="T60" i="8" s="1"/>
  <c r="P60" i="8"/>
  <c r="S60" i="8" s="1"/>
  <c r="R59" i="8"/>
  <c r="U59" i="8" s="1"/>
  <c r="Q59" i="8"/>
  <c r="T59" i="8" s="1"/>
  <c r="P59" i="8"/>
  <c r="S59" i="8" s="1"/>
  <c r="R58" i="8"/>
  <c r="U58" i="8" s="1"/>
  <c r="Q58" i="8"/>
  <c r="T58" i="8" s="1"/>
  <c r="P58" i="8"/>
  <c r="S58" i="8" s="1"/>
  <c r="R57" i="8"/>
  <c r="U57" i="8" s="1"/>
  <c r="Q57" i="8"/>
  <c r="T57" i="8" s="1"/>
  <c r="P57" i="8"/>
  <c r="S57" i="8" s="1"/>
  <c r="R56" i="8"/>
  <c r="U56" i="8" s="1"/>
  <c r="Q56" i="8"/>
  <c r="T56" i="8" s="1"/>
  <c r="P56" i="8"/>
  <c r="S56" i="8" s="1"/>
  <c r="R55" i="8"/>
  <c r="U55" i="8" s="1"/>
  <c r="Q55" i="8"/>
  <c r="T55" i="8" s="1"/>
  <c r="P55" i="8"/>
  <c r="S55" i="8" s="1"/>
  <c r="R54" i="8"/>
  <c r="U54" i="8" s="1"/>
  <c r="Q54" i="8"/>
  <c r="T54" i="8" s="1"/>
  <c r="P54" i="8"/>
  <c r="S54" i="8" s="1"/>
  <c r="R53" i="8"/>
  <c r="U53" i="8" s="1"/>
  <c r="Q53" i="8"/>
  <c r="T53" i="8" s="1"/>
  <c r="P53" i="8"/>
  <c r="S53" i="8" s="1"/>
  <c r="R52" i="8"/>
  <c r="U52" i="8" s="1"/>
  <c r="Q52" i="8"/>
  <c r="T52" i="8" s="1"/>
  <c r="P52" i="8"/>
  <c r="S52" i="8" s="1"/>
  <c r="R51" i="8"/>
  <c r="U51" i="8" s="1"/>
  <c r="Q51" i="8"/>
  <c r="T51" i="8" s="1"/>
  <c r="P51" i="8"/>
  <c r="S51" i="8" s="1"/>
  <c r="R50" i="8"/>
  <c r="U50" i="8" s="1"/>
  <c r="Q50" i="8"/>
  <c r="T50" i="8" s="1"/>
  <c r="P50" i="8"/>
  <c r="S50" i="8" s="1"/>
  <c r="R49" i="8"/>
  <c r="U49" i="8" s="1"/>
  <c r="Q49" i="8"/>
  <c r="T49" i="8" s="1"/>
  <c r="P49" i="8"/>
  <c r="S49" i="8" s="1"/>
  <c r="R48" i="8"/>
  <c r="U48" i="8" s="1"/>
  <c r="Q48" i="8"/>
  <c r="T48" i="8" s="1"/>
  <c r="P48" i="8"/>
  <c r="S48" i="8" s="1"/>
  <c r="R47" i="8"/>
  <c r="U47" i="8" s="1"/>
  <c r="Q47" i="8"/>
  <c r="T47" i="8" s="1"/>
  <c r="P47" i="8"/>
  <c r="S47" i="8" s="1"/>
  <c r="R46" i="8"/>
  <c r="U46" i="8" s="1"/>
  <c r="Q46" i="8"/>
  <c r="T46" i="8" s="1"/>
  <c r="P46" i="8"/>
  <c r="S46" i="8" s="1"/>
  <c r="R45" i="8"/>
  <c r="U45" i="8" s="1"/>
  <c r="Q45" i="8"/>
  <c r="T45" i="8" s="1"/>
  <c r="P45" i="8"/>
  <c r="S45" i="8" s="1"/>
  <c r="R44" i="8"/>
  <c r="U44" i="8" s="1"/>
  <c r="Q44" i="8"/>
  <c r="T44" i="8" s="1"/>
  <c r="P44" i="8"/>
  <c r="S44" i="8" s="1"/>
  <c r="R43" i="8"/>
  <c r="U43" i="8" s="1"/>
  <c r="Q43" i="8"/>
  <c r="T43" i="8" s="1"/>
  <c r="P43" i="8"/>
  <c r="S43" i="8" s="1"/>
  <c r="R42" i="8"/>
  <c r="U42" i="8" s="1"/>
  <c r="Q42" i="8"/>
  <c r="T42" i="8" s="1"/>
  <c r="P42" i="8"/>
  <c r="S42" i="8" s="1"/>
  <c r="R41" i="8"/>
  <c r="U41" i="8" s="1"/>
  <c r="Q41" i="8"/>
  <c r="T41" i="8" s="1"/>
  <c r="P41" i="8"/>
  <c r="S41" i="8" s="1"/>
  <c r="R40" i="8"/>
  <c r="U40" i="8" s="1"/>
  <c r="Q40" i="8"/>
  <c r="T40" i="8" s="1"/>
  <c r="P40" i="8"/>
  <c r="S40" i="8" s="1"/>
  <c r="R39" i="8"/>
  <c r="U39" i="8" s="1"/>
  <c r="Q39" i="8"/>
  <c r="T39" i="8" s="1"/>
  <c r="P39" i="8"/>
  <c r="S39" i="8" s="1"/>
  <c r="R38" i="8"/>
  <c r="U38" i="8" s="1"/>
  <c r="Q38" i="8"/>
  <c r="T38" i="8" s="1"/>
  <c r="P38" i="8"/>
  <c r="S38" i="8" s="1"/>
  <c r="R37" i="8"/>
  <c r="U37" i="8" s="1"/>
  <c r="Q37" i="8"/>
  <c r="T37" i="8" s="1"/>
  <c r="P37" i="8"/>
  <c r="S37" i="8" s="1"/>
  <c r="R36" i="8"/>
  <c r="U36" i="8" s="1"/>
  <c r="Q36" i="8"/>
  <c r="T36" i="8" s="1"/>
  <c r="P36" i="8"/>
  <c r="S36" i="8" s="1"/>
  <c r="R35" i="8"/>
  <c r="U35" i="8" s="1"/>
  <c r="Q35" i="8"/>
  <c r="T35" i="8" s="1"/>
  <c r="P35" i="8"/>
  <c r="S35" i="8" s="1"/>
  <c r="R34" i="8"/>
  <c r="U34" i="8" s="1"/>
  <c r="Q34" i="8"/>
  <c r="T34" i="8" s="1"/>
  <c r="P34" i="8"/>
  <c r="S34" i="8" s="1"/>
  <c r="R33" i="8"/>
  <c r="U33" i="8" s="1"/>
  <c r="Q33" i="8"/>
  <c r="T33" i="8" s="1"/>
  <c r="P33" i="8"/>
  <c r="S33" i="8" s="1"/>
  <c r="R32" i="8"/>
  <c r="U32" i="8" s="1"/>
  <c r="Q32" i="8"/>
  <c r="T32" i="8" s="1"/>
  <c r="P32" i="8"/>
  <c r="S32" i="8" s="1"/>
  <c r="R31" i="8"/>
  <c r="U31" i="8" s="1"/>
  <c r="Q31" i="8"/>
  <c r="T31" i="8" s="1"/>
  <c r="P31" i="8"/>
  <c r="S31" i="8" s="1"/>
  <c r="R30" i="8"/>
  <c r="U30" i="8" s="1"/>
  <c r="Q30" i="8"/>
  <c r="T30" i="8" s="1"/>
  <c r="P30" i="8"/>
  <c r="S30" i="8" s="1"/>
  <c r="R29" i="8"/>
  <c r="U29" i="8" s="1"/>
  <c r="Q29" i="8"/>
  <c r="T29" i="8" s="1"/>
  <c r="P29" i="8"/>
  <c r="S29" i="8" s="1"/>
  <c r="R28" i="8"/>
  <c r="U28" i="8" s="1"/>
  <c r="Q28" i="8"/>
  <c r="T28" i="8" s="1"/>
  <c r="P28" i="8"/>
  <c r="S28" i="8" s="1"/>
  <c r="R27" i="8"/>
  <c r="U27" i="8" s="1"/>
  <c r="Q27" i="8"/>
  <c r="T27" i="8" s="1"/>
  <c r="P27" i="8"/>
  <c r="S27" i="8" s="1"/>
  <c r="R26" i="8"/>
  <c r="U26" i="8" s="1"/>
  <c r="Q26" i="8"/>
  <c r="T26" i="8" s="1"/>
  <c r="P26" i="8"/>
  <c r="S26" i="8" s="1"/>
  <c r="R25" i="8"/>
  <c r="U25" i="8" s="1"/>
  <c r="Q25" i="8"/>
  <c r="T25" i="8" s="1"/>
  <c r="P25" i="8"/>
  <c r="S25" i="8" s="1"/>
  <c r="R24" i="8"/>
  <c r="U24" i="8" s="1"/>
  <c r="Q24" i="8"/>
  <c r="T24" i="8" s="1"/>
  <c r="P24" i="8"/>
  <c r="S24" i="8" s="1"/>
  <c r="R23" i="8"/>
  <c r="U23" i="8" s="1"/>
  <c r="Q23" i="8"/>
  <c r="T23" i="8" s="1"/>
  <c r="P23" i="8"/>
  <c r="S23" i="8" s="1"/>
  <c r="R22" i="8"/>
  <c r="U22" i="8" s="1"/>
  <c r="Q22" i="8"/>
  <c r="T22" i="8" s="1"/>
  <c r="P22" i="8"/>
  <c r="S22" i="8" s="1"/>
  <c r="R21" i="8"/>
  <c r="U21" i="8" s="1"/>
  <c r="Q21" i="8"/>
  <c r="T21" i="8" s="1"/>
  <c r="P21" i="8"/>
  <c r="S21" i="8" s="1"/>
  <c r="R20" i="8"/>
  <c r="U20" i="8" s="1"/>
  <c r="Q20" i="8"/>
  <c r="T20" i="8" s="1"/>
  <c r="P20" i="8"/>
  <c r="S20" i="8" s="1"/>
  <c r="R19" i="8"/>
  <c r="U19" i="8" s="1"/>
  <c r="Q19" i="8"/>
  <c r="T19" i="8" s="1"/>
  <c r="P19" i="8"/>
  <c r="S19" i="8" s="1"/>
  <c r="R18" i="8"/>
  <c r="U18" i="8" s="1"/>
  <c r="Q18" i="8"/>
  <c r="T18" i="8" s="1"/>
  <c r="P18" i="8"/>
  <c r="S18" i="8" s="1"/>
  <c r="R17" i="8"/>
  <c r="U17" i="8" s="1"/>
  <c r="Q17" i="8"/>
  <c r="T17" i="8" s="1"/>
  <c r="P17" i="8"/>
  <c r="S17" i="8" s="1"/>
  <c r="R16" i="8"/>
  <c r="U16" i="8" s="1"/>
  <c r="Q16" i="8"/>
  <c r="T16" i="8" s="1"/>
  <c r="P16" i="8"/>
  <c r="S16" i="8" s="1"/>
  <c r="R15" i="8"/>
  <c r="U15" i="8" s="1"/>
  <c r="Q15" i="8"/>
  <c r="T15" i="8" s="1"/>
  <c r="P15" i="8"/>
  <c r="S15" i="8" s="1"/>
  <c r="R14" i="8"/>
  <c r="U14" i="8" s="1"/>
  <c r="Q14" i="8"/>
  <c r="T14" i="8" s="1"/>
  <c r="P14" i="8"/>
  <c r="S14" i="8" s="1"/>
  <c r="R13" i="8"/>
  <c r="U13" i="8" s="1"/>
  <c r="Q13" i="8"/>
  <c r="T13" i="8" s="1"/>
  <c r="P13" i="8"/>
  <c r="S13" i="8" s="1"/>
  <c r="R12" i="8"/>
  <c r="U12" i="8" s="1"/>
  <c r="Q12" i="8"/>
  <c r="T12" i="8" s="1"/>
  <c r="P12" i="8"/>
  <c r="S12" i="8" s="1"/>
  <c r="R11" i="8"/>
  <c r="U11" i="8" s="1"/>
  <c r="Q11" i="8"/>
  <c r="T11" i="8" s="1"/>
  <c r="P11" i="8"/>
  <c r="S11" i="8" s="1"/>
  <c r="R10" i="8"/>
  <c r="U10" i="8" s="1"/>
  <c r="Q10" i="8"/>
  <c r="T10" i="8" s="1"/>
  <c r="P10" i="8"/>
  <c r="S10" i="8" s="1"/>
  <c r="R9" i="8"/>
  <c r="U9" i="8" s="1"/>
  <c r="Q9" i="8"/>
  <c r="T9" i="8" s="1"/>
  <c r="P9" i="8"/>
  <c r="S9" i="8" s="1"/>
  <c r="R8" i="8"/>
  <c r="U8" i="8" s="1"/>
  <c r="Q8" i="8"/>
  <c r="T8" i="8" s="1"/>
  <c r="P8" i="8"/>
  <c r="S8" i="8" s="1"/>
  <c r="R7" i="8"/>
  <c r="U7" i="8" s="1"/>
  <c r="Q7" i="8"/>
  <c r="T7" i="8" s="1"/>
  <c r="P7" i="8"/>
  <c r="S7" i="8" s="1"/>
  <c r="R6" i="8"/>
  <c r="U6" i="8" s="1"/>
  <c r="Q6" i="8"/>
  <c r="T6" i="8" s="1"/>
  <c r="P6" i="8"/>
  <c r="S6" i="8" s="1"/>
  <c r="R5" i="8"/>
  <c r="U5" i="8" s="1"/>
  <c r="Q5" i="8"/>
  <c r="T5" i="8" s="1"/>
  <c r="P5" i="8"/>
  <c r="S5" i="8" s="1"/>
  <c r="I2727" i="8"/>
  <c r="X2727" i="8" s="1"/>
  <c r="G2727" i="8"/>
  <c r="I2726" i="8"/>
  <c r="W2726" i="8" s="1"/>
  <c r="G2726" i="8"/>
  <c r="I2725" i="8"/>
  <c r="X2725" i="8" s="1"/>
  <c r="G2725" i="8"/>
  <c r="I2724" i="8"/>
  <c r="X2724" i="8" s="1"/>
  <c r="G2724" i="8"/>
  <c r="I2723" i="8"/>
  <c r="X2723" i="8" s="1"/>
  <c r="G2723" i="8"/>
  <c r="I2722" i="8"/>
  <c r="W2722" i="8" s="1"/>
  <c r="G2722" i="8"/>
  <c r="I2721" i="8"/>
  <c r="X2721" i="8" s="1"/>
  <c r="G2721" i="8"/>
  <c r="I2720" i="8"/>
  <c r="X2720" i="8" s="1"/>
  <c r="G2720" i="8"/>
  <c r="I2719" i="8"/>
  <c r="X2719" i="8" s="1"/>
  <c r="G2719" i="8"/>
  <c r="I2718" i="8"/>
  <c r="W2718" i="8" s="1"/>
  <c r="G2718" i="8"/>
  <c r="I2717" i="8"/>
  <c r="X2717" i="8" s="1"/>
  <c r="G2717" i="8"/>
  <c r="I2716" i="8"/>
  <c r="X2716" i="8" s="1"/>
  <c r="G2716" i="8"/>
  <c r="I2715" i="8"/>
  <c r="X2715" i="8" s="1"/>
  <c r="G2715" i="8"/>
  <c r="I2714" i="8"/>
  <c r="W2714" i="8" s="1"/>
  <c r="G2714" i="8"/>
  <c r="I2713" i="8"/>
  <c r="X2713" i="8" s="1"/>
  <c r="G2713" i="8"/>
  <c r="I2712" i="8"/>
  <c r="X2712" i="8" s="1"/>
  <c r="G2712" i="8"/>
  <c r="I2711" i="8"/>
  <c r="X2711" i="8" s="1"/>
  <c r="G2711" i="8"/>
  <c r="I2710" i="8"/>
  <c r="W2710" i="8" s="1"/>
  <c r="G2710" i="8"/>
  <c r="I2709" i="8"/>
  <c r="X2709" i="8" s="1"/>
  <c r="G2709" i="8"/>
  <c r="I2708" i="8"/>
  <c r="X2708" i="8" s="1"/>
  <c r="G2708" i="8"/>
  <c r="I2707" i="8"/>
  <c r="X2707" i="8" s="1"/>
  <c r="G2707" i="8"/>
  <c r="I2706" i="8"/>
  <c r="W2706" i="8" s="1"/>
  <c r="G2706" i="8"/>
  <c r="I2705" i="8"/>
  <c r="X2705" i="8" s="1"/>
  <c r="G2705" i="8"/>
  <c r="I2704" i="8"/>
  <c r="X2704" i="8" s="1"/>
  <c r="G2704" i="8"/>
  <c r="I2703" i="8"/>
  <c r="X2703" i="8" s="1"/>
  <c r="G2703" i="8"/>
  <c r="I2702" i="8"/>
  <c r="W2702" i="8" s="1"/>
  <c r="G2702" i="8"/>
  <c r="I2701" i="8"/>
  <c r="G2701" i="8"/>
  <c r="I2700" i="8"/>
  <c r="G2700" i="8"/>
  <c r="I2699" i="8"/>
  <c r="G2699" i="8"/>
  <c r="I2698" i="8"/>
  <c r="G2698" i="8"/>
  <c r="I2697" i="8"/>
  <c r="G2697" i="8"/>
  <c r="I2696" i="8"/>
  <c r="G2696" i="8"/>
  <c r="I2695" i="8"/>
  <c r="G2695" i="8"/>
  <c r="I2694" i="8"/>
  <c r="G2694" i="8"/>
  <c r="I2693" i="8"/>
  <c r="G2693" i="8"/>
  <c r="I2692" i="8"/>
  <c r="G2692" i="8"/>
  <c r="I2691" i="8"/>
  <c r="G2691" i="8"/>
  <c r="I2690" i="8"/>
  <c r="G2690" i="8"/>
  <c r="I2689" i="8"/>
  <c r="G2689" i="8"/>
  <c r="I2688" i="8"/>
  <c r="G2688" i="8"/>
  <c r="I2295" i="8"/>
  <c r="G2295" i="8"/>
  <c r="I2294" i="8"/>
  <c r="G2294" i="8"/>
  <c r="I2293" i="8"/>
  <c r="G2293" i="8"/>
  <c r="I2292" i="8"/>
  <c r="G2292" i="8"/>
  <c r="I2173" i="8"/>
  <c r="G2173" i="8"/>
  <c r="I2172" i="8"/>
  <c r="G2172" i="8"/>
  <c r="I2171" i="8"/>
  <c r="G2171" i="8"/>
  <c r="I2170" i="8"/>
  <c r="G2170" i="8"/>
  <c r="I2169" i="8"/>
  <c r="G2169" i="8"/>
  <c r="I2168" i="8"/>
  <c r="G2168" i="8"/>
  <c r="I2167" i="8"/>
  <c r="G2167" i="8"/>
  <c r="I2166" i="8"/>
  <c r="G2166" i="8"/>
  <c r="I2165" i="8"/>
  <c r="G2165" i="8"/>
  <c r="I2164" i="8"/>
  <c r="G2164" i="8"/>
  <c r="I2163" i="8"/>
  <c r="G2163" i="8"/>
  <c r="I2162" i="8"/>
  <c r="G2162" i="8"/>
  <c r="I2161" i="8"/>
  <c r="G2161" i="8"/>
  <c r="I2160" i="8"/>
  <c r="G2160" i="8"/>
  <c r="I2159" i="8"/>
  <c r="G2159" i="8"/>
  <c r="I2158" i="8"/>
  <c r="G2158" i="8"/>
  <c r="I2157" i="8"/>
  <c r="G2157" i="8"/>
  <c r="I2156" i="8"/>
  <c r="G2156" i="8"/>
  <c r="I2155" i="8"/>
  <c r="G2155" i="8"/>
  <c r="I2154" i="8"/>
  <c r="G2154" i="8"/>
  <c r="I2153" i="8"/>
  <c r="G2153" i="8"/>
  <c r="I2152" i="8"/>
  <c r="G2152" i="8"/>
  <c r="I2151" i="8"/>
  <c r="G2151" i="8"/>
  <c r="I2150" i="8"/>
  <c r="G2150" i="8"/>
  <c r="I2149" i="8"/>
  <c r="G2149" i="8"/>
  <c r="I2148" i="8"/>
  <c r="G2148" i="8"/>
  <c r="I2147" i="8"/>
  <c r="G2147" i="8"/>
  <c r="I2146" i="8"/>
  <c r="G2146" i="8"/>
  <c r="I2100" i="8"/>
  <c r="G2100" i="8"/>
  <c r="I2099" i="8"/>
  <c r="G2099" i="8"/>
  <c r="I2098" i="8"/>
  <c r="G2098" i="8"/>
  <c r="I2097" i="8"/>
  <c r="G2097" i="8"/>
  <c r="I2096" i="8"/>
  <c r="G2096" i="8"/>
  <c r="I2095" i="8"/>
  <c r="G2095" i="8"/>
  <c r="I2094" i="8"/>
  <c r="W2094" i="8" s="1"/>
  <c r="G2094" i="8"/>
  <c r="I2093" i="8"/>
  <c r="X2093" i="8" s="1"/>
  <c r="G2093" i="8"/>
  <c r="I2092" i="8"/>
  <c r="X2092" i="8" s="1"/>
  <c r="G2092" i="8"/>
  <c r="I2091" i="8"/>
  <c r="G2091" i="8"/>
  <c r="I2090" i="8"/>
  <c r="X2090" i="8" s="1"/>
  <c r="I2089" i="8"/>
  <c r="G2089" i="8"/>
  <c r="I2088" i="8"/>
  <c r="X2088" i="8" s="1"/>
  <c r="G2088" i="8"/>
  <c r="I2087" i="8"/>
  <c r="X2087" i="8" s="1"/>
  <c r="G2087" i="8"/>
  <c r="R2086" i="8"/>
  <c r="U2086" i="8" s="1"/>
  <c r="Q2086" i="8"/>
  <c r="T2086" i="8" s="1"/>
  <c r="P2086" i="8"/>
  <c r="S2086" i="8" s="1"/>
  <c r="I2086" i="8"/>
  <c r="W2086" i="8" s="1"/>
  <c r="I2085" i="8"/>
  <c r="W2085" i="8" s="1"/>
  <c r="I2084" i="8"/>
  <c r="G2084" i="8"/>
  <c r="B2084" i="8"/>
  <c r="I2083" i="8"/>
  <c r="G2083" i="8"/>
  <c r="B2083" i="8"/>
  <c r="I2082" i="8"/>
  <c r="G2082" i="8"/>
  <c r="B2082" i="8"/>
  <c r="I2081" i="8"/>
  <c r="G2081" i="8"/>
  <c r="B2081" i="8"/>
  <c r="I2080" i="8"/>
  <c r="G2080" i="8"/>
  <c r="B2080" i="8"/>
  <c r="I2079" i="8"/>
  <c r="G2079" i="8"/>
  <c r="B2079" i="8"/>
  <c r="I2078" i="8"/>
  <c r="G2078" i="8"/>
  <c r="B2078" i="8"/>
  <c r="I2077" i="8"/>
  <c r="G2077" i="8"/>
  <c r="B2077" i="8"/>
  <c r="I2076" i="8"/>
  <c r="G2076" i="8"/>
  <c r="B2076" i="8"/>
  <c r="I2075" i="8"/>
  <c r="G2075" i="8"/>
  <c r="B2075" i="8"/>
  <c r="I2074" i="8"/>
  <c r="G2074" i="8"/>
  <c r="B2074" i="8"/>
  <c r="I2073" i="8"/>
  <c r="G2073" i="8"/>
  <c r="B2073" i="8"/>
  <c r="I2072" i="8"/>
  <c r="G2072" i="8"/>
  <c r="B2072" i="8"/>
  <c r="I2071" i="8"/>
  <c r="G2071" i="8"/>
  <c r="B2071" i="8"/>
  <c r="I2070" i="8"/>
  <c r="G2070" i="8"/>
  <c r="B2070" i="8"/>
  <c r="I2069" i="8"/>
  <c r="G2069" i="8"/>
  <c r="B2069" i="8"/>
  <c r="I2068" i="8"/>
  <c r="G2068" i="8"/>
  <c r="B2068" i="8"/>
  <c r="I2067" i="8"/>
  <c r="G2067" i="8"/>
  <c r="B2067" i="8"/>
  <c r="I2066" i="8"/>
  <c r="G2066" i="8"/>
  <c r="B2066" i="8"/>
  <c r="I2065" i="8"/>
  <c r="G2065" i="8"/>
  <c r="B2065" i="8"/>
  <c r="I2064" i="8"/>
  <c r="G2064" i="8"/>
  <c r="B2064" i="8"/>
  <c r="I2063" i="8"/>
  <c r="G2063" i="8"/>
  <c r="B2063" i="8"/>
  <c r="I2062" i="8"/>
  <c r="G2062" i="8"/>
  <c r="B2062" i="8"/>
  <c r="I2061" i="8"/>
  <c r="G2061" i="8"/>
  <c r="B2061" i="8"/>
  <c r="I2060" i="8"/>
  <c r="G2060" i="8"/>
  <c r="B2060" i="8"/>
  <c r="I2059" i="8"/>
  <c r="G2059" i="8"/>
  <c r="B2059" i="8"/>
  <c r="I2058" i="8"/>
  <c r="G2058" i="8"/>
  <c r="B2058" i="8"/>
  <c r="I2057" i="8"/>
  <c r="G2057" i="8"/>
  <c r="B2057" i="8"/>
  <c r="I2056" i="8"/>
  <c r="G2056" i="8"/>
  <c r="B2056" i="8"/>
  <c r="I2055" i="8"/>
  <c r="G2055" i="8"/>
  <c r="B2055" i="8"/>
  <c r="I2054" i="8"/>
  <c r="G2054" i="8"/>
  <c r="B2054" i="8"/>
  <c r="I2053" i="8"/>
  <c r="G2053" i="8"/>
  <c r="B2053" i="8"/>
  <c r="I2052" i="8"/>
  <c r="G2052" i="8"/>
  <c r="B2052" i="8"/>
  <c r="I2051" i="8"/>
  <c r="G2051" i="8"/>
  <c r="B2051" i="8"/>
  <c r="I2050" i="8"/>
  <c r="G2050" i="8"/>
  <c r="B2050" i="8"/>
  <c r="I2049" i="8"/>
  <c r="G2049" i="8"/>
  <c r="B2049" i="8"/>
  <c r="I2048" i="8"/>
  <c r="G2048" i="8"/>
  <c r="B2048" i="8"/>
  <c r="I2047" i="8"/>
  <c r="G2047" i="8"/>
  <c r="B2047" i="8"/>
  <c r="I2046" i="8"/>
  <c r="G2046" i="8"/>
  <c r="B2046" i="8"/>
  <c r="I2045" i="8"/>
  <c r="G2045" i="8"/>
  <c r="B2045" i="8"/>
  <c r="I2044" i="8"/>
  <c r="G2044" i="8"/>
  <c r="B2044" i="8"/>
  <c r="I2043" i="8"/>
  <c r="G2043" i="8"/>
  <c r="B2043" i="8"/>
  <c r="I2042" i="8"/>
  <c r="G2042" i="8"/>
  <c r="B2042" i="8"/>
  <c r="I2041" i="8"/>
  <c r="G2041" i="8"/>
  <c r="B2041" i="8"/>
  <c r="I2040" i="8"/>
  <c r="G2040" i="8"/>
  <c r="B2040" i="8"/>
  <c r="I2039" i="8"/>
  <c r="G2039" i="8"/>
  <c r="B2039" i="8"/>
  <c r="I2038" i="8"/>
  <c r="G2038" i="8"/>
  <c r="B2038" i="8"/>
  <c r="I2037" i="8"/>
  <c r="G2037" i="8"/>
  <c r="B2037" i="8"/>
  <c r="I2036" i="8"/>
  <c r="G2036" i="8"/>
  <c r="B2036" i="8"/>
  <c r="I2035" i="8"/>
  <c r="G2035" i="8"/>
  <c r="B2035" i="8"/>
  <c r="I2034" i="8"/>
  <c r="G2034" i="8"/>
  <c r="B2034" i="8"/>
  <c r="I2033" i="8"/>
  <c r="G2033" i="8"/>
  <c r="B2033" i="8"/>
  <c r="I2032" i="8"/>
  <c r="G2032" i="8"/>
  <c r="B2032" i="8"/>
  <c r="I2031" i="8"/>
  <c r="G2031" i="8"/>
  <c r="B2031" i="8"/>
  <c r="I2030" i="8"/>
  <c r="G2030" i="8"/>
  <c r="B2030" i="8"/>
  <c r="I2029" i="8"/>
  <c r="G2029" i="8"/>
  <c r="B2029" i="8"/>
  <c r="I2028" i="8"/>
  <c r="G2028" i="8"/>
  <c r="B2028" i="8"/>
  <c r="I2027" i="8"/>
  <c r="G2027" i="8"/>
  <c r="B2027" i="8"/>
  <c r="I2026" i="8"/>
  <c r="G2026" i="8"/>
  <c r="B2026" i="8"/>
  <c r="I2025" i="8"/>
  <c r="G2025" i="8"/>
  <c r="B2025" i="8"/>
  <c r="I2024" i="8"/>
  <c r="G2024" i="8"/>
  <c r="B2024" i="8"/>
  <c r="I2023" i="8"/>
  <c r="G2023" i="8"/>
  <c r="B2023" i="8"/>
  <c r="I2022" i="8"/>
  <c r="G2022" i="8"/>
  <c r="B2022" i="8"/>
  <c r="I2021" i="8"/>
  <c r="G2021" i="8"/>
  <c r="B2021" i="8"/>
  <c r="I2020" i="8"/>
  <c r="G2020" i="8"/>
  <c r="B2020" i="8"/>
  <c r="I2019" i="8"/>
  <c r="G2019" i="8"/>
  <c r="B2019" i="8"/>
  <c r="I2018" i="8"/>
  <c r="G2018" i="8"/>
  <c r="B2018" i="8"/>
  <c r="I2017" i="8"/>
  <c r="G2017" i="8"/>
  <c r="B2017" i="8"/>
  <c r="I2016" i="8"/>
  <c r="G2016" i="8"/>
  <c r="B2016" i="8"/>
  <c r="I2015" i="8"/>
  <c r="G2015" i="8"/>
  <c r="B2015" i="8"/>
  <c r="I2014" i="8"/>
  <c r="G2014" i="8"/>
  <c r="B2014" i="8"/>
  <c r="I2013" i="8"/>
  <c r="G2013" i="8"/>
  <c r="B2013" i="8"/>
  <c r="I2012" i="8"/>
  <c r="G2012" i="8"/>
  <c r="B2012" i="8"/>
  <c r="I2011" i="8"/>
  <c r="G2011" i="8"/>
  <c r="B2011" i="8"/>
  <c r="I2010" i="8"/>
  <c r="G2010" i="8"/>
  <c r="B2010" i="8"/>
  <c r="I2009" i="8"/>
  <c r="G2009" i="8"/>
  <c r="B2009" i="8"/>
  <c r="I2008" i="8"/>
  <c r="G2008" i="8"/>
  <c r="B2008" i="8"/>
  <c r="I2007" i="8"/>
  <c r="G2007" i="8"/>
  <c r="B2007" i="8"/>
  <c r="I2006" i="8"/>
  <c r="G2006" i="8"/>
  <c r="B2006" i="8"/>
  <c r="I2005" i="8"/>
  <c r="G2005" i="8"/>
  <c r="B2005" i="8"/>
  <c r="I2004" i="8"/>
  <c r="G2004" i="8"/>
  <c r="B2004" i="8"/>
  <c r="I2003" i="8"/>
  <c r="G2003" i="8"/>
  <c r="B2003" i="8"/>
  <c r="I2002" i="8"/>
  <c r="G2002" i="8"/>
  <c r="B2002" i="8"/>
  <c r="I2001" i="8"/>
  <c r="G2001" i="8"/>
  <c r="B2001" i="8"/>
  <c r="I2000" i="8"/>
  <c r="G2000" i="8"/>
  <c r="B2000" i="8"/>
  <c r="I1999" i="8"/>
  <c r="G1999" i="8"/>
  <c r="B1999" i="8"/>
  <c r="I1998" i="8"/>
  <c r="G1998" i="8"/>
  <c r="B1998" i="8"/>
  <c r="I1997" i="8"/>
  <c r="G1997" i="8"/>
  <c r="B1997" i="8"/>
  <c r="I1996" i="8"/>
  <c r="G1996" i="8"/>
  <c r="B1996" i="8"/>
  <c r="I1995" i="8"/>
  <c r="G1995" i="8"/>
  <c r="B1995" i="8"/>
  <c r="I1994" i="8"/>
  <c r="G1994" i="8"/>
  <c r="B1994" i="8"/>
  <c r="I1993" i="8"/>
  <c r="G1993" i="8"/>
  <c r="B1993" i="8"/>
  <c r="I1992" i="8"/>
  <c r="G1992" i="8"/>
  <c r="B1992" i="8"/>
  <c r="I1991" i="8"/>
  <c r="G1991" i="8"/>
  <c r="B1991" i="8"/>
  <c r="I1990" i="8"/>
  <c r="G1990" i="8"/>
  <c r="B1990" i="8"/>
  <c r="I1989" i="8"/>
  <c r="G1989" i="8"/>
  <c r="B1989" i="8"/>
  <c r="I1988" i="8"/>
  <c r="G1988" i="8"/>
  <c r="B1988" i="8"/>
  <c r="I1987" i="8"/>
  <c r="G1987" i="8"/>
  <c r="B1987" i="8"/>
  <c r="I1986" i="8"/>
  <c r="G1986" i="8"/>
  <c r="B1986" i="8"/>
  <c r="I1985" i="8"/>
  <c r="G1985" i="8"/>
  <c r="B1985" i="8"/>
  <c r="I1984" i="8"/>
  <c r="G1984" i="8"/>
  <c r="B1984" i="8"/>
  <c r="I1983" i="8"/>
  <c r="G1983" i="8"/>
  <c r="B1983" i="8"/>
  <c r="I1982" i="8"/>
  <c r="G1982" i="8"/>
  <c r="B1982" i="8"/>
  <c r="I1981" i="8"/>
  <c r="G1981" i="8"/>
  <c r="B1981" i="8"/>
  <c r="I1980" i="8"/>
  <c r="G1980" i="8"/>
  <c r="B1980" i="8"/>
  <c r="I1979" i="8"/>
  <c r="G1979" i="8"/>
  <c r="B1979" i="8"/>
  <c r="I1978" i="8"/>
  <c r="G1978" i="8"/>
  <c r="B1978" i="8"/>
  <c r="I1977" i="8"/>
  <c r="G1977" i="8"/>
  <c r="B1977" i="8"/>
  <c r="I1976" i="8"/>
  <c r="G1976" i="8"/>
  <c r="B1976" i="8"/>
  <c r="I1975" i="8"/>
  <c r="G1975" i="8"/>
  <c r="B1975" i="8"/>
  <c r="I1974" i="8"/>
  <c r="G1974" i="8"/>
  <c r="B1974" i="8"/>
  <c r="I1973" i="8"/>
  <c r="G1973" i="8"/>
  <c r="B1973" i="8"/>
  <c r="I1972" i="8"/>
  <c r="G1972" i="8"/>
  <c r="B1972" i="8"/>
  <c r="I1971" i="8"/>
  <c r="G1971" i="8"/>
  <c r="B1971" i="8"/>
  <c r="I1970" i="8"/>
  <c r="G1970" i="8"/>
  <c r="B1970" i="8"/>
  <c r="I1969" i="8"/>
  <c r="G1969" i="8"/>
  <c r="B1969" i="8"/>
  <c r="I1968" i="8"/>
  <c r="G1968" i="8"/>
  <c r="B1968" i="8"/>
  <c r="I1967" i="8"/>
  <c r="G1967" i="8"/>
  <c r="B1967" i="8"/>
  <c r="I1966" i="8"/>
  <c r="G1966" i="8"/>
  <c r="B1966" i="8"/>
  <c r="I1965" i="8"/>
  <c r="G1965" i="8"/>
  <c r="B1965" i="8"/>
  <c r="I1964" i="8"/>
  <c r="G1964" i="8"/>
  <c r="B1964" i="8"/>
  <c r="I1963" i="8"/>
  <c r="G1963" i="8"/>
  <c r="B1963" i="8"/>
  <c r="I1962" i="8"/>
  <c r="G1962" i="8"/>
  <c r="B1962" i="8"/>
  <c r="I1961" i="8"/>
  <c r="G1961" i="8"/>
  <c r="B1961" i="8"/>
  <c r="I1960" i="8"/>
  <c r="G1960" i="8"/>
  <c r="B1960" i="8"/>
  <c r="I1959" i="8"/>
  <c r="G1959" i="8"/>
  <c r="B1959" i="8"/>
  <c r="I1958" i="8"/>
  <c r="G1958" i="8"/>
  <c r="B1958" i="8"/>
  <c r="I1957" i="8"/>
  <c r="G1957" i="8"/>
  <c r="B1957" i="8"/>
  <c r="I1956" i="8"/>
  <c r="G1956" i="8"/>
  <c r="B1956" i="8"/>
  <c r="I1955" i="8"/>
  <c r="G1955" i="8"/>
  <c r="B1955" i="8"/>
  <c r="I1954" i="8"/>
  <c r="G1954" i="8"/>
  <c r="B1954" i="8"/>
  <c r="I1953" i="8"/>
  <c r="G1953" i="8"/>
  <c r="B1953" i="8"/>
  <c r="I1952" i="8"/>
  <c r="G1952" i="8"/>
  <c r="B1952" i="8"/>
  <c r="I1951" i="8"/>
  <c r="G1951" i="8"/>
  <c r="B1951" i="8"/>
  <c r="I1950" i="8"/>
  <c r="G1950" i="8"/>
  <c r="B1950" i="8"/>
  <c r="I1949" i="8"/>
  <c r="G1949" i="8"/>
  <c r="B1949" i="8"/>
  <c r="I1948" i="8"/>
  <c r="G1948" i="8"/>
  <c r="B1948" i="8"/>
  <c r="I1947" i="8"/>
  <c r="G1947" i="8"/>
  <c r="B1947" i="8"/>
  <c r="I1946" i="8"/>
  <c r="G1946" i="8"/>
  <c r="B1946" i="8"/>
  <c r="I1945" i="8"/>
  <c r="G1945" i="8"/>
  <c r="B1945" i="8"/>
  <c r="I1944" i="8"/>
  <c r="G1944" i="8"/>
  <c r="B1944" i="8"/>
  <c r="I1943" i="8"/>
  <c r="G1943" i="8"/>
  <c r="B1943" i="8"/>
  <c r="I1942" i="8"/>
  <c r="G1942" i="8"/>
  <c r="B1942" i="8"/>
  <c r="I1941" i="8"/>
  <c r="G1941" i="8"/>
  <c r="B1941" i="8"/>
  <c r="I1940" i="8"/>
  <c r="G1940" i="8"/>
  <c r="B1940" i="8"/>
  <c r="I1939" i="8"/>
  <c r="G1939" i="8"/>
  <c r="B1939" i="8"/>
  <c r="I1938" i="8"/>
  <c r="G1938" i="8"/>
  <c r="B1938" i="8"/>
  <c r="I1937" i="8"/>
  <c r="G1937" i="8"/>
  <c r="B1937" i="8"/>
  <c r="I1936" i="8"/>
  <c r="G1936" i="8"/>
  <c r="B1936" i="8"/>
  <c r="I1935" i="8"/>
  <c r="G1935" i="8"/>
  <c r="B1935" i="8"/>
  <c r="I1934" i="8"/>
  <c r="G1934" i="8"/>
  <c r="B1934" i="8"/>
  <c r="I1933" i="8"/>
  <c r="G1933" i="8"/>
  <c r="B1933" i="8"/>
  <c r="I1932" i="8"/>
  <c r="G1932" i="8"/>
  <c r="B1932" i="8"/>
  <c r="I1931" i="8"/>
  <c r="G1931" i="8"/>
  <c r="B1931" i="8"/>
  <c r="I1930" i="8"/>
  <c r="G1930" i="8"/>
  <c r="B1930" i="8"/>
  <c r="I1929" i="8"/>
  <c r="G1929" i="8"/>
  <c r="B1929" i="8"/>
  <c r="I1928" i="8"/>
  <c r="G1928" i="8"/>
  <c r="B1928" i="8"/>
  <c r="I1927" i="8"/>
  <c r="G1927" i="8"/>
  <c r="B1927" i="8"/>
  <c r="I1926" i="8"/>
  <c r="G1926" i="8"/>
  <c r="B1926" i="8"/>
  <c r="I1925" i="8"/>
  <c r="G1925" i="8"/>
  <c r="B1925" i="8"/>
  <c r="I1924" i="8"/>
  <c r="G1924" i="8"/>
  <c r="B1924" i="8"/>
  <c r="I1923" i="8"/>
  <c r="G1923" i="8"/>
  <c r="B1923" i="8"/>
  <c r="I1922" i="8"/>
  <c r="G1922" i="8"/>
  <c r="B1922" i="8"/>
  <c r="I1921" i="8"/>
  <c r="G1921" i="8"/>
  <c r="B1921" i="8"/>
  <c r="I1920" i="8"/>
  <c r="G1920" i="8"/>
  <c r="B1920" i="8"/>
  <c r="I1919" i="8"/>
  <c r="G1919" i="8"/>
  <c r="B1919" i="8"/>
  <c r="I1918" i="8"/>
  <c r="G1918" i="8"/>
  <c r="B1918" i="8"/>
  <c r="I1917" i="8"/>
  <c r="G1917" i="8"/>
  <c r="B1917" i="8"/>
  <c r="I1916" i="8"/>
  <c r="G1916" i="8"/>
  <c r="B1916" i="8"/>
  <c r="I1915" i="8"/>
  <c r="G1915" i="8"/>
  <c r="B1915" i="8"/>
  <c r="I1914" i="8"/>
  <c r="G1914" i="8"/>
  <c r="B1914" i="8"/>
  <c r="I1913" i="8"/>
  <c r="G1913" i="8"/>
  <c r="B1913" i="8"/>
  <c r="I1912" i="8"/>
  <c r="G1912" i="8"/>
  <c r="B1912" i="8"/>
  <c r="I1911" i="8"/>
  <c r="G1911" i="8"/>
  <c r="B1911" i="8"/>
  <c r="I1910" i="8"/>
  <c r="G1910" i="8"/>
  <c r="B1910" i="8"/>
  <c r="I1909" i="8"/>
  <c r="G1909" i="8"/>
  <c r="B1909" i="8"/>
  <c r="I1908" i="8"/>
  <c r="G1908" i="8"/>
  <c r="B1908" i="8"/>
  <c r="I1907" i="8"/>
  <c r="G1907" i="8"/>
  <c r="B1907" i="8"/>
  <c r="I1906" i="8"/>
  <c r="G1906" i="8"/>
  <c r="B1906" i="8"/>
  <c r="I1905" i="8"/>
  <c r="G1905" i="8"/>
  <c r="B1905" i="8"/>
  <c r="I1904" i="8"/>
  <c r="G1904" i="8"/>
  <c r="B1904" i="8"/>
  <c r="I1903" i="8"/>
  <c r="G1903" i="8"/>
  <c r="B1903" i="8"/>
  <c r="I1902" i="8"/>
  <c r="G1902" i="8"/>
  <c r="B1902" i="8"/>
  <c r="I1901" i="8"/>
  <c r="G1901" i="8"/>
  <c r="B1901" i="8"/>
  <c r="I1900" i="8"/>
  <c r="G1900" i="8"/>
  <c r="B1900" i="8"/>
  <c r="I1899" i="8"/>
  <c r="G1899" i="8"/>
  <c r="B1899" i="8"/>
  <c r="I1898" i="8"/>
  <c r="G1898" i="8"/>
  <c r="B1898" i="8"/>
  <c r="I1897" i="8"/>
  <c r="G1897" i="8"/>
  <c r="B1897" i="8"/>
  <c r="I1896" i="8"/>
  <c r="G1896" i="8"/>
  <c r="B1896" i="8"/>
  <c r="I1895" i="8"/>
  <c r="G1895" i="8"/>
  <c r="B1895" i="8"/>
  <c r="I1894" i="8"/>
  <c r="G1894" i="8"/>
  <c r="B1894" i="8"/>
  <c r="I1893" i="8"/>
  <c r="G1893" i="8"/>
  <c r="B1893" i="8"/>
  <c r="I1892" i="8"/>
  <c r="G1892" i="8"/>
  <c r="B1892" i="8"/>
  <c r="I1891" i="8"/>
  <c r="G1891" i="8"/>
  <c r="B1891" i="8"/>
  <c r="I1890" i="8"/>
  <c r="G1890" i="8"/>
  <c r="B1890" i="8"/>
  <c r="I1889" i="8"/>
  <c r="G1889" i="8"/>
  <c r="B1889" i="8"/>
  <c r="I1888" i="8"/>
  <c r="G1888" i="8"/>
  <c r="B1888" i="8"/>
  <c r="I1887" i="8"/>
  <c r="G1887" i="8"/>
  <c r="B1887" i="8"/>
  <c r="I1886" i="8"/>
  <c r="G1886" i="8"/>
  <c r="B1886" i="8"/>
  <c r="I1885" i="8"/>
  <c r="G1885" i="8"/>
  <c r="B1885" i="8"/>
  <c r="I1884" i="8"/>
  <c r="G1884" i="8"/>
  <c r="B1884" i="8"/>
  <c r="I1883" i="8"/>
  <c r="G1883" i="8"/>
  <c r="B1883" i="8"/>
  <c r="I1882" i="8"/>
  <c r="G1882" i="8"/>
  <c r="B1882" i="8"/>
  <c r="I1881" i="8"/>
  <c r="G1881" i="8"/>
  <c r="B1881" i="8"/>
  <c r="I1880" i="8"/>
  <c r="G1880" i="8"/>
  <c r="B1880" i="8"/>
  <c r="I1879" i="8"/>
  <c r="G1879" i="8"/>
  <c r="B1879" i="8"/>
  <c r="I1878" i="8"/>
  <c r="G1878" i="8"/>
  <c r="B1878" i="8"/>
  <c r="I1877" i="8"/>
  <c r="G1877" i="8"/>
  <c r="B1877" i="8"/>
  <c r="I1876" i="8"/>
  <c r="G1876" i="8"/>
  <c r="B1876" i="8"/>
  <c r="I1875" i="8"/>
  <c r="G1875" i="8"/>
  <c r="B1875" i="8"/>
  <c r="I1874" i="8"/>
  <c r="G1874" i="8"/>
  <c r="B1874" i="8"/>
  <c r="I1873" i="8"/>
  <c r="G1873" i="8"/>
  <c r="B1873" i="8"/>
  <c r="I1872" i="8"/>
  <c r="G1872" i="8"/>
  <c r="B1872" i="8"/>
  <c r="I1871" i="8"/>
  <c r="G1871" i="8"/>
  <c r="B1871" i="8"/>
  <c r="I1870" i="8"/>
  <c r="G1870" i="8"/>
  <c r="B1870" i="8"/>
  <c r="I1869" i="8"/>
  <c r="G1869" i="8"/>
  <c r="B1869" i="8"/>
  <c r="I1868" i="8"/>
  <c r="G1868" i="8"/>
  <c r="B1868" i="8"/>
  <c r="I1867" i="8"/>
  <c r="G1867" i="8"/>
  <c r="B1867" i="8"/>
  <c r="I1866" i="8"/>
  <c r="G1866" i="8"/>
  <c r="B1866" i="8"/>
  <c r="I1865" i="8"/>
  <c r="G1865" i="8"/>
  <c r="B1865" i="8"/>
  <c r="I1864" i="8"/>
  <c r="G1864" i="8"/>
  <c r="B1864" i="8"/>
  <c r="I1863" i="8"/>
  <c r="G1863" i="8"/>
  <c r="B1863" i="8"/>
  <c r="I1862" i="8"/>
  <c r="G1862" i="8"/>
  <c r="B1862" i="8"/>
  <c r="I1861" i="8"/>
  <c r="G1861" i="8"/>
  <c r="B1861" i="8"/>
  <c r="I1860" i="8"/>
  <c r="G1860" i="8"/>
  <c r="B1860" i="8"/>
  <c r="I1859" i="8"/>
  <c r="G1859" i="8"/>
  <c r="B1859" i="8"/>
  <c r="I1858" i="8"/>
  <c r="G1858" i="8"/>
  <c r="B1858" i="8"/>
  <c r="I1857" i="8"/>
  <c r="G1857" i="8"/>
  <c r="B1857" i="8"/>
  <c r="I1856" i="8"/>
  <c r="G1856" i="8"/>
  <c r="B1856" i="8"/>
  <c r="I1855" i="8"/>
  <c r="G1855" i="8"/>
  <c r="B1855" i="8"/>
  <c r="I1854" i="8"/>
  <c r="G1854" i="8"/>
  <c r="B1854" i="8"/>
  <c r="I1853" i="8"/>
  <c r="G1853" i="8"/>
  <c r="B1853" i="8"/>
  <c r="I1852" i="8"/>
  <c r="G1852" i="8"/>
  <c r="B1852" i="8"/>
  <c r="I1851" i="8"/>
  <c r="G1851" i="8"/>
  <c r="B1851" i="8"/>
  <c r="I1850" i="8"/>
  <c r="G1850" i="8"/>
  <c r="B1850" i="8"/>
  <c r="I1849" i="8"/>
  <c r="G1849" i="8"/>
  <c r="B1849" i="8"/>
  <c r="I1848" i="8"/>
  <c r="G1848" i="8"/>
  <c r="B1848" i="8"/>
  <c r="I1847" i="8"/>
  <c r="G1847" i="8"/>
  <c r="B1847" i="8"/>
  <c r="I1846" i="8"/>
  <c r="G1846" i="8"/>
  <c r="B1846" i="8"/>
  <c r="I1845" i="8"/>
  <c r="G1845" i="8"/>
  <c r="B1845" i="8"/>
  <c r="I1844" i="8"/>
  <c r="G1844" i="8"/>
  <c r="B1844" i="8"/>
  <c r="I1843" i="8"/>
  <c r="G1843" i="8"/>
  <c r="B1843" i="8"/>
  <c r="I1842" i="8"/>
  <c r="G1842" i="8"/>
  <c r="B1842" i="8"/>
  <c r="I1841" i="8"/>
  <c r="G1841" i="8"/>
  <c r="B1841" i="8"/>
  <c r="I1840" i="8"/>
  <c r="G1840" i="8"/>
  <c r="B1840" i="8"/>
  <c r="I1839" i="8"/>
  <c r="G1839" i="8"/>
  <c r="B1839" i="8"/>
  <c r="I1838" i="8"/>
  <c r="G1838" i="8"/>
  <c r="B1838" i="8"/>
  <c r="I1837" i="8"/>
  <c r="G1837" i="8"/>
  <c r="B1837" i="8"/>
  <c r="I1836" i="8"/>
  <c r="G1836" i="8"/>
  <c r="B1836" i="8"/>
  <c r="I1835" i="8"/>
  <c r="G1835" i="8"/>
  <c r="B1835" i="8"/>
  <c r="I1834" i="8"/>
  <c r="G1834" i="8"/>
  <c r="B1834" i="8"/>
  <c r="I1833" i="8"/>
  <c r="G1833" i="8"/>
  <c r="B1833" i="8"/>
  <c r="I1832" i="8"/>
  <c r="G1832" i="8"/>
  <c r="B1832" i="8"/>
  <c r="I1831" i="8"/>
  <c r="G1831" i="8"/>
  <c r="B1831" i="8"/>
  <c r="I1830" i="8"/>
  <c r="G1830" i="8"/>
  <c r="B1830" i="8"/>
  <c r="I1829" i="8"/>
  <c r="G1829" i="8"/>
  <c r="B1829" i="8"/>
  <c r="I1828" i="8"/>
  <c r="G1828" i="8"/>
  <c r="B1828" i="8"/>
  <c r="I1827" i="8"/>
  <c r="G1827" i="8"/>
  <c r="B1827" i="8"/>
  <c r="I1826" i="8"/>
  <c r="G1826" i="8"/>
  <c r="B1826" i="8"/>
  <c r="I1825" i="8"/>
  <c r="G1825" i="8"/>
  <c r="B1825" i="8"/>
  <c r="I1824" i="8"/>
  <c r="G1824" i="8"/>
  <c r="B1824" i="8"/>
  <c r="I1823" i="8"/>
  <c r="G1823" i="8"/>
  <c r="B1823" i="8"/>
  <c r="I1822" i="8"/>
  <c r="G1822" i="8"/>
  <c r="B1822" i="8"/>
  <c r="I1821" i="8"/>
  <c r="G1821" i="8"/>
  <c r="B1821" i="8"/>
  <c r="I1820" i="8"/>
  <c r="G1820" i="8"/>
  <c r="B1820" i="8"/>
  <c r="I1819" i="8"/>
  <c r="G1819" i="8"/>
  <c r="B1819" i="8"/>
  <c r="I1818" i="8"/>
  <c r="G1818" i="8"/>
  <c r="B1818" i="8"/>
  <c r="I1817" i="8"/>
  <c r="G1817" i="8"/>
  <c r="B1817" i="8"/>
  <c r="I1816" i="8"/>
  <c r="G1816" i="8"/>
  <c r="B1816" i="8"/>
  <c r="I1815" i="8"/>
  <c r="G1815" i="8"/>
  <c r="B1815" i="8"/>
  <c r="I1814" i="8"/>
  <c r="G1814" i="8"/>
  <c r="B1814" i="8"/>
  <c r="I1813" i="8"/>
  <c r="G1813" i="8"/>
  <c r="B1813" i="8"/>
  <c r="I1812" i="8"/>
  <c r="G1812" i="8"/>
  <c r="B1812" i="8"/>
  <c r="I1811" i="8"/>
  <c r="G1811" i="8"/>
  <c r="B1811" i="8"/>
  <c r="I1810" i="8"/>
  <c r="G1810" i="8"/>
  <c r="B1810" i="8"/>
  <c r="I1809" i="8"/>
  <c r="G1809" i="8"/>
  <c r="B1809" i="8"/>
  <c r="I1808" i="8"/>
  <c r="G1808" i="8"/>
  <c r="B1808" i="8"/>
  <c r="I1807" i="8"/>
  <c r="G1807" i="8"/>
  <c r="B1807" i="8"/>
  <c r="I1806" i="8"/>
  <c r="G1806" i="8"/>
  <c r="B1806" i="8"/>
  <c r="I1805" i="8"/>
  <c r="G1805" i="8"/>
  <c r="B1805" i="8"/>
  <c r="I1804" i="8"/>
  <c r="G1804" i="8"/>
  <c r="B1804" i="8"/>
  <c r="I1803" i="8"/>
  <c r="G1803" i="8"/>
  <c r="B1803" i="8"/>
  <c r="I1802" i="8"/>
  <c r="G1802" i="8"/>
  <c r="B1802" i="8"/>
  <c r="I1801" i="8"/>
  <c r="G1801" i="8"/>
  <c r="B1801" i="8"/>
  <c r="I1800" i="8"/>
  <c r="G1800" i="8"/>
  <c r="B1800" i="8"/>
  <c r="I1799" i="8"/>
  <c r="G1799" i="8"/>
  <c r="B1799" i="8"/>
  <c r="I1798" i="8"/>
  <c r="G1798" i="8"/>
  <c r="B1798" i="8"/>
  <c r="I1797" i="8"/>
  <c r="G1797" i="8"/>
  <c r="B1797" i="8"/>
  <c r="I1796" i="8"/>
  <c r="G1796" i="8"/>
  <c r="B1796" i="8"/>
  <c r="I1795" i="8"/>
  <c r="G1795" i="8"/>
  <c r="B1795" i="8"/>
  <c r="I1794" i="8"/>
  <c r="G1794" i="8"/>
  <c r="B1794" i="8"/>
  <c r="I1793" i="8"/>
  <c r="G1793" i="8"/>
  <c r="B1793" i="8"/>
  <c r="I1792" i="8"/>
  <c r="G1792" i="8"/>
  <c r="B1792" i="8"/>
  <c r="I1791" i="8"/>
  <c r="G1791" i="8"/>
  <c r="B1791" i="8"/>
  <c r="I1790" i="8"/>
  <c r="G1790" i="8"/>
  <c r="B1790" i="8"/>
  <c r="I1789" i="8"/>
  <c r="G1789" i="8"/>
  <c r="B1789" i="8"/>
  <c r="I1788" i="8"/>
  <c r="G1788" i="8"/>
  <c r="B1788" i="8"/>
  <c r="I1787" i="8"/>
  <c r="G1787" i="8"/>
  <c r="B1787" i="8"/>
  <c r="I1786" i="8"/>
  <c r="G1786" i="8"/>
  <c r="B1786" i="8"/>
  <c r="I1785" i="8"/>
  <c r="G1785" i="8"/>
  <c r="B1785" i="8"/>
  <c r="I1784" i="8"/>
  <c r="G1784" i="8"/>
  <c r="B1784" i="8"/>
  <c r="I1783" i="8"/>
  <c r="G1783" i="8"/>
  <c r="B1783" i="8"/>
  <c r="I1782" i="8"/>
  <c r="G1782" i="8"/>
  <c r="B1782" i="8"/>
  <c r="I1781" i="8"/>
  <c r="G1781" i="8"/>
  <c r="B1781" i="8"/>
  <c r="I1780" i="8"/>
  <c r="G1780" i="8"/>
  <c r="B1780" i="8"/>
  <c r="I1779" i="8"/>
  <c r="G1779" i="8"/>
  <c r="B1779" i="8"/>
  <c r="I1778" i="8"/>
  <c r="G1778" i="8"/>
  <c r="B1778" i="8"/>
  <c r="I1777" i="8"/>
  <c r="G1777" i="8"/>
  <c r="B1777" i="8"/>
  <c r="I1776" i="8"/>
  <c r="G1776" i="8"/>
  <c r="B1776" i="8"/>
  <c r="I1775" i="8"/>
  <c r="G1775" i="8"/>
  <c r="B1775" i="8"/>
  <c r="I1774" i="8"/>
  <c r="G1774" i="8"/>
  <c r="B1774" i="8"/>
  <c r="I1773" i="8"/>
  <c r="G1773" i="8"/>
  <c r="B1773" i="8"/>
  <c r="I1772" i="8"/>
  <c r="G1772" i="8"/>
  <c r="B1772" i="8"/>
  <c r="I1771" i="8"/>
  <c r="G1771" i="8"/>
  <c r="B1771" i="8"/>
  <c r="I1770" i="8"/>
  <c r="G1770" i="8"/>
  <c r="B1770" i="8"/>
  <c r="I1769" i="8"/>
  <c r="G1769" i="8"/>
  <c r="B1769" i="8"/>
  <c r="I1768" i="8"/>
  <c r="G1768" i="8"/>
  <c r="B1768" i="8"/>
  <c r="I1767" i="8"/>
  <c r="G1767" i="8"/>
  <c r="B1767" i="8"/>
  <c r="I1766" i="8"/>
  <c r="G1766" i="8"/>
  <c r="B1766" i="8"/>
  <c r="I1765" i="8"/>
  <c r="G1765" i="8"/>
  <c r="B1765" i="8"/>
  <c r="I1764" i="8"/>
  <c r="G1764" i="8"/>
  <c r="B1764" i="8"/>
  <c r="I1763" i="8"/>
  <c r="G1763" i="8"/>
  <c r="B1763" i="8"/>
  <c r="I1762" i="8"/>
  <c r="G1762" i="8"/>
  <c r="B1762" i="8"/>
  <c r="I1761" i="8"/>
  <c r="G1761" i="8"/>
  <c r="B1761" i="8"/>
  <c r="I1760" i="8"/>
  <c r="G1760" i="8"/>
  <c r="B1760" i="8"/>
  <c r="I1759" i="8"/>
  <c r="G1759" i="8"/>
  <c r="B1759" i="8"/>
  <c r="I1758" i="8"/>
  <c r="G1758" i="8"/>
  <c r="B1758" i="8"/>
  <c r="I1757" i="8"/>
  <c r="G1757" i="8"/>
  <c r="B1757" i="8"/>
  <c r="I1756" i="8"/>
  <c r="G1756" i="8"/>
  <c r="B1756" i="8"/>
  <c r="I1755" i="8"/>
  <c r="G1755" i="8"/>
  <c r="B1755" i="8"/>
  <c r="I1754" i="8"/>
  <c r="G1754" i="8"/>
  <c r="B1754" i="8"/>
  <c r="I1753" i="8"/>
  <c r="G1753" i="8"/>
  <c r="B1753" i="8"/>
  <c r="I1752" i="8"/>
  <c r="G1752" i="8"/>
  <c r="B1752" i="8"/>
  <c r="I1751" i="8"/>
  <c r="G1751" i="8"/>
  <c r="B1751" i="8"/>
  <c r="I1750" i="8"/>
  <c r="G1750" i="8"/>
  <c r="B1750" i="8"/>
  <c r="I1749" i="8"/>
  <c r="G1749" i="8"/>
  <c r="B1749" i="8"/>
  <c r="I1748" i="8"/>
  <c r="G1748" i="8"/>
  <c r="B1748" i="8"/>
  <c r="I1747" i="8"/>
  <c r="G1747" i="8"/>
  <c r="B1747" i="8"/>
  <c r="I1746" i="8"/>
  <c r="G1746" i="8"/>
  <c r="B1746" i="8"/>
  <c r="I1745" i="8"/>
  <c r="G1745" i="8"/>
  <c r="B1745" i="8"/>
  <c r="I1744" i="8"/>
  <c r="G1744" i="8"/>
  <c r="B1744" i="8"/>
  <c r="I1743" i="8"/>
  <c r="G1743" i="8"/>
  <c r="B1743" i="8"/>
  <c r="I1742" i="8"/>
  <c r="G1742" i="8"/>
  <c r="B1742" i="8"/>
  <c r="I1741" i="8"/>
  <c r="G1741" i="8"/>
  <c r="B1741" i="8"/>
  <c r="I1740" i="8"/>
  <c r="G1740" i="8"/>
  <c r="B1740" i="8"/>
  <c r="I1739" i="8"/>
  <c r="G1739" i="8"/>
  <c r="B1739" i="8"/>
  <c r="I1738" i="8"/>
  <c r="G1738" i="8"/>
  <c r="B1738" i="8"/>
  <c r="I1737" i="8"/>
  <c r="G1737" i="8"/>
  <c r="B1737" i="8"/>
  <c r="I1736" i="8"/>
  <c r="G1736" i="8"/>
  <c r="B1736" i="8"/>
  <c r="I1735" i="8"/>
  <c r="G1735" i="8"/>
  <c r="B1735" i="8"/>
  <c r="I1734" i="8"/>
  <c r="G1734" i="8"/>
  <c r="B1734" i="8"/>
  <c r="I1733" i="8"/>
  <c r="G1733" i="8"/>
  <c r="B1733" i="8"/>
  <c r="I1732" i="8"/>
  <c r="G1732" i="8"/>
  <c r="B1732" i="8"/>
  <c r="I1731" i="8"/>
  <c r="G1731" i="8"/>
  <c r="B1731" i="8"/>
  <c r="I1730" i="8"/>
  <c r="G1730" i="8"/>
  <c r="B1730" i="8"/>
  <c r="I1729" i="8"/>
  <c r="G1729" i="8"/>
  <c r="B1729" i="8"/>
  <c r="I1728" i="8"/>
  <c r="G1728" i="8"/>
  <c r="B1728" i="8"/>
  <c r="I1727" i="8"/>
  <c r="G1727" i="8"/>
  <c r="B1727" i="8"/>
  <c r="I1726" i="8"/>
  <c r="G1726" i="8"/>
  <c r="B1726" i="8"/>
  <c r="I1725" i="8"/>
  <c r="G1725" i="8"/>
  <c r="B1725" i="8"/>
  <c r="I1724" i="8"/>
  <c r="G1724" i="8"/>
  <c r="B1724" i="8"/>
  <c r="I1723" i="8"/>
  <c r="G1723" i="8"/>
  <c r="B1723" i="8"/>
  <c r="I1722" i="8"/>
  <c r="G1722" i="8"/>
  <c r="B1722" i="8"/>
  <c r="I1721" i="8"/>
  <c r="G1721" i="8"/>
  <c r="B1721" i="8"/>
  <c r="I1720" i="8"/>
  <c r="G1720" i="8"/>
  <c r="B1720" i="8"/>
  <c r="I1719" i="8"/>
  <c r="G1719" i="8"/>
  <c r="B1719" i="8"/>
  <c r="I1718" i="8"/>
  <c r="G1718" i="8"/>
  <c r="B1718" i="8"/>
  <c r="I1717" i="8"/>
  <c r="G1717" i="8"/>
  <c r="B1717" i="8"/>
  <c r="I1716" i="8"/>
  <c r="G1716" i="8"/>
  <c r="B1716" i="8"/>
  <c r="I1715" i="8"/>
  <c r="G1715" i="8"/>
  <c r="B1715" i="8"/>
  <c r="I1714" i="8"/>
  <c r="G1714" i="8"/>
  <c r="B1714" i="8"/>
  <c r="I1713" i="8"/>
  <c r="G1713" i="8"/>
  <c r="B1713" i="8"/>
  <c r="I1712" i="8"/>
  <c r="G1712" i="8"/>
  <c r="B1712" i="8"/>
  <c r="I1711" i="8"/>
  <c r="G1711" i="8"/>
  <c r="B1711" i="8"/>
  <c r="I1710" i="8"/>
  <c r="G1710" i="8"/>
  <c r="B1710" i="8"/>
  <c r="I1709" i="8"/>
  <c r="G1709" i="8"/>
  <c r="B1709" i="8"/>
  <c r="I1708" i="8"/>
  <c r="G1708" i="8"/>
  <c r="B1708" i="8"/>
  <c r="I1707" i="8"/>
  <c r="G1707" i="8"/>
  <c r="B1707" i="8"/>
  <c r="I1706" i="8"/>
  <c r="G1706" i="8"/>
  <c r="B1706" i="8"/>
  <c r="I1705" i="8"/>
  <c r="G1705" i="8"/>
  <c r="B1705" i="8"/>
  <c r="I1704" i="8"/>
  <c r="G1704" i="8"/>
  <c r="B1704" i="8"/>
  <c r="I1703" i="8"/>
  <c r="G1703" i="8"/>
  <c r="B1703" i="8"/>
  <c r="I1702" i="8"/>
  <c r="G1702" i="8"/>
  <c r="B1702" i="8"/>
  <c r="I1701" i="8"/>
  <c r="G1701" i="8"/>
  <c r="B1701" i="8"/>
  <c r="I1700" i="8"/>
  <c r="G1700" i="8"/>
  <c r="B1700" i="8"/>
  <c r="I1699" i="8"/>
  <c r="G1699" i="8"/>
  <c r="B1699" i="8"/>
  <c r="I1698" i="8"/>
  <c r="G1698" i="8"/>
  <c r="B1698" i="8"/>
  <c r="I1697" i="8"/>
  <c r="G1697" i="8"/>
  <c r="B1697" i="8"/>
  <c r="I1696" i="8"/>
  <c r="G1696" i="8"/>
  <c r="B1696" i="8"/>
  <c r="I1695" i="8"/>
  <c r="G1695" i="8"/>
  <c r="B1695" i="8"/>
  <c r="I1694" i="8"/>
  <c r="G1694" i="8"/>
  <c r="B1694" i="8"/>
  <c r="I1693" i="8"/>
  <c r="G1693" i="8"/>
  <c r="B1693" i="8"/>
  <c r="I1692" i="8"/>
  <c r="G1692" i="8"/>
  <c r="B1692" i="8"/>
  <c r="I1691" i="8"/>
  <c r="G1691" i="8"/>
  <c r="B1691" i="8"/>
  <c r="I1690" i="8"/>
  <c r="G1690" i="8"/>
  <c r="B1690" i="8"/>
  <c r="I1689" i="8"/>
  <c r="G1689" i="8"/>
  <c r="B1689" i="8"/>
  <c r="I1688" i="8"/>
  <c r="G1688" i="8"/>
  <c r="B1688" i="8"/>
  <c r="I1687" i="8"/>
  <c r="G1687" i="8"/>
  <c r="B1687" i="8"/>
  <c r="I1686" i="8"/>
  <c r="G1686" i="8"/>
  <c r="B1686" i="8"/>
  <c r="I1685" i="8"/>
  <c r="G1685" i="8"/>
  <c r="B1685" i="8"/>
  <c r="I1684" i="8"/>
  <c r="G1684" i="8"/>
  <c r="B1684" i="8"/>
  <c r="I1683" i="8"/>
  <c r="G1683" i="8"/>
  <c r="B1683" i="8"/>
  <c r="I1682" i="8"/>
  <c r="G1682" i="8"/>
  <c r="B1682" i="8"/>
  <c r="I1681" i="8"/>
  <c r="G1681" i="8"/>
  <c r="B1681" i="8"/>
  <c r="I1680" i="8"/>
  <c r="G1680" i="8"/>
  <c r="B1680" i="8"/>
  <c r="I1679" i="8"/>
  <c r="G1679" i="8"/>
  <c r="B1679" i="8"/>
  <c r="I1678" i="8"/>
  <c r="G1678" i="8"/>
  <c r="B1678" i="8"/>
  <c r="I1677" i="8"/>
  <c r="G1677" i="8"/>
  <c r="B1677" i="8"/>
  <c r="I1676" i="8"/>
  <c r="G1676" i="8"/>
  <c r="B1676" i="8"/>
  <c r="I1675" i="8"/>
  <c r="G1675" i="8"/>
  <c r="B1675" i="8"/>
  <c r="I1674" i="8"/>
  <c r="G1674" i="8"/>
  <c r="B1674" i="8"/>
  <c r="I1673" i="8"/>
  <c r="G1673" i="8"/>
  <c r="B1673" i="8"/>
  <c r="I1672" i="8"/>
  <c r="G1672" i="8"/>
  <c r="B1672" i="8"/>
  <c r="I1671" i="8"/>
  <c r="G1671" i="8"/>
  <c r="B1671" i="8"/>
  <c r="I1670" i="8"/>
  <c r="G1670" i="8"/>
  <c r="B1670" i="8"/>
  <c r="I1669" i="8"/>
  <c r="G1669" i="8"/>
  <c r="B1669" i="8"/>
  <c r="I1668" i="8"/>
  <c r="G1668" i="8"/>
  <c r="B1668" i="8"/>
  <c r="I1667" i="8"/>
  <c r="G1667" i="8"/>
  <c r="B1667" i="8"/>
  <c r="I1666" i="8"/>
  <c r="G1666" i="8"/>
  <c r="B1666" i="8"/>
  <c r="I1665" i="8"/>
  <c r="G1665" i="8"/>
  <c r="B1665" i="8"/>
  <c r="I1664" i="8"/>
  <c r="G1664" i="8"/>
  <c r="B1664" i="8"/>
  <c r="I1663" i="8"/>
  <c r="G1663" i="8"/>
  <c r="B1663" i="8"/>
  <c r="I1662" i="8"/>
  <c r="G1662" i="8"/>
  <c r="B1662" i="8"/>
  <c r="I1661" i="8"/>
  <c r="G1661" i="8"/>
  <c r="B1661" i="8"/>
  <c r="I1660" i="8"/>
  <c r="G1660" i="8"/>
  <c r="B1660" i="8"/>
  <c r="I1659" i="8"/>
  <c r="G1659" i="8"/>
  <c r="B1659" i="8"/>
  <c r="I1658" i="8"/>
  <c r="G1658" i="8"/>
  <c r="B1658" i="8"/>
  <c r="I1657" i="8"/>
  <c r="G1657" i="8"/>
  <c r="B1657" i="8"/>
  <c r="I1656" i="8"/>
  <c r="G1656" i="8"/>
  <c r="B1656" i="8"/>
  <c r="I1655" i="8"/>
  <c r="G1655" i="8"/>
  <c r="B1655" i="8"/>
  <c r="I1654" i="8"/>
  <c r="G1654" i="8"/>
  <c r="B1654" i="8"/>
  <c r="I1653" i="8"/>
  <c r="G1653" i="8"/>
  <c r="B1653" i="8"/>
  <c r="I1652" i="8"/>
  <c r="G1652" i="8"/>
  <c r="B1652" i="8"/>
  <c r="I1651" i="8"/>
  <c r="G1651" i="8"/>
  <c r="B1651" i="8"/>
  <c r="I1650" i="8"/>
  <c r="G1650" i="8"/>
  <c r="B1650" i="8"/>
  <c r="I1649" i="8"/>
  <c r="G1649" i="8"/>
  <c r="B1649" i="8"/>
  <c r="I1648" i="8"/>
  <c r="G1648" i="8"/>
  <c r="B1648" i="8"/>
  <c r="I1647" i="8"/>
  <c r="G1647" i="8"/>
  <c r="B1647" i="8"/>
  <c r="I1646" i="8"/>
  <c r="G1646" i="8"/>
  <c r="B1646" i="8"/>
  <c r="I1645" i="8"/>
  <c r="G1645" i="8"/>
  <c r="B1645" i="8"/>
  <c r="I1644" i="8"/>
  <c r="G1644" i="8"/>
  <c r="B1644" i="8"/>
  <c r="I1643" i="8"/>
  <c r="G1643" i="8"/>
  <c r="B1643" i="8"/>
  <c r="I1642" i="8"/>
  <c r="G1642" i="8"/>
  <c r="B1642" i="8"/>
  <c r="I1641" i="8"/>
  <c r="G1641" i="8"/>
  <c r="B1641" i="8"/>
  <c r="I1640" i="8"/>
  <c r="G1640" i="8"/>
  <c r="B1640" i="8"/>
  <c r="I1639" i="8"/>
  <c r="G1639" i="8"/>
  <c r="B1639" i="8"/>
  <c r="I1638" i="8"/>
  <c r="G1638" i="8"/>
  <c r="B1638" i="8"/>
  <c r="I1637" i="8"/>
  <c r="G1637" i="8"/>
  <c r="B1637" i="8"/>
  <c r="I1636" i="8"/>
  <c r="G1636" i="8"/>
  <c r="B1636" i="8"/>
  <c r="I1635" i="8"/>
  <c r="G1635" i="8"/>
  <c r="B1635" i="8"/>
  <c r="I1634" i="8"/>
  <c r="G1634" i="8"/>
  <c r="B1634" i="8"/>
  <c r="I1633" i="8"/>
  <c r="G1633" i="8"/>
  <c r="B1633" i="8"/>
  <c r="I1632" i="8"/>
  <c r="G1632" i="8"/>
  <c r="B1632" i="8"/>
  <c r="I1631" i="8"/>
  <c r="G1631" i="8"/>
  <c r="B1631" i="8"/>
  <c r="I1630" i="8"/>
  <c r="G1630" i="8"/>
  <c r="B1630" i="8"/>
  <c r="I1629" i="8"/>
  <c r="G1629" i="8"/>
  <c r="B1629" i="8"/>
  <c r="I1628" i="8"/>
  <c r="G1628" i="8"/>
  <c r="B1628" i="8"/>
  <c r="I1627" i="8"/>
  <c r="G1627" i="8"/>
  <c r="B1627" i="8"/>
  <c r="I1626" i="8"/>
  <c r="G1626" i="8"/>
  <c r="B1626" i="8"/>
  <c r="I1625" i="8"/>
  <c r="G1625" i="8"/>
  <c r="B1625" i="8"/>
  <c r="I1624" i="8"/>
  <c r="G1624" i="8"/>
  <c r="B1624" i="8"/>
  <c r="I1623" i="8"/>
  <c r="G1623" i="8"/>
  <c r="B1623" i="8"/>
  <c r="I1622" i="8"/>
  <c r="G1622" i="8"/>
  <c r="B1622" i="8"/>
  <c r="I1621" i="8"/>
  <c r="G1621" i="8"/>
  <c r="B1621" i="8"/>
  <c r="I1620" i="8"/>
  <c r="G1620" i="8"/>
  <c r="B1620" i="8"/>
  <c r="I1619" i="8"/>
  <c r="G1619" i="8"/>
  <c r="B1619" i="8"/>
  <c r="I1618" i="8"/>
  <c r="G1618" i="8"/>
  <c r="B1618" i="8"/>
  <c r="I1617" i="8"/>
  <c r="G1617" i="8"/>
  <c r="B1617" i="8"/>
  <c r="I1616" i="8"/>
  <c r="G1616" i="8"/>
  <c r="B1616" i="8"/>
  <c r="I1615" i="8"/>
  <c r="G1615" i="8"/>
  <c r="B1615" i="8"/>
  <c r="I1614" i="8"/>
  <c r="G1614" i="8"/>
  <c r="B1614" i="8"/>
  <c r="I1613" i="8"/>
  <c r="G1613" i="8"/>
  <c r="B1613" i="8"/>
  <c r="I1612" i="8"/>
  <c r="G1612" i="8"/>
  <c r="B1612" i="8"/>
  <c r="I1611" i="8"/>
  <c r="G1611" i="8"/>
  <c r="B1611" i="8"/>
  <c r="I1610" i="8"/>
  <c r="G1610" i="8"/>
  <c r="B1610" i="8"/>
  <c r="I1609" i="8"/>
  <c r="G1609" i="8"/>
  <c r="B1609" i="8"/>
  <c r="I1608" i="8"/>
  <c r="G1608" i="8"/>
  <c r="B1608" i="8"/>
  <c r="I1607" i="8"/>
  <c r="G1607" i="8"/>
  <c r="B1607" i="8"/>
  <c r="I1606" i="8"/>
  <c r="G1606" i="8"/>
  <c r="B1606" i="8"/>
  <c r="I1605" i="8"/>
  <c r="G1605" i="8"/>
  <c r="B1605" i="8"/>
  <c r="I1604" i="8"/>
  <c r="G1604" i="8"/>
  <c r="B1604" i="8"/>
  <c r="I1603" i="8"/>
  <c r="G1603" i="8"/>
  <c r="B1603" i="8"/>
  <c r="I1602" i="8"/>
  <c r="G1602" i="8"/>
  <c r="B1602" i="8"/>
  <c r="I1601" i="8"/>
  <c r="G1601" i="8"/>
  <c r="B1601" i="8"/>
  <c r="I1600" i="8"/>
  <c r="G1600" i="8"/>
  <c r="B1600" i="8"/>
  <c r="I1599" i="8"/>
  <c r="G1599" i="8"/>
  <c r="B1599" i="8"/>
  <c r="I1598" i="8"/>
  <c r="G1598" i="8"/>
  <c r="B1598" i="8"/>
  <c r="I1597" i="8"/>
  <c r="G1597" i="8"/>
  <c r="B1597" i="8"/>
  <c r="I1596" i="8"/>
  <c r="G1596" i="8"/>
  <c r="B1596" i="8"/>
  <c r="I1595" i="8"/>
  <c r="G1595" i="8"/>
  <c r="B1595" i="8"/>
  <c r="I1594" i="8"/>
  <c r="G1594" i="8"/>
  <c r="B1594" i="8"/>
  <c r="I1593" i="8"/>
  <c r="G1593" i="8"/>
  <c r="B1593" i="8"/>
  <c r="I1592" i="8"/>
  <c r="G1592" i="8"/>
  <c r="B1592" i="8"/>
  <c r="I1591" i="8"/>
  <c r="G1591" i="8"/>
  <c r="B1591" i="8"/>
  <c r="I1590" i="8"/>
  <c r="G1590" i="8"/>
  <c r="B1590" i="8"/>
  <c r="I1589" i="8"/>
  <c r="G1589" i="8"/>
  <c r="B1589" i="8"/>
  <c r="I1588" i="8"/>
  <c r="G1588" i="8"/>
  <c r="B1588" i="8"/>
  <c r="I1587" i="8"/>
  <c r="G1587" i="8"/>
  <c r="B1587" i="8"/>
  <c r="I1586" i="8"/>
  <c r="G1586" i="8"/>
  <c r="B1586" i="8"/>
  <c r="I1585" i="8"/>
  <c r="G1585" i="8"/>
  <c r="B1585" i="8"/>
  <c r="I1584" i="8"/>
  <c r="G1584" i="8"/>
  <c r="B1584" i="8"/>
  <c r="I1583" i="8"/>
  <c r="G1583" i="8"/>
  <c r="B1583" i="8"/>
  <c r="I1582" i="8"/>
  <c r="G1582" i="8"/>
  <c r="B1582" i="8"/>
  <c r="I1581" i="8"/>
  <c r="G1581" i="8"/>
  <c r="B1581" i="8"/>
  <c r="I1580" i="8"/>
  <c r="G1580" i="8"/>
  <c r="B1580" i="8"/>
  <c r="I1579" i="8"/>
  <c r="G1579" i="8"/>
  <c r="B1579" i="8"/>
  <c r="I1578" i="8"/>
  <c r="G1578" i="8"/>
  <c r="B1578" i="8"/>
  <c r="I1577" i="8"/>
  <c r="G1577" i="8"/>
  <c r="B1577" i="8"/>
  <c r="I1576" i="8"/>
  <c r="G1576" i="8"/>
  <c r="B1576" i="8"/>
  <c r="I1575" i="8"/>
  <c r="G1575" i="8"/>
  <c r="B1575" i="8"/>
  <c r="I1574" i="8"/>
  <c r="G1574" i="8"/>
  <c r="B1574" i="8"/>
  <c r="I1573" i="8"/>
  <c r="G1573" i="8"/>
  <c r="B1573" i="8"/>
  <c r="I1572" i="8"/>
  <c r="G1572" i="8"/>
  <c r="B1572" i="8"/>
  <c r="I1571" i="8"/>
  <c r="G1571" i="8"/>
  <c r="B1571" i="8"/>
  <c r="I1570" i="8"/>
  <c r="G1570" i="8"/>
  <c r="B1570" i="8"/>
  <c r="I1569" i="8"/>
  <c r="G1569" i="8"/>
  <c r="B1569" i="8"/>
  <c r="I1568" i="8"/>
  <c r="G1568" i="8"/>
  <c r="B1568" i="8"/>
  <c r="I1567" i="8"/>
  <c r="G1567" i="8"/>
  <c r="B1567" i="8"/>
  <c r="I1566" i="8"/>
  <c r="G1566" i="8"/>
  <c r="B1566" i="8"/>
  <c r="I1565" i="8"/>
  <c r="G1565" i="8"/>
  <c r="B1565" i="8"/>
  <c r="I1564" i="8"/>
  <c r="G1564" i="8"/>
  <c r="B1564" i="8"/>
  <c r="I1563" i="8"/>
  <c r="G1563" i="8"/>
  <c r="B1563" i="8"/>
  <c r="I1562" i="8"/>
  <c r="G1562" i="8"/>
  <c r="B1562" i="8"/>
  <c r="I1561" i="8"/>
  <c r="G1561" i="8"/>
  <c r="B1561" i="8"/>
  <c r="I1560" i="8"/>
  <c r="G1560" i="8"/>
  <c r="B1560" i="8"/>
  <c r="I1559" i="8"/>
  <c r="G1559" i="8"/>
  <c r="B1559" i="8"/>
  <c r="I1558" i="8"/>
  <c r="G1558" i="8"/>
  <c r="B1558" i="8"/>
  <c r="I1557" i="8"/>
  <c r="G1557" i="8"/>
  <c r="B1557" i="8"/>
  <c r="I1556" i="8"/>
  <c r="G1556" i="8"/>
  <c r="B1556" i="8"/>
  <c r="I1555" i="8"/>
  <c r="G1555" i="8"/>
  <c r="B1555" i="8"/>
  <c r="I1554" i="8"/>
  <c r="G1554" i="8"/>
  <c r="B1554" i="8"/>
  <c r="I1553" i="8"/>
  <c r="G1553" i="8"/>
  <c r="B1553" i="8"/>
  <c r="I1552" i="8"/>
  <c r="G1552" i="8"/>
  <c r="B1552" i="8"/>
  <c r="I1551" i="8"/>
  <c r="G1551" i="8"/>
  <c r="B1551" i="8"/>
  <c r="I1550" i="8"/>
  <c r="G1550" i="8"/>
  <c r="B1550" i="8"/>
  <c r="I1549" i="8"/>
  <c r="G1549" i="8"/>
  <c r="B1549" i="8"/>
  <c r="I1548" i="8"/>
  <c r="G1548" i="8"/>
  <c r="B1548" i="8"/>
  <c r="I1547" i="8"/>
  <c r="G1547" i="8"/>
  <c r="B1547" i="8"/>
  <c r="I1546" i="8"/>
  <c r="G1546" i="8"/>
  <c r="B1546" i="8"/>
  <c r="I1545" i="8"/>
  <c r="G1545" i="8"/>
  <c r="B1545" i="8"/>
  <c r="I1544" i="8"/>
  <c r="G1544" i="8"/>
  <c r="B1544" i="8"/>
  <c r="I1543" i="8"/>
  <c r="G1543" i="8"/>
  <c r="B1543" i="8"/>
  <c r="I1542" i="8"/>
  <c r="G1542" i="8"/>
  <c r="B1542" i="8"/>
  <c r="I1541" i="8"/>
  <c r="G1541" i="8"/>
  <c r="B1541" i="8"/>
  <c r="I1540" i="8"/>
  <c r="G1540" i="8"/>
  <c r="B1540" i="8"/>
  <c r="I1539" i="8"/>
  <c r="G1539" i="8"/>
  <c r="B1539" i="8"/>
  <c r="I1538" i="8"/>
  <c r="G1538" i="8"/>
  <c r="B1538" i="8"/>
  <c r="I1537" i="8"/>
  <c r="G1537" i="8"/>
  <c r="B1537" i="8"/>
  <c r="I1536" i="8"/>
  <c r="G1536" i="8"/>
  <c r="B1536" i="8"/>
  <c r="I1535" i="8"/>
  <c r="G1535" i="8"/>
  <c r="B1535" i="8"/>
  <c r="I1534" i="8"/>
  <c r="G1534" i="8"/>
  <c r="B1534" i="8"/>
  <c r="I1533" i="8"/>
  <c r="G1533" i="8"/>
  <c r="B1533" i="8"/>
  <c r="I1532" i="8"/>
  <c r="G1532" i="8"/>
  <c r="B1532" i="8"/>
  <c r="I1531" i="8"/>
  <c r="G1531" i="8"/>
  <c r="B1531" i="8"/>
  <c r="I1530" i="8"/>
  <c r="G1530" i="8"/>
  <c r="B1530" i="8"/>
  <c r="I1529" i="8"/>
  <c r="G1529" i="8"/>
  <c r="B1529" i="8"/>
  <c r="I1528" i="8"/>
  <c r="G1528" i="8"/>
  <c r="B1528" i="8"/>
  <c r="I1527" i="8"/>
  <c r="G1527" i="8"/>
  <c r="B1527" i="8"/>
  <c r="I1526" i="8"/>
  <c r="G1526" i="8"/>
  <c r="B1526" i="8"/>
  <c r="I1525" i="8"/>
  <c r="G1525" i="8"/>
  <c r="B1525" i="8"/>
  <c r="I1524" i="8"/>
  <c r="G1524" i="8"/>
  <c r="B1524" i="8"/>
  <c r="I1523" i="8"/>
  <c r="G1523" i="8"/>
  <c r="B1523" i="8"/>
  <c r="I1522" i="8"/>
  <c r="G1522" i="8"/>
  <c r="B1522" i="8"/>
  <c r="I1521" i="8"/>
  <c r="G1521" i="8"/>
  <c r="B1521" i="8"/>
  <c r="I1520" i="8"/>
  <c r="G1520" i="8"/>
  <c r="B1520" i="8"/>
  <c r="I1519" i="8"/>
  <c r="G1519" i="8"/>
  <c r="B1519" i="8"/>
  <c r="I1518" i="8"/>
  <c r="G1518" i="8"/>
  <c r="B1518" i="8"/>
  <c r="I1517" i="8"/>
  <c r="G1517" i="8"/>
  <c r="B1517" i="8"/>
  <c r="I1516" i="8"/>
  <c r="G1516" i="8"/>
  <c r="B1516" i="8"/>
  <c r="I1515" i="8"/>
  <c r="G1515" i="8"/>
  <c r="B1515" i="8"/>
  <c r="I1514" i="8"/>
  <c r="G1514" i="8"/>
  <c r="B1514" i="8"/>
  <c r="I1513" i="8"/>
  <c r="G1513" i="8"/>
  <c r="B1513" i="8"/>
  <c r="I1512" i="8"/>
  <c r="G1512" i="8"/>
  <c r="B1512" i="8"/>
  <c r="I1511" i="8"/>
  <c r="G1511" i="8"/>
  <c r="B1511" i="8"/>
  <c r="I1510" i="8"/>
  <c r="G1510" i="8"/>
  <c r="B1510" i="8"/>
  <c r="I1509" i="8"/>
  <c r="G1509" i="8"/>
  <c r="B1509" i="8"/>
  <c r="I1508" i="8"/>
  <c r="G1508" i="8"/>
  <c r="B1508" i="8"/>
  <c r="I1507" i="8"/>
  <c r="G1507" i="8"/>
  <c r="B1507" i="8"/>
  <c r="I1506" i="8"/>
  <c r="G1506" i="8"/>
  <c r="B1506" i="8"/>
  <c r="I1505" i="8"/>
  <c r="G1505" i="8"/>
  <c r="B1505" i="8"/>
  <c r="I1504" i="8"/>
  <c r="G1504" i="8"/>
  <c r="B1504" i="8"/>
  <c r="I1503" i="8"/>
  <c r="G1503" i="8"/>
  <c r="B1503" i="8"/>
  <c r="I1502" i="8"/>
  <c r="G1502" i="8"/>
  <c r="B1502" i="8"/>
  <c r="I1501" i="8"/>
  <c r="G1501" i="8"/>
  <c r="B1501" i="8"/>
  <c r="I1500" i="8"/>
  <c r="G1500" i="8"/>
  <c r="B1500" i="8"/>
  <c r="I1499" i="8"/>
  <c r="G1499" i="8"/>
  <c r="B1499" i="8"/>
  <c r="I1498" i="8"/>
  <c r="G1498" i="8"/>
  <c r="B1498" i="8"/>
  <c r="I1497" i="8"/>
  <c r="G1497" i="8"/>
  <c r="B1497" i="8"/>
  <c r="I1496" i="8"/>
  <c r="G1496" i="8"/>
  <c r="B1496" i="8"/>
  <c r="I1495" i="8"/>
  <c r="G1495" i="8"/>
  <c r="B1495" i="8"/>
  <c r="I1494" i="8"/>
  <c r="G1494" i="8"/>
  <c r="B1494" i="8"/>
  <c r="I1493" i="8"/>
  <c r="G1493" i="8"/>
  <c r="B1493" i="8"/>
  <c r="I1492" i="8"/>
  <c r="G1492" i="8"/>
  <c r="B1492" i="8"/>
  <c r="I1491" i="8"/>
  <c r="G1491" i="8"/>
  <c r="B1491" i="8"/>
  <c r="I1490" i="8"/>
  <c r="G1490" i="8"/>
  <c r="B1490" i="8"/>
  <c r="I1489" i="8"/>
  <c r="G1489" i="8"/>
  <c r="B1489" i="8"/>
  <c r="I1488" i="8"/>
  <c r="G1488" i="8"/>
  <c r="B1488" i="8"/>
  <c r="I1487" i="8"/>
  <c r="G1487" i="8"/>
  <c r="B1487" i="8"/>
  <c r="I1486" i="8"/>
  <c r="G1486" i="8"/>
  <c r="B1486" i="8"/>
  <c r="I1485" i="8"/>
  <c r="G1485" i="8"/>
  <c r="B1485" i="8"/>
  <c r="I1484" i="8"/>
  <c r="G1484" i="8"/>
  <c r="B1484" i="8"/>
  <c r="I1483" i="8"/>
  <c r="G1483" i="8"/>
  <c r="B1483" i="8"/>
  <c r="I1482" i="8"/>
  <c r="G1482" i="8"/>
  <c r="B1482" i="8"/>
  <c r="I1481" i="8"/>
  <c r="G1481" i="8"/>
  <c r="B1481" i="8"/>
  <c r="I1480" i="8"/>
  <c r="G1480" i="8"/>
  <c r="B1480" i="8"/>
  <c r="I1479" i="8"/>
  <c r="G1479" i="8"/>
  <c r="B1479" i="8"/>
  <c r="I1478" i="8"/>
  <c r="G1478" i="8"/>
  <c r="B1478" i="8"/>
  <c r="I1477" i="8"/>
  <c r="G1477" i="8"/>
  <c r="B1477" i="8"/>
  <c r="I1476" i="8"/>
  <c r="G1476" i="8"/>
  <c r="B1476" i="8"/>
  <c r="I1475" i="8"/>
  <c r="G1475" i="8"/>
  <c r="B1475" i="8"/>
  <c r="I1474" i="8"/>
  <c r="G1474" i="8"/>
  <c r="B1474" i="8"/>
  <c r="I1473" i="8"/>
  <c r="G1473" i="8"/>
  <c r="B1473" i="8"/>
  <c r="I1472" i="8"/>
  <c r="G1472" i="8"/>
  <c r="B1472" i="8"/>
  <c r="I1471" i="8"/>
  <c r="G1471" i="8"/>
  <c r="B1471" i="8"/>
  <c r="I1470" i="8"/>
  <c r="G1470" i="8"/>
  <c r="B1470" i="8"/>
  <c r="I1469" i="8"/>
  <c r="G1469" i="8"/>
  <c r="B1469" i="8"/>
  <c r="I1468" i="8"/>
  <c r="G1468" i="8"/>
  <c r="B1468" i="8"/>
  <c r="I1467" i="8"/>
  <c r="G1467" i="8"/>
  <c r="B1467" i="8"/>
  <c r="I1466" i="8"/>
  <c r="G1466" i="8"/>
  <c r="B1466" i="8"/>
  <c r="I1465" i="8"/>
  <c r="G1465" i="8"/>
  <c r="B1465" i="8"/>
  <c r="I1464" i="8"/>
  <c r="G1464" i="8"/>
  <c r="B1464" i="8"/>
  <c r="I1463" i="8"/>
  <c r="G1463" i="8"/>
  <c r="B1463" i="8"/>
  <c r="I1462" i="8"/>
  <c r="G1462" i="8"/>
  <c r="B1462" i="8"/>
  <c r="I1461" i="8"/>
  <c r="G1461" i="8"/>
  <c r="B1461" i="8"/>
  <c r="I1460" i="8"/>
  <c r="G1460" i="8"/>
  <c r="B1460" i="8"/>
  <c r="I1459" i="8"/>
  <c r="G1459" i="8"/>
  <c r="B1459" i="8"/>
  <c r="I1458" i="8"/>
  <c r="G1458" i="8"/>
  <c r="B1458" i="8"/>
  <c r="I1457" i="8"/>
  <c r="G1457" i="8"/>
  <c r="B1457" i="8"/>
  <c r="I1456" i="8"/>
  <c r="G1456" i="8"/>
  <c r="B1456" i="8"/>
  <c r="I1455" i="8"/>
  <c r="G1455" i="8"/>
  <c r="B1455" i="8"/>
  <c r="I1454" i="8"/>
  <c r="G1454" i="8"/>
  <c r="B1454" i="8"/>
  <c r="I1453" i="8"/>
  <c r="G1453" i="8"/>
  <c r="B1453" i="8"/>
  <c r="I1452" i="8"/>
  <c r="G1452" i="8"/>
  <c r="B1452" i="8"/>
  <c r="I1451" i="8"/>
  <c r="G1451" i="8"/>
  <c r="B1451" i="8"/>
  <c r="I1450" i="8"/>
  <c r="G1450" i="8"/>
  <c r="B1450" i="8"/>
  <c r="I1449" i="8"/>
  <c r="G1449" i="8"/>
  <c r="B1449" i="8"/>
  <c r="I1448" i="8"/>
  <c r="G1448" i="8"/>
  <c r="B1448" i="8"/>
  <c r="I1447" i="8"/>
  <c r="G1447" i="8"/>
  <c r="B1447" i="8"/>
  <c r="I1446" i="8"/>
  <c r="G1446" i="8"/>
  <c r="B1446" i="8"/>
  <c r="I1445" i="8"/>
  <c r="G1445" i="8"/>
  <c r="B1445" i="8"/>
  <c r="I1444" i="8"/>
  <c r="G1444" i="8"/>
  <c r="B1444" i="8"/>
  <c r="I1443" i="8"/>
  <c r="G1443" i="8"/>
  <c r="B1443" i="8"/>
  <c r="I1442" i="8"/>
  <c r="G1442" i="8"/>
  <c r="B1442" i="8"/>
  <c r="I1441" i="8"/>
  <c r="G1441" i="8"/>
  <c r="B1441" i="8"/>
  <c r="I1440" i="8"/>
  <c r="G1440" i="8"/>
  <c r="B1440" i="8"/>
  <c r="I1439" i="8"/>
  <c r="G1439" i="8"/>
  <c r="B1439" i="8"/>
  <c r="I1438" i="8"/>
  <c r="G1438" i="8"/>
  <c r="B1438" i="8"/>
  <c r="I1437" i="8"/>
  <c r="G1437" i="8"/>
  <c r="B1437" i="8"/>
  <c r="I1436" i="8"/>
  <c r="G1436" i="8"/>
  <c r="B1436" i="8"/>
  <c r="I1435" i="8"/>
  <c r="G1435" i="8"/>
  <c r="B1435" i="8"/>
  <c r="I1434" i="8"/>
  <c r="G1434" i="8"/>
  <c r="B1434" i="8"/>
  <c r="I1433" i="8"/>
  <c r="G1433" i="8"/>
  <c r="B1433" i="8"/>
  <c r="I1432" i="8"/>
  <c r="G1432" i="8"/>
  <c r="B1432" i="8"/>
  <c r="I1431" i="8"/>
  <c r="G1431" i="8"/>
  <c r="B1431" i="8"/>
  <c r="I1430" i="8"/>
  <c r="G1430" i="8"/>
  <c r="B1430" i="8"/>
  <c r="I1429" i="8"/>
  <c r="G1429" i="8"/>
  <c r="B1429" i="8"/>
  <c r="I1428" i="8"/>
  <c r="G1428" i="8"/>
  <c r="B1428" i="8"/>
  <c r="I1427" i="8"/>
  <c r="G1427" i="8"/>
  <c r="B1427" i="8"/>
  <c r="I1426" i="8"/>
  <c r="G1426" i="8"/>
  <c r="B1426" i="8"/>
  <c r="I1425" i="8"/>
  <c r="G1425" i="8"/>
  <c r="B1425" i="8"/>
  <c r="I1424" i="8"/>
  <c r="G1424" i="8"/>
  <c r="B1424" i="8"/>
  <c r="I1423" i="8"/>
  <c r="G1423" i="8"/>
  <c r="B1423" i="8"/>
  <c r="I1422" i="8"/>
  <c r="G1422" i="8"/>
  <c r="B1422" i="8"/>
  <c r="I1421" i="8"/>
  <c r="G1421" i="8"/>
  <c r="B1421" i="8"/>
  <c r="I1420" i="8"/>
  <c r="G1420" i="8"/>
  <c r="B1420" i="8"/>
  <c r="I1419" i="8"/>
  <c r="G1419" i="8"/>
  <c r="B1419" i="8"/>
  <c r="I1418" i="8"/>
  <c r="G1418" i="8"/>
  <c r="B1418" i="8"/>
  <c r="I1417" i="8"/>
  <c r="G1417" i="8"/>
  <c r="B1417" i="8"/>
  <c r="I1416" i="8"/>
  <c r="G1416" i="8"/>
  <c r="B1416" i="8"/>
  <c r="I1415" i="8"/>
  <c r="G1415" i="8"/>
  <c r="B1415" i="8"/>
  <c r="I1414" i="8"/>
  <c r="G1414" i="8"/>
  <c r="B1414" i="8"/>
  <c r="I1413" i="8"/>
  <c r="G1413" i="8"/>
  <c r="B1413" i="8"/>
  <c r="I1412" i="8"/>
  <c r="G1412" i="8"/>
  <c r="B1412" i="8"/>
  <c r="I1411" i="8"/>
  <c r="G1411" i="8"/>
  <c r="B1411" i="8"/>
  <c r="I1410" i="8"/>
  <c r="G1410" i="8"/>
  <c r="B1410" i="8"/>
  <c r="I1409" i="8"/>
  <c r="G1409" i="8"/>
  <c r="B1409" i="8"/>
  <c r="I1408" i="8"/>
  <c r="G1408" i="8"/>
  <c r="B1408" i="8"/>
  <c r="I1407" i="8"/>
  <c r="G1407" i="8"/>
  <c r="B1407" i="8"/>
  <c r="I1406" i="8"/>
  <c r="G1406" i="8"/>
  <c r="B1406" i="8"/>
  <c r="I1405" i="8"/>
  <c r="G1405" i="8"/>
  <c r="B1405" i="8"/>
  <c r="I1404" i="8"/>
  <c r="G1404" i="8"/>
  <c r="B1404" i="8"/>
  <c r="I1403" i="8"/>
  <c r="G1403" i="8"/>
  <c r="B1403" i="8"/>
  <c r="I1402" i="8"/>
  <c r="G1402" i="8"/>
  <c r="B1402" i="8"/>
  <c r="I1401" i="8"/>
  <c r="G1401" i="8"/>
  <c r="B1401" i="8"/>
  <c r="I1400" i="8"/>
  <c r="G1400" i="8"/>
  <c r="B1400" i="8"/>
  <c r="I1399" i="8"/>
  <c r="G1399" i="8"/>
  <c r="B1399" i="8"/>
  <c r="I1398" i="8"/>
  <c r="G1398" i="8"/>
  <c r="B1398" i="8"/>
  <c r="I1397" i="8"/>
  <c r="G1397" i="8"/>
  <c r="B1397" i="8"/>
  <c r="I1396" i="8"/>
  <c r="G1396" i="8"/>
  <c r="B1396" i="8"/>
  <c r="I1395" i="8"/>
  <c r="G1395" i="8"/>
  <c r="B1395" i="8"/>
  <c r="I1394" i="8"/>
  <c r="G1394" i="8"/>
  <c r="B1394" i="8"/>
  <c r="I1393" i="8"/>
  <c r="G1393" i="8"/>
  <c r="B1393" i="8"/>
  <c r="I1392" i="8"/>
  <c r="G1392" i="8"/>
  <c r="B1392" i="8"/>
  <c r="I1391" i="8"/>
  <c r="G1391" i="8"/>
  <c r="B1391" i="8"/>
  <c r="I1390" i="8"/>
  <c r="G1390" i="8"/>
  <c r="B1390" i="8"/>
  <c r="I1389" i="8"/>
  <c r="G1389" i="8"/>
  <c r="B1389" i="8"/>
  <c r="I1388" i="8"/>
  <c r="G1388" i="8"/>
  <c r="B1388" i="8"/>
  <c r="I1387" i="8"/>
  <c r="G1387" i="8"/>
  <c r="B1387" i="8"/>
  <c r="I1386" i="8"/>
  <c r="G1386" i="8"/>
  <c r="B1386" i="8"/>
  <c r="I1385" i="8"/>
  <c r="G1385" i="8"/>
  <c r="B1385" i="8"/>
  <c r="I1384" i="8"/>
  <c r="G1384" i="8"/>
  <c r="B1384" i="8"/>
  <c r="I1383" i="8"/>
  <c r="G1383" i="8"/>
  <c r="B1383" i="8"/>
  <c r="I1382" i="8"/>
  <c r="G1382" i="8"/>
  <c r="B1382" i="8"/>
  <c r="I1381" i="8"/>
  <c r="G1381" i="8"/>
  <c r="B1381" i="8"/>
  <c r="I1380" i="8"/>
  <c r="G1380" i="8"/>
  <c r="B1380" i="8"/>
  <c r="I1379" i="8"/>
  <c r="G1379" i="8"/>
  <c r="B1379" i="8"/>
  <c r="I1378" i="8"/>
  <c r="G1378" i="8"/>
  <c r="B1378" i="8"/>
  <c r="I1377" i="8"/>
  <c r="G1377" i="8"/>
  <c r="B1377" i="8"/>
  <c r="I1376" i="8"/>
  <c r="G1376" i="8"/>
  <c r="B1376" i="8"/>
  <c r="I1375" i="8"/>
  <c r="G1375" i="8"/>
  <c r="B1375" i="8"/>
  <c r="I1374" i="8"/>
  <c r="G1374" i="8"/>
  <c r="B1374" i="8"/>
  <c r="I1373" i="8"/>
  <c r="G1373" i="8"/>
  <c r="B1373" i="8"/>
  <c r="I1372" i="8"/>
  <c r="G1372" i="8"/>
  <c r="B1372" i="8"/>
  <c r="I1371" i="8"/>
  <c r="G1371" i="8"/>
  <c r="B1371" i="8"/>
  <c r="I1370" i="8"/>
  <c r="G1370" i="8"/>
  <c r="B1370" i="8"/>
  <c r="I1369" i="8"/>
  <c r="G1369" i="8"/>
  <c r="B1369" i="8"/>
  <c r="I1368" i="8"/>
  <c r="G1368" i="8"/>
  <c r="B1368" i="8"/>
  <c r="I1367" i="8"/>
  <c r="G1367" i="8"/>
  <c r="B1367" i="8"/>
  <c r="I1366" i="8"/>
  <c r="G1366" i="8"/>
  <c r="B1366" i="8"/>
  <c r="I1365" i="8"/>
  <c r="G1365" i="8"/>
  <c r="B1365" i="8"/>
  <c r="I1364" i="8"/>
  <c r="G1364" i="8"/>
  <c r="B1364" i="8"/>
  <c r="I1363" i="8"/>
  <c r="G1363" i="8"/>
  <c r="B1363" i="8"/>
  <c r="I1362" i="8"/>
  <c r="G1362" i="8"/>
  <c r="B1362" i="8"/>
  <c r="I1361" i="8"/>
  <c r="G1361" i="8"/>
  <c r="B1361" i="8"/>
  <c r="I1360" i="8"/>
  <c r="G1360" i="8"/>
  <c r="B1360" i="8"/>
  <c r="I1359" i="8"/>
  <c r="G1359" i="8"/>
  <c r="B1359" i="8"/>
  <c r="I1358" i="8"/>
  <c r="G1358" i="8"/>
  <c r="B1358" i="8"/>
  <c r="I1357" i="8"/>
  <c r="G1357" i="8"/>
  <c r="B1357" i="8"/>
  <c r="I1356" i="8"/>
  <c r="G1356" i="8"/>
  <c r="B1356" i="8"/>
  <c r="I1355" i="8"/>
  <c r="G1355" i="8"/>
  <c r="B1355" i="8"/>
  <c r="I1354" i="8"/>
  <c r="G1354" i="8"/>
  <c r="B1354" i="8"/>
  <c r="I1353" i="8"/>
  <c r="G1353" i="8"/>
  <c r="B1353" i="8"/>
  <c r="I1352" i="8"/>
  <c r="G1352" i="8"/>
  <c r="B1352" i="8"/>
  <c r="I1351" i="8"/>
  <c r="G1351" i="8"/>
  <c r="B1351" i="8"/>
  <c r="I1350" i="8"/>
  <c r="G1350" i="8"/>
  <c r="B1350" i="8"/>
  <c r="I1349" i="8"/>
  <c r="G1349" i="8"/>
  <c r="B1349" i="8"/>
  <c r="I1348" i="8"/>
  <c r="G1348" i="8"/>
  <c r="B1348" i="8"/>
  <c r="I1347" i="8"/>
  <c r="G1347" i="8"/>
  <c r="B1347" i="8"/>
  <c r="I1346" i="8"/>
  <c r="G1346" i="8"/>
  <c r="B1346" i="8"/>
  <c r="I1345" i="8"/>
  <c r="G1345" i="8"/>
  <c r="B1345" i="8"/>
  <c r="I1344" i="8"/>
  <c r="G1344" i="8"/>
  <c r="B1344" i="8"/>
  <c r="I1343" i="8"/>
  <c r="G1343" i="8"/>
  <c r="B1343" i="8"/>
  <c r="I1342" i="8"/>
  <c r="G1342" i="8"/>
  <c r="B1342" i="8"/>
  <c r="I1341" i="8"/>
  <c r="G1341" i="8"/>
  <c r="B1341" i="8"/>
  <c r="I1340" i="8"/>
  <c r="G1340" i="8"/>
  <c r="B1340" i="8"/>
  <c r="I1339" i="8"/>
  <c r="G1339" i="8"/>
  <c r="B1339" i="8"/>
  <c r="I1338" i="8"/>
  <c r="G1338" i="8"/>
  <c r="B1338" i="8"/>
  <c r="I1337" i="8"/>
  <c r="G1337" i="8"/>
  <c r="B1337" i="8"/>
  <c r="I1336" i="8"/>
  <c r="G1336" i="8"/>
  <c r="B1336" i="8"/>
  <c r="I1335" i="8"/>
  <c r="G1335" i="8"/>
  <c r="B1335" i="8"/>
  <c r="I1334" i="8"/>
  <c r="G1334" i="8"/>
  <c r="B1334" i="8"/>
  <c r="I1333" i="8"/>
  <c r="G1333" i="8"/>
  <c r="B1333" i="8"/>
  <c r="I1332" i="8"/>
  <c r="G1332" i="8"/>
  <c r="B1332" i="8"/>
  <c r="I1331" i="8"/>
  <c r="G1331" i="8"/>
  <c r="B1331" i="8"/>
  <c r="I1330" i="8"/>
  <c r="G1330" i="8"/>
  <c r="B1330" i="8"/>
  <c r="I1329" i="8"/>
  <c r="G1329" i="8"/>
  <c r="B1329" i="8"/>
  <c r="I1328" i="8"/>
  <c r="G1328" i="8"/>
  <c r="B1328" i="8"/>
  <c r="I1327" i="8"/>
  <c r="G1327" i="8"/>
  <c r="B1327" i="8"/>
  <c r="I1326" i="8"/>
  <c r="G1326" i="8"/>
  <c r="B1326" i="8"/>
  <c r="I1325" i="8"/>
  <c r="G1325" i="8"/>
  <c r="B1325" i="8"/>
  <c r="I1324" i="8"/>
  <c r="G1324" i="8"/>
  <c r="B1324" i="8"/>
  <c r="I1323" i="8"/>
  <c r="G1323" i="8"/>
  <c r="B1323" i="8"/>
  <c r="I1322" i="8"/>
  <c r="G1322" i="8"/>
  <c r="B1322" i="8"/>
  <c r="I1321" i="8"/>
  <c r="G1321" i="8"/>
  <c r="B1321" i="8"/>
  <c r="I1320" i="8"/>
  <c r="G1320" i="8"/>
  <c r="B1320" i="8"/>
  <c r="I1319" i="8"/>
  <c r="G1319" i="8"/>
  <c r="B1319" i="8"/>
  <c r="I1318" i="8"/>
  <c r="G1318" i="8"/>
  <c r="B1318" i="8"/>
  <c r="I1317" i="8"/>
  <c r="G1317" i="8"/>
  <c r="B1317" i="8"/>
  <c r="I1316" i="8"/>
  <c r="G1316" i="8"/>
  <c r="B1316" i="8"/>
  <c r="I1315" i="8"/>
  <c r="G1315" i="8"/>
  <c r="B1315" i="8"/>
  <c r="I1314" i="8"/>
  <c r="G1314" i="8"/>
  <c r="B1314" i="8"/>
  <c r="I1313" i="8"/>
  <c r="G1313" i="8"/>
  <c r="B1313" i="8"/>
  <c r="I1312" i="8"/>
  <c r="G1312" i="8"/>
  <c r="B1312" i="8"/>
  <c r="I1311" i="8"/>
  <c r="G1311" i="8"/>
  <c r="B1311" i="8"/>
  <c r="I1310" i="8"/>
  <c r="G1310" i="8"/>
  <c r="B1310" i="8"/>
  <c r="I1309" i="8"/>
  <c r="G1309" i="8"/>
  <c r="B1309" i="8"/>
  <c r="I1308" i="8"/>
  <c r="G1308" i="8"/>
  <c r="B1308" i="8"/>
  <c r="I1307" i="8"/>
  <c r="G1307" i="8"/>
  <c r="B1307" i="8"/>
  <c r="I1306" i="8"/>
  <c r="G1306" i="8"/>
  <c r="B1306" i="8"/>
  <c r="I1305" i="8"/>
  <c r="G1305" i="8"/>
  <c r="B1305" i="8"/>
  <c r="I1304" i="8"/>
  <c r="G1304" i="8"/>
  <c r="B1304" i="8"/>
  <c r="I1303" i="8"/>
  <c r="G1303" i="8"/>
  <c r="B1303" i="8"/>
  <c r="I1302" i="8"/>
  <c r="G1302" i="8"/>
  <c r="B1302" i="8"/>
  <c r="I1301" i="8"/>
  <c r="G1301" i="8"/>
  <c r="B1301" i="8"/>
  <c r="I1300" i="8"/>
  <c r="G1300" i="8"/>
  <c r="B1300" i="8"/>
  <c r="I1299" i="8"/>
  <c r="G1299" i="8"/>
  <c r="B1299" i="8"/>
  <c r="I1298" i="8"/>
  <c r="G1298" i="8"/>
  <c r="B1298" i="8"/>
  <c r="I1297" i="8"/>
  <c r="G1297" i="8"/>
  <c r="B1297" i="8"/>
  <c r="I1296" i="8"/>
  <c r="G1296" i="8"/>
  <c r="B1296" i="8"/>
  <c r="I1295" i="8"/>
  <c r="G1295" i="8"/>
  <c r="B1295" i="8"/>
  <c r="I1294" i="8"/>
  <c r="G1294" i="8"/>
  <c r="B1294" i="8"/>
  <c r="I1293" i="8"/>
  <c r="G1293" i="8"/>
  <c r="B1293" i="8"/>
  <c r="I1292" i="8"/>
  <c r="G1292" i="8"/>
  <c r="B1292" i="8"/>
  <c r="I1291" i="8"/>
  <c r="G1291" i="8"/>
  <c r="B1291" i="8"/>
  <c r="I1290" i="8"/>
  <c r="G1290" i="8"/>
  <c r="B1290" i="8"/>
  <c r="I1289" i="8"/>
  <c r="G1289" i="8"/>
  <c r="B1289" i="8"/>
  <c r="I1288" i="8"/>
  <c r="G1288" i="8"/>
  <c r="B1288" i="8"/>
  <c r="I1287" i="8"/>
  <c r="G1287" i="8"/>
  <c r="B1287" i="8"/>
  <c r="I1286" i="8"/>
  <c r="G1286" i="8"/>
  <c r="B1286" i="8"/>
  <c r="I1285" i="8"/>
  <c r="G1285" i="8"/>
  <c r="B1285" i="8"/>
  <c r="I1284" i="8"/>
  <c r="G1284" i="8"/>
  <c r="B1284" i="8"/>
  <c r="I1283" i="8"/>
  <c r="G1283" i="8"/>
  <c r="B1283" i="8"/>
  <c r="I1282" i="8"/>
  <c r="G1282" i="8"/>
  <c r="B1282" i="8"/>
  <c r="I1281" i="8"/>
  <c r="G1281" i="8"/>
  <c r="B1281" i="8"/>
  <c r="I1280" i="8"/>
  <c r="G1280" i="8"/>
  <c r="B1280" i="8"/>
  <c r="I1279" i="8"/>
  <c r="G1279" i="8"/>
  <c r="B1279" i="8"/>
  <c r="I1278" i="8"/>
  <c r="G1278" i="8"/>
  <c r="B1278" i="8"/>
  <c r="I1277" i="8"/>
  <c r="G1277" i="8"/>
  <c r="B1277" i="8"/>
  <c r="I1276" i="8"/>
  <c r="G1276" i="8"/>
  <c r="B1276" i="8"/>
  <c r="I1275" i="8"/>
  <c r="G1275" i="8"/>
  <c r="B1275" i="8"/>
  <c r="I1274" i="8"/>
  <c r="G1274" i="8"/>
  <c r="B1274" i="8"/>
  <c r="I1273" i="8"/>
  <c r="G1273" i="8"/>
  <c r="B1273" i="8"/>
  <c r="I1272" i="8"/>
  <c r="G1272" i="8"/>
  <c r="B1272" i="8"/>
  <c r="I1271" i="8"/>
  <c r="G1271" i="8"/>
  <c r="B1271" i="8"/>
  <c r="I1270" i="8"/>
  <c r="G1270" i="8"/>
  <c r="B1270" i="8"/>
  <c r="I1269" i="8"/>
  <c r="G1269" i="8"/>
  <c r="B1269" i="8"/>
  <c r="I1268" i="8"/>
  <c r="G1268" i="8"/>
  <c r="B1268" i="8"/>
  <c r="I1267" i="8"/>
  <c r="G1267" i="8"/>
  <c r="B1267" i="8"/>
  <c r="I1266" i="8"/>
  <c r="G1266" i="8"/>
  <c r="B1266" i="8"/>
  <c r="I1265" i="8"/>
  <c r="G1265" i="8"/>
  <c r="B1265" i="8"/>
  <c r="I1264" i="8"/>
  <c r="G1264" i="8"/>
  <c r="B1264" i="8"/>
  <c r="I1263" i="8"/>
  <c r="G1263" i="8"/>
  <c r="B1263" i="8"/>
  <c r="I1262" i="8"/>
  <c r="G1262" i="8"/>
  <c r="B1262" i="8"/>
  <c r="I1261" i="8"/>
  <c r="G1261" i="8"/>
  <c r="B1261" i="8"/>
  <c r="I1260" i="8"/>
  <c r="G1260" i="8"/>
  <c r="B1260" i="8"/>
  <c r="I1259" i="8"/>
  <c r="G1259" i="8"/>
  <c r="B1259" i="8"/>
  <c r="I1258" i="8"/>
  <c r="G1258" i="8"/>
  <c r="B1258" i="8"/>
  <c r="I1257" i="8"/>
  <c r="G1257" i="8"/>
  <c r="B1257" i="8"/>
  <c r="I1256" i="8"/>
  <c r="G1256" i="8"/>
  <c r="B1256" i="8"/>
  <c r="I1255" i="8"/>
  <c r="G1255" i="8"/>
  <c r="B1255" i="8"/>
  <c r="I1254" i="8"/>
  <c r="G1254" i="8"/>
  <c r="B1254" i="8"/>
  <c r="I1253" i="8"/>
  <c r="G1253" i="8"/>
  <c r="B1253" i="8"/>
  <c r="I1252" i="8"/>
  <c r="G1252" i="8"/>
  <c r="B1252" i="8"/>
  <c r="I1251" i="8"/>
  <c r="G1251" i="8"/>
  <c r="B1251" i="8"/>
  <c r="I1250" i="8"/>
  <c r="G1250" i="8"/>
  <c r="B1250" i="8"/>
  <c r="I1249" i="8"/>
  <c r="G1249" i="8"/>
  <c r="B1249" i="8"/>
  <c r="I1248" i="8"/>
  <c r="G1248" i="8"/>
  <c r="B1248" i="8"/>
  <c r="I1247" i="8"/>
  <c r="G1247" i="8"/>
  <c r="B1247" i="8"/>
  <c r="I1246" i="8"/>
  <c r="G1246" i="8"/>
  <c r="B1246" i="8"/>
  <c r="I1245" i="8"/>
  <c r="G1245" i="8"/>
  <c r="B1245" i="8"/>
  <c r="I1244" i="8"/>
  <c r="G1244" i="8"/>
  <c r="B1244" i="8"/>
  <c r="I1243" i="8"/>
  <c r="G1243" i="8"/>
  <c r="B1243" i="8"/>
  <c r="I1242" i="8"/>
  <c r="G1242" i="8"/>
  <c r="B1242" i="8"/>
  <c r="I1241" i="8"/>
  <c r="G1241" i="8"/>
  <c r="B1241" i="8"/>
  <c r="I1240" i="8"/>
  <c r="G1240" i="8"/>
  <c r="B1240" i="8"/>
  <c r="I1239" i="8"/>
  <c r="G1239" i="8"/>
  <c r="B1239" i="8"/>
  <c r="I1238" i="8"/>
  <c r="G1238" i="8"/>
  <c r="B1238" i="8"/>
  <c r="I1237" i="8"/>
  <c r="G1237" i="8"/>
  <c r="B1237" i="8"/>
  <c r="I1236" i="8"/>
  <c r="G1236" i="8"/>
  <c r="B1236" i="8"/>
  <c r="I1235" i="8"/>
  <c r="G1235" i="8"/>
  <c r="B1235" i="8"/>
  <c r="I1234" i="8"/>
  <c r="G1234" i="8"/>
  <c r="B1234" i="8"/>
  <c r="I1233" i="8"/>
  <c r="G1233" i="8"/>
  <c r="B1233" i="8"/>
  <c r="I1232" i="8"/>
  <c r="G1232" i="8"/>
  <c r="B1232" i="8"/>
  <c r="I1231" i="8"/>
  <c r="G1231" i="8"/>
  <c r="B1231" i="8"/>
  <c r="I1230" i="8"/>
  <c r="G1230" i="8"/>
  <c r="B1230" i="8"/>
  <c r="I1229" i="8"/>
  <c r="G1229" i="8"/>
  <c r="B1229" i="8"/>
  <c r="I1228" i="8"/>
  <c r="G1228" i="8"/>
  <c r="B1228" i="8"/>
  <c r="I1227" i="8"/>
  <c r="G1227" i="8"/>
  <c r="B1227" i="8"/>
  <c r="I1226" i="8"/>
  <c r="G1226" i="8"/>
  <c r="B1226" i="8"/>
  <c r="I1225" i="8"/>
  <c r="G1225" i="8"/>
  <c r="B1225" i="8"/>
  <c r="I1224" i="8"/>
  <c r="G1224" i="8"/>
  <c r="B1224" i="8"/>
  <c r="I1223" i="8"/>
  <c r="G1223" i="8"/>
  <c r="B1223" i="8"/>
  <c r="I1222" i="8"/>
  <c r="G1222" i="8"/>
  <c r="B1222" i="8"/>
  <c r="I1221" i="8"/>
  <c r="G1221" i="8"/>
  <c r="B1221" i="8"/>
  <c r="I1220" i="8"/>
  <c r="G1220" i="8"/>
  <c r="B1220" i="8"/>
  <c r="I1219" i="8"/>
  <c r="G1219" i="8"/>
  <c r="B1219" i="8"/>
  <c r="I1218" i="8"/>
  <c r="G1218" i="8"/>
  <c r="B1218" i="8"/>
  <c r="I1217" i="8"/>
  <c r="G1217" i="8"/>
  <c r="B1217" i="8"/>
  <c r="I1216" i="8"/>
  <c r="G1216" i="8"/>
  <c r="B1216" i="8"/>
  <c r="I1215" i="8"/>
  <c r="G1215" i="8"/>
  <c r="B1215" i="8"/>
  <c r="I1214" i="8"/>
  <c r="G1214" i="8"/>
  <c r="B1214" i="8"/>
  <c r="I1213" i="8"/>
  <c r="G1213" i="8"/>
  <c r="B1213" i="8"/>
  <c r="I1212" i="8"/>
  <c r="G1212" i="8"/>
  <c r="B1212" i="8"/>
  <c r="I1211" i="8"/>
  <c r="G1211" i="8"/>
  <c r="B1211" i="8"/>
  <c r="I1210" i="8"/>
  <c r="G1210" i="8"/>
  <c r="B1210" i="8"/>
  <c r="I1209" i="8"/>
  <c r="G1209" i="8"/>
  <c r="B1209" i="8"/>
  <c r="I1208" i="8"/>
  <c r="G1208" i="8"/>
  <c r="B1208" i="8"/>
  <c r="I1207" i="8"/>
  <c r="G1207" i="8"/>
  <c r="B1207" i="8"/>
  <c r="I1206" i="8"/>
  <c r="G1206" i="8"/>
  <c r="B1206" i="8"/>
  <c r="I1205" i="8"/>
  <c r="G1205" i="8"/>
  <c r="B1205" i="8"/>
  <c r="I1204" i="8"/>
  <c r="G1204" i="8"/>
  <c r="B1204" i="8"/>
  <c r="I1203" i="8"/>
  <c r="G1203" i="8"/>
  <c r="B1203" i="8"/>
  <c r="I1202" i="8"/>
  <c r="G1202" i="8"/>
  <c r="B1202" i="8"/>
  <c r="I1201" i="8"/>
  <c r="G1201" i="8"/>
  <c r="B1201" i="8"/>
  <c r="I1200" i="8"/>
  <c r="G1200" i="8"/>
  <c r="B1200" i="8"/>
  <c r="I1199" i="8"/>
  <c r="G1199" i="8"/>
  <c r="B1199" i="8"/>
  <c r="I1198" i="8"/>
  <c r="G1198" i="8"/>
  <c r="B1198" i="8"/>
  <c r="I1197" i="8"/>
  <c r="G1197" i="8"/>
  <c r="B1197" i="8"/>
  <c r="I1196" i="8"/>
  <c r="G1196" i="8"/>
  <c r="B1196" i="8"/>
  <c r="I1195" i="8"/>
  <c r="G1195" i="8"/>
  <c r="B1195" i="8"/>
  <c r="I1194" i="8"/>
  <c r="G1194" i="8"/>
  <c r="B1194" i="8"/>
  <c r="I1193" i="8"/>
  <c r="G1193" i="8"/>
  <c r="B1193" i="8"/>
  <c r="I1192" i="8"/>
  <c r="G1192" i="8"/>
  <c r="B1192" i="8"/>
  <c r="I1191" i="8"/>
  <c r="G1191" i="8"/>
  <c r="B1191" i="8"/>
  <c r="I1190" i="8"/>
  <c r="G1190" i="8"/>
  <c r="B1190" i="8"/>
  <c r="I1189" i="8"/>
  <c r="G1189" i="8"/>
  <c r="B1189" i="8"/>
  <c r="I1188" i="8"/>
  <c r="G1188" i="8"/>
  <c r="B1188" i="8"/>
  <c r="I1187" i="8"/>
  <c r="G1187" i="8"/>
  <c r="B1187" i="8"/>
  <c r="I1186" i="8"/>
  <c r="G1186" i="8"/>
  <c r="B1186" i="8"/>
  <c r="I1185" i="8"/>
  <c r="G1185" i="8"/>
  <c r="B1185" i="8"/>
  <c r="I1184" i="8"/>
  <c r="G1184" i="8"/>
  <c r="B1184" i="8"/>
  <c r="I1183" i="8"/>
  <c r="G1183" i="8"/>
  <c r="B1183" i="8"/>
  <c r="I1182" i="8"/>
  <c r="G1182" i="8"/>
  <c r="B1182" i="8"/>
  <c r="I1181" i="8"/>
  <c r="G1181" i="8"/>
  <c r="B1181" i="8"/>
  <c r="I1180" i="8"/>
  <c r="G1180" i="8"/>
  <c r="B1180" i="8"/>
  <c r="I1179" i="8"/>
  <c r="G1179" i="8"/>
  <c r="B1179" i="8"/>
  <c r="I1178" i="8"/>
  <c r="G1178" i="8"/>
  <c r="B1178" i="8"/>
  <c r="I1177" i="8"/>
  <c r="G1177" i="8"/>
  <c r="B1177" i="8"/>
  <c r="I1176" i="8"/>
  <c r="G1176" i="8"/>
  <c r="B1176" i="8"/>
  <c r="I1175" i="8"/>
  <c r="G1175" i="8"/>
  <c r="B1175" i="8"/>
  <c r="I1174" i="8"/>
  <c r="G1174" i="8"/>
  <c r="B1174" i="8"/>
  <c r="I1173" i="8"/>
  <c r="G1173" i="8"/>
  <c r="B1173" i="8"/>
  <c r="I1172" i="8"/>
  <c r="G1172" i="8"/>
  <c r="B1172" i="8"/>
  <c r="I1171" i="8"/>
  <c r="G1171" i="8"/>
  <c r="B1171" i="8"/>
  <c r="I1170" i="8"/>
  <c r="G1170" i="8"/>
  <c r="B1170" i="8"/>
  <c r="I1169" i="8"/>
  <c r="G1169" i="8"/>
  <c r="B1169" i="8"/>
  <c r="I1168" i="8"/>
  <c r="G1168" i="8"/>
  <c r="B1168" i="8"/>
  <c r="I1167" i="8"/>
  <c r="G1167" i="8"/>
  <c r="B1167" i="8"/>
  <c r="I1166" i="8"/>
  <c r="G1166" i="8"/>
  <c r="B1166" i="8"/>
  <c r="I1165" i="8"/>
  <c r="G1165" i="8"/>
  <c r="B1165" i="8"/>
  <c r="I1164" i="8"/>
  <c r="G1164" i="8"/>
  <c r="B1164" i="8"/>
  <c r="I1163" i="8"/>
  <c r="G1163" i="8"/>
  <c r="B1163" i="8"/>
  <c r="I1162" i="8"/>
  <c r="G1162" i="8"/>
  <c r="B1162" i="8"/>
  <c r="I1161" i="8"/>
  <c r="G1161" i="8"/>
  <c r="B1161" i="8"/>
  <c r="I1160" i="8"/>
  <c r="G1160" i="8"/>
  <c r="B1160" i="8"/>
  <c r="I1159" i="8"/>
  <c r="G1159" i="8"/>
  <c r="B1159" i="8"/>
  <c r="I1158" i="8"/>
  <c r="G1158" i="8"/>
  <c r="B1158" i="8"/>
  <c r="I1157" i="8"/>
  <c r="G1157" i="8"/>
  <c r="B1157" i="8"/>
  <c r="I1156" i="8"/>
  <c r="G1156" i="8"/>
  <c r="B1156" i="8"/>
  <c r="I1155" i="8"/>
  <c r="G1155" i="8"/>
  <c r="B1155" i="8"/>
  <c r="I1154" i="8"/>
  <c r="G1154" i="8"/>
  <c r="B1154" i="8"/>
  <c r="I1153" i="8"/>
  <c r="G1153" i="8"/>
  <c r="B1153" i="8"/>
  <c r="I1152" i="8"/>
  <c r="G1152" i="8"/>
  <c r="B1152" i="8"/>
  <c r="I1151" i="8"/>
  <c r="G1151" i="8"/>
  <c r="B1151" i="8"/>
  <c r="I1150" i="8"/>
  <c r="G1150" i="8"/>
  <c r="B1150" i="8"/>
  <c r="I1149" i="8"/>
  <c r="G1149" i="8"/>
  <c r="B1149" i="8"/>
  <c r="I1148" i="8"/>
  <c r="G1148" i="8"/>
  <c r="B1148" i="8"/>
  <c r="I1147" i="8"/>
  <c r="G1147" i="8"/>
  <c r="B1147" i="8"/>
  <c r="I1146" i="8"/>
  <c r="G1146" i="8"/>
  <c r="B1146" i="8"/>
  <c r="I1145" i="8"/>
  <c r="G1145" i="8"/>
  <c r="B1145" i="8"/>
  <c r="I1144" i="8"/>
  <c r="G1144" i="8"/>
  <c r="B1144" i="8"/>
  <c r="I1143" i="8"/>
  <c r="G1143" i="8"/>
  <c r="B1143" i="8"/>
  <c r="I1142" i="8"/>
  <c r="G1142" i="8"/>
  <c r="B1142" i="8"/>
  <c r="I1141" i="8"/>
  <c r="G1141" i="8"/>
  <c r="B1141" i="8"/>
  <c r="I1140" i="8"/>
  <c r="G1140" i="8"/>
  <c r="B1140" i="8"/>
  <c r="I1139" i="8"/>
  <c r="G1139" i="8"/>
  <c r="B1139" i="8"/>
  <c r="I1138" i="8"/>
  <c r="G1138" i="8"/>
  <c r="B1138" i="8"/>
  <c r="I1137" i="8"/>
  <c r="G1137" i="8"/>
  <c r="B1137" i="8"/>
  <c r="I1136" i="8"/>
  <c r="G1136" i="8"/>
  <c r="B1136" i="8"/>
  <c r="I1135" i="8"/>
  <c r="G1135" i="8"/>
  <c r="B1135" i="8"/>
  <c r="I1134" i="8"/>
  <c r="G1134" i="8"/>
  <c r="B1134" i="8"/>
  <c r="I1133" i="8"/>
  <c r="G1133" i="8"/>
  <c r="B1133" i="8"/>
  <c r="I1132" i="8"/>
  <c r="G1132" i="8"/>
  <c r="B1132" i="8"/>
  <c r="I1131" i="8"/>
  <c r="G1131" i="8"/>
  <c r="B1131" i="8"/>
  <c r="I1130" i="8"/>
  <c r="G1130" i="8"/>
  <c r="B1130" i="8"/>
  <c r="I1129" i="8"/>
  <c r="G1129" i="8"/>
  <c r="B1129" i="8"/>
  <c r="I1128" i="8"/>
  <c r="G1128" i="8"/>
  <c r="B1128" i="8"/>
  <c r="I1127" i="8"/>
  <c r="G1127" i="8"/>
  <c r="B1127" i="8"/>
  <c r="I1126" i="8"/>
  <c r="G1126" i="8"/>
  <c r="B1126" i="8"/>
  <c r="I1125" i="8"/>
  <c r="G1125" i="8"/>
  <c r="B1125" i="8"/>
  <c r="I1124" i="8"/>
  <c r="G1124" i="8"/>
  <c r="B1124" i="8"/>
  <c r="I1123" i="8"/>
  <c r="G1123" i="8"/>
  <c r="B1123" i="8"/>
  <c r="I1122" i="8"/>
  <c r="G1122" i="8"/>
  <c r="B1122" i="8"/>
  <c r="I1121" i="8"/>
  <c r="G1121" i="8"/>
  <c r="B1121" i="8"/>
  <c r="I1120" i="8"/>
  <c r="G1120" i="8"/>
  <c r="B1120" i="8"/>
  <c r="I1119" i="8"/>
  <c r="G1119" i="8"/>
  <c r="B1119" i="8"/>
  <c r="I1118" i="8"/>
  <c r="G1118" i="8"/>
  <c r="B1118" i="8"/>
  <c r="I1117" i="8"/>
  <c r="G1117" i="8"/>
  <c r="B1117" i="8"/>
  <c r="I1116" i="8"/>
  <c r="G1116" i="8"/>
  <c r="B1116" i="8"/>
  <c r="I1115" i="8"/>
  <c r="G1115" i="8"/>
  <c r="B1115" i="8"/>
  <c r="I1114" i="8"/>
  <c r="G1114" i="8"/>
  <c r="B1114" i="8"/>
  <c r="I1113" i="8"/>
  <c r="G1113" i="8"/>
  <c r="B1113" i="8"/>
  <c r="I1112" i="8"/>
  <c r="G1112" i="8"/>
  <c r="B1112" i="8"/>
  <c r="I1111" i="8"/>
  <c r="G1111" i="8"/>
  <c r="B1111" i="8"/>
  <c r="I1110" i="8"/>
  <c r="G1110" i="8"/>
  <c r="B1110" i="8"/>
  <c r="I1109" i="8"/>
  <c r="G1109" i="8"/>
  <c r="B1109" i="8"/>
  <c r="I1108" i="8"/>
  <c r="G1108" i="8"/>
  <c r="B1108" i="8"/>
  <c r="I1107" i="8"/>
  <c r="G1107" i="8"/>
  <c r="B1107" i="8"/>
  <c r="I1106" i="8"/>
  <c r="G1106" i="8"/>
  <c r="B1106" i="8"/>
  <c r="I1105" i="8"/>
  <c r="G1105" i="8"/>
  <c r="B1105" i="8"/>
  <c r="I1104" i="8"/>
  <c r="G1104" i="8"/>
  <c r="B1104" i="8"/>
  <c r="I1103" i="8"/>
  <c r="G1103" i="8"/>
  <c r="B1103" i="8"/>
  <c r="I1102" i="8"/>
  <c r="G1102" i="8"/>
  <c r="B1102" i="8"/>
  <c r="I1101" i="8"/>
  <c r="G1101" i="8"/>
  <c r="B1101" i="8"/>
  <c r="I1100" i="8"/>
  <c r="G1100" i="8"/>
  <c r="B1100" i="8"/>
  <c r="I1099" i="8"/>
  <c r="G1099" i="8"/>
  <c r="B1099" i="8"/>
  <c r="I1098" i="8"/>
  <c r="G1098" i="8"/>
  <c r="B1098" i="8"/>
  <c r="I1097" i="8"/>
  <c r="G1097" i="8"/>
  <c r="B1097" i="8"/>
  <c r="I1096" i="8"/>
  <c r="G1096" i="8"/>
  <c r="B1096" i="8"/>
  <c r="I1095" i="8"/>
  <c r="G1095" i="8"/>
  <c r="B1095" i="8"/>
  <c r="I1094" i="8"/>
  <c r="G1094" i="8"/>
  <c r="B1094" i="8"/>
  <c r="I1093" i="8"/>
  <c r="G1093" i="8"/>
  <c r="B1093" i="8"/>
  <c r="I1092" i="8"/>
  <c r="G1092" i="8"/>
  <c r="B1092" i="8"/>
  <c r="I1091" i="8"/>
  <c r="G1091" i="8"/>
  <c r="B1091" i="8"/>
  <c r="I1090" i="8"/>
  <c r="G1090" i="8"/>
  <c r="B1090" i="8"/>
  <c r="I1089" i="8"/>
  <c r="G1089" i="8"/>
  <c r="B1089" i="8"/>
  <c r="I1088" i="8"/>
  <c r="G1088" i="8"/>
  <c r="B1088" i="8"/>
  <c r="I1087" i="8"/>
  <c r="G1087" i="8"/>
  <c r="B1087" i="8"/>
  <c r="I1086" i="8"/>
  <c r="G1086" i="8"/>
  <c r="B1086" i="8"/>
  <c r="I1085" i="8"/>
  <c r="G1085" i="8"/>
  <c r="B1085" i="8"/>
  <c r="I1084" i="8"/>
  <c r="G1084" i="8"/>
  <c r="B1084" i="8"/>
  <c r="I1083" i="8"/>
  <c r="G1083" i="8"/>
  <c r="B1083" i="8"/>
  <c r="I1082" i="8"/>
  <c r="G1082" i="8"/>
  <c r="B1082" i="8"/>
  <c r="I1081" i="8"/>
  <c r="G1081" i="8"/>
  <c r="B1081" i="8"/>
  <c r="I1080" i="8"/>
  <c r="G1080" i="8"/>
  <c r="B1080" i="8"/>
  <c r="I1079" i="8"/>
  <c r="G1079" i="8"/>
  <c r="B1079" i="8"/>
  <c r="I1078" i="8"/>
  <c r="G1078" i="8"/>
  <c r="B1078" i="8"/>
  <c r="I1077" i="8"/>
  <c r="G1077" i="8"/>
  <c r="B1077" i="8"/>
  <c r="I1076" i="8"/>
  <c r="G1076" i="8"/>
  <c r="B1076" i="8"/>
  <c r="I1075" i="8"/>
  <c r="G1075" i="8"/>
  <c r="B1075" i="8"/>
  <c r="I1074" i="8"/>
  <c r="G1074" i="8"/>
  <c r="B1074" i="8"/>
  <c r="I1073" i="8"/>
  <c r="G1073" i="8"/>
  <c r="B1073" i="8"/>
  <c r="I1072" i="8"/>
  <c r="G1072" i="8"/>
  <c r="B1072" i="8"/>
  <c r="I1071" i="8"/>
  <c r="G1071" i="8"/>
  <c r="B1071" i="8"/>
  <c r="I1070" i="8"/>
  <c r="G1070" i="8"/>
  <c r="B1070" i="8"/>
  <c r="I1069" i="8"/>
  <c r="G1069" i="8"/>
  <c r="B1069" i="8"/>
  <c r="I1068" i="8"/>
  <c r="G1068" i="8"/>
  <c r="B1068" i="8"/>
  <c r="I1067" i="8"/>
  <c r="G1067" i="8"/>
  <c r="B1067" i="8"/>
  <c r="I1066" i="8"/>
  <c r="G1066" i="8"/>
  <c r="B1066" i="8"/>
  <c r="I1065" i="8"/>
  <c r="G1065" i="8"/>
  <c r="B1065" i="8"/>
  <c r="I1064" i="8"/>
  <c r="G1064" i="8"/>
  <c r="B1064" i="8"/>
  <c r="I1063" i="8"/>
  <c r="G1063" i="8"/>
  <c r="B1063" i="8"/>
  <c r="I1062" i="8"/>
  <c r="G1062" i="8"/>
  <c r="B1062" i="8"/>
  <c r="I1061" i="8"/>
  <c r="G1061" i="8"/>
  <c r="B1061" i="8"/>
  <c r="I1060" i="8"/>
  <c r="G1060" i="8"/>
  <c r="B1060" i="8"/>
  <c r="I1059" i="8"/>
  <c r="G1059" i="8"/>
  <c r="B1059" i="8"/>
  <c r="I1058" i="8"/>
  <c r="G1058" i="8"/>
  <c r="B1058" i="8"/>
  <c r="I1057" i="8"/>
  <c r="G1057" i="8"/>
  <c r="B1057" i="8"/>
  <c r="I1056" i="8"/>
  <c r="G1056" i="8"/>
  <c r="B1056" i="8"/>
  <c r="I1055" i="8"/>
  <c r="G1055" i="8"/>
  <c r="B1055" i="8"/>
  <c r="I1054" i="8"/>
  <c r="G1054" i="8"/>
  <c r="B1054" i="8"/>
  <c r="I1053" i="8"/>
  <c r="G1053" i="8"/>
  <c r="B1053" i="8"/>
  <c r="I1052" i="8"/>
  <c r="G1052" i="8"/>
  <c r="B1052" i="8"/>
  <c r="I1051" i="8"/>
  <c r="G1051" i="8"/>
  <c r="B1051" i="8"/>
  <c r="I1050" i="8"/>
  <c r="G1050" i="8"/>
  <c r="B1050" i="8"/>
  <c r="I1049" i="8"/>
  <c r="G1049" i="8"/>
  <c r="B1049" i="8"/>
  <c r="I1048" i="8"/>
  <c r="G1048" i="8"/>
  <c r="B1048" i="8"/>
  <c r="I1047" i="8"/>
  <c r="G1047" i="8"/>
  <c r="B1047" i="8"/>
  <c r="I1046" i="8"/>
  <c r="G1046" i="8"/>
  <c r="B1046" i="8"/>
  <c r="I1045" i="8"/>
  <c r="G1045" i="8"/>
  <c r="B1045" i="8"/>
  <c r="I1044" i="8"/>
  <c r="G1044" i="8"/>
  <c r="B1044" i="8"/>
  <c r="I1043" i="8"/>
  <c r="G1043" i="8"/>
  <c r="B1043" i="8"/>
  <c r="I1042" i="8"/>
  <c r="G1042" i="8"/>
  <c r="B1042" i="8"/>
  <c r="I1041" i="8"/>
  <c r="G1041" i="8"/>
  <c r="B1041" i="8"/>
  <c r="I1040" i="8"/>
  <c r="G1040" i="8"/>
  <c r="B1040" i="8"/>
  <c r="I1039" i="8"/>
  <c r="G1039" i="8"/>
  <c r="B1039" i="8"/>
  <c r="I1038" i="8"/>
  <c r="G1038" i="8"/>
  <c r="B1038" i="8"/>
  <c r="I1037" i="8"/>
  <c r="G1037" i="8"/>
  <c r="B1037" i="8"/>
  <c r="I1036" i="8"/>
  <c r="G1036" i="8"/>
  <c r="B1036" i="8"/>
  <c r="I1035" i="8"/>
  <c r="G1035" i="8"/>
  <c r="B1035" i="8"/>
  <c r="I1034" i="8"/>
  <c r="G1034" i="8"/>
  <c r="B1034" i="8"/>
  <c r="I1033" i="8"/>
  <c r="G1033" i="8"/>
  <c r="B1033" i="8"/>
  <c r="I1032" i="8"/>
  <c r="G1032" i="8"/>
  <c r="B1032" i="8"/>
  <c r="I1031" i="8"/>
  <c r="G1031" i="8"/>
  <c r="B1031" i="8"/>
  <c r="I1030" i="8"/>
  <c r="G1030" i="8"/>
  <c r="B1030" i="8"/>
  <c r="I1029" i="8"/>
  <c r="G1029" i="8"/>
  <c r="B1029" i="8"/>
  <c r="I1028" i="8"/>
  <c r="G1028" i="8"/>
  <c r="B1028" i="8"/>
  <c r="I1027" i="8"/>
  <c r="G1027" i="8"/>
  <c r="B1027" i="8"/>
  <c r="I1026" i="8"/>
  <c r="G1026" i="8"/>
  <c r="B1026" i="8"/>
  <c r="I1025" i="8"/>
  <c r="G1025" i="8"/>
  <c r="B1025" i="8"/>
  <c r="I1024" i="8"/>
  <c r="G1024" i="8"/>
  <c r="B1024" i="8"/>
  <c r="I1023" i="8"/>
  <c r="G1023" i="8"/>
  <c r="B1023" i="8"/>
  <c r="I1022" i="8"/>
  <c r="G1022" i="8"/>
  <c r="B1022" i="8"/>
  <c r="I1021" i="8"/>
  <c r="G1021" i="8"/>
  <c r="B1021" i="8"/>
  <c r="I1020" i="8"/>
  <c r="G1020" i="8"/>
  <c r="B1020" i="8"/>
  <c r="I1019" i="8"/>
  <c r="G1019" i="8"/>
  <c r="B1019" i="8"/>
  <c r="I1018" i="8"/>
  <c r="G1018" i="8"/>
  <c r="B1018" i="8"/>
  <c r="I1017" i="8"/>
  <c r="G1017" i="8"/>
  <c r="B1017" i="8"/>
  <c r="I1016" i="8"/>
  <c r="G1016" i="8"/>
  <c r="B1016" i="8"/>
  <c r="I1015" i="8"/>
  <c r="G1015" i="8"/>
  <c r="B1015" i="8"/>
  <c r="I1014" i="8"/>
  <c r="G1014" i="8"/>
  <c r="B1014" i="8"/>
  <c r="I1013" i="8"/>
  <c r="G1013" i="8"/>
  <c r="B1013" i="8"/>
  <c r="I1012" i="8"/>
  <c r="G1012" i="8"/>
  <c r="B1012" i="8"/>
  <c r="I1011" i="8"/>
  <c r="G1011" i="8"/>
  <c r="B1011" i="8"/>
  <c r="I1010" i="8"/>
  <c r="G1010" i="8"/>
  <c r="B1010" i="8"/>
  <c r="I1009" i="8"/>
  <c r="G1009" i="8"/>
  <c r="B1009" i="8"/>
  <c r="I1008" i="8"/>
  <c r="G1008" i="8"/>
  <c r="B1008" i="8"/>
  <c r="I1007" i="8"/>
  <c r="G1007" i="8"/>
  <c r="B1007" i="8"/>
  <c r="I1006" i="8"/>
  <c r="G1006" i="8"/>
  <c r="B1006" i="8"/>
  <c r="I1005" i="8"/>
  <c r="G1005" i="8"/>
  <c r="B1005" i="8"/>
  <c r="I1004" i="8"/>
  <c r="G1004" i="8"/>
  <c r="B1004" i="8"/>
  <c r="I1003" i="8"/>
  <c r="G1003" i="8"/>
  <c r="B1003" i="8"/>
  <c r="I1002" i="8"/>
  <c r="G1002" i="8"/>
  <c r="B1002" i="8"/>
  <c r="I1001" i="8"/>
  <c r="G1001" i="8"/>
  <c r="B1001" i="8"/>
  <c r="I1000" i="8"/>
  <c r="G1000" i="8"/>
  <c r="B1000" i="8"/>
  <c r="I999" i="8"/>
  <c r="G999" i="8"/>
  <c r="B999" i="8"/>
  <c r="I998" i="8"/>
  <c r="G998" i="8"/>
  <c r="B998" i="8"/>
  <c r="I997" i="8"/>
  <c r="G997" i="8"/>
  <c r="B997" i="8"/>
  <c r="I996" i="8"/>
  <c r="G996" i="8"/>
  <c r="B996" i="8"/>
  <c r="I995" i="8"/>
  <c r="G995" i="8"/>
  <c r="B995" i="8"/>
  <c r="I994" i="8"/>
  <c r="G994" i="8"/>
  <c r="B994" i="8"/>
  <c r="I993" i="8"/>
  <c r="G993" i="8"/>
  <c r="B993" i="8"/>
  <c r="I992" i="8"/>
  <c r="G992" i="8"/>
  <c r="B992" i="8"/>
  <c r="I991" i="8"/>
  <c r="G991" i="8"/>
  <c r="B991" i="8"/>
  <c r="I990" i="8"/>
  <c r="G990" i="8"/>
  <c r="B990" i="8"/>
  <c r="I989" i="8"/>
  <c r="G989" i="8"/>
  <c r="B989" i="8"/>
  <c r="I988" i="8"/>
  <c r="G988" i="8"/>
  <c r="B988" i="8"/>
  <c r="I987" i="8"/>
  <c r="G987" i="8"/>
  <c r="B987" i="8"/>
  <c r="I986" i="8"/>
  <c r="G986" i="8"/>
  <c r="B986" i="8"/>
  <c r="I985" i="8"/>
  <c r="G985" i="8"/>
  <c r="B985" i="8"/>
  <c r="I984" i="8"/>
  <c r="G984" i="8"/>
  <c r="B984" i="8"/>
  <c r="I983" i="8"/>
  <c r="G983" i="8"/>
  <c r="B983" i="8"/>
  <c r="I982" i="8"/>
  <c r="G982" i="8"/>
  <c r="B982" i="8"/>
  <c r="I981" i="8"/>
  <c r="G981" i="8"/>
  <c r="B981" i="8"/>
  <c r="I980" i="8"/>
  <c r="G980" i="8"/>
  <c r="B980" i="8"/>
  <c r="I979" i="8"/>
  <c r="G979" i="8"/>
  <c r="B979" i="8"/>
  <c r="I978" i="8"/>
  <c r="G978" i="8"/>
  <c r="B978" i="8"/>
  <c r="I977" i="8"/>
  <c r="G977" i="8"/>
  <c r="B977" i="8"/>
  <c r="I976" i="8"/>
  <c r="G976" i="8"/>
  <c r="B976" i="8"/>
  <c r="I975" i="8"/>
  <c r="G975" i="8"/>
  <c r="B975" i="8"/>
  <c r="I974" i="8"/>
  <c r="G974" i="8"/>
  <c r="B974" i="8"/>
  <c r="I973" i="8"/>
  <c r="G973" i="8"/>
  <c r="B973" i="8"/>
  <c r="I972" i="8"/>
  <c r="G972" i="8"/>
  <c r="B972" i="8"/>
  <c r="I971" i="8"/>
  <c r="G971" i="8"/>
  <c r="B971" i="8"/>
  <c r="I970" i="8"/>
  <c r="G970" i="8"/>
  <c r="B970" i="8"/>
  <c r="I969" i="8"/>
  <c r="G969" i="8"/>
  <c r="B969" i="8"/>
  <c r="I968" i="8"/>
  <c r="G968" i="8"/>
  <c r="B968" i="8"/>
  <c r="I967" i="8"/>
  <c r="G967" i="8"/>
  <c r="B967" i="8"/>
  <c r="I966" i="8"/>
  <c r="G966" i="8"/>
  <c r="B966" i="8"/>
  <c r="I965" i="8"/>
  <c r="G965" i="8"/>
  <c r="B965" i="8"/>
  <c r="I964" i="8"/>
  <c r="G964" i="8"/>
  <c r="B964" i="8"/>
  <c r="I963" i="8"/>
  <c r="G963" i="8"/>
  <c r="B963" i="8"/>
  <c r="I962" i="8"/>
  <c r="G962" i="8"/>
  <c r="B962" i="8"/>
  <c r="I961" i="8"/>
  <c r="G961" i="8"/>
  <c r="B961" i="8"/>
  <c r="I960" i="8"/>
  <c r="G960" i="8"/>
  <c r="B960" i="8"/>
  <c r="I959" i="8"/>
  <c r="G959" i="8"/>
  <c r="B959" i="8"/>
  <c r="I958" i="8"/>
  <c r="G958" i="8"/>
  <c r="B958" i="8"/>
  <c r="I957" i="8"/>
  <c r="G957" i="8"/>
  <c r="B957" i="8"/>
  <c r="I956" i="8"/>
  <c r="G956" i="8"/>
  <c r="B956" i="8"/>
  <c r="I955" i="8"/>
  <c r="G955" i="8"/>
  <c r="B955" i="8"/>
  <c r="I954" i="8"/>
  <c r="G954" i="8"/>
  <c r="B954" i="8"/>
  <c r="I953" i="8"/>
  <c r="G953" i="8"/>
  <c r="B953" i="8"/>
  <c r="I952" i="8"/>
  <c r="G952" i="8"/>
  <c r="B952" i="8"/>
  <c r="I951" i="8"/>
  <c r="G951" i="8"/>
  <c r="B951" i="8"/>
  <c r="I950" i="8"/>
  <c r="G950" i="8"/>
  <c r="B950" i="8"/>
  <c r="I949" i="8"/>
  <c r="G949" i="8"/>
  <c r="B949" i="8"/>
  <c r="I948" i="8"/>
  <c r="G948" i="8"/>
  <c r="B948" i="8"/>
  <c r="I947" i="8"/>
  <c r="G947" i="8"/>
  <c r="B947" i="8"/>
  <c r="I946" i="8"/>
  <c r="G946" i="8"/>
  <c r="B946" i="8"/>
  <c r="I945" i="8"/>
  <c r="G945" i="8"/>
  <c r="B945" i="8"/>
  <c r="I944" i="8"/>
  <c r="G944" i="8"/>
  <c r="B944" i="8"/>
  <c r="I943" i="8"/>
  <c r="G943" i="8"/>
  <c r="B943" i="8"/>
  <c r="I942" i="8"/>
  <c r="G942" i="8"/>
  <c r="B942" i="8"/>
  <c r="I941" i="8"/>
  <c r="G941" i="8"/>
  <c r="B941" i="8"/>
  <c r="I940" i="8"/>
  <c r="G940" i="8"/>
  <c r="B940" i="8"/>
  <c r="I939" i="8"/>
  <c r="G939" i="8"/>
  <c r="B939" i="8"/>
  <c r="I938" i="8"/>
  <c r="G938" i="8"/>
  <c r="B938" i="8"/>
  <c r="I937" i="8"/>
  <c r="G937" i="8"/>
  <c r="B937" i="8"/>
  <c r="I936" i="8"/>
  <c r="G936" i="8"/>
  <c r="B936" i="8"/>
  <c r="I935" i="8"/>
  <c r="G935" i="8"/>
  <c r="B935" i="8"/>
  <c r="I934" i="8"/>
  <c r="G934" i="8"/>
  <c r="B934" i="8"/>
  <c r="I933" i="8"/>
  <c r="G933" i="8"/>
  <c r="B933" i="8"/>
  <c r="I932" i="8"/>
  <c r="G932" i="8"/>
  <c r="B932" i="8"/>
  <c r="I931" i="8"/>
  <c r="G931" i="8"/>
  <c r="B931" i="8"/>
  <c r="I930" i="8"/>
  <c r="G930" i="8"/>
  <c r="B930" i="8"/>
  <c r="I929" i="8"/>
  <c r="G929" i="8"/>
  <c r="B929" i="8"/>
  <c r="I928" i="8"/>
  <c r="G928" i="8"/>
  <c r="B928" i="8"/>
  <c r="I927" i="8"/>
  <c r="G927" i="8"/>
  <c r="B927" i="8"/>
  <c r="I926" i="8"/>
  <c r="G926" i="8"/>
  <c r="B926" i="8"/>
  <c r="I925" i="8"/>
  <c r="G925" i="8"/>
  <c r="B925" i="8"/>
  <c r="I924" i="8"/>
  <c r="G924" i="8"/>
  <c r="B924" i="8"/>
  <c r="I923" i="8"/>
  <c r="G923" i="8"/>
  <c r="B923" i="8"/>
  <c r="I922" i="8"/>
  <c r="G922" i="8"/>
  <c r="B922" i="8"/>
  <c r="I921" i="8"/>
  <c r="G921" i="8"/>
  <c r="B921" i="8"/>
  <c r="I920" i="8"/>
  <c r="G920" i="8"/>
  <c r="B920" i="8"/>
  <c r="I919" i="8"/>
  <c r="G919" i="8"/>
  <c r="B919" i="8"/>
  <c r="I918" i="8"/>
  <c r="G918" i="8"/>
  <c r="B918" i="8"/>
  <c r="I917" i="8"/>
  <c r="G917" i="8"/>
  <c r="B917" i="8"/>
  <c r="I916" i="8"/>
  <c r="G916" i="8"/>
  <c r="B916" i="8"/>
  <c r="I915" i="8"/>
  <c r="G915" i="8"/>
  <c r="B915" i="8"/>
  <c r="I914" i="8"/>
  <c r="G914" i="8"/>
  <c r="B914" i="8"/>
  <c r="I913" i="8"/>
  <c r="G913" i="8"/>
  <c r="B913" i="8"/>
  <c r="I912" i="8"/>
  <c r="G912" i="8"/>
  <c r="B912" i="8"/>
  <c r="I911" i="8"/>
  <c r="G911" i="8"/>
  <c r="B911" i="8"/>
  <c r="I910" i="8"/>
  <c r="G910" i="8"/>
  <c r="B910" i="8"/>
  <c r="I909" i="8"/>
  <c r="G909" i="8"/>
  <c r="B909" i="8"/>
  <c r="I908" i="8"/>
  <c r="G908" i="8"/>
  <c r="B908" i="8"/>
  <c r="I907" i="8"/>
  <c r="G907" i="8"/>
  <c r="B907" i="8"/>
  <c r="I906" i="8"/>
  <c r="G906" i="8"/>
  <c r="B906" i="8"/>
  <c r="I905" i="8"/>
  <c r="G905" i="8"/>
  <c r="B905" i="8"/>
  <c r="I904" i="8"/>
  <c r="G904" i="8"/>
  <c r="B904" i="8"/>
  <c r="I903" i="8"/>
  <c r="G903" i="8"/>
  <c r="B903" i="8"/>
  <c r="I902" i="8"/>
  <c r="G902" i="8"/>
  <c r="B902" i="8"/>
  <c r="I901" i="8"/>
  <c r="G901" i="8"/>
  <c r="B901" i="8"/>
  <c r="I900" i="8"/>
  <c r="G900" i="8"/>
  <c r="B900" i="8"/>
  <c r="I899" i="8"/>
  <c r="G899" i="8"/>
  <c r="B899" i="8"/>
  <c r="I898" i="8"/>
  <c r="G898" i="8"/>
  <c r="B898" i="8"/>
  <c r="I897" i="8"/>
  <c r="G897" i="8"/>
  <c r="B897" i="8"/>
  <c r="I896" i="8"/>
  <c r="G896" i="8"/>
  <c r="B896" i="8"/>
  <c r="I895" i="8"/>
  <c r="G895" i="8"/>
  <c r="B895" i="8"/>
  <c r="I894" i="8"/>
  <c r="G894" i="8"/>
  <c r="B894" i="8"/>
  <c r="I893" i="8"/>
  <c r="G893" i="8"/>
  <c r="B893" i="8"/>
  <c r="I892" i="8"/>
  <c r="G892" i="8"/>
  <c r="B892" i="8"/>
  <c r="I891" i="8"/>
  <c r="G891" i="8"/>
  <c r="B891" i="8"/>
  <c r="I890" i="8"/>
  <c r="G890" i="8"/>
  <c r="B890" i="8"/>
  <c r="I889" i="8"/>
  <c r="G889" i="8"/>
  <c r="B889" i="8"/>
  <c r="I888" i="8"/>
  <c r="G888" i="8"/>
  <c r="B888" i="8"/>
  <c r="I887" i="8"/>
  <c r="G887" i="8"/>
  <c r="B887" i="8"/>
  <c r="I886" i="8"/>
  <c r="G886" i="8"/>
  <c r="B886" i="8"/>
  <c r="I885" i="8"/>
  <c r="G885" i="8"/>
  <c r="B885" i="8"/>
  <c r="I884" i="8"/>
  <c r="G884" i="8"/>
  <c r="B884" i="8"/>
  <c r="I883" i="8"/>
  <c r="G883" i="8"/>
  <c r="B883" i="8"/>
  <c r="I882" i="8"/>
  <c r="G882" i="8"/>
  <c r="B882" i="8"/>
  <c r="I881" i="8"/>
  <c r="G881" i="8"/>
  <c r="B881" i="8"/>
  <c r="I880" i="8"/>
  <c r="G880" i="8"/>
  <c r="B880" i="8"/>
  <c r="I879" i="8"/>
  <c r="G879" i="8"/>
  <c r="B879" i="8"/>
  <c r="I878" i="8"/>
  <c r="G878" i="8"/>
  <c r="B878" i="8"/>
  <c r="I877" i="8"/>
  <c r="G877" i="8"/>
  <c r="B877" i="8"/>
  <c r="I876" i="8"/>
  <c r="G876" i="8"/>
  <c r="B876" i="8"/>
  <c r="I875" i="8"/>
  <c r="G875" i="8"/>
  <c r="B875" i="8"/>
  <c r="I874" i="8"/>
  <c r="G874" i="8"/>
  <c r="B874" i="8"/>
  <c r="I873" i="8"/>
  <c r="G873" i="8"/>
  <c r="B873" i="8"/>
  <c r="I872" i="8"/>
  <c r="G872" i="8"/>
  <c r="B872" i="8"/>
  <c r="I871" i="8"/>
  <c r="G871" i="8"/>
  <c r="B871" i="8"/>
  <c r="I870" i="8"/>
  <c r="G870" i="8"/>
  <c r="B870" i="8"/>
  <c r="I869" i="8"/>
  <c r="G869" i="8"/>
  <c r="B869" i="8"/>
  <c r="I868" i="8"/>
  <c r="G868" i="8"/>
  <c r="B868" i="8"/>
  <c r="I867" i="8"/>
  <c r="G867" i="8"/>
  <c r="B867" i="8"/>
  <c r="I866" i="8"/>
  <c r="G866" i="8"/>
  <c r="B866" i="8"/>
  <c r="I865" i="8"/>
  <c r="G865" i="8"/>
  <c r="B865" i="8"/>
  <c r="I864" i="8"/>
  <c r="G864" i="8"/>
  <c r="B864" i="8"/>
  <c r="I863" i="8"/>
  <c r="G863" i="8"/>
  <c r="B863" i="8"/>
  <c r="I862" i="8"/>
  <c r="G862" i="8"/>
  <c r="B862" i="8"/>
  <c r="I861" i="8"/>
  <c r="G861" i="8"/>
  <c r="B861" i="8"/>
  <c r="I860" i="8"/>
  <c r="G860" i="8"/>
  <c r="B860" i="8"/>
  <c r="I859" i="8"/>
  <c r="G859" i="8"/>
  <c r="B859" i="8"/>
  <c r="I858" i="8"/>
  <c r="G858" i="8"/>
  <c r="B858" i="8"/>
  <c r="I857" i="8"/>
  <c r="G857" i="8"/>
  <c r="B857" i="8"/>
  <c r="I856" i="8"/>
  <c r="G856" i="8"/>
  <c r="B856" i="8"/>
  <c r="I855" i="8"/>
  <c r="G855" i="8"/>
  <c r="B855" i="8"/>
  <c r="I854" i="8"/>
  <c r="G854" i="8"/>
  <c r="B854" i="8"/>
  <c r="I853" i="8"/>
  <c r="G853" i="8"/>
  <c r="B853" i="8"/>
  <c r="I852" i="8"/>
  <c r="G852" i="8"/>
  <c r="B852" i="8"/>
  <c r="I851" i="8"/>
  <c r="G851" i="8"/>
  <c r="B851" i="8"/>
  <c r="I850" i="8"/>
  <c r="G850" i="8"/>
  <c r="B850" i="8"/>
  <c r="I849" i="8"/>
  <c r="G849" i="8"/>
  <c r="B849" i="8"/>
  <c r="I848" i="8"/>
  <c r="G848" i="8"/>
  <c r="B848" i="8"/>
  <c r="I847" i="8"/>
  <c r="G847" i="8"/>
  <c r="B847" i="8"/>
  <c r="I846" i="8"/>
  <c r="G846" i="8"/>
  <c r="B846" i="8"/>
  <c r="I845" i="8"/>
  <c r="G845" i="8"/>
  <c r="B845" i="8"/>
  <c r="I844" i="8"/>
  <c r="G844" i="8"/>
  <c r="B844" i="8"/>
  <c r="I843" i="8"/>
  <c r="G843" i="8"/>
  <c r="B843" i="8"/>
  <c r="I842" i="8"/>
  <c r="G842" i="8"/>
  <c r="B842" i="8"/>
  <c r="I841" i="8"/>
  <c r="G841" i="8"/>
  <c r="B841" i="8"/>
  <c r="I840" i="8"/>
  <c r="G840" i="8"/>
  <c r="B840" i="8"/>
  <c r="I839" i="8"/>
  <c r="G839" i="8"/>
  <c r="B839" i="8"/>
  <c r="I838" i="8"/>
  <c r="G838" i="8"/>
  <c r="B838" i="8"/>
  <c r="I837" i="8"/>
  <c r="G837" i="8"/>
  <c r="B837" i="8"/>
  <c r="I836" i="8"/>
  <c r="G836" i="8"/>
  <c r="B836" i="8"/>
  <c r="I835" i="8"/>
  <c r="G835" i="8"/>
  <c r="B835" i="8"/>
  <c r="I834" i="8"/>
  <c r="G834" i="8"/>
  <c r="B834" i="8"/>
  <c r="I833" i="8"/>
  <c r="G833" i="8"/>
  <c r="B833" i="8"/>
  <c r="I832" i="8"/>
  <c r="G832" i="8"/>
  <c r="B832" i="8"/>
  <c r="I831" i="8"/>
  <c r="G831" i="8"/>
  <c r="B831" i="8"/>
  <c r="I830" i="8"/>
  <c r="G830" i="8"/>
  <c r="B830" i="8"/>
  <c r="I829" i="8"/>
  <c r="G829" i="8"/>
  <c r="B829" i="8"/>
  <c r="I828" i="8"/>
  <c r="G828" i="8"/>
  <c r="B828" i="8"/>
  <c r="I827" i="8"/>
  <c r="G827" i="8"/>
  <c r="B827" i="8"/>
  <c r="I826" i="8"/>
  <c r="G826" i="8"/>
  <c r="B826" i="8"/>
  <c r="I825" i="8"/>
  <c r="G825" i="8"/>
  <c r="B825" i="8"/>
  <c r="I824" i="8"/>
  <c r="G824" i="8"/>
  <c r="B824" i="8"/>
  <c r="I823" i="8"/>
  <c r="G823" i="8"/>
  <c r="B823" i="8"/>
  <c r="I822" i="8"/>
  <c r="G822" i="8"/>
  <c r="B822" i="8"/>
  <c r="I821" i="8"/>
  <c r="G821" i="8"/>
  <c r="B821" i="8"/>
  <c r="I820" i="8"/>
  <c r="G820" i="8"/>
  <c r="B820" i="8"/>
  <c r="I819" i="8"/>
  <c r="G819" i="8"/>
  <c r="B819" i="8"/>
  <c r="I818" i="8"/>
  <c r="G818" i="8"/>
  <c r="B818" i="8"/>
  <c r="I817" i="8"/>
  <c r="G817" i="8"/>
  <c r="B817" i="8"/>
  <c r="I816" i="8"/>
  <c r="G816" i="8"/>
  <c r="B816" i="8"/>
  <c r="I815" i="8"/>
  <c r="G815" i="8"/>
  <c r="B815" i="8"/>
  <c r="I814" i="8"/>
  <c r="G814" i="8"/>
  <c r="B814" i="8"/>
  <c r="I813" i="8"/>
  <c r="G813" i="8"/>
  <c r="B813" i="8"/>
  <c r="I812" i="8"/>
  <c r="G812" i="8"/>
  <c r="B812" i="8"/>
  <c r="I811" i="8"/>
  <c r="G811" i="8"/>
  <c r="B811" i="8"/>
  <c r="I810" i="8"/>
  <c r="G810" i="8"/>
  <c r="B810" i="8"/>
  <c r="I809" i="8"/>
  <c r="G809" i="8"/>
  <c r="B809" i="8"/>
  <c r="I808" i="8"/>
  <c r="G808" i="8"/>
  <c r="B808" i="8"/>
  <c r="I807" i="8"/>
  <c r="G807" i="8"/>
  <c r="B807" i="8"/>
  <c r="I806" i="8"/>
  <c r="G806" i="8"/>
  <c r="B806" i="8"/>
  <c r="I805" i="8"/>
  <c r="G805" i="8"/>
  <c r="B805" i="8"/>
  <c r="I804" i="8"/>
  <c r="G804" i="8"/>
  <c r="B804" i="8"/>
  <c r="I803" i="8"/>
  <c r="G803" i="8"/>
  <c r="B803" i="8"/>
  <c r="I802" i="8"/>
  <c r="G802" i="8"/>
  <c r="B802" i="8"/>
  <c r="I801" i="8"/>
  <c r="G801" i="8"/>
  <c r="B801" i="8"/>
  <c r="I800" i="8"/>
  <c r="G800" i="8"/>
  <c r="B800" i="8"/>
  <c r="I799" i="8"/>
  <c r="G799" i="8"/>
  <c r="B799" i="8"/>
  <c r="I798" i="8"/>
  <c r="G798" i="8"/>
  <c r="B798" i="8"/>
  <c r="I797" i="8"/>
  <c r="G797" i="8"/>
  <c r="B797" i="8"/>
  <c r="I796" i="8"/>
  <c r="G796" i="8"/>
  <c r="B796" i="8"/>
  <c r="I795" i="8"/>
  <c r="G795" i="8"/>
  <c r="B795" i="8"/>
  <c r="I794" i="8"/>
  <c r="G794" i="8"/>
  <c r="B794" i="8"/>
  <c r="I793" i="8"/>
  <c r="G793" i="8"/>
  <c r="B793" i="8"/>
  <c r="I792" i="8"/>
  <c r="G792" i="8"/>
  <c r="B792" i="8"/>
  <c r="I791" i="8"/>
  <c r="G791" i="8"/>
  <c r="B791" i="8"/>
  <c r="I790" i="8"/>
  <c r="G790" i="8"/>
  <c r="B790" i="8"/>
  <c r="I789" i="8"/>
  <c r="G789" i="8"/>
  <c r="B789" i="8"/>
  <c r="I788" i="8"/>
  <c r="G788" i="8"/>
  <c r="B788" i="8"/>
  <c r="I787" i="8"/>
  <c r="G787" i="8"/>
  <c r="B787" i="8"/>
  <c r="I786" i="8"/>
  <c r="G786" i="8"/>
  <c r="B786" i="8"/>
  <c r="I785" i="8"/>
  <c r="G785" i="8"/>
  <c r="B785" i="8"/>
  <c r="I784" i="8"/>
  <c r="G784" i="8"/>
  <c r="B784" i="8"/>
  <c r="I783" i="8"/>
  <c r="G783" i="8"/>
  <c r="B783" i="8"/>
  <c r="I782" i="8"/>
  <c r="G782" i="8"/>
  <c r="B782" i="8"/>
  <c r="I781" i="8"/>
  <c r="G781" i="8"/>
  <c r="B781" i="8"/>
  <c r="I780" i="8"/>
  <c r="G780" i="8"/>
  <c r="B780" i="8"/>
  <c r="I779" i="8"/>
  <c r="G779" i="8"/>
  <c r="B779" i="8"/>
  <c r="I778" i="8"/>
  <c r="G778" i="8"/>
  <c r="B778" i="8"/>
  <c r="I777" i="8"/>
  <c r="G777" i="8"/>
  <c r="B777" i="8"/>
  <c r="I776" i="8"/>
  <c r="G776" i="8"/>
  <c r="B776" i="8"/>
  <c r="I775" i="8"/>
  <c r="G775" i="8"/>
  <c r="B775" i="8"/>
  <c r="I774" i="8"/>
  <c r="G774" i="8"/>
  <c r="B774" i="8"/>
  <c r="I773" i="8"/>
  <c r="G773" i="8"/>
  <c r="B773" i="8"/>
  <c r="I772" i="8"/>
  <c r="G772" i="8"/>
  <c r="B772" i="8"/>
  <c r="I771" i="8"/>
  <c r="G771" i="8"/>
  <c r="B771" i="8"/>
  <c r="I770" i="8"/>
  <c r="G770" i="8"/>
  <c r="B770" i="8"/>
  <c r="I769" i="8"/>
  <c r="G769" i="8"/>
  <c r="B769" i="8"/>
  <c r="I768" i="8"/>
  <c r="G768" i="8"/>
  <c r="B768" i="8"/>
  <c r="I767" i="8"/>
  <c r="G767" i="8"/>
  <c r="B767" i="8"/>
  <c r="I766" i="8"/>
  <c r="G766" i="8"/>
  <c r="B766" i="8"/>
  <c r="I765" i="8"/>
  <c r="G765" i="8"/>
  <c r="B765" i="8"/>
  <c r="I764" i="8"/>
  <c r="G764" i="8"/>
  <c r="B764" i="8"/>
  <c r="I763" i="8"/>
  <c r="G763" i="8"/>
  <c r="B763" i="8"/>
  <c r="I762" i="8"/>
  <c r="G762" i="8"/>
  <c r="B762" i="8"/>
  <c r="I761" i="8"/>
  <c r="G761" i="8"/>
  <c r="B761" i="8"/>
  <c r="I760" i="8"/>
  <c r="G760" i="8"/>
  <c r="B760" i="8"/>
  <c r="I759" i="8"/>
  <c r="G759" i="8"/>
  <c r="B759" i="8"/>
  <c r="I758" i="8"/>
  <c r="G758" i="8"/>
  <c r="B758" i="8"/>
  <c r="I757" i="8"/>
  <c r="G757" i="8"/>
  <c r="B757" i="8"/>
  <c r="I756" i="8"/>
  <c r="G756" i="8"/>
  <c r="B756" i="8"/>
  <c r="I755" i="8"/>
  <c r="G755" i="8"/>
  <c r="B755" i="8"/>
  <c r="I754" i="8"/>
  <c r="G754" i="8"/>
  <c r="B754" i="8"/>
  <c r="I753" i="8"/>
  <c r="G753" i="8"/>
  <c r="B753" i="8"/>
  <c r="I752" i="8"/>
  <c r="G752" i="8"/>
  <c r="B752" i="8"/>
  <c r="I751" i="8"/>
  <c r="G751" i="8"/>
  <c r="B751" i="8"/>
  <c r="I750" i="8"/>
  <c r="G750" i="8"/>
  <c r="B750" i="8"/>
  <c r="I749" i="8"/>
  <c r="G749" i="8"/>
  <c r="B749" i="8"/>
  <c r="I748" i="8"/>
  <c r="G748" i="8"/>
  <c r="B748" i="8"/>
  <c r="I747" i="8"/>
  <c r="G747" i="8"/>
  <c r="B747" i="8"/>
  <c r="I746" i="8"/>
  <c r="G746" i="8"/>
  <c r="B746" i="8"/>
  <c r="I745" i="8"/>
  <c r="G745" i="8"/>
  <c r="B745" i="8"/>
  <c r="I744" i="8"/>
  <c r="G744" i="8"/>
  <c r="B744" i="8"/>
  <c r="I743" i="8"/>
  <c r="G743" i="8"/>
  <c r="B743" i="8"/>
  <c r="I742" i="8"/>
  <c r="G742" i="8"/>
  <c r="B742" i="8"/>
  <c r="I741" i="8"/>
  <c r="G741" i="8"/>
  <c r="B741" i="8"/>
  <c r="I740" i="8"/>
  <c r="G740" i="8"/>
  <c r="B740" i="8"/>
  <c r="I739" i="8"/>
  <c r="G739" i="8"/>
  <c r="B739" i="8"/>
  <c r="I738" i="8"/>
  <c r="G738" i="8"/>
  <c r="B738" i="8"/>
  <c r="I737" i="8"/>
  <c r="G737" i="8"/>
  <c r="B737" i="8"/>
  <c r="I736" i="8"/>
  <c r="G736" i="8"/>
  <c r="B736" i="8"/>
  <c r="I735" i="8"/>
  <c r="G735" i="8"/>
  <c r="B735" i="8"/>
  <c r="I734" i="8"/>
  <c r="G734" i="8"/>
  <c r="B734" i="8"/>
  <c r="I733" i="8"/>
  <c r="G733" i="8"/>
  <c r="B733" i="8"/>
  <c r="I732" i="8"/>
  <c r="G732" i="8"/>
  <c r="B732" i="8"/>
  <c r="I731" i="8"/>
  <c r="G731" i="8"/>
  <c r="B731" i="8"/>
  <c r="I730" i="8"/>
  <c r="G730" i="8"/>
  <c r="B730" i="8"/>
  <c r="I729" i="8"/>
  <c r="G729" i="8"/>
  <c r="B729" i="8"/>
  <c r="I728" i="8"/>
  <c r="G728" i="8"/>
  <c r="B728" i="8"/>
  <c r="I727" i="8"/>
  <c r="G727" i="8"/>
  <c r="B727" i="8"/>
  <c r="I726" i="8"/>
  <c r="G726" i="8"/>
  <c r="B726" i="8"/>
  <c r="I725" i="8"/>
  <c r="G725" i="8"/>
  <c r="B725" i="8"/>
  <c r="I724" i="8"/>
  <c r="G724" i="8"/>
  <c r="B724" i="8"/>
  <c r="I723" i="8"/>
  <c r="G723" i="8"/>
  <c r="B723" i="8"/>
  <c r="I722" i="8"/>
  <c r="G722" i="8"/>
  <c r="B722" i="8"/>
  <c r="I721" i="8"/>
  <c r="G721" i="8"/>
  <c r="B721" i="8"/>
  <c r="I720" i="8"/>
  <c r="G720" i="8"/>
  <c r="B720" i="8"/>
  <c r="I719" i="8"/>
  <c r="G719" i="8"/>
  <c r="B719" i="8"/>
  <c r="I718" i="8"/>
  <c r="G718" i="8"/>
  <c r="B718" i="8"/>
  <c r="I717" i="8"/>
  <c r="G717" i="8"/>
  <c r="B717" i="8"/>
  <c r="I716" i="8"/>
  <c r="G716" i="8"/>
  <c r="B716" i="8"/>
  <c r="I715" i="8"/>
  <c r="G715" i="8"/>
  <c r="B715" i="8"/>
  <c r="I714" i="8"/>
  <c r="G714" i="8"/>
  <c r="B714" i="8"/>
  <c r="I713" i="8"/>
  <c r="G713" i="8"/>
  <c r="B713" i="8"/>
  <c r="I712" i="8"/>
  <c r="G712" i="8"/>
  <c r="B712" i="8"/>
  <c r="I711" i="8"/>
  <c r="G711" i="8"/>
  <c r="B711" i="8"/>
  <c r="I710" i="8"/>
  <c r="G710" i="8"/>
  <c r="B710" i="8"/>
  <c r="I709" i="8"/>
  <c r="G709" i="8"/>
  <c r="B709" i="8"/>
  <c r="I708" i="8"/>
  <c r="G708" i="8"/>
  <c r="B708" i="8"/>
  <c r="I707" i="8"/>
  <c r="G707" i="8"/>
  <c r="B707" i="8"/>
  <c r="I706" i="8"/>
  <c r="G706" i="8"/>
  <c r="B706" i="8"/>
  <c r="I705" i="8"/>
  <c r="G705" i="8"/>
  <c r="B705" i="8"/>
  <c r="I704" i="8"/>
  <c r="G704" i="8"/>
  <c r="B704" i="8"/>
  <c r="I703" i="8"/>
  <c r="G703" i="8"/>
  <c r="B703" i="8"/>
  <c r="I702" i="8"/>
  <c r="G702" i="8"/>
  <c r="B702" i="8"/>
  <c r="I701" i="8"/>
  <c r="G701" i="8"/>
  <c r="B701" i="8"/>
  <c r="I700" i="8"/>
  <c r="G700" i="8"/>
  <c r="B700" i="8"/>
  <c r="I699" i="8"/>
  <c r="G699" i="8"/>
  <c r="B699" i="8"/>
  <c r="I698" i="8"/>
  <c r="G698" i="8"/>
  <c r="B698" i="8"/>
  <c r="I697" i="8"/>
  <c r="G697" i="8"/>
  <c r="B697" i="8"/>
  <c r="I696" i="8"/>
  <c r="G696" i="8"/>
  <c r="B696" i="8"/>
  <c r="I695" i="8"/>
  <c r="G695" i="8"/>
  <c r="B695" i="8"/>
  <c r="I694" i="8"/>
  <c r="G694" i="8"/>
  <c r="B694" i="8"/>
  <c r="I693" i="8"/>
  <c r="G693" i="8"/>
  <c r="B693" i="8"/>
  <c r="I692" i="8"/>
  <c r="G692" i="8"/>
  <c r="B692" i="8"/>
  <c r="I691" i="8"/>
  <c r="G691" i="8"/>
  <c r="B691" i="8"/>
  <c r="I690" i="8"/>
  <c r="G690" i="8"/>
  <c r="B690" i="8"/>
  <c r="I689" i="8"/>
  <c r="G689" i="8"/>
  <c r="B689" i="8"/>
  <c r="I688" i="8"/>
  <c r="G688" i="8"/>
  <c r="B688" i="8"/>
  <c r="I687" i="8"/>
  <c r="G687" i="8"/>
  <c r="B687" i="8"/>
  <c r="I686" i="8"/>
  <c r="G686" i="8"/>
  <c r="B686" i="8"/>
  <c r="I685" i="8"/>
  <c r="G685" i="8"/>
  <c r="B685" i="8"/>
  <c r="I684" i="8"/>
  <c r="G684" i="8"/>
  <c r="B684" i="8"/>
  <c r="I683" i="8"/>
  <c r="G683" i="8"/>
  <c r="B683" i="8"/>
  <c r="I682" i="8"/>
  <c r="G682" i="8"/>
  <c r="B682" i="8"/>
  <c r="I681" i="8"/>
  <c r="G681" i="8"/>
  <c r="B681" i="8"/>
  <c r="I680" i="8"/>
  <c r="G680" i="8"/>
  <c r="B680" i="8"/>
  <c r="I679" i="8"/>
  <c r="G679" i="8"/>
  <c r="B679" i="8"/>
  <c r="I678" i="8"/>
  <c r="G678" i="8"/>
  <c r="B678" i="8"/>
  <c r="I677" i="8"/>
  <c r="G677" i="8"/>
  <c r="B677" i="8"/>
  <c r="I676" i="8"/>
  <c r="G676" i="8"/>
  <c r="B676" i="8"/>
  <c r="I675" i="8"/>
  <c r="G675" i="8"/>
  <c r="B675" i="8"/>
  <c r="I674" i="8"/>
  <c r="G674" i="8"/>
  <c r="B674" i="8"/>
  <c r="I673" i="8"/>
  <c r="G673" i="8"/>
  <c r="B673" i="8"/>
  <c r="I672" i="8"/>
  <c r="G672" i="8"/>
  <c r="B672" i="8"/>
  <c r="I671" i="8"/>
  <c r="G671" i="8"/>
  <c r="B671" i="8"/>
  <c r="I670" i="8"/>
  <c r="G670" i="8"/>
  <c r="B670" i="8"/>
  <c r="I669" i="8"/>
  <c r="G669" i="8"/>
  <c r="B669" i="8"/>
  <c r="I668" i="8"/>
  <c r="G668" i="8"/>
  <c r="B668" i="8"/>
  <c r="I667" i="8"/>
  <c r="G667" i="8"/>
  <c r="B667" i="8"/>
  <c r="I666" i="8"/>
  <c r="G666" i="8"/>
  <c r="B666" i="8"/>
  <c r="I665" i="8"/>
  <c r="G665" i="8"/>
  <c r="B665" i="8"/>
  <c r="I664" i="8"/>
  <c r="G664" i="8"/>
  <c r="B664" i="8"/>
  <c r="I663" i="8"/>
  <c r="G663" i="8"/>
  <c r="B663" i="8"/>
  <c r="I662" i="8"/>
  <c r="G662" i="8"/>
  <c r="B662" i="8"/>
  <c r="I661" i="8"/>
  <c r="G661" i="8"/>
  <c r="B661" i="8"/>
  <c r="I660" i="8"/>
  <c r="G660" i="8"/>
  <c r="B660" i="8"/>
  <c r="I659" i="8"/>
  <c r="G659" i="8"/>
  <c r="B659" i="8"/>
  <c r="I658" i="8"/>
  <c r="G658" i="8"/>
  <c r="B658" i="8"/>
  <c r="I657" i="8"/>
  <c r="G657" i="8"/>
  <c r="B657" i="8"/>
  <c r="I656" i="8"/>
  <c r="G656" i="8"/>
  <c r="B656" i="8"/>
  <c r="I655" i="8"/>
  <c r="G655" i="8"/>
  <c r="B655" i="8"/>
  <c r="I654" i="8"/>
  <c r="G654" i="8"/>
  <c r="B654" i="8"/>
  <c r="I653" i="8"/>
  <c r="G653" i="8"/>
  <c r="B653" i="8"/>
  <c r="I652" i="8"/>
  <c r="G652" i="8"/>
  <c r="B652" i="8"/>
  <c r="I651" i="8"/>
  <c r="G651" i="8"/>
  <c r="B651" i="8"/>
  <c r="I650" i="8"/>
  <c r="G650" i="8"/>
  <c r="B650" i="8"/>
  <c r="I649" i="8"/>
  <c r="G649" i="8"/>
  <c r="B649" i="8"/>
  <c r="I648" i="8"/>
  <c r="G648" i="8"/>
  <c r="B648" i="8"/>
  <c r="I647" i="8"/>
  <c r="G647" i="8"/>
  <c r="B647" i="8"/>
  <c r="I646" i="8"/>
  <c r="G646" i="8"/>
  <c r="B646" i="8"/>
  <c r="I645" i="8"/>
  <c r="G645" i="8"/>
  <c r="B645" i="8"/>
  <c r="I644" i="8"/>
  <c r="G644" i="8"/>
  <c r="B644" i="8"/>
  <c r="I643" i="8"/>
  <c r="G643" i="8"/>
  <c r="B643" i="8"/>
  <c r="I642" i="8"/>
  <c r="G642" i="8"/>
  <c r="B642" i="8"/>
  <c r="I641" i="8"/>
  <c r="G641" i="8"/>
  <c r="B641" i="8"/>
  <c r="I640" i="8"/>
  <c r="G640" i="8"/>
  <c r="B640" i="8"/>
  <c r="I639" i="8"/>
  <c r="G639" i="8"/>
  <c r="B639" i="8"/>
  <c r="I638" i="8"/>
  <c r="G638" i="8"/>
  <c r="B638" i="8"/>
  <c r="I637" i="8"/>
  <c r="G637" i="8"/>
  <c r="B637" i="8"/>
  <c r="I636" i="8"/>
  <c r="G636" i="8"/>
  <c r="B636" i="8"/>
  <c r="I635" i="8"/>
  <c r="G635" i="8"/>
  <c r="B635" i="8"/>
  <c r="I634" i="8"/>
  <c r="G634" i="8"/>
  <c r="B634" i="8"/>
  <c r="I633" i="8"/>
  <c r="G633" i="8"/>
  <c r="B633" i="8"/>
  <c r="I632" i="8"/>
  <c r="G632" i="8"/>
  <c r="B632" i="8"/>
  <c r="I631" i="8"/>
  <c r="G631" i="8"/>
  <c r="B631" i="8"/>
  <c r="I630" i="8"/>
  <c r="G630" i="8"/>
  <c r="B630" i="8"/>
  <c r="I629" i="8"/>
  <c r="G629" i="8"/>
  <c r="B629" i="8"/>
  <c r="I628" i="8"/>
  <c r="G628" i="8"/>
  <c r="B628" i="8"/>
  <c r="I627" i="8"/>
  <c r="G627" i="8"/>
  <c r="B627" i="8"/>
  <c r="I626" i="8"/>
  <c r="G626" i="8"/>
  <c r="B626" i="8"/>
  <c r="I625" i="8"/>
  <c r="G625" i="8"/>
  <c r="B625" i="8"/>
  <c r="I624" i="8"/>
  <c r="G624" i="8"/>
  <c r="B624" i="8"/>
  <c r="I623" i="8"/>
  <c r="G623" i="8"/>
  <c r="B623" i="8"/>
  <c r="I622" i="8"/>
  <c r="G622" i="8"/>
  <c r="B622" i="8"/>
  <c r="I621" i="8"/>
  <c r="G621" i="8"/>
  <c r="B621" i="8"/>
  <c r="I620" i="8"/>
  <c r="G620" i="8"/>
  <c r="B620" i="8"/>
  <c r="I619" i="8"/>
  <c r="G619" i="8"/>
  <c r="B619" i="8"/>
  <c r="I618" i="8"/>
  <c r="G618" i="8"/>
  <c r="B618" i="8"/>
  <c r="I617" i="8"/>
  <c r="G617" i="8"/>
  <c r="B617" i="8"/>
  <c r="I616" i="8"/>
  <c r="G616" i="8"/>
  <c r="B616" i="8"/>
  <c r="I615" i="8"/>
  <c r="G615" i="8"/>
  <c r="B615" i="8"/>
  <c r="I614" i="8"/>
  <c r="G614" i="8"/>
  <c r="B614" i="8"/>
  <c r="I613" i="8"/>
  <c r="G613" i="8"/>
  <c r="B613" i="8"/>
  <c r="I612" i="8"/>
  <c r="G612" i="8"/>
  <c r="B612" i="8"/>
  <c r="I611" i="8"/>
  <c r="G611" i="8"/>
  <c r="B611" i="8"/>
  <c r="I610" i="8"/>
  <c r="G610" i="8"/>
  <c r="B610" i="8"/>
  <c r="I609" i="8"/>
  <c r="G609" i="8"/>
  <c r="B609" i="8"/>
  <c r="I608" i="8"/>
  <c r="G608" i="8"/>
  <c r="B608" i="8"/>
  <c r="I607" i="8"/>
  <c r="G607" i="8"/>
  <c r="B607" i="8"/>
  <c r="I606" i="8"/>
  <c r="G606" i="8"/>
  <c r="B606" i="8"/>
  <c r="I605" i="8"/>
  <c r="G605" i="8"/>
  <c r="B605" i="8"/>
  <c r="I604" i="8"/>
  <c r="G604" i="8"/>
  <c r="B604" i="8"/>
  <c r="I603" i="8"/>
  <c r="G603" i="8"/>
  <c r="B603" i="8"/>
  <c r="I602" i="8"/>
  <c r="G602" i="8"/>
  <c r="B602" i="8"/>
  <c r="I601" i="8"/>
  <c r="G601" i="8"/>
  <c r="B601" i="8"/>
  <c r="I600" i="8"/>
  <c r="G600" i="8"/>
  <c r="B600" i="8"/>
  <c r="I599" i="8"/>
  <c r="G599" i="8"/>
  <c r="B599" i="8"/>
  <c r="I598" i="8"/>
  <c r="G598" i="8"/>
  <c r="B598" i="8"/>
  <c r="I597" i="8"/>
  <c r="G597" i="8"/>
  <c r="B597" i="8"/>
  <c r="I596" i="8"/>
  <c r="G596" i="8"/>
  <c r="B596" i="8"/>
  <c r="I595" i="8"/>
  <c r="G595" i="8"/>
  <c r="B595" i="8"/>
  <c r="I594" i="8"/>
  <c r="G594" i="8"/>
  <c r="B594" i="8"/>
  <c r="I593" i="8"/>
  <c r="G593" i="8"/>
  <c r="B593" i="8"/>
  <c r="I592" i="8"/>
  <c r="G592" i="8"/>
  <c r="B592" i="8"/>
  <c r="I591" i="8"/>
  <c r="G591" i="8"/>
  <c r="B591" i="8"/>
  <c r="I590" i="8"/>
  <c r="G590" i="8"/>
  <c r="B590" i="8"/>
  <c r="I589" i="8"/>
  <c r="G589" i="8"/>
  <c r="B589" i="8"/>
  <c r="I588" i="8"/>
  <c r="G588" i="8"/>
  <c r="B588" i="8"/>
  <c r="I587" i="8"/>
  <c r="G587" i="8"/>
  <c r="B587" i="8"/>
  <c r="I586" i="8"/>
  <c r="G586" i="8"/>
  <c r="B586" i="8"/>
  <c r="I585" i="8"/>
  <c r="G585" i="8"/>
  <c r="B585" i="8"/>
  <c r="I584" i="8"/>
  <c r="G584" i="8"/>
  <c r="B584" i="8"/>
  <c r="I583" i="8"/>
  <c r="G583" i="8"/>
  <c r="B583" i="8"/>
  <c r="I582" i="8"/>
  <c r="G582" i="8"/>
  <c r="B582" i="8"/>
  <c r="I581" i="8"/>
  <c r="G581" i="8"/>
  <c r="B581" i="8"/>
  <c r="I580" i="8"/>
  <c r="G580" i="8"/>
  <c r="B580" i="8"/>
  <c r="I579" i="8"/>
  <c r="G579" i="8"/>
  <c r="B579" i="8"/>
  <c r="I578" i="8"/>
  <c r="G578" i="8"/>
  <c r="B578" i="8"/>
  <c r="I577" i="8"/>
  <c r="G577" i="8"/>
  <c r="B577" i="8"/>
  <c r="I576" i="8"/>
  <c r="G576" i="8"/>
  <c r="B576" i="8"/>
  <c r="I575" i="8"/>
  <c r="G575" i="8"/>
  <c r="B575" i="8"/>
  <c r="I574" i="8"/>
  <c r="G574" i="8"/>
  <c r="B574" i="8"/>
  <c r="I573" i="8"/>
  <c r="G573" i="8"/>
  <c r="B573" i="8"/>
  <c r="I572" i="8"/>
  <c r="G572" i="8"/>
  <c r="B572" i="8"/>
  <c r="I571" i="8"/>
  <c r="G571" i="8"/>
  <c r="B571" i="8"/>
  <c r="I570" i="8"/>
  <c r="G570" i="8"/>
  <c r="B570" i="8"/>
  <c r="I569" i="8"/>
  <c r="G569" i="8"/>
  <c r="B569" i="8"/>
  <c r="I568" i="8"/>
  <c r="G568" i="8"/>
  <c r="B568" i="8"/>
  <c r="I567" i="8"/>
  <c r="G567" i="8"/>
  <c r="B567" i="8"/>
  <c r="I566" i="8"/>
  <c r="G566" i="8"/>
  <c r="B566" i="8"/>
  <c r="I565" i="8"/>
  <c r="G565" i="8"/>
  <c r="B565" i="8"/>
  <c r="I564" i="8"/>
  <c r="G564" i="8"/>
  <c r="B564" i="8"/>
  <c r="I563" i="8"/>
  <c r="G563" i="8"/>
  <c r="B563" i="8"/>
  <c r="I562" i="8"/>
  <c r="G562" i="8"/>
  <c r="B562" i="8"/>
  <c r="I561" i="8"/>
  <c r="G561" i="8"/>
  <c r="B561" i="8"/>
  <c r="I560" i="8"/>
  <c r="G560" i="8"/>
  <c r="B560" i="8"/>
  <c r="I559" i="8"/>
  <c r="G559" i="8"/>
  <c r="B559" i="8"/>
  <c r="I558" i="8"/>
  <c r="G558" i="8"/>
  <c r="B558" i="8"/>
  <c r="I557" i="8"/>
  <c r="G557" i="8"/>
  <c r="B557" i="8"/>
  <c r="I556" i="8"/>
  <c r="G556" i="8"/>
  <c r="B556" i="8"/>
  <c r="I555" i="8"/>
  <c r="G555" i="8"/>
  <c r="B555" i="8"/>
  <c r="I554" i="8"/>
  <c r="G554" i="8"/>
  <c r="B554" i="8"/>
  <c r="I553" i="8"/>
  <c r="G553" i="8"/>
  <c r="B553" i="8"/>
  <c r="I552" i="8"/>
  <c r="G552" i="8"/>
  <c r="B552" i="8"/>
  <c r="I551" i="8"/>
  <c r="G551" i="8"/>
  <c r="B551" i="8"/>
  <c r="I550" i="8"/>
  <c r="G550" i="8"/>
  <c r="B550" i="8"/>
  <c r="I549" i="8"/>
  <c r="G549" i="8"/>
  <c r="B549" i="8"/>
  <c r="I548" i="8"/>
  <c r="G548" i="8"/>
  <c r="B548" i="8"/>
  <c r="I547" i="8"/>
  <c r="G547" i="8"/>
  <c r="B547" i="8"/>
  <c r="I546" i="8"/>
  <c r="G546" i="8"/>
  <c r="B546" i="8"/>
  <c r="I545" i="8"/>
  <c r="G545" i="8"/>
  <c r="B545" i="8"/>
  <c r="I544" i="8"/>
  <c r="G544" i="8"/>
  <c r="B544" i="8"/>
  <c r="I543" i="8"/>
  <c r="G543" i="8"/>
  <c r="B543" i="8"/>
  <c r="I542" i="8"/>
  <c r="G542" i="8"/>
  <c r="B542" i="8"/>
  <c r="I541" i="8"/>
  <c r="G541" i="8"/>
  <c r="B541" i="8"/>
  <c r="I540" i="8"/>
  <c r="G540" i="8"/>
  <c r="B540" i="8"/>
  <c r="I539" i="8"/>
  <c r="G539" i="8"/>
  <c r="B539" i="8"/>
  <c r="I538" i="8"/>
  <c r="G538" i="8"/>
  <c r="B538" i="8"/>
  <c r="I537" i="8"/>
  <c r="G537" i="8"/>
  <c r="B537" i="8"/>
  <c r="I536" i="8"/>
  <c r="G536" i="8"/>
  <c r="B536" i="8"/>
  <c r="I535" i="8"/>
  <c r="G535" i="8"/>
  <c r="B535" i="8"/>
  <c r="I534" i="8"/>
  <c r="G534" i="8"/>
  <c r="B534" i="8"/>
  <c r="I533" i="8"/>
  <c r="G533" i="8"/>
  <c r="B533" i="8"/>
  <c r="I532" i="8"/>
  <c r="G532" i="8"/>
  <c r="B532" i="8"/>
  <c r="I531" i="8"/>
  <c r="G531" i="8"/>
  <c r="B531" i="8"/>
  <c r="I530" i="8"/>
  <c r="G530" i="8"/>
  <c r="B530" i="8"/>
  <c r="I529" i="8"/>
  <c r="G529" i="8"/>
  <c r="B529" i="8"/>
  <c r="I528" i="8"/>
  <c r="G528" i="8"/>
  <c r="B528" i="8"/>
  <c r="I527" i="8"/>
  <c r="G527" i="8"/>
  <c r="B527" i="8"/>
  <c r="I526" i="8"/>
  <c r="G526" i="8"/>
  <c r="B526" i="8"/>
  <c r="I525" i="8"/>
  <c r="G525" i="8"/>
  <c r="B525" i="8"/>
  <c r="I524" i="8"/>
  <c r="G524" i="8"/>
  <c r="B524" i="8"/>
  <c r="I523" i="8"/>
  <c r="G523" i="8"/>
  <c r="B523" i="8"/>
  <c r="I522" i="8"/>
  <c r="G522" i="8"/>
  <c r="B522" i="8"/>
  <c r="I521" i="8"/>
  <c r="G521" i="8"/>
  <c r="B521" i="8"/>
  <c r="I520" i="8"/>
  <c r="G520" i="8"/>
  <c r="B520" i="8"/>
  <c r="I519" i="8"/>
  <c r="G519" i="8"/>
  <c r="B519" i="8"/>
  <c r="I518" i="8"/>
  <c r="G518" i="8"/>
  <c r="B518" i="8"/>
  <c r="I517" i="8"/>
  <c r="G517" i="8"/>
  <c r="B517" i="8"/>
  <c r="I516" i="8"/>
  <c r="G516" i="8"/>
  <c r="B516" i="8"/>
  <c r="I515" i="8"/>
  <c r="G515" i="8"/>
  <c r="B515" i="8"/>
  <c r="I514" i="8"/>
  <c r="G514" i="8"/>
  <c r="B514" i="8"/>
  <c r="I513" i="8"/>
  <c r="G513" i="8"/>
  <c r="B513" i="8"/>
  <c r="I512" i="8"/>
  <c r="G512" i="8"/>
  <c r="B512" i="8"/>
  <c r="I511" i="8"/>
  <c r="G511" i="8"/>
  <c r="B511" i="8"/>
  <c r="I510" i="8"/>
  <c r="G510" i="8"/>
  <c r="B510" i="8"/>
  <c r="I509" i="8"/>
  <c r="G509" i="8"/>
  <c r="B509" i="8"/>
  <c r="I508" i="8"/>
  <c r="G508" i="8"/>
  <c r="B508" i="8"/>
  <c r="I507" i="8"/>
  <c r="G507" i="8"/>
  <c r="B507" i="8"/>
  <c r="I506" i="8"/>
  <c r="G506" i="8"/>
  <c r="B506" i="8"/>
  <c r="I505" i="8"/>
  <c r="G505" i="8"/>
  <c r="B505" i="8"/>
  <c r="I504" i="8"/>
  <c r="G504" i="8"/>
  <c r="B504" i="8"/>
  <c r="I503" i="8"/>
  <c r="G503" i="8"/>
  <c r="B503" i="8"/>
  <c r="I502" i="8"/>
  <c r="G502" i="8"/>
  <c r="B502" i="8"/>
  <c r="I501" i="8"/>
  <c r="G501" i="8"/>
  <c r="B501" i="8"/>
  <c r="I500" i="8"/>
  <c r="G500" i="8"/>
  <c r="B500" i="8"/>
  <c r="I499" i="8"/>
  <c r="G499" i="8"/>
  <c r="B499" i="8"/>
  <c r="I498" i="8"/>
  <c r="G498" i="8"/>
  <c r="B498" i="8"/>
  <c r="I497" i="8"/>
  <c r="G497" i="8"/>
  <c r="B497" i="8"/>
  <c r="I496" i="8"/>
  <c r="G496" i="8"/>
  <c r="B496" i="8"/>
  <c r="I495" i="8"/>
  <c r="G495" i="8"/>
  <c r="B495" i="8"/>
  <c r="I494" i="8"/>
  <c r="G494" i="8"/>
  <c r="B494" i="8"/>
  <c r="I493" i="8"/>
  <c r="G493" i="8"/>
  <c r="B493" i="8"/>
  <c r="I492" i="8"/>
  <c r="G492" i="8"/>
  <c r="B492" i="8"/>
  <c r="I491" i="8"/>
  <c r="G491" i="8"/>
  <c r="B491" i="8"/>
  <c r="I490" i="8"/>
  <c r="G490" i="8"/>
  <c r="B490" i="8"/>
  <c r="I489" i="8"/>
  <c r="G489" i="8"/>
  <c r="B489" i="8"/>
  <c r="I488" i="8"/>
  <c r="G488" i="8"/>
  <c r="B488" i="8"/>
  <c r="I487" i="8"/>
  <c r="G487" i="8"/>
  <c r="B487" i="8"/>
  <c r="I486" i="8"/>
  <c r="G486" i="8"/>
  <c r="B486" i="8"/>
  <c r="I485" i="8"/>
  <c r="G485" i="8"/>
  <c r="B485" i="8"/>
  <c r="I484" i="8"/>
  <c r="G484" i="8"/>
  <c r="B484" i="8"/>
  <c r="I483" i="8"/>
  <c r="G483" i="8"/>
  <c r="B483" i="8"/>
  <c r="I482" i="8"/>
  <c r="G482" i="8"/>
  <c r="B482" i="8"/>
  <c r="I481" i="8"/>
  <c r="G481" i="8"/>
  <c r="B481" i="8"/>
  <c r="I480" i="8"/>
  <c r="G480" i="8"/>
  <c r="B480" i="8"/>
  <c r="I479" i="8"/>
  <c r="G479" i="8"/>
  <c r="B479" i="8"/>
  <c r="I478" i="8"/>
  <c r="G478" i="8"/>
  <c r="B478" i="8"/>
  <c r="I477" i="8"/>
  <c r="G477" i="8"/>
  <c r="B477" i="8"/>
  <c r="I476" i="8"/>
  <c r="G476" i="8"/>
  <c r="B476" i="8"/>
  <c r="I475" i="8"/>
  <c r="G475" i="8"/>
  <c r="B475" i="8"/>
  <c r="I474" i="8"/>
  <c r="G474" i="8"/>
  <c r="B474" i="8"/>
  <c r="I473" i="8"/>
  <c r="G473" i="8"/>
  <c r="B473" i="8"/>
  <c r="I472" i="8"/>
  <c r="G472" i="8"/>
  <c r="B472" i="8"/>
  <c r="I471" i="8"/>
  <c r="G471" i="8"/>
  <c r="B471" i="8"/>
  <c r="I470" i="8"/>
  <c r="G470" i="8"/>
  <c r="B470" i="8"/>
  <c r="I469" i="8"/>
  <c r="G469" i="8"/>
  <c r="B469" i="8"/>
  <c r="I468" i="8"/>
  <c r="G468" i="8"/>
  <c r="B468" i="8"/>
  <c r="I467" i="8"/>
  <c r="G467" i="8"/>
  <c r="B467" i="8"/>
  <c r="I466" i="8"/>
  <c r="G466" i="8"/>
  <c r="B466" i="8"/>
  <c r="I465" i="8"/>
  <c r="G465" i="8"/>
  <c r="B465" i="8"/>
  <c r="I464" i="8"/>
  <c r="G464" i="8"/>
  <c r="B464" i="8"/>
  <c r="I463" i="8"/>
  <c r="G463" i="8"/>
  <c r="B463" i="8"/>
  <c r="I462" i="8"/>
  <c r="G462" i="8"/>
  <c r="B462" i="8"/>
  <c r="I461" i="8"/>
  <c r="G461" i="8"/>
  <c r="B461" i="8"/>
  <c r="I460" i="8"/>
  <c r="G460" i="8"/>
  <c r="B460" i="8"/>
  <c r="I459" i="8"/>
  <c r="G459" i="8"/>
  <c r="B459" i="8"/>
  <c r="I458" i="8"/>
  <c r="G458" i="8"/>
  <c r="B458" i="8"/>
  <c r="I457" i="8"/>
  <c r="G457" i="8"/>
  <c r="B457" i="8"/>
  <c r="I456" i="8"/>
  <c r="G456" i="8"/>
  <c r="B456" i="8"/>
  <c r="I455" i="8"/>
  <c r="G455" i="8"/>
  <c r="B455" i="8"/>
  <c r="I454" i="8"/>
  <c r="G454" i="8"/>
  <c r="B454" i="8"/>
  <c r="I453" i="8"/>
  <c r="G453" i="8"/>
  <c r="B453" i="8"/>
  <c r="I452" i="8"/>
  <c r="G452" i="8"/>
  <c r="B452" i="8"/>
  <c r="I451" i="8"/>
  <c r="G451" i="8"/>
  <c r="B451" i="8"/>
  <c r="I450" i="8"/>
  <c r="G450" i="8"/>
  <c r="B450" i="8"/>
  <c r="I449" i="8"/>
  <c r="G449" i="8"/>
  <c r="B449" i="8"/>
  <c r="I448" i="8"/>
  <c r="G448" i="8"/>
  <c r="B448" i="8"/>
  <c r="I447" i="8"/>
  <c r="G447" i="8"/>
  <c r="B447" i="8"/>
  <c r="I446" i="8"/>
  <c r="G446" i="8"/>
  <c r="B446" i="8"/>
  <c r="I445" i="8"/>
  <c r="G445" i="8"/>
  <c r="B445" i="8"/>
  <c r="I444" i="8"/>
  <c r="G444" i="8"/>
  <c r="B444" i="8"/>
  <c r="I443" i="8"/>
  <c r="G443" i="8"/>
  <c r="B443" i="8"/>
  <c r="I442" i="8"/>
  <c r="G442" i="8"/>
  <c r="B442" i="8"/>
  <c r="I441" i="8"/>
  <c r="G441" i="8"/>
  <c r="B441" i="8"/>
  <c r="I440" i="8"/>
  <c r="G440" i="8"/>
  <c r="B440" i="8"/>
  <c r="I439" i="8"/>
  <c r="G439" i="8"/>
  <c r="B439" i="8"/>
  <c r="I438" i="8"/>
  <c r="G438" i="8"/>
  <c r="B438" i="8"/>
  <c r="I437" i="8"/>
  <c r="G437" i="8"/>
  <c r="B437" i="8"/>
  <c r="I436" i="8"/>
  <c r="G436" i="8"/>
  <c r="B436" i="8"/>
  <c r="I435" i="8"/>
  <c r="G435" i="8"/>
  <c r="B435" i="8"/>
  <c r="I434" i="8"/>
  <c r="G434" i="8"/>
  <c r="B434" i="8"/>
  <c r="I433" i="8"/>
  <c r="G433" i="8"/>
  <c r="B433" i="8"/>
  <c r="I432" i="8"/>
  <c r="G432" i="8"/>
  <c r="B432" i="8"/>
  <c r="I431" i="8"/>
  <c r="G431" i="8"/>
  <c r="B431" i="8"/>
  <c r="I430" i="8"/>
  <c r="G430" i="8"/>
  <c r="B430" i="8"/>
  <c r="I429" i="8"/>
  <c r="G429" i="8"/>
  <c r="B429" i="8"/>
  <c r="I428" i="8"/>
  <c r="G428" i="8"/>
  <c r="B428" i="8"/>
  <c r="I427" i="8"/>
  <c r="G427" i="8"/>
  <c r="B427" i="8"/>
  <c r="I426" i="8"/>
  <c r="G426" i="8"/>
  <c r="B426" i="8"/>
  <c r="I425" i="8"/>
  <c r="G425" i="8"/>
  <c r="B425" i="8"/>
  <c r="I424" i="8"/>
  <c r="G424" i="8"/>
  <c r="B424" i="8"/>
  <c r="I423" i="8"/>
  <c r="G423" i="8"/>
  <c r="B423" i="8"/>
  <c r="I422" i="8"/>
  <c r="G422" i="8"/>
  <c r="B422" i="8"/>
  <c r="I421" i="8"/>
  <c r="G421" i="8"/>
  <c r="B421" i="8"/>
  <c r="I420" i="8"/>
  <c r="G420" i="8"/>
  <c r="B420" i="8"/>
  <c r="I419" i="8"/>
  <c r="G419" i="8"/>
  <c r="B419" i="8"/>
  <c r="I418" i="8"/>
  <c r="G418" i="8"/>
  <c r="B418" i="8"/>
  <c r="I417" i="8"/>
  <c r="G417" i="8"/>
  <c r="B417" i="8"/>
  <c r="I416" i="8"/>
  <c r="G416" i="8"/>
  <c r="B416" i="8"/>
  <c r="I415" i="8"/>
  <c r="G415" i="8"/>
  <c r="B415" i="8"/>
  <c r="I414" i="8"/>
  <c r="G414" i="8"/>
  <c r="B414" i="8"/>
  <c r="I413" i="8"/>
  <c r="G413" i="8"/>
  <c r="B413" i="8"/>
  <c r="I412" i="8"/>
  <c r="G412" i="8"/>
  <c r="B412" i="8"/>
  <c r="I411" i="8"/>
  <c r="G411" i="8"/>
  <c r="B411" i="8"/>
  <c r="I410" i="8"/>
  <c r="G410" i="8"/>
  <c r="B410" i="8"/>
  <c r="I409" i="8"/>
  <c r="G409" i="8"/>
  <c r="B409" i="8"/>
  <c r="I408" i="8"/>
  <c r="G408" i="8"/>
  <c r="B408" i="8"/>
  <c r="I407" i="8"/>
  <c r="G407" i="8"/>
  <c r="B407" i="8"/>
  <c r="I406" i="8"/>
  <c r="G406" i="8"/>
  <c r="B406" i="8"/>
  <c r="I405" i="8"/>
  <c r="G405" i="8"/>
  <c r="B405" i="8"/>
  <c r="I404" i="8"/>
  <c r="G404" i="8"/>
  <c r="B404" i="8"/>
  <c r="I403" i="8"/>
  <c r="G403" i="8"/>
  <c r="B403" i="8"/>
  <c r="I402" i="8"/>
  <c r="G402" i="8"/>
  <c r="B402" i="8"/>
  <c r="I401" i="8"/>
  <c r="G401" i="8"/>
  <c r="B401" i="8"/>
  <c r="I400" i="8"/>
  <c r="G400" i="8"/>
  <c r="B400" i="8"/>
  <c r="I399" i="8"/>
  <c r="G399" i="8"/>
  <c r="B399" i="8"/>
  <c r="I398" i="8"/>
  <c r="G398" i="8"/>
  <c r="B398" i="8"/>
  <c r="I397" i="8"/>
  <c r="G397" i="8"/>
  <c r="B397" i="8"/>
  <c r="I396" i="8"/>
  <c r="G396" i="8"/>
  <c r="B396" i="8"/>
  <c r="I395" i="8"/>
  <c r="G395" i="8"/>
  <c r="B395" i="8"/>
  <c r="I394" i="8"/>
  <c r="G394" i="8"/>
  <c r="B394" i="8"/>
  <c r="I393" i="8"/>
  <c r="G393" i="8"/>
  <c r="B393" i="8"/>
  <c r="I392" i="8"/>
  <c r="G392" i="8"/>
  <c r="B392" i="8"/>
  <c r="I391" i="8"/>
  <c r="G391" i="8"/>
  <c r="B391" i="8"/>
  <c r="I390" i="8"/>
  <c r="G390" i="8"/>
  <c r="B390" i="8"/>
  <c r="I389" i="8"/>
  <c r="G389" i="8"/>
  <c r="B389" i="8"/>
  <c r="I388" i="8"/>
  <c r="G388" i="8"/>
  <c r="B388" i="8"/>
  <c r="I387" i="8"/>
  <c r="G387" i="8"/>
  <c r="B387" i="8"/>
  <c r="I386" i="8"/>
  <c r="G386" i="8"/>
  <c r="B386" i="8"/>
  <c r="I385" i="8"/>
  <c r="G385" i="8"/>
  <c r="B385" i="8"/>
  <c r="I384" i="8"/>
  <c r="G384" i="8"/>
  <c r="B384" i="8"/>
  <c r="I383" i="8"/>
  <c r="G383" i="8"/>
  <c r="B383" i="8"/>
  <c r="I382" i="8"/>
  <c r="G382" i="8"/>
  <c r="B382" i="8"/>
  <c r="I381" i="8"/>
  <c r="G381" i="8"/>
  <c r="B381" i="8"/>
  <c r="I380" i="8"/>
  <c r="G380" i="8"/>
  <c r="B380" i="8"/>
  <c r="I379" i="8"/>
  <c r="G379" i="8"/>
  <c r="B379" i="8"/>
  <c r="I378" i="8"/>
  <c r="G378" i="8"/>
  <c r="B378" i="8"/>
  <c r="I377" i="8"/>
  <c r="G377" i="8"/>
  <c r="B377" i="8"/>
  <c r="I376" i="8"/>
  <c r="G376" i="8"/>
  <c r="B376" i="8"/>
  <c r="I375" i="8"/>
  <c r="G375" i="8"/>
  <c r="B375" i="8"/>
  <c r="I374" i="8"/>
  <c r="G374" i="8"/>
  <c r="B374" i="8"/>
  <c r="I373" i="8"/>
  <c r="G373" i="8"/>
  <c r="B373" i="8"/>
  <c r="I372" i="8"/>
  <c r="G372" i="8"/>
  <c r="B372" i="8"/>
  <c r="I371" i="8"/>
  <c r="G371" i="8"/>
  <c r="B371" i="8"/>
  <c r="I370" i="8"/>
  <c r="G370" i="8"/>
  <c r="B370" i="8"/>
  <c r="I369" i="8"/>
  <c r="G369" i="8"/>
  <c r="B369" i="8"/>
  <c r="I368" i="8"/>
  <c r="G368" i="8"/>
  <c r="B368" i="8"/>
  <c r="I367" i="8"/>
  <c r="G367" i="8"/>
  <c r="B367" i="8"/>
  <c r="I366" i="8"/>
  <c r="G366" i="8"/>
  <c r="B366" i="8"/>
  <c r="I365" i="8"/>
  <c r="G365" i="8"/>
  <c r="B365" i="8"/>
  <c r="I364" i="8"/>
  <c r="G364" i="8"/>
  <c r="B364" i="8"/>
  <c r="I363" i="8"/>
  <c r="G363" i="8"/>
  <c r="B363" i="8"/>
  <c r="I362" i="8"/>
  <c r="G362" i="8"/>
  <c r="B362" i="8"/>
  <c r="I361" i="8"/>
  <c r="G361" i="8"/>
  <c r="B361" i="8"/>
  <c r="I360" i="8"/>
  <c r="G360" i="8"/>
  <c r="B360" i="8"/>
  <c r="I359" i="8"/>
  <c r="G359" i="8"/>
  <c r="B359" i="8"/>
  <c r="I358" i="8"/>
  <c r="G358" i="8"/>
  <c r="B358" i="8"/>
  <c r="I357" i="8"/>
  <c r="G357" i="8"/>
  <c r="B357" i="8"/>
  <c r="I356" i="8"/>
  <c r="G356" i="8"/>
  <c r="B356" i="8"/>
  <c r="I355" i="8"/>
  <c r="G355" i="8"/>
  <c r="B355" i="8"/>
  <c r="I354" i="8"/>
  <c r="G354" i="8"/>
  <c r="B354" i="8"/>
  <c r="I353" i="8"/>
  <c r="G353" i="8"/>
  <c r="B353" i="8"/>
  <c r="I352" i="8"/>
  <c r="G352" i="8"/>
  <c r="B352" i="8"/>
  <c r="I351" i="8"/>
  <c r="G351" i="8"/>
  <c r="B351" i="8"/>
  <c r="I350" i="8"/>
  <c r="G350" i="8"/>
  <c r="B350" i="8"/>
  <c r="I349" i="8"/>
  <c r="G349" i="8"/>
  <c r="B349" i="8"/>
  <c r="I348" i="8"/>
  <c r="G348" i="8"/>
  <c r="B348" i="8"/>
  <c r="I347" i="8"/>
  <c r="G347" i="8"/>
  <c r="B347" i="8"/>
  <c r="I346" i="8"/>
  <c r="G346" i="8"/>
  <c r="B346" i="8"/>
  <c r="I345" i="8"/>
  <c r="G345" i="8"/>
  <c r="B345" i="8"/>
  <c r="I344" i="8"/>
  <c r="G344" i="8"/>
  <c r="B344" i="8"/>
  <c r="I343" i="8"/>
  <c r="G343" i="8"/>
  <c r="B343" i="8"/>
  <c r="I342" i="8"/>
  <c r="G342" i="8"/>
  <c r="B342" i="8"/>
  <c r="I341" i="8"/>
  <c r="G341" i="8"/>
  <c r="B341" i="8"/>
  <c r="I340" i="8"/>
  <c r="G340" i="8"/>
  <c r="B340" i="8"/>
  <c r="I339" i="8"/>
  <c r="G339" i="8"/>
  <c r="B339" i="8"/>
  <c r="I338" i="8"/>
  <c r="G338" i="8"/>
  <c r="B338" i="8"/>
  <c r="I337" i="8"/>
  <c r="G337" i="8"/>
  <c r="B337" i="8"/>
  <c r="I336" i="8"/>
  <c r="G336" i="8"/>
  <c r="B336" i="8"/>
  <c r="I335" i="8"/>
  <c r="G335" i="8"/>
  <c r="B335" i="8"/>
  <c r="I334" i="8"/>
  <c r="G334" i="8"/>
  <c r="B334" i="8"/>
  <c r="I333" i="8"/>
  <c r="G333" i="8"/>
  <c r="B333" i="8"/>
  <c r="I332" i="8"/>
  <c r="G332" i="8"/>
  <c r="B332" i="8"/>
  <c r="I331" i="8"/>
  <c r="G331" i="8"/>
  <c r="B331" i="8"/>
  <c r="I330" i="8"/>
  <c r="G330" i="8"/>
  <c r="B330" i="8"/>
  <c r="I329" i="8"/>
  <c r="G329" i="8"/>
  <c r="B329" i="8"/>
  <c r="I328" i="8"/>
  <c r="G328" i="8"/>
  <c r="B328" i="8"/>
  <c r="I327" i="8"/>
  <c r="G327" i="8"/>
  <c r="B327" i="8"/>
  <c r="I326" i="8"/>
  <c r="G326" i="8"/>
  <c r="B326" i="8"/>
  <c r="I325" i="8"/>
  <c r="G325" i="8"/>
  <c r="B325" i="8"/>
  <c r="I324" i="8"/>
  <c r="G324" i="8"/>
  <c r="B324" i="8"/>
  <c r="I323" i="8"/>
  <c r="G323" i="8"/>
  <c r="B323" i="8"/>
  <c r="I322" i="8"/>
  <c r="G322" i="8"/>
  <c r="B322" i="8"/>
  <c r="I321" i="8"/>
  <c r="G321" i="8"/>
  <c r="B321" i="8"/>
  <c r="I320" i="8"/>
  <c r="G320" i="8"/>
  <c r="B320" i="8"/>
  <c r="I319" i="8"/>
  <c r="G319" i="8"/>
  <c r="B319" i="8"/>
  <c r="I318" i="8"/>
  <c r="G318" i="8"/>
  <c r="B318" i="8"/>
  <c r="I317" i="8"/>
  <c r="G317" i="8"/>
  <c r="B317" i="8"/>
  <c r="I316" i="8"/>
  <c r="G316" i="8"/>
  <c r="B316" i="8"/>
  <c r="I315" i="8"/>
  <c r="G315" i="8"/>
  <c r="B315" i="8"/>
  <c r="I314" i="8"/>
  <c r="G314" i="8"/>
  <c r="B314" i="8"/>
  <c r="I313" i="8"/>
  <c r="G313" i="8"/>
  <c r="B313" i="8"/>
  <c r="I312" i="8"/>
  <c r="G312" i="8"/>
  <c r="B312" i="8"/>
  <c r="I311" i="8"/>
  <c r="G311" i="8"/>
  <c r="B311" i="8"/>
  <c r="I310" i="8"/>
  <c r="G310" i="8"/>
  <c r="B310" i="8"/>
  <c r="I309" i="8"/>
  <c r="G309" i="8"/>
  <c r="B309" i="8"/>
  <c r="I308" i="8"/>
  <c r="G308" i="8"/>
  <c r="B308" i="8"/>
  <c r="I307" i="8"/>
  <c r="G307" i="8"/>
  <c r="B307" i="8"/>
  <c r="I306" i="8"/>
  <c r="G306" i="8"/>
  <c r="B306" i="8"/>
  <c r="I305" i="8"/>
  <c r="G305" i="8"/>
  <c r="B305" i="8"/>
  <c r="I304" i="8"/>
  <c r="G304" i="8"/>
  <c r="B304" i="8"/>
  <c r="I303" i="8"/>
  <c r="G303" i="8"/>
  <c r="B303" i="8"/>
  <c r="I302" i="8"/>
  <c r="G302" i="8"/>
  <c r="B302" i="8"/>
  <c r="I301" i="8"/>
  <c r="G301" i="8"/>
  <c r="B301" i="8"/>
  <c r="I300" i="8"/>
  <c r="G300" i="8"/>
  <c r="B300" i="8"/>
  <c r="I299" i="8"/>
  <c r="G299" i="8"/>
  <c r="B299" i="8"/>
  <c r="I298" i="8"/>
  <c r="G298" i="8"/>
  <c r="B298" i="8"/>
  <c r="I297" i="8"/>
  <c r="G297" i="8"/>
  <c r="B297" i="8"/>
  <c r="I296" i="8"/>
  <c r="G296" i="8"/>
  <c r="B296" i="8"/>
  <c r="I295" i="8"/>
  <c r="G295" i="8"/>
  <c r="B295" i="8"/>
  <c r="I294" i="8"/>
  <c r="G294" i="8"/>
  <c r="B294" i="8"/>
  <c r="I293" i="8"/>
  <c r="G293" i="8"/>
  <c r="B293" i="8"/>
  <c r="I292" i="8"/>
  <c r="G292" i="8"/>
  <c r="B292" i="8"/>
  <c r="I291" i="8"/>
  <c r="G291" i="8"/>
  <c r="B291" i="8"/>
  <c r="I290" i="8"/>
  <c r="G290" i="8"/>
  <c r="B290" i="8"/>
  <c r="I289" i="8"/>
  <c r="G289" i="8"/>
  <c r="B289" i="8"/>
  <c r="I288" i="8"/>
  <c r="G288" i="8"/>
  <c r="B288" i="8"/>
  <c r="I287" i="8"/>
  <c r="G287" i="8"/>
  <c r="B287" i="8"/>
  <c r="I286" i="8"/>
  <c r="G286" i="8"/>
  <c r="B286" i="8"/>
  <c r="I285" i="8"/>
  <c r="G285" i="8"/>
  <c r="B285" i="8"/>
  <c r="I284" i="8"/>
  <c r="G284" i="8"/>
  <c r="B284" i="8"/>
  <c r="I283" i="8"/>
  <c r="G283" i="8"/>
  <c r="B283" i="8"/>
  <c r="I282" i="8"/>
  <c r="G282" i="8"/>
  <c r="B282" i="8"/>
  <c r="I281" i="8"/>
  <c r="G281" i="8"/>
  <c r="B281" i="8"/>
  <c r="I280" i="8"/>
  <c r="G280" i="8"/>
  <c r="B280" i="8"/>
  <c r="I279" i="8"/>
  <c r="G279" i="8"/>
  <c r="B279" i="8"/>
  <c r="I278" i="8"/>
  <c r="G278" i="8"/>
  <c r="B278" i="8"/>
  <c r="I277" i="8"/>
  <c r="G277" i="8"/>
  <c r="B277" i="8"/>
  <c r="I276" i="8"/>
  <c r="G276" i="8"/>
  <c r="B276" i="8"/>
  <c r="I275" i="8"/>
  <c r="G275" i="8"/>
  <c r="B275" i="8"/>
  <c r="I274" i="8"/>
  <c r="G274" i="8"/>
  <c r="B274" i="8"/>
  <c r="I273" i="8"/>
  <c r="G273" i="8"/>
  <c r="B273" i="8"/>
  <c r="I272" i="8"/>
  <c r="G272" i="8"/>
  <c r="B272" i="8"/>
  <c r="I271" i="8"/>
  <c r="G271" i="8"/>
  <c r="B271" i="8"/>
  <c r="I270" i="8"/>
  <c r="G270" i="8"/>
  <c r="B270" i="8"/>
  <c r="I269" i="8"/>
  <c r="G269" i="8"/>
  <c r="B269" i="8"/>
  <c r="I268" i="8"/>
  <c r="G268" i="8"/>
  <c r="B268" i="8"/>
  <c r="I267" i="8"/>
  <c r="G267" i="8"/>
  <c r="B267" i="8"/>
  <c r="I266" i="8"/>
  <c r="G266" i="8"/>
  <c r="B266" i="8"/>
  <c r="I265" i="8"/>
  <c r="G265" i="8"/>
  <c r="B265" i="8"/>
  <c r="I264" i="8"/>
  <c r="G264" i="8"/>
  <c r="B264" i="8"/>
  <c r="I263" i="8"/>
  <c r="G263" i="8"/>
  <c r="B263" i="8"/>
  <c r="I262" i="8"/>
  <c r="G262" i="8"/>
  <c r="B262" i="8"/>
  <c r="I261" i="8"/>
  <c r="G261" i="8"/>
  <c r="B261" i="8"/>
  <c r="I260" i="8"/>
  <c r="G260" i="8"/>
  <c r="B260" i="8"/>
  <c r="I259" i="8"/>
  <c r="G259" i="8"/>
  <c r="B259" i="8"/>
  <c r="I258" i="8"/>
  <c r="G258" i="8"/>
  <c r="B258" i="8"/>
  <c r="I257" i="8"/>
  <c r="G257" i="8"/>
  <c r="B257" i="8"/>
  <c r="I256" i="8"/>
  <c r="G256" i="8"/>
  <c r="B256" i="8"/>
  <c r="I255" i="8"/>
  <c r="G255" i="8"/>
  <c r="B255" i="8"/>
  <c r="I254" i="8"/>
  <c r="G254" i="8"/>
  <c r="B254" i="8"/>
  <c r="I253" i="8"/>
  <c r="G253" i="8"/>
  <c r="B253" i="8"/>
  <c r="I252" i="8"/>
  <c r="G252" i="8"/>
  <c r="B252" i="8"/>
  <c r="I251" i="8"/>
  <c r="G251" i="8"/>
  <c r="B251" i="8"/>
  <c r="I250" i="8"/>
  <c r="G250" i="8"/>
  <c r="B250" i="8"/>
  <c r="I249" i="8"/>
  <c r="G249" i="8"/>
  <c r="B249" i="8"/>
  <c r="I248" i="8"/>
  <c r="G248" i="8"/>
  <c r="B248" i="8"/>
  <c r="I247" i="8"/>
  <c r="G247" i="8"/>
  <c r="B247" i="8"/>
  <c r="I246" i="8"/>
  <c r="G246" i="8"/>
  <c r="B246" i="8"/>
  <c r="I245" i="8"/>
  <c r="G245" i="8"/>
  <c r="B245" i="8"/>
  <c r="I244" i="8"/>
  <c r="G244" i="8"/>
  <c r="B244" i="8"/>
  <c r="I243" i="8"/>
  <c r="G243" i="8"/>
  <c r="B243" i="8"/>
  <c r="I242" i="8"/>
  <c r="G242" i="8"/>
  <c r="B242" i="8"/>
  <c r="I241" i="8"/>
  <c r="G241" i="8"/>
  <c r="B241" i="8"/>
  <c r="I240" i="8"/>
  <c r="G240" i="8"/>
  <c r="B240" i="8"/>
  <c r="I239" i="8"/>
  <c r="G239" i="8"/>
  <c r="B239" i="8"/>
  <c r="I238" i="8"/>
  <c r="G238" i="8"/>
  <c r="B238" i="8"/>
  <c r="I237" i="8"/>
  <c r="G237" i="8"/>
  <c r="B237" i="8"/>
  <c r="I236" i="8"/>
  <c r="G236" i="8"/>
  <c r="B236" i="8"/>
  <c r="I235" i="8"/>
  <c r="G235" i="8"/>
  <c r="B235" i="8"/>
  <c r="I234" i="8"/>
  <c r="G234" i="8"/>
  <c r="B234" i="8"/>
  <c r="I233" i="8"/>
  <c r="G233" i="8"/>
  <c r="B233" i="8"/>
  <c r="I232" i="8"/>
  <c r="G232" i="8"/>
  <c r="B232" i="8"/>
  <c r="I231" i="8"/>
  <c r="G231" i="8"/>
  <c r="B231" i="8"/>
  <c r="I230" i="8"/>
  <c r="G230" i="8"/>
  <c r="B230" i="8"/>
  <c r="I229" i="8"/>
  <c r="G229" i="8"/>
  <c r="B229" i="8"/>
  <c r="I228" i="8"/>
  <c r="G228" i="8"/>
  <c r="B228" i="8"/>
  <c r="I227" i="8"/>
  <c r="G227" i="8"/>
  <c r="B227" i="8"/>
  <c r="I226" i="8"/>
  <c r="G226" i="8"/>
  <c r="B226" i="8"/>
  <c r="I225" i="8"/>
  <c r="G225" i="8"/>
  <c r="B225" i="8"/>
  <c r="I224" i="8"/>
  <c r="G224" i="8"/>
  <c r="B224" i="8"/>
  <c r="I223" i="8"/>
  <c r="G223" i="8"/>
  <c r="B223" i="8"/>
  <c r="I222" i="8"/>
  <c r="G222" i="8"/>
  <c r="B222" i="8"/>
  <c r="I221" i="8"/>
  <c r="G221" i="8"/>
  <c r="B221" i="8"/>
  <c r="I220" i="8"/>
  <c r="G220" i="8"/>
  <c r="B220" i="8"/>
  <c r="I219" i="8"/>
  <c r="G219" i="8"/>
  <c r="B219" i="8"/>
  <c r="I218" i="8"/>
  <c r="G218" i="8"/>
  <c r="B218" i="8"/>
  <c r="I217" i="8"/>
  <c r="G217" i="8"/>
  <c r="B217" i="8"/>
  <c r="I216" i="8"/>
  <c r="G216" i="8"/>
  <c r="B216" i="8"/>
  <c r="I215" i="8"/>
  <c r="G215" i="8"/>
  <c r="B215" i="8"/>
  <c r="I214" i="8"/>
  <c r="G214" i="8"/>
  <c r="B214" i="8"/>
  <c r="I213" i="8"/>
  <c r="G213" i="8"/>
  <c r="B213" i="8"/>
  <c r="I212" i="8"/>
  <c r="G212" i="8"/>
  <c r="B212" i="8"/>
  <c r="I211" i="8"/>
  <c r="G211" i="8"/>
  <c r="B211" i="8"/>
  <c r="I210" i="8"/>
  <c r="G210" i="8"/>
  <c r="B210" i="8"/>
  <c r="I209" i="8"/>
  <c r="G209" i="8"/>
  <c r="B209" i="8"/>
  <c r="I208" i="8"/>
  <c r="G208" i="8"/>
  <c r="B208" i="8"/>
  <c r="I207" i="8"/>
  <c r="G207" i="8"/>
  <c r="B207" i="8"/>
  <c r="I206" i="8"/>
  <c r="G206" i="8"/>
  <c r="B206" i="8"/>
  <c r="I205" i="8"/>
  <c r="G205" i="8"/>
  <c r="B205" i="8"/>
  <c r="I204" i="8"/>
  <c r="G204" i="8"/>
  <c r="B204" i="8"/>
  <c r="I203" i="8"/>
  <c r="G203" i="8"/>
  <c r="B203" i="8"/>
  <c r="I202" i="8"/>
  <c r="G202" i="8"/>
  <c r="B202" i="8"/>
  <c r="I201" i="8"/>
  <c r="G201" i="8"/>
  <c r="B201" i="8"/>
  <c r="I200" i="8"/>
  <c r="G200" i="8"/>
  <c r="B200" i="8"/>
  <c r="I199" i="8"/>
  <c r="G199" i="8"/>
  <c r="B199" i="8"/>
  <c r="I198" i="8"/>
  <c r="G198" i="8"/>
  <c r="B198" i="8"/>
  <c r="I197" i="8"/>
  <c r="G197" i="8"/>
  <c r="B197" i="8"/>
  <c r="I196" i="8"/>
  <c r="G196" i="8"/>
  <c r="B196" i="8"/>
  <c r="I195" i="8"/>
  <c r="G195" i="8"/>
  <c r="B195" i="8"/>
  <c r="I194" i="8"/>
  <c r="G194" i="8"/>
  <c r="B194" i="8"/>
  <c r="I193" i="8"/>
  <c r="G193" i="8"/>
  <c r="B193" i="8"/>
  <c r="I192" i="8"/>
  <c r="G192" i="8"/>
  <c r="B192" i="8"/>
  <c r="I191" i="8"/>
  <c r="G191" i="8"/>
  <c r="B191" i="8"/>
  <c r="I190" i="8"/>
  <c r="G190" i="8"/>
  <c r="B190" i="8"/>
  <c r="I189" i="8"/>
  <c r="G189" i="8"/>
  <c r="B189" i="8"/>
  <c r="I188" i="8"/>
  <c r="G188" i="8"/>
  <c r="B188" i="8"/>
  <c r="I187" i="8"/>
  <c r="G187" i="8"/>
  <c r="B187" i="8"/>
  <c r="I186" i="8"/>
  <c r="G186" i="8"/>
  <c r="B186" i="8"/>
  <c r="I185" i="8"/>
  <c r="G185" i="8"/>
  <c r="B185" i="8"/>
  <c r="I184" i="8"/>
  <c r="G184" i="8"/>
  <c r="B184" i="8"/>
  <c r="I183" i="8"/>
  <c r="G183" i="8"/>
  <c r="B183" i="8"/>
  <c r="I182" i="8"/>
  <c r="G182" i="8"/>
  <c r="B182" i="8"/>
  <c r="I181" i="8"/>
  <c r="G181" i="8"/>
  <c r="B181" i="8"/>
  <c r="I180" i="8"/>
  <c r="G180" i="8"/>
  <c r="B180" i="8"/>
  <c r="I179" i="8"/>
  <c r="G179" i="8"/>
  <c r="B179" i="8"/>
  <c r="I178" i="8"/>
  <c r="G178" i="8"/>
  <c r="B178" i="8"/>
  <c r="I177" i="8"/>
  <c r="G177" i="8"/>
  <c r="B177" i="8"/>
  <c r="I176" i="8"/>
  <c r="G176" i="8"/>
  <c r="B176" i="8"/>
  <c r="I175" i="8"/>
  <c r="G175" i="8"/>
  <c r="B175" i="8"/>
  <c r="I174" i="8"/>
  <c r="G174" i="8"/>
  <c r="B174" i="8"/>
  <c r="I173" i="8"/>
  <c r="G173" i="8"/>
  <c r="B173" i="8"/>
  <c r="I172" i="8"/>
  <c r="G172" i="8"/>
  <c r="B172" i="8"/>
  <c r="I171" i="8"/>
  <c r="G171" i="8"/>
  <c r="B171" i="8"/>
  <c r="I170" i="8"/>
  <c r="G170" i="8"/>
  <c r="B170" i="8"/>
  <c r="I169" i="8"/>
  <c r="G169" i="8"/>
  <c r="B169" i="8"/>
  <c r="I168" i="8"/>
  <c r="G168" i="8"/>
  <c r="B168" i="8"/>
  <c r="I167" i="8"/>
  <c r="G167" i="8"/>
  <c r="B167" i="8"/>
  <c r="I166" i="8"/>
  <c r="G166" i="8"/>
  <c r="B166" i="8"/>
  <c r="I165" i="8"/>
  <c r="G165" i="8"/>
  <c r="B165" i="8"/>
  <c r="I164" i="8"/>
  <c r="G164" i="8"/>
  <c r="B164" i="8"/>
  <c r="I163" i="8"/>
  <c r="G163" i="8"/>
  <c r="B163" i="8"/>
  <c r="I162" i="8"/>
  <c r="G162" i="8"/>
  <c r="B162" i="8"/>
  <c r="I161" i="8"/>
  <c r="G161" i="8"/>
  <c r="B161" i="8"/>
  <c r="I160" i="8"/>
  <c r="G160" i="8"/>
  <c r="B160" i="8"/>
  <c r="I159" i="8"/>
  <c r="G159" i="8"/>
  <c r="B159" i="8"/>
  <c r="I158" i="8"/>
  <c r="G158" i="8"/>
  <c r="B158" i="8"/>
  <c r="I157" i="8"/>
  <c r="G157" i="8"/>
  <c r="B157" i="8"/>
  <c r="I156" i="8"/>
  <c r="G156" i="8"/>
  <c r="B156" i="8"/>
  <c r="I155" i="8"/>
  <c r="G155" i="8"/>
  <c r="B155" i="8"/>
  <c r="I154" i="8"/>
  <c r="G154" i="8"/>
  <c r="B154" i="8"/>
  <c r="I153" i="8"/>
  <c r="G153" i="8"/>
  <c r="B153" i="8"/>
  <c r="I152" i="8"/>
  <c r="G152" i="8"/>
  <c r="B152" i="8"/>
  <c r="I151" i="8"/>
  <c r="G151" i="8"/>
  <c r="B151" i="8"/>
  <c r="I150" i="8"/>
  <c r="G150" i="8"/>
  <c r="B150" i="8"/>
  <c r="I149" i="8"/>
  <c r="G149" i="8"/>
  <c r="B149" i="8"/>
  <c r="I148" i="8"/>
  <c r="G148" i="8"/>
  <c r="B148" i="8"/>
  <c r="I147" i="8"/>
  <c r="G147" i="8"/>
  <c r="B147" i="8"/>
  <c r="I146" i="8"/>
  <c r="G146" i="8"/>
  <c r="B146" i="8"/>
  <c r="I145" i="8"/>
  <c r="G145" i="8"/>
  <c r="B145" i="8"/>
  <c r="I144" i="8"/>
  <c r="G144" i="8"/>
  <c r="B144" i="8"/>
  <c r="I143" i="8"/>
  <c r="G143" i="8"/>
  <c r="B143" i="8"/>
  <c r="I142" i="8"/>
  <c r="G142" i="8"/>
  <c r="B142" i="8"/>
  <c r="I141" i="8"/>
  <c r="G141" i="8"/>
  <c r="B141" i="8"/>
  <c r="I140" i="8"/>
  <c r="G140" i="8"/>
  <c r="B140" i="8"/>
  <c r="I139" i="8"/>
  <c r="G139" i="8"/>
  <c r="B139" i="8"/>
  <c r="I138" i="8"/>
  <c r="G138" i="8"/>
  <c r="B138" i="8"/>
  <c r="I137" i="8"/>
  <c r="G137" i="8"/>
  <c r="B137" i="8"/>
  <c r="I136" i="8"/>
  <c r="G136" i="8"/>
  <c r="B136" i="8"/>
  <c r="I135" i="8"/>
  <c r="G135" i="8"/>
  <c r="B135" i="8"/>
  <c r="I134" i="8"/>
  <c r="G134" i="8"/>
  <c r="B134" i="8"/>
  <c r="I133" i="8"/>
  <c r="G133" i="8"/>
  <c r="B133" i="8"/>
  <c r="I132" i="8"/>
  <c r="G132" i="8"/>
  <c r="B132" i="8"/>
  <c r="I131" i="8"/>
  <c r="G131" i="8"/>
  <c r="B131" i="8"/>
  <c r="I130" i="8"/>
  <c r="G130" i="8"/>
  <c r="B130" i="8"/>
  <c r="I129" i="8"/>
  <c r="G129" i="8"/>
  <c r="B129" i="8"/>
  <c r="I128" i="8"/>
  <c r="G128" i="8"/>
  <c r="B128" i="8"/>
  <c r="I127" i="8"/>
  <c r="G127" i="8"/>
  <c r="B127" i="8"/>
  <c r="I126" i="8"/>
  <c r="G126" i="8"/>
  <c r="B126" i="8"/>
  <c r="I125" i="8"/>
  <c r="G125" i="8"/>
  <c r="B125" i="8"/>
  <c r="I124" i="8"/>
  <c r="G124" i="8"/>
  <c r="B124" i="8"/>
  <c r="I123" i="8"/>
  <c r="G123" i="8"/>
  <c r="B123" i="8"/>
  <c r="I122" i="8"/>
  <c r="G122" i="8"/>
  <c r="B122" i="8"/>
  <c r="I121" i="8"/>
  <c r="G121" i="8"/>
  <c r="B121" i="8"/>
  <c r="I120" i="8"/>
  <c r="G120" i="8"/>
  <c r="B120" i="8"/>
  <c r="I119" i="8"/>
  <c r="G119" i="8"/>
  <c r="B119" i="8"/>
  <c r="I118" i="8"/>
  <c r="G118" i="8"/>
  <c r="B118" i="8"/>
  <c r="I117" i="8"/>
  <c r="G117" i="8"/>
  <c r="B117" i="8"/>
  <c r="I116" i="8"/>
  <c r="G116" i="8"/>
  <c r="B116" i="8"/>
  <c r="I115" i="8"/>
  <c r="G115" i="8"/>
  <c r="B115" i="8"/>
  <c r="I114" i="8"/>
  <c r="G114" i="8"/>
  <c r="B114" i="8"/>
  <c r="I113" i="8"/>
  <c r="G113" i="8"/>
  <c r="B113" i="8"/>
  <c r="I112" i="8"/>
  <c r="G112" i="8"/>
  <c r="B112" i="8"/>
  <c r="I111" i="8"/>
  <c r="G111" i="8"/>
  <c r="B111" i="8"/>
  <c r="I110" i="8"/>
  <c r="G110" i="8"/>
  <c r="B110" i="8"/>
  <c r="I109" i="8"/>
  <c r="G109" i="8"/>
  <c r="B109" i="8"/>
  <c r="I108" i="8"/>
  <c r="G108" i="8"/>
  <c r="B108" i="8"/>
  <c r="I107" i="8"/>
  <c r="G107" i="8"/>
  <c r="B107" i="8"/>
  <c r="I106" i="8"/>
  <c r="G106" i="8"/>
  <c r="B106" i="8"/>
  <c r="I105" i="8"/>
  <c r="G105" i="8"/>
  <c r="B105" i="8"/>
  <c r="I104" i="8"/>
  <c r="G104" i="8"/>
  <c r="B104" i="8"/>
  <c r="I103" i="8"/>
  <c r="G103" i="8"/>
  <c r="B103" i="8"/>
  <c r="I102" i="8"/>
  <c r="G102" i="8"/>
  <c r="B102" i="8"/>
  <c r="I101" i="8"/>
  <c r="G101" i="8"/>
  <c r="B101" i="8"/>
  <c r="I100" i="8"/>
  <c r="G100" i="8"/>
  <c r="B100" i="8"/>
  <c r="I99" i="8"/>
  <c r="G99" i="8"/>
  <c r="B99" i="8"/>
  <c r="I98" i="8"/>
  <c r="G98" i="8"/>
  <c r="B98" i="8"/>
  <c r="I97" i="8"/>
  <c r="G97" i="8"/>
  <c r="B97" i="8"/>
  <c r="I96" i="8"/>
  <c r="G96" i="8"/>
  <c r="B96" i="8"/>
  <c r="I95" i="8"/>
  <c r="G95" i="8"/>
  <c r="B95" i="8"/>
  <c r="I94" i="8"/>
  <c r="G94" i="8"/>
  <c r="B94" i="8"/>
  <c r="I93" i="8"/>
  <c r="G93" i="8"/>
  <c r="B93" i="8"/>
  <c r="I92" i="8"/>
  <c r="G92" i="8"/>
  <c r="B92" i="8"/>
  <c r="I91" i="8"/>
  <c r="G91" i="8"/>
  <c r="B91" i="8"/>
  <c r="I90" i="8"/>
  <c r="G90" i="8"/>
  <c r="B90" i="8"/>
  <c r="I89" i="8"/>
  <c r="G89" i="8"/>
  <c r="B89" i="8"/>
  <c r="I88" i="8"/>
  <c r="G88" i="8"/>
  <c r="B88" i="8"/>
  <c r="I87" i="8"/>
  <c r="G87" i="8"/>
  <c r="B87" i="8"/>
  <c r="I86" i="8"/>
  <c r="G86" i="8"/>
  <c r="B86" i="8"/>
  <c r="I85" i="8"/>
  <c r="G85" i="8"/>
  <c r="B85" i="8"/>
  <c r="I84" i="8"/>
  <c r="G84" i="8"/>
  <c r="B84" i="8"/>
  <c r="I83" i="8"/>
  <c r="G83" i="8"/>
  <c r="B83" i="8"/>
  <c r="I82" i="8"/>
  <c r="G82" i="8"/>
  <c r="B82" i="8"/>
  <c r="I81" i="8"/>
  <c r="G81" i="8"/>
  <c r="B81" i="8"/>
  <c r="I80" i="8"/>
  <c r="G80" i="8"/>
  <c r="B80" i="8"/>
  <c r="I79" i="8"/>
  <c r="G79" i="8"/>
  <c r="B79" i="8"/>
  <c r="I78" i="8"/>
  <c r="G78" i="8"/>
  <c r="B78" i="8"/>
  <c r="I77" i="8"/>
  <c r="G77" i="8"/>
  <c r="B77" i="8"/>
  <c r="I76" i="8"/>
  <c r="G76" i="8"/>
  <c r="B76" i="8"/>
  <c r="I75" i="8"/>
  <c r="G75" i="8"/>
  <c r="B75" i="8"/>
  <c r="I74" i="8"/>
  <c r="G74" i="8"/>
  <c r="B74" i="8"/>
  <c r="I73" i="8"/>
  <c r="G73" i="8"/>
  <c r="B73" i="8"/>
  <c r="I72" i="8"/>
  <c r="G72" i="8"/>
  <c r="B72" i="8"/>
  <c r="I71" i="8"/>
  <c r="G71" i="8"/>
  <c r="B71" i="8"/>
  <c r="I70" i="8"/>
  <c r="G70" i="8"/>
  <c r="B70" i="8"/>
  <c r="I69" i="8"/>
  <c r="G69" i="8"/>
  <c r="B69" i="8"/>
  <c r="I68" i="8"/>
  <c r="G68" i="8"/>
  <c r="B68" i="8"/>
  <c r="I67" i="8"/>
  <c r="G67" i="8"/>
  <c r="B67" i="8"/>
  <c r="I66" i="8"/>
  <c r="G66" i="8"/>
  <c r="B66" i="8"/>
  <c r="I65" i="8"/>
  <c r="G65" i="8"/>
  <c r="B65" i="8"/>
  <c r="I64" i="8"/>
  <c r="G64" i="8"/>
  <c r="B64" i="8"/>
  <c r="I63" i="8"/>
  <c r="G63" i="8"/>
  <c r="B63" i="8"/>
  <c r="I62" i="8"/>
  <c r="G62" i="8"/>
  <c r="B62" i="8"/>
  <c r="I61" i="8"/>
  <c r="G61" i="8"/>
  <c r="B61" i="8"/>
  <c r="I60" i="8"/>
  <c r="G60" i="8"/>
  <c r="B60" i="8"/>
  <c r="I59" i="8"/>
  <c r="G59" i="8"/>
  <c r="B59" i="8"/>
  <c r="I58" i="8"/>
  <c r="G58" i="8"/>
  <c r="B58" i="8"/>
  <c r="I57" i="8"/>
  <c r="G57" i="8"/>
  <c r="B57" i="8"/>
  <c r="I56" i="8"/>
  <c r="G56" i="8"/>
  <c r="B56" i="8"/>
  <c r="I55" i="8"/>
  <c r="G55" i="8"/>
  <c r="B55" i="8"/>
  <c r="I54" i="8"/>
  <c r="G54" i="8"/>
  <c r="B54" i="8"/>
  <c r="I53" i="8"/>
  <c r="G53" i="8"/>
  <c r="B53" i="8"/>
  <c r="I52" i="8"/>
  <c r="G52" i="8"/>
  <c r="B52" i="8"/>
  <c r="I51" i="8"/>
  <c r="G51" i="8"/>
  <c r="B51" i="8"/>
  <c r="I50" i="8"/>
  <c r="G50" i="8"/>
  <c r="B50" i="8"/>
  <c r="I49" i="8"/>
  <c r="G49" i="8"/>
  <c r="B49" i="8"/>
  <c r="I48" i="8"/>
  <c r="G48" i="8"/>
  <c r="B48" i="8"/>
  <c r="I47" i="8"/>
  <c r="G47" i="8"/>
  <c r="B47" i="8"/>
  <c r="I46" i="8"/>
  <c r="G46" i="8"/>
  <c r="B46" i="8"/>
  <c r="I45" i="8"/>
  <c r="G45" i="8"/>
  <c r="B45" i="8"/>
  <c r="I44" i="8"/>
  <c r="G44" i="8"/>
  <c r="B44" i="8"/>
  <c r="I43" i="8"/>
  <c r="G43" i="8"/>
  <c r="B43" i="8"/>
  <c r="I42" i="8"/>
  <c r="G42" i="8"/>
  <c r="B42" i="8"/>
  <c r="I41" i="8"/>
  <c r="G41" i="8"/>
  <c r="B41" i="8"/>
  <c r="I40" i="8"/>
  <c r="G40" i="8"/>
  <c r="B40" i="8"/>
  <c r="I39" i="8"/>
  <c r="G39" i="8"/>
  <c r="B39" i="8"/>
  <c r="I38" i="8"/>
  <c r="G38" i="8"/>
  <c r="B38" i="8"/>
  <c r="I37" i="8"/>
  <c r="G37" i="8"/>
  <c r="B37" i="8"/>
  <c r="I36" i="8"/>
  <c r="G36" i="8"/>
  <c r="B36" i="8"/>
  <c r="I35" i="8"/>
  <c r="G35" i="8"/>
  <c r="B35" i="8"/>
  <c r="I34" i="8"/>
  <c r="G34" i="8"/>
  <c r="B34" i="8"/>
  <c r="I33" i="8"/>
  <c r="G33" i="8"/>
  <c r="B33" i="8"/>
  <c r="I32" i="8"/>
  <c r="G32" i="8"/>
  <c r="B32" i="8"/>
  <c r="I31" i="8"/>
  <c r="G31" i="8"/>
  <c r="B31" i="8"/>
  <c r="I30" i="8"/>
  <c r="G30" i="8"/>
  <c r="B30" i="8"/>
  <c r="I29" i="8"/>
  <c r="G29" i="8"/>
  <c r="B29" i="8"/>
  <c r="I28" i="8"/>
  <c r="G28" i="8"/>
  <c r="B28" i="8"/>
  <c r="I27" i="8"/>
  <c r="G27" i="8"/>
  <c r="B27" i="8"/>
  <c r="I26" i="8"/>
  <c r="G26" i="8"/>
  <c r="B26" i="8"/>
  <c r="I25" i="8"/>
  <c r="G25" i="8"/>
  <c r="B25" i="8"/>
  <c r="I24" i="8"/>
  <c r="G24" i="8"/>
  <c r="B24" i="8"/>
  <c r="I23" i="8"/>
  <c r="G23" i="8"/>
  <c r="B23" i="8"/>
  <c r="I22" i="8"/>
  <c r="G22" i="8"/>
  <c r="B22" i="8"/>
  <c r="I21" i="8"/>
  <c r="G21" i="8"/>
  <c r="B21" i="8"/>
  <c r="I20" i="8"/>
  <c r="G20" i="8"/>
  <c r="B20" i="8"/>
  <c r="I19" i="8"/>
  <c r="G19" i="8"/>
  <c r="B19" i="8"/>
  <c r="I18" i="8"/>
  <c r="G18" i="8"/>
  <c r="B18" i="8"/>
  <c r="I17" i="8"/>
  <c r="G17" i="8"/>
  <c r="B17" i="8"/>
  <c r="I16" i="8"/>
  <c r="G16" i="8"/>
  <c r="B16" i="8"/>
  <c r="I15" i="8"/>
  <c r="G15" i="8"/>
  <c r="B15" i="8"/>
  <c r="I14" i="8"/>
  <c r="G14" i="8"/>
  <c r="B14" i="8"/>
  <c r="I13" i="8"/>
  <c r="G13" i="8"/>
  <c r="B13" i="8"/>
  <c r="I12" i="8"/>
  <c r="G12" i="8"/>
  <c r="B12" i="8"/>
  <c r="I11" i="8"/>
  <c r="G11" i="8"/>
  <c r="B11" i="8"/>
  <c r="I10" i="8"/>
  <c r="G10" i="8"/>
  <c r="B10" i="8"/>
  <c r="I9" i="8"/>
  <c r="G9" i="8"/>
  <c r="B9" i="8"/>
  <c r="I8" i="8"/>
  <c r="G8" i="8"/>
  <c r="B8" i="8"/>
  <c r="I7" i="8"/>
  <c r="G7" i="8"/>
  <c r="B7" i="8"/>
  <c r="I6" i="8"/>
  <c r="G6" i="8"/>
  <c r="B6" i="8"/>
  <c r="G5" i="8"/>
  <c r="B5" i="8"/>
  <c r="M1" i="8"/>
  <c r="L1" i="8"/>
  <c r="K1" i="8"/>
  <c r="Y2134" i="8" l="1"/>
  <c r="Z2134" i="8" s="1"/>
  <c r="AA2134" i="8" s="1"/>
  <c r="AB2134" i="8" s="1"/>
  <c r="Y2124" i="8"/>
  <c r="Z2124" i="8" s="1"/>
  <c r="Y2126" i="8"/>
  <c r="Z2126" i="8" s="1"/>
  <c r="AA2126" i="8" s="1"/>
  <c r="AB2126" i="8" s="1"/>
  <c r="Y2133" i="8"/>
  <c r="Z2133" i="8" s="1"/>
  <c r="X2706" i="8"/>
  <c r="W2707" i="8"/>
  <c r="X2722" i="8"/>
  <c r="W2723" i="8"/>
  <c r="X2714" i="8"/>
  <c r="W2715" i="8"/>
  <c r="Y2106" i="8"/>
  <c r="Z2106" i="8" s="1"/>
  <c r="AA2106" i="8" s="1"/>
  <c r="Y2131" i="8"/>
  <c r="Z2131" i="8" s="1"/>
  <c r="Y2130" i="8"/>
  <c r="Z2130" i="8" s="1"/>
  <c r="X2702" i="8"/>
  <c r="W2703" i="8"/>
  <c r="X2710" i="8"/>
  <c r="W2711" i="8"/>
  <c r="X2718" i="8"/>
  <c r="W2719" i="8"/>
  <c r="X2726" i="8"/>
  <c r="W2727" i="8"/>
  <c r="W2704" i="8"/>
  <c r="W2708" i="8"/>
  <c r="W2712" i="8"/>
  <c r="W2716" i="8"/>
  <c r="W2720" i="8"/>
  <c r="W2724" i="8"/>
  <c r="W2705" i="8"/>
  <c r="W2709" i="8"/>
  <c r="W2713" i="8"/>
  <c r="W2717" i="8"/>
  <c r="W2721" i="8"/>
  <c r="W2725" i="8"/>
  <c r="Y2119" i="8"/>
  <c r="Z2119" i="8" s="1"/>
  <c r="AA2119" i="8" s="1"/>
  <c r="AB2119" i="8" s="1"/>
  <c r="V254" i="8"/>
  <c r="V1081" i="8"/>
  <c r="V268" i="8"/>
  <c r="V1212" i="8"/>
  <c r="V1232" i="8"/>
  <c r="V1288" i="8"/>
  <c r="V1945" i="8"/>
  <c r="V1973" i="8"/>
  <c r="V1989" i="8"/>
  <c r="V572" i="8"/>
  <c r="V1001" i="8"/>
  <c r="V1880" i="8"/>
  <c r="V704" i="8"/>
  <c r="V2696" i="8"/>
  <c r="V648" i="8"/>
  <c r="V1364" i="8"/>
  <c r="V1368" i="8"/>
  <c r="V2072" i="8"/>
  <c r="V366" i="8"/>
  <c r="V1133" i="8"/>
  <c r="V1965" i="8"/>
  <c r="V1659" i="8"/>
  <c r="V55" i="8"/>
  <c r="V1131" i="8"/>
  <c r="V1140" i="8"/>
  <c r="V1264" i="8"/>
  <c r="V1316" i="8"/>
  <c r="V1324" i="8"/>
  <c r="V1340" i="8"/>
  <c r="V540" i="8"/>
  <c r="V947" i="8"/>
  <c r="V1272" i="8"/>
  <c r="V1508" i="8"/>
  <c r="V1747" i="8"/>
  <c r="V2077" i="8"/>
  <c r="V364" i="8"/>
  <c r="V414" i="8"/>
  <c r="V1725" i="8"/>
  <c r="Y2142" i="8"/>
  <c r="Z2142" i="8" s="1"/>
  <c r="V172" i="8"/>
  <c r="V334" i="8"/>
  <c r="V19" i="8"/>
  <c r="V79" i="8"/>
  <c r="V224" i="8"/>
  <c r="V371" i="8"/>
  <c r="V430" i="8"/>
  <c r="V510" i="8"/>
  <c r="V1280" i="8"/>
  <c r="V1658" i="8"/>
  <c r="V542" i="8"/>
  <c r="V1144" i="8"/>
  <c r="V1192" i="8"/>
  <c r="V1244" i="8"/>
  <c r="V1352" i="8"/>
  <c r="V1642" i="8"/>
  <c r="V1694" i="8"/>
  <c r="V1910" i="8"/>
  <c r="V2067" i="8"/>
  <c r="Y2105" i="8"/>
  <c r="Z2105" i="8" s="1"/>
  <c r="AA2105" i="8" s="1"/>
  <c r="AB2105" i="8" s="1"/>
  <c r="V478" i="8"/>
  <c r="V508" i="8"/>
  <c r="V541" i="8"/>
  <c r="V573" i="8"/>
  <c r="V789" i="8"/>
  <c r="V1141" i="8"/>
  <c r="V1188" i="8"/>
  <c r="V1204" i="8"/>
  <c r="V1208" i="8"/>
  <c r="V1385" i="8"/>
  <c r="V1397" i="8"/>
  <c r="V1579" i="8"/>
  <c r="V1739" i="8"/>
  <c r="V1749" i="8"/>
  <c r="V1892" i="8"/>
  <c r="V1908" i="8"/>
  <c r="V2020" i="8"/>
  <c r="Y2127" i="8"/>
  <c r="Z2127" i="8" s="1"/>
  <c r="V348" i="8"/>
  <c r="V645" i="8"/>
  <c r="V1588" i="8"/>
  <c r="Y2138" i="8"/>
  <c r="Z2138" i="8" s="1"/>
  <c r="V142" i="8"/>
  <c r="V156" i="8"/>
  <c r="V188" i="8"/>
  <c r="V238" i="8"/>
  <c r="V284" i="8"/>
  <c r="V318" i="8"/>
  <c r="V350" i="8"/>
  <c r="V401" i="8"/>
  <c r="V760" i="8"/>
  <c r="V896" i="8"/>
  <c r="V1065" i="8"/>
  <c r="V140" i="8"/>
  <c r="V141" i="8"/>
  <c r="V201" i="8"/>
  <c r="V509" i="8"/>
  <c r="V574" i="8"/>
  <c r="V632" i="8"/>
  <c r="V1033" i="8"/>
  <c r="V1187" i="8"/>
  <c r="V1348" i="8"/>
  <c r="V1755" i="8"/>
  <c r="V1762" i="8"/>
  <c r="Z2139" i="8"/>
  <c r="V446" i="8"/>
  <c r="V493" i="8"/>
  <c r="V494" i="8"/>
  <c r="V525" i="8"/>
  <c r="V526" i="8"/>
  <c r="V557" i="8"/>
  <c r="V558" i="8"/>
  <c r="V597" i="8"/>
  <c r="V622" i="8"/>
  <c r="V677" i="8"/>
  <c r="V680" i="8"/>
  <c r="V757" i="8"/>
  <c r="V985" i="8"/>
  <c r="V1017" i="8"/>
  <c r="V1049" i="8"/>
  <c r="V1097" i="8"/>
  <c r="V1113" i="8"/>
  <c r="V1125" i="8"/>
  <c r="V1148" i="8"/>
  <c r="V2004" i="8"/>
  <c r="V462" i="8"/>
  <c r="V492" i="8"/>
  <c r="V524" i="8"/>
  <c r="V556" i="8"/>
  <c r="V588" i="8"/>
  <c r="V620" i="8"/>
  <c r="V665" i="8"/>
  <c r="V725" i="8"/>
  <c r="V853" i="8"/>
  <c r="V1127" i="8"/>
  <c r="V1147" i="8"/>
  <c r="V1164" i="8"/>
  <c r="V1228" i="8"/>
  <c r="V1256" i="8"/>
  <c r="V1260" i="8"/>
  <c r="V1660" i="8"/>
  <c r="V1123" i="8"/>
  <c r="V1328" i="8"/>
  <c r="V1410" i="8"/>
  <c r="V1476" i="8"/>
  <c r="V1572" i="8"/>
  <c r="V1600" i="8"/>
  <c r="V1610" i="8"/>
  <c r="V1662" i="8"/>
  <c r="V1715" i="8"/>
  <c r="V2168" i="8"/>
  <c r="V1167" i="8"/>
  <c r="V1179" i="8"/>
  <c r="V1195" i="8"/>
  <c r="V1196" i="8"/>
  <c r="V1248" i="8"/>
  <c r="V1252" i="8"/>
  <c r="V1284" i="8"/>
  <c r="V1308" i="8"/>
  <c r="V1444" i="8"/>
  <c r="V1540" i="8"/>
  <c r="V1592" i="8"/>
  <c r="V1692" i="8"/>
  <c r="V1709" i="8"/>
  <c r="V1723" i="8"/>
  <c r="V1741" i="8"/>
  <c r="V1779" i="8"/>
  <c r="V1834" i="8"/>
  <c r="V1922" i="8"/>
  <c r="V1949" i="8"/>
  <c r="V2064" i="8"/>
  <c r="Y2122" i="8"/>
  <c r="Z2122" i="8" s="1"/>
  <c r="Y2120" i="8"/>
  <c r="Z2120" i="8" s="1"/>
  <c r="AA2117" i="8"/>
  <c r="AB2117" i="8" s="1"/>
  <c r="Y2102" i="8"/>
  <c r="Z2102" i="8" s="1"/>
  <c r="Y2101" i="8"/>
  <c r="Z2101" i="8" s="1"/>
  <c r="AA2101" i="8" s="1"/>
  <c r="AB2101" i="8" s="1"/>
  <c r="Y2118" i="8"/>
  <c r="Z2118" i="8" s="1"/>
  <c r="Y2135" i="8"/>
  <c r="Z2135" i="8" s="1"/>
  <c r="Y2132" i="8"/>
  <c r="Z2132" i="8" s="1"/>
  <c r="Y2110" i="8"/>
  <c r="Z2110" i="8" s="1"/>
  <c r="Y2111" i="8"/>
  <c r="Z2111" i="8" s="1"/>
  <c r="Y2136" i="8"/>
  <c r="Z2136" i="8" s="1"/>
  <c r="Y2114" i="8"/>
  <c r="Z2114" i="8" s="1"/>
  <c r="Y2116" i="8"/>
  <c r="Y2137" i="8"/>
  <c r="Z2137" i="8" s="1"/>
  <c r="Y2140" i="8"/>
  <c r="Z2140" i="8" s="1"/>
  <c r="Y2109" i="8"/>
  <c r="Z2109" i="8" s="1"/>
  <c r="Y2115" i="8"/>
  <c r="Z2115" i="8" s="1"/>
  <c r="Y2144" i="8"/>
  <c r="Z2144" i="8" s="1"/>
  <c r="Y2103" i="8"/>
  <c r="Z2103" i="8" s="1"/>
  <c r="Y2107" i="8"/>
  <c r="Z2107" i="8" s="1"/>
  <c r="Y2112" i="8"/>
  <c r="Z2112" i="8" s="1"/>
  <c r="Y2121" i="8"/>
  <c r="Z2121" i="8" s="1"/>
  <c r="Y2141" i="8"/>
  <c r="Z2141" i="8" s="1"/>
  <c r="Y2128" i="8"/>
  <c r="Z2128" i="8" s="1"/>
  <c r="Y2145" i="8"/>
  <c r="Z2145" i="8" s="1"/>
  <c r="Y2104" i="8"/>
  <c r="Z2104" i="8" s="1"/>
  <c r="Y2108" i="8"/>
  <c r="Z2108" i="8" s="1"/>
  <c r="Y2113" i="8"/>
  <c r="Z2113" i="8" s="1"/>
  <c r="Y2123" i="8"/>
  <c r="Z2123" i="8" s="1"/>
  <c r="Y2143" i="8"/>
  <c r="Z2143" i="8" s="1"/>
  <c r="Y2125" i="8"/>
  <c r="Z2125" i="8" s="1"/>
  <c r="Y2129" i="8"/>
  <c r="Z2129" i="8" s="1"/>
  <c r="V126" i="8"/>
  <c r="V35" i="8"/>
  <c r="V43" i="8"/>
  <c r="V63" i="8"/>
  <c r="V94" i="8"/>
  <c r="V400" i="8"/>
  <c r="X2086" i="8"/>
  <c r="V110" i="8"/>
  <c r="V261" i="8"/>
  <c r="V277" i="8"/>
  <c r="V293" i="8"/>
  <c r="V384" i="8"/>
  <c r="V393" i="8"/>
  <c r="V636" i="8"/>
  <c r="V640" i="8"/>
  <c r="V657" i="8"/>
  <c r="V660" i="8"/>
  <c r="V693" i="8"/>
  <c r="V697" i="8"/>
  <c r="V707" i="8"/>
  <c r="V744" i="8"/>
  <c r="V761" i="8"/>
  <c r="V821" i="8"/>
  <c r="V825" i="8"/>
  <c r="V835" i="8"/>
  <c r="V869" i="8"/>
  <c r="V147" i="8"/>
  <c r="V163" i="8"/>
  <c r="V179" i="8"/>
  <c r="V193" i="8"/>
  <c r="V209" i="8"/>
  <c r="V217" i="8"/>
  <c r="V301" i="8"/>
  <c r="V416" i="8"/>
  <c r="V485" i="8"/>
  <c r="V501" i="8"/>
  <c r="V517" i="8"/>
  <c r="V533" i="8"/>
  <c r="V549" i="8"/>
  <c r="V565" i="8"/>
  <c r="V581" i="8"/>
  <c r="V609" i="8"/>
  <c r="V792" i="8"/>
  <c r="V837" i="8"/>
  <c r="V885" i="8"/>
  <c r="V889" i="8"/>
  <c r="V899" i="8"/>
  <c r="V915" i="8"/>
  <c r="V269" i="8"/>
  <c r="V285" i="8"/>
  <c r="V309" i="8"/>
  <c r="V385" i="8"/>
  <c r="V428" i="8"/>
  <c r="V432" i="8"/>
  <c r="V448" i="8"/>
  <c r="V464" i="8"/>
  <c r="V633" i="8"/>
  <c r="V659" i="8"/>
  <c r="V669" i="8"/>
  <c r="V729" i="8"/>
  <c r="V739" i="8"/>
  <c r="V741" i="8"/>
  <c r="V793" i="8"/>
  <c r="V803" i="8"/>
  <c r="V856" i="8"/>
  <c r="V931" i="8"/>
  <c r="V192" i="8"/>
  <c r="V208" i="8"/>
  <c r="V317" i="8"/>
  <c r="V332" i="8"/>
  <c r="V652" i="8"/>
  <c r="V656" i="8"/>
  <c r="V696" i="8"/>
  <c r="V800" i="8"/>
  <c r="V857" i="8"/>
  <c r="V867" i="8"/>
  <c r="V872" i="8"/>
  <c r="V907" i="8"/>
  <c r="V923" i="8"/>
  <c r="V939" i="8"/>
  <c r="V955" i="8"/>
  <c r="V1111" i="8"/>
  <c r="V1119" i="8"/>
  <c r="V1154" i="8"/>
  <c r="V1158" i="8"/>
  <c r="V1165" i="8"/>
  <c r="V1168" i="8"/>
  <c r="V1175" i="8"/>
  <c r="V1176" i="8"/>
  <c r="V1242" i="8"/>
  <c r="V1245" i="8"/>
  <c r="V969" i="8"/>
  <c r="V1130" i="8"/>
  <c r="V1135" i="8"/>
  <c r="V1184" i="8"/>
  <c r="V1198" i="8"/>
  <c r="V1205" i="8"/>
  <c r="V1218" i="8"/>
  <c r="V1222" i="8"/>
  <c r="V1229" i="8"/>
  <c r="V1301" i="8"/>
  <c r="V967" i="8"/>
  <c r="V1115" i="8"/>
  <c r="V1117" i="8"/>
  <c r="V1122" i="8"/>
  <c r="V1171" i="8"/>
  <c r="V1172" i="8"/>
  <c r="V1178" i="8"/>
  <c r="V1199" i="8"/>
  <c r="V1219" i="8"/>
  <c r="V1223" i="8"/>
  <c r="V1300" i="8"/>
  <c r="V1156" i="8"/>
  <c r="V1160" i="8"/>
  <c r="V1191" i="8"/>
  <c r="V1211" i="8"/>
  <c r="V1215" i="8"/>
  <c r="V1216" i="8"/>
  <c r="V1231" i="8"/>
  <c r="V1365" i="8"/>
  <c r="V1325" i="8"/>
  <c r="V1344" i="8"/>
  <c r="V1440" i="8"/>
  <c r="V1504" i="8"/>
  <c r="Y1504" i="8" s="1"/>
  <c r="Z1504" i="8" s="1"/>
  <c r="V1568" i="8"/>
  <c r="V1617" i="8"/>
  <c r="V1649" i="8"/>
  <c r="V1676" i="8"/>
  <c r="V1695" i="8"/>
  <c r="V1703" i="8"/>
  <c r="V1717" i="8"/>
  <c r="V1735" i="8"/>
  <c r="V1737" i="8"/>
  <c r="V1776" i="8"/>
  <c r="V1826" i="8"/>
  <c r="V1876" i="8"/>
  <c r="V1304" i="8"/>
  <c r="V1360" i="8"/>
  <c r="V1372" i="8"/>
  <c r="V1376" i="8"/>
  <c r="V1398" i="8"/>
  <c r="V1428" i="8"/>
  <c r="V1460" i="8"/>
  <c r="V1492" i="8"/>
  <c r="V1524" i="8"/>
  <c r="V1556" i="8"/>
  <c r="V1614" i="8"/>
  <c r="V1646" i="8"/>
  <c r="V1663" i="8"/>
  <c r="V1674" i="8"/>
  <c r="V1743" i="8"/>
  <c r="V1763" i="8"/>
  <c r="V1795" i="8"/>
  <c r="V1811" i="8"/>
  <c r="V1877" i="8"/>
  <c r="V1320" i="8"/>
  <c r="V1393" i="8"/>
  <c r="V1424" i="8"/>
  <c r="V1488" i="8"/>
  <c r="V1552" i="8"/>
  <c r="V1563" i="8"/>
  <c r="V1601" i="8"/>
  <c r="V1633" i="8"/>
  <c r="V1690" i="8"/>
  <c r="V1691" i="8"/>
  <c r="V1711" i="8"/>
  <c r="V1733" i="8"/>
  <c r="V1772" i="8"/>
  <c r="V2039" i="8"/>
  <c r="V1808" i="8"/>
  <c r="V1851" i="8"/>
  <c r="V1884" i="8"/>
  <c r="V1886" i="8"/>
  <c r="V1899" i="8"/>
  <c r="V1900" i="8"/>
  <c r="V1902" i="8"/>
  <c r="V1903" i="8"/>
  <c r="V1906" i="8"/>
  <c r="V1947" i="8"/>
  <c r="V1954" i="8"/>
  <c r="V1972" i="8"/>
  <c r="V1985" i="8"/>
  <c r="V2015" i="8"/>
  <c r="V2062" i="8"/>
  <c r="V2148" i="8"/>
  <c r="V2704" i="8"/>
  <c r="V2721" i="8"/>
  <c r="V1865" i="8"/>
  <c r="V1867" i="8"/>
  <c r="V1882" i="8"/>
  <c r="V1883" i="8"/>
  <c r="V1926" i="8"/>
  <c r="V1961" i="8"/>
  <c r="V1993" i="8"/>
  <c r="V2008" i="8"/>
  <c r="V2012" i="8"/>
  <c r="V2031" i="8"/>
  <c r="V2046" i="8"/>
  <c r="V2161" i="8"/>
  <c r="V2712" i="8"/>
  <c r="V1804" i="8"/>
  <c r="V1835" i="8"/>
  <c r="V1934" i="8"/>
  <c r="V1974" i="8"/>
  <c r="V1988" i="8"/>
  <c r="V2055" i="8"/>
  <c r="V2162" i="8"/>
  <c r="V2688" i="8"/>
  <c r="W429" i="8"/>
  <c r="X429" i="8"/>
  <c r="X500" i="8"/>
  <c r="W500" i="8"/>
  <c r="X879" i="8"/>
  <c r="W879" i="8"/>
  <c r="X887" i="8"/>
  <c r="W887" i="8"/>
  <c r="X935" i="8"/>
  <c r="W935" i="8"/>
  <c r="X349" i="8"/>
  <c r="W349" i="8"/>
  <c r="X381" i="8"/>
  <c r="W381" i="8"/>
  <c r="X413" i="8"/>
  <c r="W413" i="8"/>
  <c r="W445" i="8"/>
  <c r="X445" i="8"/>
  <c r="W477" i="8"/>
  <c r="X477" i="8"/>
  <c r="W502" i="8"/>
  <c r="X502" i="8"/>
  <c r="W877" i="8"/>
  <c r="X877" i="8"/>
  <c r="X881" i="8"/>
  <c r="W881" i="8"/>
  <c r="X885" i="8"/>
  <c r="W885" i="8"/>
  <c r="W889" i="8"/>
  <c r="X889" i="8"/>
  <c r="X893" i="8"/>
  <c r="W893" i="8"/>
  <c r="X897" i="8"/>
  <c r="W897" i="8"/>
  <c r="W901" i="8"/>
  <c r="X901" i="8"/>
  <c r="W905" i="8"/>
  <c r="X905" i="8"/>
  <c r="X909" i="8"/>
  <c r="W909" i="8"/>
  <c r="W913" i="8"/>
  <c r="X913" i="8"/>
  <c r="X917" i="8"/>
  <c r="W917" i="8"/>
  <c r="W921" i="8"/>
  <c r="X921" i="8"/>
  <c r="X925" i="8"/>
  <c r="W925" i="8"/>
  <c r="W929" i="8"/>
  <c r="X929" i="8"/>
  <c r="X933" i="8"/>
  <c r="W933" i="8"/>
  <c r="W937" i="8"/>
  <c r="X937" i="8"/>
  <c r="X941" i="8"/>
  <c r="W941" i="8"/>
  <c r="W945" i="8"/>
  <c r="X945" i="8"/>
  <c r="X949" i="8"/>
  <c r="W949" i="8"/>
  <c r="W953" i="8"/>
  <c r="X953" i="8"/>
  <c r="X957" i="8"/>
  <c r="W957" i="8"/>
  <c r="W961" i="8"/>
  <c r="X961" i="8"/>
  <c r="X965" i="8"/>
  <c r="W965" i="8"/>
  <c r="X969" i="8"/>
  <c r="W969" i="8"/>
  <c r="X973" i="8"/>
  <c r="W973" i="8"/>
  <c r="X977" i="8"/>
  <c r="W977" i="8"/>
  <c r="X981" i="8"/>
  <c r="W981" i="8"/>
  <c r="X985" i="8"/>
  <c r="W985" i="8"/>
  <c r="X989" i="8"/>
  <c r="W989" i="8"/>
  <c r="X993" i="8"/>
  <c r="W993" i="8"/>
  <c r="X997" i="8"/>
  <c r="W997" i="8"/>
  <c r="X1001" i="8"/>
  <c r="W1001" i="8"/>
  <c r="X1005" i="8"/>
  <c r="W1005" i="8"/>
  <c r="X1009" i="8"/>
  <c r="W1009" i="8"/>
  <c r="X1013" i="8"/>
  <c r="W1013" i="8"/>
  <c r="X1017" i="8"/>
  <c r="W1017" i="8"/>
  <c r="X1021" i="8"/>
  <c r="W1021" i="8"/>
  <c r="X1025" i="8"/>
  <c r="W1025" i="8"/>
  <c r="X1029" i="8"/>
  <c r="W1029" i="8"/>
  <c r="X1033" i="8"/>
  <c r="W1033" i="8"/>
  <c r="X1037" i="8"/>
  <c r="W1037" i="8"/>
  <c r="X1041" i="8"/>
  <c r="W1041" i="8"/>
  <c r="X1045" i="8"/>
  <c r="W1045" i="8"/>
  <c r="X1049" i="8"/>
  <c r="W1049" i="8"/>
  <c r="X1053" i="8"/>
  <c r="W1053" i="8"/>
  <c r="X1057" i="8"/>
  <c r="W1057" i="8"/>
  <c r="X1061" i="8"/>
  <c r="W1061" i="8"/>
  <c r="X1065" i="8"/>
  <c r="W1065" i="8"/>
  <c r="X1069" i="8"/>
  <c r="W1069" i="8"/>
  <c r="X1073" i="8"/>
  <c r="W1073" i="8"/>
  <c r="X1077" i="8"/>
  <c r="W1077" i="8"/>
  <c r="X1081" i="8"/>
  <c r="W1081" i="8"/>
  <c r="X1085" i="8"/>
  <c r="W1085" i="8"/>
  <c r="X1089" i="8"/>
  <c r="W1089" i="8"/>
  <c r="X1093" i="8"/>
  <c r="W1093" i="8"/>
  <c r="X1097" i="8"/>
  <c r="W1097" i="8"/>
  <c r="X1101" i="8"/>
  <c r="W1101" i="8"/>
  <c r="X1105" i="8"/>
  <c r="W1105" i="8"/>
  <c r="X1109" i="8"/>
  <c r="W1109" i="8"/>
  <c r="X1117" i="8"/>
  <c r="W1117" i="8"/>
  <c r="X1121" i="8"/>
  <c r="W1121" i="8"/>
  <c r="X1125" i="8"/>
  <c r="W1125" i="8"/>
  <c r="X1129" i="8"/>
  <c r="W1129" i="8"/>
  <c r="X1133" i="8"/>
  <c r="W1133" i="8"/>
  <c r="X1137" i="8"/>
  <c r="W1137" i="8"/>
  <c r="X1141" i="8"/>
  <c r="W1141" i="8"/>
  <c r="X1145" i="8"/>
  <c r="W1145" i="8"/>
  <c r="W1149" i="8"/>
  <c r="X1149" i="8"/>
  <c r="X1153" i="8"/>
  <c r="W1153" i="8"/>
  <c r="X1157" i="8"/>
  <c r="W1157" i="8"/>
  <c r="X1161" i="8"/>
  <c r="W1161" i="8"/>
  <c r="X1165" i="8"/>
  <c r="W1165" i="8"/>
  <c r="W1169" i="8"/>
  <c r="X1169" i="8"/>
  <c r="X1173" i="8"/>
  <c r="W1173" i="8"/>
  <c r="X1177" i="8"/>
  <c r="W1177" i="8"/>
  <c r="X1181" i="8"/>
  <c r="W1181" i="8"/>
  <c r="X1185" i="8"/>
  <c r="W1185" i="8"/>
  <c r="W1189" i="8"/>
  <c r="X1189" i="8"/>
  <c r="W1193" i="8"/>
  <c r="X1193" i="8"/>
  <c r="X1197" i="8"/>
  <c r="W1197" i="8"/>
  <c r="X1201" i="8"/>
  <c r="W1201" i="8"/>
  <c r="X1205" i="8"/>
  <c r="W1205" i="8"/>
  <c r="X1209" i="8"/>
  <c r="W1209" i="8"/>
  <c r="W1213" i="8"/>
  <c r="X1213" i="8"/>
  <c r="X1217" i="8"/>
  <c r="W1217" i="8"/>
  <c r="X1221" i="8"/>
  <c r="W1221" i="8"/>
  <c r="X1225" i="8"/>
  <c r="W1225" i="8"/>
  <c r="X1229" i="8"/>
  <c r="W1229" i="8"/>
  <c r="W1233" i="8"/>
  <c r="X1233" i="8"/>
  <c r="X1237" i="8"/>
  <c r="W1237" i="8"/>
  <c r="X1241" i="8"/>
  <c r="W1241" i="8"/>
  <c r="X1245" i="8"/>
  <c r="W1245" i="8"/>
  <c r="W1249" i="8"/>
  <c r="X1249" i="8"/>
  <c r="W1253" i="8"/>
  <c r="X1253" i="8"/>
  <c r="W1257" i="8"/>
  <c r="X1257" i="8"/>
  <c r="X1261" i="8"/>
  <c r="W1261" i="8"/>
  <c r="X1265" i="8"/>
  <c r="W1265" i="8"/>
  <c r="X1269" i="8"/>
  <c r="W1269" i="8"/>
  <c r="X1273" i="8"/>
  <c r="W1273" i="8"/>
  <c r="W1277" i="8"/>
  <c r="X1277" i="8"/>
  <c r="X1281" i="8"/>
  <c r="W1281" i="8"/>
  <c r="X1285" i="8"/>
  <c r="W1285" i="8"/>
  <c r="W1289" i="8"/>
  <c r="X1289" i="8"/>
  <c r="X1293" i="8"/>
  <c r="W1293" i="8"/>
  <c r="X1297" i="8"/>
  <c r="W1297" i="8"/>
  <c r="X1301" i="8"/>
  <c r="W1301" i="8"/>
  <c r="X1305" i="8"/>
  <c r="W1305" i="8"/>
  <c r="W1309" i="8"/>
  <c r="X1309" i="8"/>
  <c r="W895" i="8"/>
  <c r="X895" i="8"/>
  <c r="X373" i="8"/>
  <c r="W373" i="8"/>
  <c r="X405" i="8"/>
  <c r="W405" i="8"/>
  <c r="W437" i="8"/>
  <c r="X437" i="8"/>
  <c r="W469" i="8"/>
  <c r="X469" i="8"/>
  <c r="X501" i="8"/>
  <c r="W501" i="8"/>
  <c r="X528" i="8"/>
  <c r="W528" i="8"/>
  <c r="X866" i="8"/>
  <c r="W866" i="8"/>
  <c r="X876" i="8"/>
  <c r="W876" i="8"/>
  <c r="X880" i="8"/>
  <c r="W880" i="8"/>
  <c r="X884" i="8"/>
  <c r="W884" i="8"/>
  <c r="X888" i="8"/>
  <c r="W888" i="8"/>
  <c r="W892" i="8"/>
  <c r="X892" i="8"/>
  <c r="X896" i="8"/>
  <c r="W896" i="8"/>
  <c r="X900" i="8"/>
  <c r="W900" i="8"/>
  <c r="X904" i="8"/>
  <c r="W904" i="8"/>
  <c r="W908" i="8"/>
  <c r="X908" i="8"/>
  <c r="X912" i="8"/>
  <c r="W912" i="8"/>
  <c r="W916" i="8"/>
  <c r="X916" i="8"/>
  <c r="X920" i="8"/>
  <c r="W920" i="8"/>
  <c r="W924" i="8"/>
  <c r="X924" i="8"/>
  <c r="X928" i="8"/>
  <c r="W928" i="8"/>
  <c r="W932" i="8"/>
  <c r="X932" i="8"/>
  <c r="X936" i="8"/>
  <c r="W936" i="8"/>
  <c r="W940" i="8"/>
  <c r="X940" i="8"/>
  <c r="X944" i="8"/>
  <c r="W944" i="8"/>
  <c r="W948" i="8"/>
  <c r="X948" i="8"/>
  <c r="X952" i="8"/>
  <c r="W952" i="8"/>
  <c r="W956" i="8"/>
  <c r="X956" i="8"/>
  <c r="X960" i="8"/>
  <c r="W960" i="8"/>
  <c r="X964" i="8"/>
  <c r="W964" i="8"/>
  <c r="X968" i="8"/>
  <c r="W968" i="8"/>
  <c r="X972" i="8"/>
  <c r="W972" i="8"/>
  <c r="X976" i="8"/>
  <c r="W976" i="8"/>
  <c r="X980" i="8"/>
  <c r="W980" i="8"/>
  <c r="X984" i="8"/>
  <c r="W984" i="8"/>
  <c r="X988" i="8"/>
  <c r="W988" i="8"/>
  <c r="X992" i="8"/>
  <c r="W992" i="8"/>
  <c r="X996" i="8"/>
  <c r="W996" i="8"/>
  <c r="X1000" i="8"/>
  <c r="W1000" i="8"/>
  <c r="X1004" i="8"/>
  <c r="W1004" i="8"/>
  <c r="X1008" i="8"/>
  <c r="W1008" i="8"/>
  <c r="X1012" i="8"/>
  <c r="W1012" i="8"/>
  <c r="X1016" i="8"/>
  <c r="W1016" i="8"/>
  <c r="X1020" i="8"/>
  <c r="W1020" i="8"/>
  <c r="X1024" i="8"/>
  <c r="W1024" i="8"/>
  <c r="X1028" i="8"/>
  <c r="W1028" i="8"/>
  <c r="X1032" i="8"/>
  <c r="W1032" i="8"/>
  <c r="X1036" i="8"/>
  <c r="W1036" i="8"/>
  <c r="X1040" i="8"/>
  <c r="W1040" i="8"/>
  <c r="X1044" i="8"/>
  <c r="W1044" i="8"/>
  <c r="X1048" i="8"/>
  <c r="W1048" i="8"/>
  <c r="X1052" i="8"/>
  <c r="W1052" i="8"/>
  <c r="X1056" i="8"/>
  <c r="W1056" i="8"/>
  <c r="X1060" i="8"/>
  <c r="W1060" i="8"/>
  <c r="X1064" i="8"/>
  <c r="W1064" i="8"/>
  <c r="X1068" i="8"/>
  <c r="W1068" i="8"/>
  <c r="X1072" i="8"/>
  <c r="W1072" i="8"/>
  <c r="X1076" i="8"/>
  <c r="W1076" i="8"/>
  <c r="X1080" i="8"/>
  <c r="W1080" i="8"/>
  <c r="X1084" i="8"/>
  <c r="W1084" i="8"/>
  <c r="X1088" i="8"/>
  <c r="W1088" i="8"/>
  <c r="X1092" i="8"/>
  <c r="W1092" i="8"/>
  <c r="X1096" i="8"/>
  <c r="W1096" i="8"/>
  <c r="X1100" i="8"/>
  <c r="W1100" i="8"/>
  <c r="X1104" i="8"/>
  <c r="W1104" i="8"/>
  <c r="X1108" i="8"/>
  <c r="W1108" i="8"/>
  <c r="W1116" i="8"/>
  <c r="X1116" i="8"/>
  <c r="W1120" i="8"/>
  <c r="X1120" i="8"/>
  <c r="W1124" i="8"/>
  <c r="X1124" i="8"/>
  <c r="W1128" i="8"/>
  <c r="X1128" i="8"/>
  <c r="W1132" i="8"/>
  <c r="X1132" i="8"/>
  <c r="W1136" i="8"/>
  <c r="X1136" i="8"/>
  <c r="X1140" i="8"/>
  <c r="W1140" i="8"/>
  <c r="X1144" i="8"/>
  <c r="W1144" i="8"/>
  <c r="X1148" i="8"/>
  <c r="W1148" i="8"/>
  <c r="X1152" i="8"/>
  <c r="W1152" i="8"/>
  <c r="W1156" i="8"/>
  <c r="X1156" i="8"/>
  <c r="W1160" i="8"/>
  <c r="X1160" i="8"/>
  <c r="X1164" i="8"/>
  <c r="W1164" i="8"/>
  <c r="X1168" i="8"/>
  <c r="W1168" i="8"/>
  <c r="X1172" i="8"/>
  <c r="W1172" i="8"/>
  <c r="X1176" i="8"/>
  <c r="W1176" i="8"/>
  <c r="W1180" i="8"/>
  <c r="X1180" i="8"/>
  <c r="X1184" i="8"/>
  <c r="W1184" i="8"/>
  <c r="X1188" i="8"/>
  <c r="W1188" i="8"/>
  <c r="X1192" i="8"/>
  <c r="W1192" i="8"/>
  <c r="X1196" i="8"/>
  <c r="W1196" i="8"/>
  <c r="W1200" i="8"/>
  <c r="X1200" i="8"/>
  <c r="X1204" i="8"/>
  <c r="W1204" i="8"/>
  <c r="X1208" i="8"/>
  <c r="W1208" i="8"/>
  <c r="X1212" i="8"/>
  <c r="W1212" i="8"/>
  <c r="X1216" i="8"/>
  <c r="W1216" i="8"/>
  <c r="W1220" i="8"/>
  <c r="X1220" i="8"/>
  <c r="W1224" i="8"/>
  <c r="X1224" i="8"/>
  <c r="X1228" i="8"/>
  <c r="W1228" i="8"/>
  <c r="X1232" i="8"/>
  <c r="W1232" i="8"/>
  <c r="X1236" i="8"/>
  <c r="W1236" i="8"/>
  <c r="X1240" i="8"/>
  <c r="W1240" i="8"/>
  <c r="W1244" i="8"/>
  <c r="X1244" i="8"/>
  <c r="X1248" i="8"/>
  <c r="W1248" i="8"/>
  <c r="X1252" i="8"/>
  <c r="W1252" i="8"/>
  <c r="X1256" i="8"/>
  <c r="W1256" i="8"/>
  <c r="X1260" i="8"/>
  <c r="W1260" i="8"/>
  <c r="W1264" i="8"/>
  <c r="X1264" i="8"/>
  <c r="X1268" i="8"/>
  <c r="W1268" i="8"/>
  <c r="X1272" i="8"/>
  <c r="W1272" i="8"/>
  <c r="X1276" i="8"/>
  <c r="W1276" i="8"/>
  <c r="W1280" i="8"/>
  <c r="X1280" i="8"/>
  <c r="X1284" i="8"/>
  <c r="W1284" i="8"/>
  <c r="X1288" i="8"/>
  <c r="W1288" i="8"/>
  <c r="X1292" i="8"/>
  <c r="W1292" i="8"/>
  <c r="W1296" i="8"/>
  <c r="X1296" i="8"/>
  <c r="X1300" i="8"/>
  <c r="W1300" i="8"/>
  <c r="X1304" i="8"/>
  <c r="W1304" i="8"/>
  <c r="X1308" i="8"/>
  <c r="W1308" i="8"/>
  <c r="X365" i="8"/>
  <c r="W365" i="8"/>
  <c r="X899" i="8"/>
  <c r="W899" i="8"/>
  <c r="X911" i="8"/>
  <c r="W911" i="8"/>
  <c r="X931" i="8"/>
  <c r="W931" i="8"/>
  <c r="W967" i="8"/>
  <c r="X967" i="8"/>
  <c r="X1027" i="8"/>
  <c r="W1027" i="8"/>
  <c r="W1039" i="8"/>
  <c r="X1039" i="8"/>
  <c r="X1051" i="8"/>
  <c r="W1051" i="8"/>
  <c r="X1059" i="8"/>
  <c r="W1059" i="8"/>
  <c r="W1071" i="8"/>
  <c r="X1071" i="8"/>
  <c r="X1083" i="8"/>
  <c r="W1083" i="8"/>
  <c r="W1095" i="8"/>
  <c r="X1095" i="8"/>
  <c r="X1107" i="8"/>
  <c r="W1107" i="8"/>
  <c r="X1119" i="8"/>
  <c r="W1119" i="8"/>
  <c r="X1123" i="8"/>
  <c r="W1123" i="8"/>
  <c r="X1131" i="8"/>
  <c r="W1131" i="8"/>
  <c r="X1135" i="8"/>
  <c r="W1135" i="8"/>
  <c r="Y1135" i="8" s="1"/>
  <c r="Z1135" i="8" s="1"/>
  <c r="W1139" i="8"/>
  <c r="X1139" i="8"/>
  <c r="W1143" i="8"/>
  <c r="X1143" i="8"/>
  <c r="X1147" i="8"/>
  <c r="W1147" i="8"/>
  <c r="X1151" i="8"/>
  <c r="W1151" i="8"/>
  <c r="X1155" i="8"/>
  <c r="W1155" i="8"/>
  <c r="X1159" i="8"/>
  <c r="W1159" i="8"/>
  <c r="W1163" i="8"/>
  <c r="X1163" i="8"/>
  <c r="X1167" i="8"/>
  <c r="W1167" i="8"/>
  <c r="X1171" i="8"/>
  <c r="W1171" i="8"/>
  <c r="X1175" i="8"/>
  <c r="W1175" i="8"/>
  <c r="X1179" i="8"/>
  <c r="W1179" i="8"/>
  <c r="W1183" i="8"/>
  <c r="X1183" i="8"/>
  <c r="X1187" i="8"/>
  <c r="W1187" i="8"/>
  <c r="X1191" i="8"/>
  <c r="W1191" i="8"/>
  <c r="X1195" i="8"/>
  <c r="W1195" i="8"/>
  <c r="X1199" i="8"/>
  <c r="W1199" i="8"/>
  <c r="W1203" i="8"/>
  <c r="X1203" i="8"/>
  <c r="W1207" i="8"/>
  <c r="X1207" i="8"/>
  <c r="X1211" i="8"/>
  <c r="W1211" i="8"/>
  <c r="X1215" i="8"/>
  <c r="W1215" i="8"/>
  <c r="X1219" i="8"/>
  <c r="W1219" i="8"/>
  <c r="X1223" i="8"/>
  <c r="W1223" i="8"/>
  <c r="W1227" i="8"/>
  <c r="X1227" i="8"/>
  <c r="X1231" i="8"/>
  <c r="W1231" i="8"/>
  <c r="X1235" i="8"/>
  <c r="W1235" i="8"/>
  <c r="X1239" i="8"/>
  <c r="W1239" i="8"/>
  <c r="X1243" i="8"/>
  <c r="W1243" i="8"/>
  <c r="W1247" i="8"/>
  <c r="X1247" i="8"/>
  <c r="X1251" i="8"/>
  <c r="W1251" i="8"/>
  <c r="X1255" i="8"/>
  <c r="W1255" i="8"/>
  <c r="X1259" i="8"/>
  <c r="W1259" i="8"/>
  <c r="X1263" i="8"/>
  <c r="W1263" i="8"/>
  <c r="W1267" i="8"/>
  <c r="X1267" i="8"/>
  <c r="W1271" i="8"/>
  <c r="X1271" i="8"/>
  <c r="X1275" i="8"/>
  <c r="W1275" i="8"/>
  <c r="W1279" i="8"/>
  <c r="X1279" i="8"/>
  <c r="W1283" i="8"/>
  <c r="X1283" i="8"/>
  <c r="W1287" i="8"/>
  <c r="X1287" i="8"/>
  <c r="X1291" i="8"/>
  <c r="W1291" i="8"/>
  <c r="X1295" i="8"/>
  <c r="W1295" i="8"/>
  <c r="W1299" i="8"/>
  <c r="X1299" i="8"/>
  <c r="W1303" i="8"/>
  <c r="X1303" i="8"/>
  <c r="X1307" i="8"/>
  <c r="W1307" i="8"/>
  <c r="X1370" i="8"/>
  <c r="W1370" i="8"/>
  <c r="W1386" i="8"/>
  <c r="X1386" i="8"/>
  <c r="W1402" i="8"/>
  <c r="X1402" i="8"/>
  <c r="X397" i="8"/>
  <c r="W397" i="8"/>
  <c r="W461" i="8"/>
  <c r="X461" i="8"/>
  <c r="X520" i="8"/>
  <c r="W520" i="8"/>
  <c r="W883" i="8"/>
  <c r="X883" i="8"/>
  <c r="X891" i="8"/>
  <c r="W891" i="8"/>
  <c r="W903" i="8"/>
  <c r="X903" i="8"/>
  <c r="X907" i="8"/>
  <c r="W907" i="8"/>
  <c r="X915" i="8"/>
  <c r="W915" i="8"/>
  <c r="X919" i="8"/>
  <c r="W919" i="8"/>
  <c r="X923" i="8"/>
  <c r="W923" i="8"/>
  <c r="X927" i="8"/>
  <c r="W927" i="8"/>
  <c r="X939" i="8"/>
  <c r="W939" i="8"/>
  <c r="X943" i="8"/>
  <c r="W943" i="8"/>
  <c r="X947" i="8"/>
  <c r="W947" i="8"/>
  <c r="Y947" i="8" s="1"/>
  <c r="X951" i="8"/>
  <c r="W951" i="8"/>
  <c r="X955" i="8"/>
  <c r="W955" i="8"/>
  <c r="X959" i="8"/>
  <c r="W959" i="8"/>
  <c r="W963" i="8"/>
  <c r="X963" i="8"/>
  <c r="X971" i="8"/>
  <c r="W971" i="8"/>
  <c r="W975" i="8"/>
  <c r="X975" i="8"/>
  <c r="X979" i="8"/>
  <c r="W979" i="8"/>
  <c r="W983" i="8"/>
  <c r="X983" i="8"/>
  <c r="X987" i="8"/>
  <c r="W987" i="8"/>
  <c r="W991" i="8"/>
  <c r="X991" i="8"/>
  <c r="X995" i="8"/>
  <c r="W995" i="8"/>
  <c r="W999" i="8"/>
  <c r="X999" i="8"/>
  <c r="X1003" i="8"/>
  <c r="W1003" i="8"/>
  <c r="W1007" i="8"/>
  <c r="X1007" i="8"/>
  <c r="X1011" i="8"/>
  <c r="W1011" i="8"/>
  <c r="W1015" i="8"/>
  <c r="X1015" i="8"/>
  <c r="X1019" i="8"/>
  <c r="W1019" i="8"/>
  <c r="W1023" i="8"/>
  <c r="X1023" i="8"/>
  <c r="W1031" i="8"/>
  <c r="X1031" i="8"/>
  <c r="X1035" i="8"/>
  <c r="W1035" i="8"/>
  <c r="X1043" i="8"/>
  <c r="W1043" i="8"/>
  <c r="W1047" i="8"/>
  <c r="X1047" i="8"/>
  <c r="W1055" i="8"/>
  <c r="X1055" i="8"/>
  <c r="W1063" i="8"/>
  <c r="X1063" i="8"/>
  <c r="X1067" i="8"/>
  <c r="W1067" i="8"/>
  <c r="X1075" i="8"/>
  <c r="W1075" i="8"/>
  <c r="W1079" i="8"/>
  <c r="X1079" i="8"/>
  <c r="W1087" i="8"/>
  <c r="X1087" i="8"/>
  <c r="X1091" i="8"/>
  <c r="W1091" i="8"/>
  <c r="X1099" i="8"/>
  <c r="W1099" i="8"/>
  <c r="W1103" i="8"/>
  <c r="X1103" i="8"/>
  <c r="X1115" i="8"/>
  <c r="W1115" i="8"/>
  <c r="X1127" i="8"/>
  <c r="W1127" i="8"/>
  <c r="X357" i="8"/>
  <c r="W357" i="8"/>
  <c r="X389" i="8"/>
  <c r="W389" i="8"/>
  <c r="W421" i="8"/>
  <c r="X421" i="8"/>
  <c r="W453" i="8"/>
  <c r="X453" i="8"/>
  <c r="X485" i="8"/>
  <c r="W485" i="8"/>
  <c r="X512" i="8"/>
  <c r="W512" i="8"/>
  <c r="X868" i="8"/>
  <c r="W868" i="8"/>
  <c r="W874" i="8"/>
  <c r="X874" i="8"/>
  <c r="X878" i="8"/>
  <c r="W878" i="8"/>
  <c r="X882" i="8"/>
  <c r="W882" i="8"/>
  <c r="W886" i="8"/>
  <c r="X886" i="8"/>
  <c r="X890" i="8"/>
  <c r="W890" i="8"/>
  <c r="W894" i="8"/>
  <c r="X894" i="8"/>
  <c r="X898" i="8"/>
  <c r="W898" i="8"/>
  <c r="X902" i="8"/>
  <c r="W902" i="8"/>
  <c r="X906" i="8"/>
  <c r="W906" i="8"/>
  <c r="X910" i="8"/>
  <c r="W910" i="8"/>
  <c r="X914" i="8"/>
  <c r="W914" i="8"/>
  <c r="X918" i="8"/>
  <c r="W918" i="8"/>
  <c r="X922" i="8"/>
  <c r="W922" i="8"/>
  <c r="X926" i="8"/>
  <c r="W926" i="8"/>
  <c r="X930" i="8"/>
  <c r="W930" i="8"/>
  <c r="X934" i="8"/>
  <c r="W934" i="8"/>
  <c r="X938" i="8"/>
  <c r="W938" i="8"/>
  <c r="X942" i="8"/>
  <c r="W942" i="8"/>
  <c r="X946" i="8"/>
  <c r="W946" i="8"/>
  <c r="X950" i="8"/>
  <c r="W950" i="8"/>
  <c r="X954" i="8"/>
  <c r="W954" i="8"/>
  <c r="X958" i="8"/>
  <c r="W958" i="8"/>
  <c r="X962" i="8"/>
  <c r="W962" i="8"/>
  <c r="W966" i="8"/>
  <c r="X966" i="8"/>
  <c r="W970" i="8"/>
  <c r="X970" i="8"/>
  <c r="X974" i="8"/>
  <c r="W974" i="8"/>
  <c r="W978" i="8"/>
  <c r="X978" i="8"/>
  <c r="X982" i="8"/>
  <c r="W982" i="8"/>
  <c r="W986" i="8"/>
  <c r="X986" i="8"/>
  <c r="X990" i="8"/>
  <c r="W990" i="8"/>
  <c r="W994" i="8"/>
  <c r="X994" i="8"/>
  <c r="X998" i="8"/>
  <c r="W998" i="8"/>
  <c r="W1002" i="8"/>
  <c r="X1002" i="8"/>
  <c r="X1006" i="8"/>
  <c r="W1006" i="8"/>
  <c r="W1010" i="8"/>
  <c r="X1010" i="8"/>
  <c r="X1014" i="8"/>
  <c r="W1014" i="8"/>
  <c r="W1018" i="8"/>
  <c r="X1018" i="8"/>
  <c r="X1022" i="8"/>
  <c r="W1022" i="8"/>
  <c r="W1026" i="8"/>
  <c r="X1026" i="8"/>
  <c r="X1030" i="8"/>
  <c r="W1030" i="8"/>
  <c r="W1034" i="8"/>
  <c r="X1034" i="8"/>
  <c r="X1038" i="8"/>
  <c r="W1038" i="8"/>
  <c r="W1042" i="8"/>
  <c r="X1042" i="8"/>
  <c r="X1046" i="8"/>
  <c r="W1046" i="8"/>
  <c r="W1050" i="8"/>
  <c r="X1050" i="8"/>
  <c r="X1054" i="8"/>
  <c r="W1054" i="8"/>
  <c r="W1058" i="8"/>
  <c r="X1058" i="8"/>
  <c r="X1062" i="8"/>
  <c r="W1062" i="8"/>
  <c r="W1066" i="8"/>
  <c r="X1066" i="8"/>
  <c r="X1070" i="8"/>
  <c r="W1070" i="8"/>
  <c r="W1074" i="8"/>
  <c r="X1074" i="8"/>
  <c r="X1078" i="8"/>
  <c r="W1078" i="8"/>
  <c r="W1082" i="8"/>
  <c r="X1082" i="8"/>
  <c r="X1086" i="8"/>
  <c r="W1086" i="8"/>
  <c r="W1090" i="8"/>
  <c r="X1090" i="8"/>
  <c r="X1094" i="8"/>
  <c r="W1094" i="8"/>
  <c r="W1098" i="8"/>
  <c r="X1098" i="8"/>
  <c r="X1102" i="8"/>
  <c r="W1102" i="8"/>
  <c r="W1106" i="8"/>
  <c r="X1106" i="8"/>
  <c r="X1114" i="8"/>
  <c r="W1114" i="8"/>
  <c r="X1118" i="8"/>
  <c r="W1118" i="8"/>
  <c r="X1122" i="8"/>
  <c r="W1122" i="8"/>
  <c r="X1126" i="8"/>
  <c r="W1126" i="8"/>
  <c r="X1130" i="8"/>
  <c r="W1130" i="8"/>
  <c r="X1134" i="8"/>
  <c r="W1134" i="8"/>
  <c r="X1138" i="8"/>
  <c r="W1138" i="8"/>
  <c r="X1142" i="8"/>
  <c r="W1142" i="8"/>
  <c r="W1146" i="8"/>
  <c r="X1146" i="8"/>
  <c r="X1150" i="8"/>
  <c r="W1150" i="8"/>
  <c r="X1154" i="8"/>
  <c r="W1154" i="8"/>
  <c r="X1158" i="8"/>
  <c r="W1158" i="8"/>
  <c r="X1162" i="8"/>
  <c r="W1162" i="8"/>
  <c r="W1166" i="8"/>
  <c r="X1166" i="8"/>
  <c r="X1170" i="8"/>
  <c r="W1170" i="8"/>
  <c r="X1174" i="8"/>
  <c r="W1174" i="8"/>
  <c r="X1178" i="8"/>
  <c r="W1178" i="8"/>
  <c r="X1182" i="8"/>
  <c r="W1182" i="8"/>
  <c r="W1186" i="8"/>
  <c r="X1186" i="8"/>
  <c r="W1190" i="8"/>
  <c r="X1190" i="8"/>
  <c r="X1194" i="8"/>
  <c r="W1194" i="8"/>
  <c r="X1198" i="8"/>
  <c r="W1198" i="8"/>
  <c r="X1202" i="8"/>
  <c r="W1202" i="8"/>
  <c r="X1206" i="8"/>
  <c r="W1206" i="8"/>
  <c r="W1210" i="8"/>
  <c r="X1210" i="8"/>
  <c r="X1214" i="8"/>
  <c r="W1214" i="8"/>
  <c r="X1218" i="8"/>
  <c r="W1218" i="8"/>
  <c r="X1222" i="8"/>
  <c r="W1222" i="8"/>
  <c r="X1226" i="8"/>
  <c r="W1226" i="8"/>
  <c r="W1230" i="8"/>
  <c r="X1230" i="8"/>
  <c r="X1234" i="8"/>
  <c r="W1234" i="8"/>
  <c r="X1238" i="8"/>
  <c r="W1238" i="8"/>
  <c r="X1242" i="8"/>
  <c r="W1242" i="8"/>
  <c r="X1246" i="8"/>
  <c r="W1246" i="8"/>
  <c r="W1250" i="8"/>
  <c r="X1250" i="8"/>
  <c r="W1254" i="8"/>
  <c r="X1254" i="8"/>
  <c r="X1258" i="8"/>
  <c r="W1258" i="8"/>
  <c r="W1262" i="8"/>
  <c r="X1262" i="8"/>
  <c r="W1266" i="8"/>
  <c r="X1266" i="8"/>
  <c r="W1270" i="8"/>
  <c r="X1270" i="8"/>
  <c r="W1274" i="8"/>
  <c r="X1274" i="8"/>
  <c r="X1278" i="8"/>
  <c r="W1278" i="8"/>
  <c r="X1282" i="8"/>
  <c r="W1282" i="8"/>
  <c r="W1286" i="8"/>
  <c r="X1286" i="8"/>
  <c r="W1290" i="8"/>
  <c r="X1290" i="8"/>
  <c r="X1294" i="8"/>
  <c r="W1294" i="8"/>
  <c r="X1298" i="8"/>
  <c r="W1298" i="8"/>
  <c r="X1302" i="8"/>
  <c r="W1302" i="8"/>
  <c r="W1306" i="8"/>
  <c r="X1306" i="8"/>
  <c r="X1364" i="8"/>
  <c r="W1364" i="8"/>
  <c r="W1380" i="8"/>
  <c r="X1380" i="8"/>
  <c r="W1396" i="8"/>
  <c r="X1396" i="8"/>
  <c r="X24" i="8"/>
  <c r="W24" i="8"/>
  <c r="W72" i="8"/>
  <c r="X72" i="8"/>
  <c r="X100" i="8"/>
  <c r="W100" i="8"/>
  <c r="W112" i="8"/>
  <c r="X112" i="8"/>
  <c r="X123" i="8"/>
  <c r="W123" i="8"/>
  <c r="X127" i="8"/>
  <c r="W127" i="8"/>
  <c r="X130" i="8"/>
  <c r="W130" i="8"/>
  <c r="W134" i="8"/>
  <c r="X134" i="8"/>
  <c r="X136" i="8"/>
  <c r="W136" i="8"/>
  <c r="X140" i="8"/>
  <c r="W140" i="8"/>
  <c r="X143" i="8"/>
  <c r="W143" i="8"/>
  <c r="X147" i="8"/>
  <c r="W147" i="8"/>
  <c r="X151" i="8"/>
  <c r="W151" i="8"/>
  <c r="X154" i="8"/>
  <c r="W154" i="8"/>
  <c r="X159" i="8"/>
  <c r="W159" i="8"/>
  <c r="X163" i="8"/>
  <c r="W163" i="8"/>
  <c r="X166" i="8"/>
  <c r="W166" i="8"/>
  <c r="X170" i="8"/>
  <c r="W170" i="8"/>
  <c r="X173" i="8"/>
  <c r="W173" i="8"/>
  <c r="W177" i="8"/>
  <c r="X177" i="8"/>
  <c r="X181" i="8"/>
  <c r="W181" i="8"/>
  <c r="X184" i="8"/>
  <c r="W184" i="8"/>
  <c r="X187" i="8"/>
  <c r="W187" i="8"/>
  <c r="W191" i="8"/>
  <c r="X191" i="8"/>
  <c r="X195" i="8"/>
  <c r="W195" i="8"/>
  <c r="X198" i="8"/>
  <c r="W198" i="8"/>
  <c r="X203" i="8"/>
  <c r="W203" i="8"/>
  <c r="X208" i="8"/>
  <c r="W208" i="8"/>
  <c r="X212" i="8"/>
  <c r="W212" i="8"/>
  <c r="X216" i="8"/>
  <c r="W216" i="8"/>
  <c r="X220" i="8"/>
  <c r="W220" i="8"/>
  <c r="W224" i="8"/>
  <c r="X224" i="8"/>
  <c r="X226" i="8"/>
  <c r="W226" i="8"/>
  <c r="X230" i="8"/>
  <c r="W230" i="8"/>
  <c r="X234" i="8"/>
  <c r="W234" i="8"/>
  <c r="W237" i="8"/>
  <c r="X237" i="8"/>
  <c r="X241" i="8"/>
  <c r="W241" i="8"/>
  <c r="X246" i="8"/>
  <c r="W246" i="8"/>
  <c r="X249" i="8"/>
  <c r="W249" i="8"/>
  <c r="X252" i="8"/>
  <c r="W252" i="8"/>
  <c r="X255" i="8"/>
  <c r="W255" i="8"/>
  <c r="X260" i="8"/>
  <c r="W260" i="8"/>
  <c r="X265" i="8"/>
  <c r="W265" i="8"/>
  <c r="W267" i="8"/>
  <c r="X267" i="8"/>
  <c r="X271" i="8"/>
  <c r="W271" i="8"/>
  <c r="W275" i="8"/>
  <c r="X275" i="8"/>
  <c r="X279" i="8"/>
  <c r="W279" i="8"/>
  <c r="W283" i="8"/>
  <c r="X283" i="8"/>
  <c r="W286" i="8"/>
  <c r="X286" i="8"/>
  <c r="X289" i="8"/>
  <c r="W289" i="8"/>
  <c r="X293" i="8"/>
  <c r="W293" i="8"/>
  <c r="X298" i="8"/>
  <c r="W298" i="8"/>
  <c r="W302" i="8"/>
  <c r="X302" i="8"/>
  <c r="X305" i="8"/>
  <c r="W305" i="8"/>
  <c r="W307" i="8"/>
  <c r="X307" i="8"/>
  <c r="X311" i="8"/>
  <c r="W311" i="8"/>
  <c r="X314" i="8"/>
  <c r="W314" i="8"/>
  <c r="X316" i="8"/>
  <c r="W316" i="8"/>
  <c r="X319" i="8"/>
  <c r="W319" i="8"/>
  <c r="X322" i="8"/>
  <c r="W322" i="8"/>
  <c r="X324" i="8"/>
  <c r="W324" i="8"/>
  <c r="X327" i="8"/>
  <c r="W327" i="8"/>
  <c r="X329" i="8"/>
  <c r="W329" i="8"/>
  <c r="W331" i="8"/>
  <c r="X331" i="8"/>
  <c r="W334" i="8"/>
  <c r="X334" i="8"/>
  <c r="X335" i="8"/>
  <c r="W335" i="8"/>
  <c r="X338" i="8"/>
  <c r="W338" i="8"/>
  <c r="W339" i="8"/>
  <c r="X339" i="8"/>
  <c r="X340" i="8"/>
  <c r="W340" i="8"/>
  <c r="W342" i="8"/>
  <c r="X342" i="8"/>
  <c r="X343" i="8"/>
  <c r="W343" i="8"/>
  <c r="X345" i="8"/>
  <c r="W345" i="8"/>
  <c r="W347" i="8"/>
  <c r="X347" i="8"/>
  <c r="W363" i="8"/>
  <c r="X363" i="8"/>
  <c r="X379" i="8"/>
  <c r="W379" i="8"/>
  <c r="X395" i="8"/>
  <c r="W395" i="8"/>
  <c r="X396" i="8"/>
  <c r="W396" i="8"/>
  <c r="X443" i="8"/>
  <c r="W443" i="8"/>
  <c r="X444" i="8"/>
  <c r="W444" i="8"/>
  <c r="X35" i="8"/>
  <c r="W35" i="8"/>
  <c r="W39" i="8"/>
  <c r="X39" i="8"/>
  <c r="W43" i="8"/>
  <c r="X43" i="8"/>
  <c r="X71" i="8"/>
  <c r="W71" i="8"/>
  <c r="X83" i="8"/>
  <c r="W83" i="8"/>
  <c r="X103" i="8"/>
  <c r="W103" i="8"/>
  <c r="X107" i="8"/>
  <c r="W107" i="8"/>
  <c r="W369" i="8"/>
  <c r="X369" i="8"/>
  <c r="X370" i="8"/>
  <c r="W370" i="8"/>
  <c r="X393" i="8"/>
  <c r="W393" i="8"/>
  <c r="W394" i="8"/>
  <c r="X394" i="8"/>
  <c r="X409" i="8"/>
  <c r="W409" i="8"/>
  <c r="W410" i="8"/>
  <c r="X410" i="8"/>
  <c r="X425" i="8"/>
  <c r="W425" i="8"/>
  <c r="X426" i="8"/>
  <c r="W426" i="8"/>
  <c r="X449" i="8"/>
  <c r="W449" i="8"/>
  <c r="X450" i="8"/>
  <c r="W450" i="8"/>
  <c r="X473" i="8"/>
  <c r="W473" i="8"/>
  <c r="X474" i="8"/>
  <c r="W474" i="8"/>
  <c r="X517" i="8"/>
  <c r="W517" i="8"/>
  <c r="X864" i="8"/>
  <c r="W864" i="8"/>
  <c r="X865" i="8"/>
  <c r="W865" i="8"/>
  <c r="X873" i="8"/>
  <c r="W873" i="8"/>
  <c r="X10" i="8"/>
  <c r="W10" i="8"/>
  <c r="W14" i="8"/>
  <c r="X14" i="8"/>
  <c r="X22" i="8"/>
  <c r="W22" i="8"/>
  <c r="W30" i="8"/>
  <c r="X30" i="8"/>
  <c r="X34" i="8"/>
  <c r="W34" i="8"/>
  <c r="X42" i="8"/>
  <c r="W42" i="8"/>
  <c r="X50" i="8"/>
  <c r="W50" i="8"/>
  <c r="X58" i="8"/>
  <c r="W58" i="8"/>
  <c r="X351" i="8"/>
  <c r="W351" i="8"/>
  <c r="X352" i="8"/>
  <c r="W352" i="8"/>
  <c r="X359" i="8"/>
  <c r="W359" i="8"/>
  <c r="X360" i="8"/>
  <c r="W360" i="8"/>
  <c r="X367" i="8"/>
  <c r="W367" i="8"/>
  <c r="X368" i="8"/>
  <c r="W368" i="8"/>
  <c r="X375" i="8"/>
  <c r="W375" i="8"/>
  <c r="X376" i="8"/>
  <c r="W376" i="8"/>
  <c r="W383" i="8"/>
  <c r="X383" i="8"/>
  <c r="X384" i="8"/>
  <c r="W384" i="8"/>
  <c r="W391" i="8"/>
  <c r="X391" i="8"/>
  <c r="X392" i="8"/>
  <c r="W392" i="8"/>
  <c r="W399" i="8"/>
  <c r="X399" i="8"/>
  <c r="X400" i="8"/>
  <c r="W400" i="8"/>
  <c r="W407" i="8"/>
  <c r="X407" i="8"/>
  <c r="X408" i="8"/>
  <c r="W408" i="8"/>
  <c r="X415" i="8"/>
  <c r="W415" i="8"/>
  <c r="W416" i="8"/>
  <c r="X416" i="8"/>
  <c r="X423" i="8"/>
  <c r="W423" i="8"/>
  <c r="W424" i="8"/>
  <c r="X424" i="8"/>
  <c r="X431" i="8"/>
  <c r="W431" i="8"/>
  <c r="W432" i="8"/>
  <c r="X432" i="8"/>
  <c r="X439" i="8"/>
  <c r="W439" i="8"/>
  <c r="W440" i="8"/>
  <c r="X440" i="8"/>
  <c r="X447" i="8"/>
  <c r="W447" i="8"/>
  <c r="W448" i="8"/>
  <c r="X448" i="8"/>
  <c r="X455" i="8"/>
  <c r="W455" i="8"/>
  <c r="W456" i="8"/>
  <c r="X456" i="8"/>
  <c r="X463" i="8"/>
  <c r="W463" i="8"/>
  <c r="W464" i="8"/>
  <c r="X464" i="8"/>
  <c r="X471" i="8"/>
  <c r="W471" i="8"/>
  <c r="W472" i="8"/>
  <c r="X472" i="8"/>
  <c r="X479" i="8"/>
  <c r="W479" i="8"/>
  <c r="X480" i="8"/>
  <c r="W480" i="8"/>
  <c r="X487" i="8"/>
  <c r="W487" i="8"/>
  <c r="X488" i="8"/>
  <c r="W488" i="8"/>
  <c r="X489" i="8"/>
  <c r="W489" i="8"/>
  <c r="X490" i="8"/>
  <c r="W490" i="8"/>
  <c r="W491" i="8"/>
  <c r="X491" i="8"/>
  <c r="X504" i="8"/>
  <c r="W504" i="8"/>
  <c r="X505" i="8"/>
  <c r="W505" i="8"/>
  <c r="X506" i="8"/>
  <c r="W506" i="8"/>
  <c r="W507" i="8"/>
  <c r="X507" i="8"/>
  <c r="X514" i="8"/>
  <c r="W514" i="8"/>
  <c r="W515" i="8"/>
  <c r="X515" i="8"/>
  <c r="X522" i="8"/>
  <c r="W522" i="8"/>
  <c r="W523" i="8"/>
  <c r="X523" i="8"/>
  <c r="X530" i="8"/>
  <c r="W530" i="8"/>
  <c r="W531" i="8"/>
  <c r="X531" i="8"/>
  <c r="X532" i="8"/>
  <c r="W532" i="8"/>
  <c r="X533" i="8"/>
  <c r="W533" i="8"/>
  <c r="W534" i="8"/>
  <c r="X534" i="8"/>
  <c r="X535" i="8"/>
  <c r="W535" i="8"/>
  <c r="X536" i="8"/>
  <c r="W536" i="8"/>
  <c r="X537" i="8"/>
  <c r="W537" i="8"/>
  <c r="X538" i="8"/>
  <c r="W538" i="8"/>
  <c r="W539" i="8"/>
  <c r="X539" i="8"/>
  <c r="X540" i="8"/>
  <c r="W540" i="8"/>
  <c r="X541" i="8"/>
  <c r="W541" i="8"/>
  <c r="W542" i="8"/>
  <c r="X542" i="8"/>
  <c r="X543" i="8"/>
  <c r="W543" i="8"/>
  <c r="X544" i="8"/>
  <c r="W544" i="8"/>
  <c r="X545" i="8"/>
  <c r="W545" i="8"/>
  <c r="X546" i="8"/>
  <c r="W546" i="8"/>
  <c r="W547" i="8"/>
  <c r="X547" i="8"/>
  <c r="X548" i="8"/>
  <c r="W548" i="8"/>
  <c r="X549" i="8"/>
  <c r="W549" i="8"/>
  <c r="W550" i="8"/>
  <c r="X550" i="8"/>
  <c r="X551" i="8"/>
  <c r="W551" i="8"/>
  <c r="X552" i="8"/>
  <c r="W552" i="8"/>
  <c r="X553" i="8"/>
  <c r="W553" i="8"/>
  <c r="X554" i="8"/>
  <c r="W554" i="8"/>
  <c r="W555" i="8"/>
  <c r="X555" i="8"/>
  <c r="X556" i="8"/>
  <c r="W556" i="8"/>
  <c r="X557" i="8"/>
  <c r="W557" i="8"/>
  <c r="W558" i="8"/>
  <c r="X558" i="8"/>
  <c r="X559" i="8"/>
  <c r="W559" i="8"/>
  <c r="X560" i="8"/>
  <c r="W560" i="8"/>
  <c r="X561" i="8"/>
  <c r="W561" i="8"/>
  <c r="X562" i="8"/>
  <c r="W562" i="8"/>
  <c r="W563" i="8"/>
  <c r="X563" i="8"/>
  <c r="X564" i="8"/>
  <c r="W564" i="8"/>
  <c r="X565" i="8"/>
  <c r="W565" i="8"/>
  <c r="W566" i="8"/>
  <c r="X566" i="8"/>
  <c r="X567" i="8"/>
  <c r="W567" i="8"/>
  <c r="X568" i="8"/>
  <c r="W568" i="8"/>
  <c r="X569" i="8"/>
  <c r="W569" i="8"/>
  <c r="X570" i="8"/>
  <c r="W570" i="8"/>
  <c r="W571" i="8"/>
  <c r="X571" i="8"/>
  <c r="X572" i="8"/>
  <c r="W572" i="8"/>
  <c r="X573" i="8"/>
  <c r="W573" i="8"/>
  <c r="W574" i="8"/>
  <c r="X574" i="8"/>
  <c r="X575" i="8"/>
  <c r="W575" i="8"/>
  <c r="X576" i="8"/>
  <c r="W576" i="8"/>
  <c r="X577" i="8"/>
  <c r="W577" i="8"/>
  <c r="X578" i="8"/>
  <c r="W578" i="8"/>
  <c r="W579" i="8"/>
  <c r="X579" i="8"/>
  <c r="X580" i="8"/>
  <c r="W580" i="8"/>
  <c r="X581" i="8"/>
  <c r="W581" i="8"/>
  <c r="W582" i="8"/>
  <c r="X582" i="8"/>
  <c r="X583" i="8"/>
  <c r="W583" i="8"/>
  <c r="X584" i="8"/>
  <c r="W584" i="8"/>
  <c r="X585" i="8"/>
  <c r="W585" i="8"/>
  <c r="X586" i="8"/>
  <c r="W586" i="8"/>
  <c r="W587" i="8"/>
  <c r="X587" i="8"/>
  <c r="X588" i="8"/>
  <c r="W588" i="8"/>
  <c r="X589" i="8"/>
  <c r="W589" i="8"/>
  <c r="W590" i="8"/>
  <c r="X590" i="8"/>
  <c r="X591" i="8"/>
  <c r="W591" i="8"/>
  <c r="X592" i="8"/>
  <c r="W592" i="8"/>
  <c r="X593" i="8"/>
  <c r="W593" i="8"/>
  <c r="W594" i="8"/>
  <c r="X594" i="8"/>
  <c r="W595" i="8"/>
  <c r="X595" i="8"/>
  <c r="X596" i="8"/>
  <c r="W596" i="8"/>
  <c r="W597" i="8"/>
  <c r="X597" i="8"/>
  <c r="W598" i="8"/>
  <c r="X598" i="8"/>
  <c r="W599" i="8"/>
  <c r="X599" i="8"/>
  <c r="X600" i="8"/>
  <c r="W600" i="8"/>
  <c r="X601" i="8"/>
  <c r="W601" i="8"/>
  <c r="X602" i="8"/>
  <c r="W602" i="8"/>
  <c r="W603" i="8"/>
  <c r="X603" i="8"/>
  <c r="X604" i="8"/>
  <c r="W604" i="8"/>
  <c r="X605" i="8"/>
  <c r="W605" i="8"/>
  <c r="W606" i="8"/>
  <c r="X606" i="8"/>
  <c r="X607" i="8"/>
  <c r="W607" i="8"/>
  <c r="X608" i="8"/>
  <c r="W608" i="8"/>
  <c r="X609" i="8"/>
  <c r="W609" i="8"/>
  <c r="X610" i="8"/>
  <c r="W610" i="8"/>
  <c r="W611" i="8"/>
  <c r="X611" i="8"/>
  <c r="X612" i="8"/>
  <c r="W612" i="8"/>
  <c r="X613" i="8"/>
  <c r="W613" i="8"/>
  <c r="W614" i="8"/>
  <c r="X614" i="8"/>
  <c r="X615" i="8"/>
  <c r="W615" i="8"/>
  <c r="W616" i="8"/>
  <c r="X616" i="8"/>
  <c r="X617" i="8"/>
  <c r="W617" i="8"/>
  <c r="X618" i="8"/>
  <c r="W618" i="8"/>
  <c r="W619" i="8"/>
  <c r="X619" i="8"/>
  <c r="X620" i="8"/>
  <c r="W620" i="8"/>
  <c r="X621" i="8"/>
  <c r="W621" i="8"/>
  <c r="W622" i="8"/>
  <c r="X622" i="8"/>
  <c r="X623" i="8"/>
  <c r="W623" i="8"/>
  <c r="X624" i="8"/>
  <c r="W624" i="8"/>
  <c r="X625" i="8"/>
  <c r="W625" i="8"/>
  <c r="W626" i="8"/>
  <c r="X626" i="8"/>
  <c r="W627" i="8"/>
  <c r="X627" i="8"/>
  <c r="X628" i="8"/>
  <c r="W628" i="8"/>
  <c r="W629" i="8"/>
  <c r="X629" i="8"/>
  <c r="X630" i="8"/>
  <c r="W630" i="8"/>
  <c r="X631" i="8"/>
  <c r="W631" i="8"/>
  <c r="X632" i="8"/>
  <c r="W632" i="8"/>
  <c r="W633" i="8"/>
  <c r="X633" i="8"/>
  <c r="X634" i="8"/>
  <c r="W634" i="8"/>
  <c r="X635" i="8"/>
  <c r="W635" i="8"/>
  <c r="X636" i="8"/>
  <c r="W636" i="8"/>
  <c r="X637" i="8"/>
  <c r="W637" i="8"/>
  <c r="W638" i="8"/>
  <c r="X638" i="8"/>
  <c r="W639" i="8"/>
  <c r="X639" i="8"/>
  <c r="W640" i="8"/>
  <c r="X640" i="8"/>
  <c r="X641" i="8"/>
  <c r="W641" i="8"/>
  <c r="W642" i="8"/>
  <c r="X642" i="8"/>
  <c r="X643" i="8"/>
  <c r="W643" i="8"/>
  <c r="X644" i="8"/>
  <c r="W644" i="8"/>
  <c r="X645" i="8"/>
  <c r="W645" i="8"/>
  <c r="X646" i="8"/>
  <c r="W646" i="8"/>
  <c r="W647" i="8"/>
  <c r="X647" i="8"/>
  <c r="X648" i="8"/>
  <c r="W648" i="8"/>
  <c r="W649" i="8"/>
  <c r="X649" i="8"/>
  <c r="X650" i="8"/>
  <c r="W650" i="8"/>
  <c r="W651" i="8"/>
  <c r="X651" i="8"/>
  <c r="X652" i="8"/>
  <c r="W652" i="8"/>
  <c r="X653" i="8"/>
  <c r="W653" i="8"/>
  <c r="X654" i="8"/>
  <c r="W654" i="8"/>
  <c r="W655" i="8"/>
  <c r="X655" i="8"/>
  <c r="W656" i="8"/>
  <c r="X656" i="8"/>
  <c r="W657" i="8"/>
  <c r="X657" i="8"/>
  <c r="X658" i="8"/>
  <c r="W658" i="8"/>
  <c r="X659" i="8"/>
  <c r="W659" i="8"/>
  <c r="W660" i="8"/>
  <c r="X660" i="8"/>
  <c r="X661" i="8"/>
  <c r="W661" i="8"/>
  <c r="X662" i="8"/>
  <c r="W662" i="8"/>
  <c r="W663" i="8"/>
  <c r="X663" i="8"/>
  <c r="X664" i="8"/>
  <c r="W664" i="8"/>
  <c r="W665" i="8"/>
  <c r="X665" i="8"/>
  <c r="W666" i="8"/>
  <c r="X666" i="8"/>
  <c r="X667" i="8"/>
  <c r="W667" i="8"/>
  <c r="X668" i="8"/>
  <c r="W668" i="8"/>
  <c r="W669" i="8"/>
  <c r="X669" i="8"/>
  <c r="W670" i="8"/>
  <c r="X670" i="8"/>
  <c r="X671" i="8"/>
  <c r="W671" i="8"/>
  <c r="W672" i="8"/>
  <c r="X672" i="8"/>
  <c r="X673" i="8"/>
  <c r="W673" i="8"/>
  <c r="X674" i="8"/>
  <c r="W674" i="8"/>
  <c r="W675" i="8"/>
  <c r="X675" i="8"/>
  <c r="X676" i="8"/>
  <c r="W676" i="8"/>
  <c r="W677" i="8"/>
  <c r="X677" i="8"/>
  <c r="W678" i="8"/>
  <c r="X678" i="8"/>
  <c r="X679" i="8"/>
  <c r="W679" i="8"/>
  <c r="X680" i="8"/>
  <c r="W680" i="8"/>
  <c r="W681" i="8"/>
  <c r="X681" i="8"/>
  <c r="W682" i="8"/>
  <c r="X682" i="8"/>
  <c r="X683" i="8"/>
  <c r="W683" i="8"/>
  <c r="W684" i="8"/>
  <c r="X684" i="8"/>
  <c r="W685" i="8"/>
  <c r="X685" i="8"/>
  <c r="W686" i="8"/>
  <c r="X686" i="8"/>
  <c r="W687" i="8"/>
  <c r="X687" i="8"/>
  <c r="X688" i="8"/>
  <c r="W688" i="8"/>
  <c r="X689" i="8"/>
  <c r="W689" i="8"/>
  <c r="X690" i="8"/>
  <c r="W690" i="8"/>
  <c r="W691" i="8"/>
  <c r="X691" i="8"/>
  <c r="X692" i="8"/>
  <c r="W692" i="8"/>
  <c r="W693" i="8"/>
  <c r="X693" i="8"/>
  <c r="W694" i="8"/>
  <c r="X694" i="8"/>
  <c r="X695" i="8"/>
  <c r="W695" i="8"/>
  <c r="X696" i="8"/>
  <c r="W696" i="8"/>
  <c r="W697" i="8"/>
  <c r="X697" i="8"/>
  <c r="X698" i="8"/>
  <c r="W698" i="8"/>
  <c r="X699" i="8"/>
  <c r="W699" i="8"/>
  <c r="W700" i="8"/>
  <c r="X700" i="8"/>
  <c r="X701" i="8"/>
  <c r="W701" i="8"/>
  <c r="W702" i="8"/>
  <c r="X702" i="8"/>
  <c r="W703" i="8"/>
  <c r="X703" i="8"/>
  <c r="X704" i="8"/>
  <c r="W704" i="8"/>
  <c r="X705" i="8"/>
  <c r="W705" i="8"/>
  <c r="X706" i="8"/>
  <c r="W706" i="8"/>
  <c r="X707" i="8"/>
  <c r="W707" i="8"/>
  <c r="X708" i="8"/>
  <c r="W708" i="8"/>
  <c r="W709" i="8"/>
  <c r="X709" i="8"/>
  <c r="X710" i="8"/>
  <c r="W710" i="8"/>
  <c r="X711" i="8"/>
  <c r="W711" i="8"/>
  <c r="W712" i="8"/>
  <c r="X712" i="8"/>
  <c r="X713" i="8"/>
  <c r="W713" i="8"/>
  <c r="W714" i="8"/>
  <c r="X714" i="8"/>
  <c r="X715" i="8"/>
  <c r="W715" i="8"/>
  <c r="X716" i="8"/>
  <c r="W716" i="8"/>
  <c r="W717" i="8"/>
  <c r="X717" i="8"/>
  <c r="X718" i="8"/>
  <c r="W718" i="8"/>
  <c r="X719" i="8"/>
  <c r="W719" i="8"/>
  <c r="X720" i="8"/>
  <c r="W720" i="8"/>
  <c r="X721" i="8"/>
  <c r="W721" i="8"/>
  <c r="X722" i="8"/>
  <c r="W722" i="8"/>
  <c r="W723" i="8"/>
  <c r="X723" i="8"/>
  <c r="X724" i="8"/>
  <c r="W724" i="8"/>
  <c r="X725" i="8"/>
  <c r="W725" i="8"/>
  <c r="Y725" i="8" s="1"/>
  <c r="Z725" i="8" s="1"/>
  <c r="W726" i="8"/>
  <c r="X726" i="8"/>
  <c r="X727" i="8"/>
  <c r="W727" i="8"/>
  <c r="X728" i="8"/>
  <c r="W728" i="8"/>
  <c r="W729" i="8"/>
  <c r="X729" i="8"/>
  <c r="X730" i="8"/>
  <c r="W730" i="8"/>
  <c r="X731" i="8"/>
  <c r="W731" i="8"/>
  <c r="W732" i="8"/>
  <c r="X732" i="8"/>
  <c r="X733" i="8"/>
  <c r="W733" i="8"/>
  <c r="W734" i="8"/>
  <c r="X734" i="8"/>
  <c r="W735" i="8"/>
  <c r="X735" i="8"/>
  <c r="X736" i="8"/>
  <c r="W736" i="8"/>
  <c r="X737" i="8"/>
  <c r="W737" i="8"/>
  <c r="X738" i="8"/>
  <c r="W738" i="8"/>
  <c r="X739" i="8"/>
  <c r="W739" i="8"/>
  <c r="X740" i="8"/>
  <c r="W740" i="8"/>
  <c r="W741" i="8"/>
  <c r="X741" i="8"/>
  <c r="X742" i="8"/>
  <c r="W742" i="8"/>
  <c r="X743" i="8"/>
  <c r="W743" i="8"/>
  <c r="W744" i="8"/>
  <c r="X744" i="8"/>
  <c r="X745" i="8"/>
  <c r="W745" i="8"/>
  <c r="W746" i="8"/>
  <c r="X746" i="8"/>
  <c r="X747" i="8"/>
  <c r="W747" i="8"/>
  <c r="X748" i="8"/>
  <c r="W748" i="8"/>
  <c r="W749" i="8"/>
  <c r="X749" i="8"/>
  <c r="X750" i="8"/>
  <c r="W750" i="8"/>
  <c r="X751" i="8"/>
  <c r="W751" i="8"/>
  <c r="X752" i="8"/>
  <c r="W752" i="8"/>
  <c r="X753" i="8"/>
  <c r="W753" i="8"/>
  <c r="X754" i="8"/>
  <c r="W754" i="8"/>
  <c r="W755" i="8"/>
  <c r="X755" i="8"/>
  <c r="X756" i="8"/>
  <c r="W756" i="8"/>
  <c r="X757" i="8"/>
  <c r="W757" i="8"/>
  <c r="W758" i="8"/>
  <c r="X758" i="8"/>
  <c r="X759" i="8"/>
  <c r="W759" i="8"/>
  <c r="X760" i="8"/>
  <c r="W760" i="8"/>
  <c r="W761" i="8"/>
  <c r="X761" i="8"/>
  <c r="X762" i="8"/>
  <c r="W762" i="8"/>
  <c r="X763" i="8"/>
  <c r="W763" i="8"/>
  <c r="W764" i="8"/>
  <c r="X764" i="8"/>
  <c r="X765" i="8"/>
  <c r="W765" i="8"/>
  <c r="W766" i="8"/>
  <c r="X766" i="8"/>
  <c r="W767" i="8"/>
  <c r="X767" i="8"/>
  <c r="X768" i="8"/>
  <c r="W768" i="8"/>
  <c r="X769" i="8"/>
  <c r="W769" i="8"/>
  <c r="X770" i="8"/>
  <c r="W770" i="8"/>
  <c r="X771" i="8"/>
  <c r="W771" i="8"/>
  <c r="X772" i="8"/>
  <c r="W772" i="8"/>
  <c r="W773" i="8"/>
  <c r="X773" i="8"/>
  <c r="X774" i="8"/>
  <c r="W774" i="8"/>
  <c r="X775" i="8"/>
  <c r="W775" i="8"/>
  <c r="W776" i="8"/>
  <c r="X776" i="8"/>
  <c r="X777" i="8"/>
  <c r="W777" i="8"/>
  <c r="W778" i="8"/>
  <c r="X778" i="8"/>
  <c r="X779" i="8"/>
  <c r="W779" i="8"/>
  <c r="X780" i="8"/>
  <c r="W780" i="8"/>
  <c r="W781" i="8"/>
  <c r="X781" i="8"/>
  <c r="X782" i="8"/>
  <c r="W782" i="8"/>
  <c r="X783" i="8"/>
  <c r="W783" i="8"/>
  <c r="X784" i="8"/>
  <c r="W784" i="8"/>
  <c r="X785" i="8"/>
  <c r="W785" i="8"/>
  <c r="X786" i="8"/>
  <c r="W786" i="8"/>
  <c r="W787" i="8"/>
  <c r="X787" i="8"/>
  <c r="X788" i="8"/>
  <c r="W788" i="8"/>
  <c r="X789" i="8"/>
  <c r="W789" i="8"/>
  <c r="W790" i="8"/>
  <c r="X790" i="8"/>
  <c r="X791" i="8"/>
  <c r="W791" i="8"/>
  <c r="X792" i="8"/>
  <c r="W792" i="8"/>
  <c r="W793" i="8"/>
  <c r="X793" i="8"/>
  <c r="X794" i="8"/>
  <c r="W794" i="8"/>
  <c r="X795" i="8"/>
  <c r="W795" i="8"/>
  <c r="W796" i="8"/>
  <c r="X796" i="8"/>
  <c r="X797" i="8"/>
  <c r="W797" i="8"/>
  <c r="W798" i="8"/>
  <c r="X798" i="8"/>
  <c r="W799" i="8"/>
  <c r="X799" i="8"/>
  <c r="X800" i="8"/>
  <c r="W800" i="8"/>
  <c r="X801" i="8"/>
  <c r="W801" i="8"/>
  <c r="X802" i="8"/>
  <c r="W802" i="8"/>
  <c r="X803" i="8"/>
  <c r="W803" i="8"/>
  <c r="X804" i="8"/>
  <c r="W804" i="8"/>
  <c r="W805" i="8"/>
  <c r="X805" i="8"/>
  <c r="X806" i="8"/>
  <c r="W806" i="8"/>
  <c r="X807" i="8"/>
  <c r="W807" i="8"/>
  <c r="W808" i="8"/>
  <c r="X808" i="8"/>
  <c r="X809" i="8"/>
  <c r="W809" i="8"/>
  <c r="W810" i="8"/>
  <c r="X810" i="8"/>
  <c r="X811" i="8"/>
  <c r="W811" i="8"/>
  <c r="X812" i="8"/>
  <c r="W812" i="8"/>
  <c r="W813" i="8"/>
  <c r="X813" i="8"/>
  <c r="X814" i="8"/>
  <c r="W814" i="8"/>
  <c r="X815" i="8"/>
  <c r="W815" i="8"/>
  <c r="X816" i="8"/>
  <c r="W816" i="8"/>
  <c r="X817" i="8"/>
  <c r="W817" i="8"/>
  <c r="X818" i="8"/>
  <c r="W818" i="8"/>
  <c r="W819" i="8"/>
  <c r="X819" i="8"/>
  <c r="X820" i="8"/>
  <c r="W820" i="8"/>
  <c r="X821" i="8"/>
  <c r="W821" i="8"/>
  <c r="W822" i="8"/>
  <c r="X822" i="8"/>
  <c r="X823" i="8"/>
  <c r="W823" i="8"/>
  <c r="X824" i="8"/>
  <c r="W824" i="8"/>
  <c r="W825" i="8"/>
  <c r="X825" i="8"/>
  <c r="X826" i="8"/>
  <c r="W826" i="8"/>
  <c r="X827" i="8"/>
  <c r="W827" i="8"/>
  <c r="W828" i="8"/>
  <c r="X828" i="8"/>
  <c r="X829" i="8"/>
  <c r="W829" i="8"/>
  <c r="W830" i="8"/>
  <c r="X830" i="8"/>
  <c r="W831" i="8"/>
  <c r="X831" i="8"/>
  <c r="X832" i="8"/>
  <c r="W832" i="8"/>
  <c r="X833" i="8"/>
  <c r="W833" i="8"/>
  <c r="X834" i="8"/>
  <c r="W834" i="8"/>
  <c r="X835" i="8"/>
  <c r="W835" i="8"/>
  <c r="X836" i="8"/>
  <c r="W836" i="8"/>
  <c r="W837" i="8"/>
  <c r="X837" i="8"/>
  <c r="X838" i="8"/>
  <c r="W838" i="8"/>
  <c r="X839" i="8"/>
  <c r="W839" i="8"/>
  <c r="W840" i="8"/>
  <c r="X840" i="8"/>
  <c r="X841" i="8"/>
  <c r="W841" i="8"/>
  <c r="W842" i="8"/>
  <c r="X842" i="8"/>
  <c r="X843" i="8"/>
  <c r="W843" i="8"/>
  <c r="X844" i="8"/>
  <c r="W844" i="8"/>
  <c r="W845" i="8"/>
  <c r="X845" i="8"/>
  <c r="X846" i="8"/>
  <c r="W846" i="8"/>
  <c r="X847" i="8"/>
  <c r="W847" i="8"/>
  <c r="X848" i="8"/>
  <c r="W848" i="8"/>
  <c r="X849" i="8"/>
  <c r="W849" i="8"/>
  <c r="X850" i="8"/>
  <c r="W850" i="8"/>
  <c r="W851" i="8"/>
  <c r="X851" i="8"/>
  <c r="X852" i="8"/>
  <c r="W852" i="8"/>
  <c r="X853" i="8"/>
  <c r="W853" i="8"/>
  <c r="W854" i="8"/>
  <c r="X854" i="8"/>
  <c r="X855" i="8"/>
  <c r="W855" i="8"/>
  <c r="X856" i="8"/>
  <c r="W856" i="8"/>
  <c r="W857" i="8"/>
  <c r="X857" i="8"/>
  <c r="X858" i="8"/>
  <c r="W858" i="8"/>
  <c r="X859" i="8"/>
  <c r="W859" i="8"/>
  <c r="W860" i="8"/>
  <c r="X860" i="8"/>
  <c r="X861" i="8"/>
  <c r="W861" i="8"/>
  <c r="W862" i="8"/>
  <c r="X862" i="8"/>
  <c r="W863" i="8"/>
  <c r="X863" i="8"/>
  <c r="X870" i="8"/>
  <c r="W870" i="8"/>
  <c r="X871" i="8"/>
  <c r="W871" i="8"/>
  <c r="X1311" i="8"/>
  <c r="W1311" i="8"/>
  <c r="X1315" i="8"/>
  <c r="W1315" i="8"/>
  <c r="X1319" i="8"/>
  <c r="W1319" i="8"/>
  <c r="W1323" i="8"/>
  <c r="X1323" i="8"/>
  <c r="X1327" i="8"/>
  <c r="W1327" i="8"/>
  <c r="X1331" i="8"/>
  <c r="W1331" i="8"/>
  <c r="X1335" i="8"/>
  <c r="W1335" i="8"/>
  <c r="X1339" i="8"/>
  <c r="W1339" i="8"/>
  <c r="W1343" i="8"/>
  <c r="X1343" i="8"/>
  <c r="X1347" i="8"/>
  <c r="W1347" i="8"/>
  <c r="X1351" i="8"/>
  <c r="W1351" i="8"/>
  <c r="X1355" i="8"/>
  <c r="W1355" i="8"/>
  <c r="X1366" i="8"/>
  <c r="W1366" i="8"/>
  <c r="X1372" i="8"/>
  <c r="W1372" i="8"/>
  <c r="X1373" i="8"/>
  <c r="W1373" i="8"/>
  <c r="X1378" i="8"/>
  <c r="W1378" i="8"/>
  <c r="X1379" i="8"/>
  <c r="W1379" i="8"/>
  <c r="W1384" i="8"/>
  <c r="X1384" i="8"/>
  <c r="X1385" i="8"/>
  <c r="W1385" i="8"/>
  <c r="X1398" i="8"/>
  <c r="W1398" i="8"/>
  <c r="X1404" i="8"/>
  <c r="W1404" i="8"/>
  <c r="W1408" i="8"/>
  <c r="X1408" i="8"/>
  <c r="X1461" i="8"/>
  <c r="W1461" i="8"/>
  <c r="X1465" i="8"/>
  <c r="W1465" i="8"/>
  <c r="X1469" i="8"/>
  <c r="W1469" i="8"/>
  <c r="W1476" i="8"/>
  <c r="X1476" i="8"/>
  <c r="X1480" i="8"/>
  <c r="W1480" i="8"/>
  <c r="X1484" i="8"/>
  <c r="W1484" i="8"/>
  <c r="X1488" i="8"/>
  <c r="W1488" i="8"/>
  <c r="X1489" i="8"/>
  <c r="W1489" i="8"/>
  <c r="W1490" i="8"/>
  <c r="X1490" i="8"/>
  <c r="X1491" i="8"/>
  <c r="W1491" i="8"/>
  <c r="X1502" i="8"/>
  <c r="W1502" i="8"/>
  <c r="W1503" i="8"/>
  <c r="X1503" i="8"/>
  <c r="W1508" i="8"/>
  <c r="X1508" i="8"/>
  <c r="X1518" i="8"/>
  <c r="W1518" i="8"/>
  <c r="W1519" i="8"/>
  <c r="X1519" i="8"/>
  <c r="W1524" i="8"/>
  <c r="X1524" i="8"/>
  <c r="X1534" i="8"/>
  <c r="W1534" i="8"/>
  <c r="W1535" i="8"/>
  <c r="X1535" i="8"/>
  <c r="W1540" i="8"/>
  <c r="X1540" i="8"/>
  <c r="X1550" i="8"/>
  <c r="W1550" i="8"/>
  <c r="W1551" i="8"/>
  <c r="X1551" i="8"/>
  <c r="W1556" i="8"/>
  <c r="X1556" i="8"/>
  <c r="X1566" i="8"/>
  <c r="W1566" i="8"/>
  <c r="X1567" i="8"/>
  <c r="W1567" i="8"/>
  <c r="W1572" i="8"/>
  <c r="X1572" i="8"/>
  <c r="W1582" i="8"/>
  <c r="X1582" i="8"/>
  <c r="X1583" i="8"/>
  <c r="W1583" i="8"/>
  <c r="X1588" i="8"/>
  <c r="W1588" i="8"/>
  <c r="X1592" i="8"/>
  <c r="W1592" i="8"/>
  <c r="X1596" i="8"/>
  <c r="W1596" i="8"/>
  <c r="X1600" i="8"/>
  <c r="W1600" i="8"/>
  <c r="X1604" i="8"/>
  <c r="W1604" i="8"/>
  <c r="X1608" i="8"/>
  <c r="W1608" i="8"/>
  <c r="X1613" i="8"/>
  <c r="W1613" i="8"/>
  <c r="W1623" i="8"/>
  <c r="X1623" i="8"/>
  <c r="X8" i="8"/>
  <c r="W8" i="8"/>
  <c r="W12" i="8"/>
  <c r="X12" i="8"/>
  <c r="X16" i="8"/>
  <c r="W16" i="8"/>
  <c r="W28" i="8"/>
  <c r="X28" i="8"/>
  <c r="X40" i="8"/>
  <c r="W40" i="8"/>
  <c r="X52" i="8"/>
  <c r="W52" i="8"/>
  <c r="W56" i="8"/>
  <c r="X56" i="8"/>
  <c r="X68" i="8"/>
  <c r="W68" i="8"/>
  <c r="W80" i="8"/>
  <c r="X80" i="8"/>
  <c r="W88" i="8"/>
  <c r="X88" i="8"/>
  <c r="W104" i="8"/>
  <c r="X104" i="8"/>
  <c r="X122" i="8"/>
  <c r="W122" i="8"/>
  <c r="W125" i="8"/>
  <c r="X125" i="8"/>
  <c r="X128" i="8"/>
  <c r="W128" i="8"/>
  <c r="W131" i="8"/>
  <c r="X131" i="8"/>
  <c r="X135" i="8"/>
  <c r="W135" i="8"/>
  <c r="W139" i="8"/>
  <c r="X139" i="8"/>
  <c r="W142" i="8"/>
  <c r="X142" i="8"/>
  <c r="W145" i="8"/>
  <c r="X145" i="8"/>
  <c r="W148" i="8"/>
  <c r="X148" i="8"/>
  <c r="X152" i="8"/>
  <c r="W152" i="8"/>
  <c r="X155" i="8"/>
  <c r="W155" i="8"/>
  <c r="X160" i="8"/>
  <c r="W160" i="8"/>
  <c r="W164" i="8"/>
  <c r="X164" i="8"/>
  <c r="X167" i="8"/>
  <c r="W167" i="8"/>
  <c r="X171" i="8"/>
  <c r="W171" i="8"/>
  <c r="X175" i="8"/>
  <c r="W175" i="8"/>
  <c r="X178" i="8"/>
  <c r="W178" i="8"/>
  <c r="X182" i="8"/>
  <c r="W182" i="8"/>
  <c r="X186" i="8"/>
  <c r="W186" i="8"/>
  <c r="X190" i="8"/>
  <c r="W190" i="8"/>
  <c r="X193" i="8"/>
  <c r="W193" i="8"/>
  <c r="X197" i="8"/>
  <c r="W197" i="8"/>
  <c r="X201" i="8"/>
  <c r="W201" i="8"/>
  <c r="X204" i="8"/>
  <c r="W204" i="8"/>
  <c r="W207" i="8"/>
  <c r="X207" i="8"/>
  <c r="X211" i="8"/>
  <c r="W211" i="8"/>
  <c r="W215" i="8"/>
  <c r="X215" i="8"/>
  <c r="X219" i="8"/>
  <c r="W219" i="8"/>
  <c r="X223" i="8"/>
  <c r="W223" i="8"/>
  <c r="X227" i="8"/>
  <c r="W227" i="8"/>
  <c r="X231" i="8"/>
  <c r="W231" i="8"/>
  <c r="X235" i="8"/>
  <c r="W235" i="8"/>
  <c r="X239" i="8"/>
  <c r="W239" i="8"/>
  <c r="X242" i="8"/>
  <c r="W242" i="8"/>
  <c r="W245" i="8"/>
  <c r="X245" i="8"/>
  <c r="X247" i="8"/>
  <c r="W247" i="8"/>
  <c r="X251" i="8"/>
  <c r="W251" i="8"/>
  <c r="X256" i="8"/>
  <c r="W256" i="8"/>
  <c r="X261" i="8"/>
  <c r="W261" i="8"/>
  <c r="X264" i="8"/>
  <c r="W264" i="8"/>
  <c r="X269" i="8"/>
  <c r="W269" i="8"/>
  <c r="X272" i="8"/>
  <c r="W272" i="8"/>
  <c r="X276" i="8"/>
  <c r="W276" i="8"/>
  <c r="X281" i="8"/>
  <c r="W281" i="8"/>
  <c r="X285" i="8"/>
  <c r="W285" i="8"/>
  <c r="X290" i="8"/>
  <c r="W290" i="8"/>
  <c r="W294" i="8"/>
  <c r="X294" i="8"/>
  <c r="X300" i="8"/>
  <c r="W300" i="8"/>
  <c r="W310" i="8"/>
  <c r="X310" i="8"/>
  <c r="X341" i="8"/>
  <c r="W341" i="8"/>
  <c r="X344" i="8"/>
  <c r="W344" i="8"/>
  <c r="X346" i="8"/>
  <c r="W346" i="8"/>
  <c r="X348" i="8"/>
  <c r="W348" i="8"/>
  <c r="X364" i="8"/>
  <c r="W364" i="8"/>
  <c r="X387" i="8"/>
  <c r="W387" i="8"/>
  <c r="X403" i="8"/>
  <c r="W403" i="8"/>
  <c r="X419" i="8"/>
  <c r="W419" i="8"/>
  <c r="X420" i="8"/>
  <c r="W420" i="8"/>
  <c r="X435" i="8"/>
  <c r="W435" i="8"/>
  <c r="X436" i="8"/>
  <c r="W436" i="8"/>
  <c r="X15" i="8"/>
  <c r="W15" i="8"/>
  <c r="X19" i="8"/>
  <c r="W19" i="8"/>
  <c r="W23" i="8"/>
  <c r="X23" i="8"/>
  <c r="X27" i="8"/>
  <c r="W27" i="8"/>
  <c r="X47" i="8"/>
  <c r="W47" i="8"/>
  <c r="X51" i="8"/>
  <c r="W51" i="8"/>
  <c r="X55" i="8"/>
  <c r="W55" i="8"/>
  <c r="X75" i="8"/>
  <c r="W75" i="8"/>
  <c r="X79" i="8"/>
  <c r="W79" i="8"/>
  <c r="X99" i="8"/>
  <c r="W99" i="8"/>
  <c r="X111" i="8"/>
  <c r="W111" i="8"/>
  <c r="X353" i="8"/>
  <c r="W353" i="8"/>
  <c r="X354" i="8"/>
  <c r="W354" i="8"/>
  <c r="X361" i="8"/>
  <c r="W361" i="8"/>
  <c r="X362" i="8"/>
  <c r="W362" i="8"/>
  <c r="X401" i="8"/>
  <c r="W401" i="8"/>
  <c r="X417" i="8"/>
  <c r="W417" i="8"/>
  <c r="X418" i="8"/>
  <c r="W418" i="8"/>
  <c r="X457" i="8"/>
  <c r="W457" i="8"/>
  <c r="X458" i="8"/>
  <c r="W458" i="8"/>
  <c r="X492" i="8"/>
  <c r="W492" i="8"/>
  <c r="X493" i="8"/>
  <c r="W493" i="8"/>
  <c r="W494" i="8"/>
  <c r="X494" i="8"/>
  <c r="X495" i="8"/>
  <c r="W495" i="8"/>
  <c r="X508" i="8"/>
  <c r="W508" i="8"/>
  <c r="X509" i="8"/>
  <c r="W509" i="8"/>
  <c r="X516" i="8"/>
  <c r="W516" i="8"/>
  <c r="X524" i="8"/>
  <c r="W524" i="8"/>
  <c r="X525" i="8"/>
  <c r="W525" i="8"/>
  <c r="W872" i="8"/>
  <c r="X872" i="8"/>
  <c r="X6" i="8"/>
  <c r="W6" i="8"/>
  <c r="X18" i="8"/>
  <c r="W18" i="8"/>
  <c r="X26" i="8"/>
  <c r="W26" i="8"/>
  <c r="X38" i="8"/>
  <c r="W38" i="8"/>
  <c r="W46" i="8"/>
  <c r="X46" i="8"/>
  <c r="X54" i="8"/>
  <c r="W54" i="8"/>
  <c r="X62" i="8"/>
  <c r="W62" i="8"/>
  <c r="X66" i="8"/>
  <c r="W66" i="8"/>
  <c r="X70" i="8"/>
  <c r="W70" i="8"/>
  <c r="X74" i="8"/>
  <c r="W74" i="8"/>
  <c r="X78" i="8"/>
  <c r="W78" i="8"/>
  <c r="X82" i="8"/>
  <c r="W82" i="8"/>
  <c r="X86" i="8"/>
  <c r="W86" i="8"/>
  <c r="X90" i="8"/>
  <c r="W90" i="8"/>
  <c r="X94" i="8"/>
  <c r="W94" i="8"/>
  <c r="X98" i="8"/>
  <c r="W98" i="8"/>
  <c r="X102" i="8"/>
  <c r="W102" i="8"/>
  <c r="X106" i="8"/>
  <c r="W106" i="8"/>
  <c r="X110" i="8"/>
  <c r="W110" i="8"/>
  <c r="X114" i="8"/>
  <c r="W114" i="8"/>
  <c r="X118" i="8"/>
  <c r="W118" i="8"/>
  <c r="X9" i="8"/>
  <c r="W9" i="8"/>
  <c r="X13" i="8"/>
  <c r="W13" i="8"/>
  <c r="X17" i="8"/>
  <c r="W17" i="8"/>
  <c r="W21" i="8"/>
  <c r="X21" i="8"/>
  <c r="X25" i="8"/>
  <c r="W25" i="8"/>
  <c r="X29" i="8"/>
  <c r="W29" i="8"/>
  <c r="X33" i="8"/>
  <c r="W33" i="8"/>
  <c r="W37" i="8"/>
  <c r="X37" i="8"/>
  <c r="X41" i="8"/>
  <c r="W41" i="8"/>
  <c r="X45" i="8"/>
  <c r="W45" i="8"/>
  <c r="X49" i="8"/>
  <c r="W49" i="8"/>
  <c r="W53" i="8"/>
  <c r="X53" i="8"/>
  <c r="X57" i="8"/>
  <c r="W57" i="8"/>
  <c r="W61" i="8"/>
  <c r="X61" i="8"/>
  <c r="X65" i="8"/>
  <c r="W65" i="8"/>
  <c r="W69" i="8"/>
  <c r="X69" i="8"/>
  <c r="X73" i="8"/>
  <c r="W73" i="8"/>
  <c r="W77" i="8"/>
  <c r="X77" i="8"/>
  <c r="X81" i="8"/>
  <c r="W81" i="8"/>
  <c r="W85" i="8"/>
  <c r="X85" i="8"/>
  <c r="X89" i="8"/>
  <c r="W89" i="8"/>
  <c r="W93" i="8"/>
  <c r="X93" i="8"/>
  <c r="X97" i="8"/>
  <c r="W97" i="8"/>
  <c r="W101" i="8"/>
  <c r="X101" i="8"/>
  <c r="X105" i="8"/>
  <c r="W105" i="8"/>
  <c r="W109" i="8"/>
  <c r="X109" i="8"/>
  <c r="X113" i="8"/>
  <c r="W113" i="8"/>
  <c r="W117" i="8"/>
  <c r="X117" i="8"/>
  <c r="W350" i="8"/>
  <c r="X350" i="8"/>
  <c r="W358" i="8"/>
  <c r="X358" i="8"/>
  <c r="W366" i="8"/>
  <c r="X366" i="8"/>
  <c r="X374" i="8"/>
  <c r="W374" i="8"/>
  <c r="X382" i="8"/>
  <c r="W382" i="8"/>
  <c r="X390" i="8"/>
  <c r="W390" i="8"/>
  <c r="X398" i="8"/>
  <c r="W398" i="8"/>
  <c r="X406" i="8"/>
  <c r="W406" i="8"/>
  <c r="X414" i="8"/>
  <c r="W414" i="8"/>
  <c r="X422" i="8"/>
  <c r="W422" i="8"/>
  <c r="X430" i="8"/>
  <c r="W430" i="8"/>
  <c r="X438" i="8"/>
  <c r="W438" i="8"/>
  <c r="X446" i="8"/>
  <c r="W446" i="8"/>
  <c r="X454" i="8"/>
  <c r="W454" i="8"/>
  <c r="X462" i="8"/>
  <c r="W462" i="8"/>
  <c r="X470" i="8"/>
  <c r="W470" i="8"/>
  <c r="X478" i="8"/>
  <c r="W478" i="8"/>
  <c r="W486" i="8"/>
  <c r="X486" i="8"/>
  <c r="X503" i="8"/>
  <c r="W503" i="8"/>
  <c r="X513" i="8"/>
  <c r="W513" i="8"/>
  <c r="X521" i="8"/>
  <c r="W521" i="8"/>
  <c r="X529" i="8"/>
  <c r="W529" i="8"/>
  <c r="W869" i="8"/>
  <c r="X869" i="8"/>
  <c r="X1110" i="8"/>
  <c r="W1110" i="8"/>
  <c r="X1111" i="8"/>
  <c r="W1111" i="8"/>
  <c r="W1112" i="8"/>
  <c r="X1112" i="8"/>
  <c r="X1113" i="8"/>
  <c r="W1113" i="8"/>
  <c r="X1310" i="8"/>
  <c r="W1310" i="8"/>
  <c r="X1314" i="8"/>
  <c r="W1314" i="8"/>
  <c r="X1318" i="8"/>
  <c r="W1318" i="8"/>
  <c r="X1322" i="8"/>
  <c r="W1322" i="8"/>
  <c r="W1326" i="8"/>
  <c r="X1326" i="8"/>
  <c r="X1330" i="8"/>
  <c r="W1330" i="8"/>
  <c r="X1334" i="8"/>
  <c r="W1334" i="8"/>
  <c r="X1338" i="8"/>
  <c r="W1338" i="8"/>
  <c r="X1342" i="8"/>
  <c r="W1342" i="8"/>
  <c r="W1346" i="8"/>
  <c r="X1346" i="8"/>
  <c r="W1350" i="8"/>
  <c r="X1350" i="8"/>
  <c r="X1354" i="8"/>
  <c r="W1354" i="8"/>
  <c r="X1358" i="8"/>
  <c r="W1358" i="8"/>
  <c r="X1365" i="8"/>
  <c r="W1365" i="8"/>
  <c r="W1371" i="8"/>
  <c r="X1371" i="8"/>
  <c r="X1376" i="8"/>
  <c r="W1376" i="8"/>
  <c r="W1377" i="8"/>
  <c r="X1377" i="8"/>
  <c r="X1390" i="8"/>
  <c r="W1390" i="8"/>
  <c r="W1397" i="8"/>
  <c r="X1397" i="8"/>
  <c r="X1403" i="8"/>
  <c r="W1403" i="8"/>
  <c r="X1407" i="8"/>
  <c r="W1407" i="8"/>
  <c r="W1460" i="8"/>
  <c r="X1460" i="8"/>
  <c r="X1464" i="8"/>
  <c r="W1464" i="8"/>
  <c r="X1468" i="8"/>
  <c r="W1468" i="8"/>
  <c r="X1472" i="8"/>
  <c r="W1472" i="8"/>
  <c r="X1473" i="8"/>
  <c r="W1473" i="8"/>
  <c r="W1474" i="8"/>
  <c r="X1474" i="8"/>
  <c r="X1475" i="8"/>
  <c r="W1475" i="8"/>
  <c r="X1494" i="8"/>
  <c r="W1494" i="8"/>
  <c r="X1512" i="8"/>
  <c r="W1512" i="8"/>
  <c r="X1528" i="8"/>
  <c r="W1528" i="8"/>
  <c r="X1544" i="8"/>
  <c r="W1544" i="8"/>
  <c r="X1560" i="8"/>
  <c r="W1560" i="8"/>
  <c r="X1576" i="8"/>
  <c r="W1576" i="8"/>
  <c r="X1617" i="8"/>
  <c r="W1617" i="8"/>
  <c r="X20" i="8"/>
  <c r="W20" i="8"/>
  <c r="X44" i="8"/>
  <c r="W44" i="8"/>
  <c r="X60" i="8"/>
  <c r="W60" i="8"/>
  <c r="X76" i="8"/>
  <c r="W76" i="8"/>
  <c r="X92" i="8"/>
  <c r="W92" i="8"/>
  <c r="X108" i="8"/>
  <c r="W108" i="8"/>
  <c r="W120" i="8"/>
  <c r="X120" i="8"/>
  <c r="X126" i="8"/>
  <c r="W126" i="8"/>
  <c r="X132" i="8"/>
  <c r="W132" i="8"/>
  <c r="X138" i="8"/>
  <c r="W138" i="8"/>
  <c r="X144" i="8"/>
  <c r="W144" i="8"/>
  <c r="X150" i="8"/>
  <c r="W150" i="8"/>
  <c r="X157" i="8"/>
  <c r="W157" i="8"/>
  <c r="X162" i="8"/>
  <c r="W162" i="8"/>
  <c r="X168" i="8"/>
  <c r="W168" i="8"/>
  <c r="X174" i="8"/>
  <c r="W174" i="8"/>
  <c r="W180" i="8"/>
  <c r="X180" i="8"/>
  <c r="W185" i="8"/>
  <c r="X185" i="8"/>
  <c r="X189" i="8"/>
  <c r="W189" i="8"/>
  <c r="W194" i="8"/>
  <c r="X194" i="8"/>
  <c r="X200" i="8"/>
  <c r="W200" i="8"/>
  <c r="X205" i="8"/>
  <c r="W205" i="8"/>
  <c r="X209" i="8"/>
  <c r="W209" i="8"/>
  <c r="X213" i="8"/>
  <c r="W213" i="8"/>
  <c r="X217" i="8"/>
  <c r="W217" i="8"/>
  <c r="X222" i="8"/>
  <c r="W222" i="8"/>
  <c r="X228" i="8"/>
  <c r="W228" i="8"/>
  <c r="X233" i="8"/>
  <c r="W233" i="8"/>
  <c r="X238" i="8"/>
  <c r="W238" i="8"/>
  <c r="X243" i="8"/>
  <c r="W243" i="8"/>
  <c r="W248" i="8"/>
  <c r="X248" i="8"/>
  <c r="X254" i="8"/>
  <c r="W254" i="8"/>
  <c r="X258" i="8"/>
  <c r="W258" i="8"/>
  <c r="W262" i="8"/>
  <c r="X262" i="8"/>
  <c r="X268" i="8"/>
  <c r="W268" i="8"/>
  <c r="X274" i="8"/>
  <c r="W274" i="8"/>
  <c r="W278" i="8"/>
  <c r="X278" i="8"/>
  <c r="X282" i="8"/>
  <c r="W282" i="8"/>
  <c r="X287" i="8"/>
  <c r="W287" i="8"/>
  <c r="W291" i="8"/>
  <c r="X291" i="8"/>
  <c r="X296" i="8"/>
  <c r="W296" i="8"/>
  <c r="W299" i="8"/>
  <c r="X299" i="8"/>
  <c r="X304" i="8"/>
  <c r="W304" i="8"/>
  <c r="X308" i="8"/>
  <c r="W308" i="8"/>
  <c r="X313" i="8"/>
  <c r="W313" i="8"/>
  <c r="X317" i="8"/>
  <c r="W317" i="8"/>
  <c r="X321" i="8"/>
  <c r="W321" i="8"/>
  <c r="X325" i="8"/>
  <c r="W325" i="8"/>
  <c r="X328" i="8"/>
  <c r="W328" i="8"/>
  <c r="X332" i="8"/>
  <c r="W332" i="8"/>
  <c r="X337" i="8"/>
  <c r="W337" i="8"/>
  <c r="W355" i="8"/>
  <c r="X355" i="8"/>
  <c r="X371" i="8"/>
  <c r="W371" i="8"/>
  <c r="Y371" i="8" s="1"/>
  <c r="Z371" i="8" s="1"/>
  <c r="W372" i="8"/>
  <c r="X372" i="8"/>
  <c r="W380" i="8"/>
  <c r="X380" i="8"/>
  <c r="X404" i="8"/>
  <c r="W404" i="8"/>
  <c r="X412" i="8"/>
  <c r="W412" i="8"/>
  <c r="X427" i="8"/>
  <c r="W427" i="8"/>
  <c r="X428" i="8"/>
  <c r="W428" i="8"/>
  <c r="X451" i="8"/>
  <c r="W451" i="8"/>
  <c r="X452" i="8"/>
  <c r="W452" i="8"/>
  <c r="X459" i="8"/>
  <c r="W459" i="8"/>
  <c r="X460" i="8"/>
  <c r="W460" i="8"/>
  <c r="X467" i="8"/>
  <c r="W467" i="8"/>
  <c r="X468" i="8"/>
  <c r="W468" i="8"/>
  <c r="X475" i="8"/>
  <c r="W475" i="8"/>
  <c r="X476" i="8"/>
  <c r="W476" i="8"/>
  <c r="W483" i="8"/>
  <c r="X483" i="8"/>
  <c r="X484" i="8"/>
  <c r="W484" i="8"/>
  <c r="X496" i="8"/>
  <c r="W496" i="8"/>
  <c r="X497" i="8"/>
  <c r="W497" i="8"/>
  <c r="X498" i="8"/>
  <c r="W498" i="8"/>
  <c r="W499" i="8"/>
  <c r="X499" i="8"/>
  <c r="W510" i="8"/>
  <c r="X510" i="8"/>
  <c r="X511" i="8"/>
  <c r="W511" i="8"/>
  <c r="W518" i="8"/>
  <c r="X518" i="8"/>
  <c r="X519" i="8"/>
  <c r="W519" i="8"/>
  <c r="W526" i="8"/>
  <c r="X526" i="8"/>
  <c r="X527" i="8"/>
  <c r="W527" i="8"/>
  <c r="X867" i="8"/>
  <c r="W867" i="8"/>
  <c r="X875" i="8"/>
  <c r="W875" i="8"/>
  <c r="X1313" i="8"/>
  <c r="W1313" i="8"/>
  <c r="X1317" i="8"/>
  <c r="W1317" i="8"/>
  <c r="X1321" i="8"/>
  <c r="W1321" i="8"/>
  <c r="X1325" i="8"/>
  <c r="W1325" i="8"/>
  <c r="W1329" i="8"/>
  <c r="X1329" i="8"/>
  <c r="X1333" i="8"/>
  <c r="W1333" i="8"/>
  <c r="X1337" i="8"/>
  <c r="W1337" i="8"/>
  <c r="X1341" i="8"/>
  <c r="W1341" i="8"/>
  <c r="X1345" i="8"/>
  <c r="W1345" i="8"/>
  <c r="W1349" i="8"/>
  <c r="X1349" i="8"/>
  <c r="W1353" i="8"/>
  <c r="X1353" i="8"/>
  <c r="X1357" i="8"/>
  <c r="W1357" i="8"/>
  <c r="X1362" i="8"/>
  <c r="W1362" i="8"/>
  <c r="W1363" i="8"/>
  <c r="X1363" i="8"/>
  <c r="W1368" i="8"/>
  <c r="X1368" i="8"/>
  <c r="W1369" i="8"/>
  <c r="X1369" i="8"/>
  <c r="X1382" i="8"/>
  <c r="W1382" i="8"/>
  <c r="X1388" i="8"/>
  <c r="W1388" i="8"/>
  <c r="X1389" i="8"/>
  <c r="W1389" i="8"/>
  <c r="X1394" i="8"/>
  <c r="W1394" i="8"/>
  <c r="X1395" i="8"/>
  <c r="W1395" i="8"/>
  <c r="W1400" i="8"/>
  <c r="X1400" i="8"/>
  <c r="X1401" i="8"/>
  <c r="W1401" i="8"/>
  <c r="X1406" i="8"/>
  <c r="W1406" i="8"/>
  <c r="X1410" i="8"/>
  <c r="W1410" i="8"/>
  <c r="X1411" i="8"/>
  <c r="W1411" i="8"/>
  <c r="W1412" i="8"/>
  <c r="X1412" i="8"/>
  <c r="X1413" i="8"/>
  <c r="W1413" i="8"/>
  <c r="X1414" i="8"/>
  <c r="W1414" i="8"/>
  <c r="W1415" i="8"/>
  <c r="X1415" i="8"/>
  <c r="X1416" i="8"/>
  <c r="W1416" i="8"/>
  <c r="X1417" i="8"/>
  <c r="W1417" i="8"/>
  <c r="W1418" i="8"/>
  <c r="X1418" i="8"/>
  <c r="X1419" i="8"/>
  <c r="W1419" i="8"/>
  <c r="X1420" i="8"/>
  <c r="W1420" i="8"/>
  <c r="X1421" i="8"/>
  <c r="W1421" i="8"/>
  <c r="X1422" i="8"/>
  <c r="W1422" i="8"/>
  <c r="W1423" i="8"/>
  <c r="X1423" i="8"/>
  <c r="X1424" i="8"/>
  <c r="W1424" i="8"/>
  <c r="X1425" i="8"/>
  <c r="W1425" i="8"/>
  <c r="W1426" i="8"/>
  <c r="X1426" i="8"/>
  <c r="X1427" i="8"/>
  <c r="W1427" i="8"/>
  <c r="W1428" i="8"/>
  <c r="X1428" i="8"/>
  <c r="X1429" i="8"/>
  <c r="W1429" i="8"/>
  <c r="X1430" i="8"/>
  <c r="W1430" i="8"/>
  <c r="W1431" i="8"/>
  <c r="X1431" i="8"/>
  <c r="X1432" i="8"/>
  <c r="W1432" i="8"/>
  <c r="X1433" i="8"/>
  <c r="W1433" i="8"/>
  <c r="W1434" i="8"/>
  <c r="X1434" i="8"/>
  <c r="X1435" i="8"/>
  <c r="W1435" i="8"/>
  <c r="X1436" i="8"/>
  <c r="W1436" i="8"/>
  <c r="X1437" i="8"/>
  <c r="W1437" i="8"/>
  <c r="X1438" i="8"/>
  <c r="W1438" i="8"/>
  <c r="W1439" i="8"/>
  <c r="X1439" i="8"/>
  <c r="X1440" i="8"/>
  <c r="W1440" i="8"/>
  <c r="X1441" i="8"/>
  <c r="W1441" i="8"/>
  <c r="W1442" i="8"/>
  <c r="X1442" i="8"/>
  <c r="X1443" i="8"/>
  <c r="W1443" i="8"/>
  <c r="W1444" i="8"/>
  <c r="X1444" i="8"/>
  <c r="X1445" i="8"/>
  <c r="W1445" i="8"/>
  <c r="X1446" i="8"/>
  <c r="W1446" i="8"/>
  <c r="W1447" i="8"/>
  <c r="X1447" i="8"/>
  <c r="X1448" i="8"/>
  <c r="W1448" i="8"/>
  <c r="X1449" i="8"/>
  <c r="W1449" i="8"/>
  <c r="W1450" i="8"/>
  <c r="X1450" i="8"/>
  <c r="X1451" i="8"/>
  <c r="W1451" i="8"/>
  <c r="X1452" i="8"/>
  <c r="W1452" i="8"/>
  <c r="X1453" i="8"/>
  <c r="W1453" i="8"/>
  <c r="X1454" i="8"/>
  <c r="W1454" i="8"/>
  <c r="W1455" i="8"/>
  <c r="X1455" i="8"/>
  <c r="X1456" i="8"/>
  <c r="W1456" i="8"/>
  <c r="X1457" i="8"/>
  <c r="W1457" i="8"/>
  <c r="W1458" i="8"/>
  <c r="X1458" i="8"/>
  <c r="X1459" i="8"/>
  <c r="W1459" i="8"/>
  <c r="X1478" i="8"/>
  <c r="W1478" i="8"/>
  <c r="W1482" i="8"/>
  <c r="X1482" i="8"/>
  <c r="X1486" i="8"/>
  <c r="W1486" i="8"/>
  <c r="X1493" i="8"/>
  <c r="W1493" i="8"/>
  <c r="X1500" i="8"/>
  <c r="W1500" i="8"/>
  <c r="X1510" i="8"/>
  <c r="W1510" i="8"/>
  <c r="W1511" i="8"/>
  <c r="X1511" i="8"/>
  <c r="X1516" i="8"/>
  <c r="W1516" i="8"/>
  <c r="X1526" i="8"/>
  <c r="W1526" i="8"/>
  <c r="W1527" i="8"/>
  <c r="X1527" i="8"/>
  <c r="X1532" i="8"/>
  <c r="W1532" i="8"/>
  <c r="X1542" i="8"/>
  <c r="W1542" i="8"/>
  <c r="W1543" i="8"/>
  <c r="X1543" i="8"/>
  <c r="X1548" i="8"/>
  <c r="W1548" i="8"/>
  <c r="X1558" i="8"/>
  <c r="W1558" i="8"/>
  <c r="X1559" i="8"/>
  <c r="W1559" i="8"/>
  <c r="W1564" i="8"/>
  <c r="X1564" i="8"/>
  <c r="X1574" i="8"/>
  <c r="W1574" i="8"/>
  <c r="X1575" i="8"/>
  <c r="W1575" i="8"/>
  <c r="X1580" i="8"/>
  <c r="W1580" i="8"/>
  <c r="W1615" i="8"/>
  <c r="X1615" i="8"/>
  <c r="X1616" i="8"/>
  <c r="W1616" i="8"/>
  <c r="X1621" i="8"/>
  <c r="W1621" i="8"/>
  <c r="X32" i="8"/>
  <c r="W32" i="8"/>
  <c r="X36" i="8"/>
  <c r="W36" i="8"/>
  <c r="W48" i="8"/>
  <c r="X48" i="8"/>
  <c r="W64" i="8"/>
  <c r="X64" i="8"/>
  <c r="X84" i="8"/>
  <c r="W84" i="8"/>
  <c r="W96" i="8"/>
  <c r="X96" i="8"/>
  <c r="X116" i="8"/>
  <c r="W116" i="8"/>
  <c r="X121" i="8"/>
  <c r="W121" i="8"/>
  <c r="X124" i="8"/>
  <c r="W124" i="8"/>
  <c r="X129" i="8"/>
  <c r="W129" i="8"/>
  <c r="X133" i="8"/>
  <c r="W133" i="8"/>
  <c r="X137" i="8"/>
  <c r="W137" i="8"/>
  <c r="X141" i="8"/>
  <c r="W141" i="8"/>
  <c r="X146" i="8"/>
  <c r="W146" i="8"/>
  <c r="X149" i="8"/>
  <c r="W149" i="8"/>
  <c r="W153" i="8"/>
  <c r="X153" i="8"/>
  <c r="W156" i="8"/>
  <c r="X156" i="8"/>
  <c r="X158" i="8"/>
  <c r="W158" i="8"/>
  <c r="W161" i="8"/>
  <c r="X161" i="8"/>
  <c r="X165" i="8"/>
  <c r="W165" i="8"/>
  <c r="W169" i="8"/>
  <c r="X169" i="8"/>
  <c r="W172" i="8"/>
  <c r="X172" i="8"/>
  <c r="X176" i="8"/>
  <c r="W176" i="8"/>
  <c r="X179" i="8"/>
  <c r="W179" i="8"/>
  <c r="X183" i="8"/>
  <c r="W183" i="8"/>
  <c r="W188" i="8"/>
  <c r="X188" i="8"/>
  <c r="X192" i="8"/>
  <c r="W192" i="8"/>
  <c r="X196" i="8"/>
  <c r="W196" i="8"/>
  <c r="W199" i="8"/>
  <c r="X199" i="8"/>
  <c r="W202" i="8"/>
  <c r="X202" i="8"/>
  <c r="X206" i="8"/>
  <c r="W206" i="8"/>
  <c r="W210" i="8"/>
  <c r="X210" i="8"/>
  <c r="X214" i="8"/>
  <c r="W214" i="8"/>
  <c r="W218" i="8"/>
  <c r="X218" i="8"/>
  <c r="X221" i="8"/>
  <c r="W221" i="8"/>
  <c r="X225" i="8"/>
  <c r="W225" i="8"/>
  <c r="W229" i="8"/>
  <c r="X229" i="8"/>
  <c r="W232" i="8"/>
  <c r="X232" i="8"/>
  <c r="X236" i="8"/>
  <c r="W236" i="8"/>
  <c r="W240" i="8"/>
  <c r="X240" i="8"/>
  <c r="X244" i="8"/>
  <c r="W244" i="8"/>
  <c r="X250" i="8"/>
  <c r="W250" i="8"/>
  <c r="W253" i="8"/>
  <c r="X253" i="8"/>
  <c r="X257" i="8"/>
  <c r="W257" i="8"/>
  <c r="W259" i="8"/>
  <c r="X259" i="8"/>
  <c r="X263" i="8"/>
  <c r="W263" i="8"/>
  <c r="X266" i="8"/>
  <c r="W266" i="8"/>
  <c r="W270" i="8"/>
  <c r="X270" i="8"/>
  <c r="X273" i="8"/>
  <c r="W273" i="8"/>
  <c r="X277" i="8"/>
  <c r="W277" i="8"/>
  <c r="X280" i="8"/>
  <c r="W280" i="8"/>
  <c r="X284" i="8"/>
  <c r="W284" i="8"/>
  <c r="X288" i="8"/>
  <c r="W288" i="8"/>
  <c r="X292" i="8"/>
  <c r="W292" i="8"/>
  <c r="X295" i="8"/>
  <c r="W295" i="8"/>
  <c r="X297" i="8"/>
  <c r="W297" i="8"/>
  <c r="X301" i="8"/>
  <c r="W301" i="8"/>
  <c r="X303" i="8"/>
  <c r="W303" i="8"/>
  <c r="X306" i="8"/>
  <c r="W306" i="8"/>
  <c r="X309" i="8"/>
  <c r="W309" i="8"/>
  <c r="X312" i="8"/>
  <c r="W312" i="8"/>
  <c r="W315" i="8"/>
  <c r="X315" i="8"/>
  <c r="W318" i="8"/>
  <c r="X318" i="8"/>
  <c r="X320" i="8"/>
  <c r="W320" i="8"/>
  <c r="W323" i="8"/>
  <c r="X323" i="8"/>
  <c r="W326" i="8"/>
  <c r="X326" i="8"/>
  <c r="X330" i="8"/>
  <c r="W330" i="8"/>
  <c r="X333" i="8"/>
  <c r="W333" i="8"/>
  <c r="X336" i="8"/>
  <c r="W336" i="8"/>
  <c r="X356" i="8"/>
  <c r="W356" i="8"/>
  <c r="X388" i="8"/>
  <c r="W388" i="8"/>
  <c r="X411" i="8"/>
  <c r="W411" i="8"/>
  <c r="W7" i="8"/>
  <c r="X7" i="8"/>
  <c r="X11" i="8"/>
  <c r="W11" i="8"/>
  <c r="X31" i="8"/>
  <c r="W31" i="8"/>
  <c r="X59" i="8"/>
  <c r="W59" i="8"/>
  <c r="X63" i="8"/>
  <c r="W63" i="8"/>
  <c r="X67" i="8"/>
  <c r="W67" i="8"/>
  <c r="X87" i="8"/>
  <c r="W87" i="8"/>
  <c r="X91" i="8"/>
  <c r="W91" i="8"/>
  <c r="X95" i="8"/>
  <c r="W95" i="8"/>
  <c r="X115" i="8"/>
  <c r="W115" i="8"/>
  <c r="X119" i="8"/>
  <c r="W119" i="8"/>
  <c r="W377" i="8"/>
  <c r="X377" i="8"/>
  <c r="X378" i="8"/>
  <c r="W378" i="8"/>
  <c r="X385" i="8"/>
  <c r="W385" i="8"/>
  <c r="W386" i="8"/>
  <c r="X386" i="8"/>
  <c r="W402" i="8"/>
  <c r="X402" i="8"/>
  <c r="X433" i="8"/>
  <c r="W433" i="8"/>
  <c r="X434" i="8"/>
  <c r="W434" i="8"/>
  <c r="X441" i="8"/>
  <c r="W441" i="8"/>
  <c r="X442" i="8"/>
  <c r="W442" i="8"/>
  <c r="X465" i="8"/>
  <c r="W465" i="8"/>
  <c r="X466" i="8"/>
  <c r="W466" i="8"/>
  <c r="X481" i="8"/>
  <c r="W481" i="8"/>
  <c r="X482" i="8"/>
  <c r="W482" i="8"/>
  <c r="X1312" i="8"/>
  <c r="W1312" i="8"/>
  <c r="W1316" i="8"/>
  <c r="X1316" i="8"/>
  <c r="W1320" i="8"/>
  <c r="X1320" i="8"/>
  <c r="X1324" i="8"/>
  <c r="W1324" i="8"/>
  <c r="X1328" i="8"/>
  <c r="W1328" i="8"/>
  <c r="X1332" i="8"/>
  <c r="W1332" i="8"/>
  <c r="X1336" i="8"/>
  <c r="W1336" i="8"/>
  <c r="W1340" i="8"/>
  <c r="X1340" i="8"/>
  <c r="X1344" i="8"/>
  <c r="W1344" i="8"/>
  <c r="X1348" i="8"/>
  <c r="W1348" i="8"/>
  <c r="X1352" i="8"/>
  <c r="W1352" i="8"/>
  <c r="X1356" i="8"/>
  <c r="W1356" i="8"/>
  <c r="W1360" i="8"/>
  <c r="X1360" i="8"/>
  <c r="X1361" i="8"/>
  <c r="W1361" i="8"/>
  <c r="W1374" i="8"/>
  <c r="X1374" i="8"/>
  <c r="X1381" i="8"/>
  <c r="W1381" i="8"/>
  <c r="X1387" i="8"/>
  <c r="W1387" i="8"/>
  <c r="X1392" i="8"/>
  <c r="W1392" i="8"/>
  <c r="W1393" i="8"/>
  <c r="X1393" i="8"/>
  <c r="Y1393" i="8" s="1"/>
  <c r="Z1393" i="8" s="1"/>
  <c r="X1462" i="8"/>
  <c r="W1462" i="8"/>
  <c r="W1466" i="8"/>
  <c r="X1466" i="8"/>
  <c r="X1470" i="8"/>
  <c r="W1470" i="8"/>
  <c r="X1477" i="8"/>
  <c r="W1477" i="8"/>
  <c r="X1481" i="8"/>
  <c r="W1481" i="8"/>
  <c r="X1485" i="8"/>
  <c r="W1485" i="8"/>
  <c r="W1492" i="8"/>
  <c r="X1492" i="8"/>
  <c r="X1504" i="8"/>
  <c r="W1504" i="8"/>
  <c r="X1520" i="8"/>
  <c r="W1520" i="8"/>
  <c r="X1536" i="8"/>
  <c r="W1536" i="8"/>
  <c r="X1552" i="8"/>
  <c r="W1552" i="8"/>
  <c r="X1568" i="8"/>
  <c r="W1568" i="8"/>
  <c r="Y1568" i="8" s="1"/>
  <c r="Z1568" i="8" s="1"/>
  <c r="X1609" i="8"/>
  <c r="W1609" i="8"/>
  <c r="X1359" i="8"/>
  <c r="W1359" i="8"/>
  <c r="W1367" i="8"/>
  <c r="X1367" i="8"/>
  <c r="X1375" i="8"/>
  <c r="W1375" i="8"/>
  <c r="X1383" i="8"/>
  <c r="W1383" i="8"/>
  <c r="W1391" i="8"/>
  <c r="X1391" i="8"/>
  <c r="X1399" i="8"/>
  <c r="W1399" i="8"/>
  <c r="W1405" i="8"/>
  <c r="X1405" i="8"/>
  <c r="X1409" i="8"/>
  <c r="W1409" i="8"/>
  <c r="W1471" i="8"/>
  <c r="X1471" i="8"/>
  <c r="W1487" i="8"/>
  <c r="X1487" i="8"/>
  <c r="X1501" i="8"/>
  <c r="W1501" i="8"/>
  <c r="X1509" i="8"/>
  <c r="W1509" i="8"/>
  <c r="X1517" i="8"/>
  <c r="W1517" i="8"/>
  <c r="X1525" i="8"/>
  <c r="W1525" i="8"/>
  <c r="X1533" i="8"/>
  <c r="W1533" i="8"/>
  <c r="X1541" i="8"/>
  <c r="W1541" i="8"/>
  <c r="X1549" i="8"/>
  <c r="W1549" i="8"/>
  <c r="X1557" i="8"/>
  <c r="W1557" i="8"/>
  <c r="X1565" i="8"/>
  <c r="W1565" i="8"/>
  <c r="X1573" i="8"/>
  <c r="W1573" i="8"/>
  <c r="X1581" i="8"/>
  <c r="W1581" i="8"/>
  <c r="X1587" i="8"/>
  <c r="W1587" i="8"/>
  <c r="W1591" i="8"/>
  <c r="X1591" i="8"/>
  <c r="X1595" i="8"/>
  <c r="W1595" i="8"/>
  <c r="W1599" i="8"/>
  <c r="X1599" i="8"/>
  <c r="X1603" i="8"/>
  <c r="W1603" i="8"/>
  <c r="W1607" i="8"/>
  <c r="X1607" i="8"/>
  <c r="X1614" i="8"/>
  <c r="W1614" i="8"/>
  <c r="X1622" i="8"/>
  <c r="W1622" i="8"/>
  <c r="X1824" i="8"/>
  <c r="W1824" i="8"/>
  <c r="X1834" i="8"/>
  <c r="W1834" i="8"/>
  <c r="X1835" i="8"/>
  <c r="W1835" i="8"/>
  <c r="W1840" i="8"/>
  <c r="X1840" i="8"/>
  <c r="W1916" i="8"/>
  <c r="X1916" i="8"/>
  <c r="X1926" i="8"/>
  <c r="W1926" i="8"/>
  <c r="X1927" i="8"/>
  <c r="W1927" i="8"/>
  <c r="W1928" i="8"/>
  <c r="X1928" i="8"/>
  <c r="X1929" i="8"/>
  <c r="W1929" i="8"/>
  <c r="W1944" i="8"/>
  <c r="X1944" i="8"/>
  <c r="X1950" i="8"/>
  <c r="W1950" i="8"/>
  <c r="W1951" i="8"/>
  <c r="X1951" i="8"/>
  <c r="X1976" i="8"/>
  <c r="W1976" i="8"/>
  <c r="X1982" i="8"/>
  <c r="W1982" i="8"/>
  <c r="W1983" i="8"/>
  <c r="X1983" i="8"/>
  <c r="X1984" i="8"/>
  <c r="W1984" i="8"/>
  <c r="X1985" i="8"/>
  <c r="W1985" i="8"/>
  <c r="X2010" i="8"/>
  <c r="W2010" i="8"/>
  <c r="W2016" i="8"/>
  <c r="X2016" i="8"/>
  <c r="X2017" i="8"/>
  <c r="W2017" i="8"/>
  <c r="X2048" i="8"/>
  <c r="W2048" i="8"/>
  <c r="X2061" i="8"/>
  <c r="W2061" i="8"/>
  <c r="X2065" i="8"/>
  <c r="W2065" i="8"/>
  <c r="X2069" i="8"/>
  <c r="W2069" i="8"/>
  <c r="X2073" i="8"/>
  <c r="W2073" i="8"/>
  <c r="X2077" i="8"/>
  <c r="W2077" i="8"/>
  <c r="X2081" i="8"/>
  <c r="W2081" i="8"/>
  <c r="X2096" i="8"/>
  <c r="W2096" i="8"/>
  <c r="X2100" i="8"/>
  <c r="W2100" i="8"/>
  <c r="X2148" i="8"/>
  <c r="W2148" i="8"/>
  <c r="X2152" i="8"/>
  <c r="W2152" i="8"/>
  <c r="X2156" i="8"/>
  <c r="W2156" i="8"/>
  <c r="W2160" i="8"/>
  <c r="X2160" i="8"/>
  <c r="X2164" i="8"/>
  <c r="W2164" i="8"/>
  <c r="X2168" i="8"/>
  <c r="W2168" i="8"/>
  <c r="X2172" i="8"/>
  <c r="W2172" i="8"/>
  <c r="X2293" i="8"/>
  <c r="W2293" i="8"/>
  <c r="X2691" i="8"/>
  <c r="W2691" i="8"/>
  <c r="X2695" i="8"/>
  <c r="W2695" i="8"/>
  <c r="X2699" i="8"/>
  <c r="W2699" i="8"/>
  <c r="V240" i="8"/>
  <c r="V270" i="8"/>
  <c r="V286" i="8"/>
  <c r="V380" i="8"/>
  <c r="V409" i="8"/>
  <c r="Y409" i="8" s="1"/>
  <c r="Z409" i="8" s="1"/>
  <c r="V644" i="8"/>
  <c r="X1467" i="8"/>
  <c r="W1467" i="8"/>
  <c r="X1483" i="8"/>
  <c r="W1483" i="8"/>
  <c r="X1496" i="8"/>
  <c r="W1496" i="8"/>
  <c r="X1497" i="8"/>
  <c r="W1497" i="8"/>
  <c r="W1498" i="8"/>
  <c r="X1498" i="8"/>
  <c r="X1499" i="8"/>
  <c r="W1499" i="8"/>
  <c r="W1506" i="8"/>
  <c r="X1506" i="8"/>
  <c r="X1507" i="8"/>
  <c r="W1507" i="8"/>
  <c r="W1514" i="8"/>
  <c r="X1514" i="8"/>
  <c r="X1515" i="8"/>
  <c r="W1515" i="8"/>
  <c r="W1522" i="8"/>
  <c r="X1522" i="8"/>
  <c r="X1523" i="8"/>
  <c r="W1523" i="8"/>
  <c r="W1530" i="8"/>
  <c r="X1530" i="8"/>
  <c r="X1531" i="8"/>
  <c r="W1531" i="8"/>
  <c r="W1538" i="8"/>
  <c r="X1538" i="8"/>
  <c r="X1539" i="8"/>
  <c r="W1539" i="8"/>
  <c r="W1546" i="8"/>
  <c r="X1546" i="8"/>
  <c r="X1547" i="8"/>
  <c r="W1547" i="8"/>
  <c r="W1554" i="8"/>
  <c r="X1554" i="8"/>
  <c r="X1555" i="8"/>
  <c r="W1555" i="8"/>
  <c r="X1562" i="8"/>
  <c r="W1562" i="8"/>
  <c r="X1563" i="8"/>
  <c r="W1563" i="8"/>
  <c r="X1570" i="8"/>
  <c r="W1570" i="8"/>
  <c r="X1571" i="8"/>
  <c r="W1571" i="8"/>
  <c r="X1578" i="8"/>
  <c r="W1578" i="8"/>
  <c r="W1579" i="8"/>
  <c r="X1579" i="8"/>
  <c r="X1586" i="8"/>
  <c r="W1586" i="8"/>
  <c r="X1590" i="8"/>
  <c r="W1590" i="8"/>
  <c r="W1594" i="8"/>
  <c r="X1594" i="8"/>
  <c r="X1598" i="8"/>
  <c r="W1598" i="8"/>
  <c r="W1602" i="8"/>
  <c r="X1602" i="8"/>
  <c r="X1606" i="8"/>
  <c r="W1606" i="8"/>
  <c r="X1611" i="8"/>
  <c r="W1611" i="8"/>
  <c r="X1612" i="8"/>
  <c r="W1612" i="8"/>
  <c r="X1619" i="8"/>
  <c r="W1619" i="8"/>
  <c r="X1620" i="8"/>
  <c r="W1620" i="8"/>
  <c r="X1625" i="8"/>
  <c r="W1625" i="8"/>
  <c r="W1626" i="8"/>
  <c r="X1626" i="8"/>
  <c r="X1627" i="8"/>
  <c r="W1627" i="8"/>
  <c r="X1628" i="8"/>
  <c r="W1628" i="8"/>
  <c r="X1629" i="8"/>
  <c r="W1629" i="8"/>
  <c r="X1630" i="8"/>
  <c r="W1630" i="8"/>
  <c r="W1631" i="8"/>
  <c r="X1631" i="8"/>
  <c r="X1632" i="8"/>
  <c r="W1632" i="8"/>
  <c r="X1633" i="8"/>
  <c r="W1633" i="8"/>
  <c r="W1634" i="8"/>
  <c r="X1634" i="8"/>
  <c r="X1635" i="8"/>
  <c r="W1635" i="8"/>
  <c r="X1636" i="8"/>
  <c r="W1636" i="8"/>
  <c r="X1637" i="8"/>
  <c r="W1637" i="8"/>
  <c r="X1638" i="8"/>
  <c r="W1638" i="8"/>
  <c r="W1639" i="8"/>
  <c r="X1639" i="8"/>
  <c r="X1640" i="8"/>
  <c r="W1640" i="8"/>
  <c r="X1641" i="8"/>
  <c r="W1641" i="8"/>
  <c r="W1642" i="8"/>
  <c r="X1642" i="8"/>
  <c r="X1643" i="8"/>
  <c r="W1643" i="8"/>
  <c r="X1644" i="8"/>
  <c r="W1644" i="8"/>
  <c r="X1645" i="8"/>
  <c r="W1645" i="8"/>
  <c r="X1646" i="8"/>
  <c r="W1646" i="8"/>
  <c r="W1647" i="8"/>
  <c r="X1647" i="8"/>
  <c r="X1648" i="8"/>
  <c r="W1648" i="8"/>
  <c r="W1649" i="8"/>
  <c r="X1649" i="8"/>
  <c r="X1650" i="8"/>
  <c r="W1650" i="8"/>
  <c r="X1651" i="8"/>
  <c r="W1651" i="8"/>
  <c r="W1652" i="8"/>
  <c r="X1652" i="8"/>
  <c r="X1653" i="8"/>
  <c r="W1653" i="8"/>
  <c r="X1654" i="8"/>
  <c r="W1654" i="8"/>
  <c r="X1655" i="8"/>
  <c r="W1655" i="8"/>
  <c r="W1656" i="8"/>
  <c r="X1656" i="8"/>
  <c r="W1657" i="8"/>
  <c r="X1657" i="8"/>
  <c r="X1658" i="8"/>
  <c r="W1658" i="8"/>
  <c r="W1659" i="8"/>
  <c r="X1659" i="8"/>
  <c r="W1660" i="8"/>
  <c r="X1660" i="8"/>
  <c r="W1661" i="8"/>
  <c r="X1661" i="8"/>
  <c r="X1662" i="8"/>
  <c r="W1662" i="8"/>
  <c r="X1663" i="8"/>
  <c r="W1663" i="8"/>
  <c r="X1664" i="8"/>
  <c r="W1664" i="8"/>
  <c r="W1665" i="8"/>
  <c r="X1665" i="8"/>
  <c r="X1666" i="8"/>
  <c r="W1666" i="8"/>
  <c r="X1667" i="8"/>
  <c r="W1667" i="8"/>
  <c r="W1668" i="8"/>
  <c r="X1668" i="8"/>
  <c r="X1669" i="8"/>
  <c r="W1669" i="8"/>
  <c r="X1670" i="8"/>
  <c r="W1670" i="8"/>
  <c r="X1671" i="8"/>
  <c r="W1671" i="8"/>
  <c r="X1672" i="8"/>
  <c r="W1672" i="8"/>
  <c r="W1673" i="8"/>
  <c r="X1673" i="8"/>
  <c r="X1674" i="8"/>
  <c r="W1674" i="8"/>
  <c r="X1675" i="8"/>
  <c r="W1675" i="8"/>
  <c r="W1676" i="8"/>
  <c r="X1676" i="8"/>
  <c r="X1677" i="8"/>
  <c r="W1677" i="8"/>
  <c r="W1678" i="8"/>
  <c r="X1678" i="8"/>
  <c r="X1679" i="8"/>
  <c r="W1679" i="8"/>
  <c r="X1680" i="8"/>
  <c r="W1680" i="8"/>
  <c r="W1681" i="8"/>
  <c r="X1681" i="8"/>
  <c r="X1682" i="8"/>
  <c r="W1682" i="8"/>
  <c r="X1683" i="8"/>
  <c r="W1683" i="8"/>
  <c r="W1684" i="8"/>
  <c r="X1684" i="8"/>
  <c r="X1685" i="8"/>
  <c r="W1685" i="8"/>
  <c r="X1686" i="8"/>
  <c r="W1686" i="8"/>
  <c r="X1687" i="8"/>
  <c r="W1687" i="8"/>
  <c r="W1688" i="8"/>
  <c r="X1688" i="8"/>
  <c r="W1689" i="8"/>
  <c r="X1689" i="8"/>
  <c r="X1690" i="8"/>
  <c r="W1690" i="8"/>
  <c r="W1691" i="8"/>
  <c r="X1691" i="8"/>
  <c r="W1692" i="8"/>
  <c r="X1692" i="8"/>
  <c r="W1693" i="8"/>
  <c r="X1693" i="8"/>
  <c r="X1694" i="8"/>
  <c r="W1694" i="8"/>
  <c r="X1695" i="8"/>
  <c r="W1695" i="8"/>
  <c r="X1696" i="8"/>
  <c r="W1696" i="8"/>
  <c r="W1697" i="8"/>
  <c r="X1697" i="8"/>
  <c r="X1698" i="8"/>
  <c r="W1698" i="8"/>
  <c r="X1699" i="8"/>
  <c r="W1699" i="8"/>
  <c r="W1700" i="8"/>
  <c r="X1700" i="8"/>
  <c r="X1701" i="8"/>
  <c r="W1701" i="8"/>
  <c r="W1702" i="8"/>
  <c r="X1702" i="8"/>
  <c r="W1703" i="8"/>
  <c r="X1703" i="8"/>
  <c r="X1704" i="8"/>
  <c r="W1704" i="8"/>
  <c r="W1705" i="8"/>
  <c r="X1705" i="8"/>
  <c r="X1706" i="8"/>
  <c r="W1706" i="8"/>
  <c r="X1707" i="8"/>
  <c r="W1707" i="8"/>
  <c r="W1708" i="8"/>
  <c r="X1708" i="8"/>
  <c r="X1709" i="8"/>
  <c r="W1709" i="8"/>
  <c r="X1710" i="8"/>
  <c r="W1710" i="8"/>
  <c r="X1711" i="8"/>
  <c r="W1711" i="8"/>
  <c r="X1712" i="8"/>
  <c r="W1712" i="8"/>
  <c r="X1713" i="8"/>
  <c r="W1713" i="8"/>
  <c r="W1714" i="8"/>
  <c r="X1714" i="8"/>
  <c r="W1715" i="8"/>
  <c r="X1715" i="8"/>
  <c r="X1716" i="8"/>
  <c r="W1716" i="8"/>
  <c r="W1717" i="8"/>
  <c r="X1717" i="8"/>
  <c r="X1718" i="8"/>
  <c r="W1718" i="8"/>
  <c r="X1719" i="8"/>
  <c r="W1719" i="8"/>
  <c r="X1720" i="8"/>
  <c r="W1720" i="8"/>
  <c r="X1721" i="8"/>
  <c r="W1721" i="8"/>
  <c r="X1722" i="8"/>
  <c r="W1722" i="8"/>
  <c r="X1723" i="8"/>
  <c r="W1723" i="8"/>
  <c r="W1724" i="8"/>
  <c r="X1724" i="8"/>
  <c r="X1725" i="8"/>
  <c r="W1725" i="8"/>
  <c r="X1726" i="8"/>
  <c r="W1726" i="8"/>
  <c r="X1727" i="8"/>
  <c r="W1727" i="8"/>
  <c r="X1728" i="8"/>
  <c r="W1728" i="8"/>
  <c r="X1729" i="8"/>
  <c r="W1729" i="8"/>
  <c r="W1730" i="8"/>
  <c r="X1730" i="8"/>
  <c r="W1731" i="8"/>
  <c r="X1731" i="8"/>
  <c r="X1732" i="8"/>
  <c r="W1732" i="8"/>
  <c r="W1733" i="8"/>
  <c r="X1733" i="8"/>
  <c r="X1734" i="8"/>
  <c r="W1734" i="8"/>
  <c r="X1735" i="8"/>
  <c r="W1735" i="8"/>
  <c r="X1736" i="8"/>
  <c r="W1736" i="8"/>
  <c r="X1737" i="8"/>
  <c r="W1737" i="8"/>
  <c r="X1738" i="8"/>
  <c r="W1738" i="8"/>
  <c r="X1739" i="8"/>
  <c r="W1739" i="8"/>
  <c r="W1740" i="8"/>
  <c r="X1740" i="8"/>
  <c r="X1741" i="8"/>
  <c r="W1741" i="8"/>
  <c r="X1742" i="8"/>
  <c r="W1742" i="8"/>
  <c r="X1743" i="8"/>
  <c r="W1743" i="8"/>
  <c r="X1744" i="8"/>
  <c r="W1744" i="8"/>
  <c r="X1745" i="8"/>
  <c r="W1745" i="8"/>
  <c r="W1746" i="8"/>
  <c r="X1746" i="8"/>
  <c r="W1747" i="8"/>
  <c r="X1747" i="8"/>
  <c r="X1748" i="8"/>
  <c r="W1748" i="8"/>
  <c r="W1749" i="8"/>
  <c r="X1749" i="8"/>
  <c r="X1750" i="8"/>
  <c r="W1750" i="8"/>
  <c r="X1751" i="8"/>
  <c r="W1751" i="8"/>
  <c r="X1752" i="8"/>
  <c r="W1752" i="8"/>
  <c r="X1753" i="8"/>
  <c r="W1753" i="8"/>
  <c r="X1754" i="8"/>
  <c r="W1754" i="8"/>
  <c r="X1755" i="8"/>
  <c r="W1755" i="8"/>
  <c r="W1756" i="8"/>
  <c r="X1756" i="8"/>
  <c r="X1757" i="8"/>
  <c r="W1757" i="8"/>
  <c r="X1758" i="8"/>
  <c r="W1758" i="8"/>
  <c r="X1759" i="8"/>
  <c r="W1759" i="8"/>
  <c r="X1760" i="8"/>
  <c r="W1760" i="8"/>
  <c r="W1761" i="8"/>
  <c r="X1761" i="8"/>
  <c r="X1762" i="8"/>
  <c r="W1762" i="8"/>
  <c r="X1763" i="8"/>
  <c r="W1763" i="8"/>
  <c r="W1764" i="8"/>
  <c r="X1764" i="8"/>
  <c r="X1765" i="8"/>
  <c r="W1765" i="8"/>
  <c r="X1766" i="8"/>
  <c r="W1766" i="8"/>
  <c r="X1767" i="8"/>
  <c r="W1767" i="8"/>
  <c r="X1768" i="8"/>
  <c r="W1768" i="8"/>
  <c r="W1769" i="8"/>
  <c r="X1769" i="8"/>
  <c r="X1770" i="8"/>
  <c r="W1770" i="8"/>
  <c r="X1771" i="8"/>
  <c r="W1771" i="8"/>
  <c r="W1772" i="8"/>
  <c r="X1772" i="8"/>
  <c r="X1773" i="8"/>
  <c r="W1773" i="8"/>
  <c r="X1774" i="8"/>
  <c r="W1774" i="8"/>
  <c r="X1775" i="8"/>
  <c r="W1775" i="8"/>
  <c r="X1776" i="8"/>
  <c r="W1776" i="8"/>
  <c r="W1777" i="8"/>
  <c r="X1777" i="8"/>
  <c r="X1778" i="8"/>
  <c r="W1778" i="8"/>
  <c r="X1779" i="8"/>
  <c r="W1779" i="8"/>
  <c r="W1780" i="8"/>
  <c r="X1780" i="8"/>
  <c r="X1781" i="8"/>
  <c r="W1781" i="8"/>
  <c r="X1782" i="8"/>
  <c r="W1782" i="8"/>
  <c r="X1783" i="8"/>
  <c r="W1783" i="8"/>
  <c r="X1784" i="8"/>
  <c r="W1784" i="8"/>
  <c r="W1785" i="8"/>
  <c r="X1785" i="8"/>
  <c r="X1786" i="8"/>
  <c r="W1786" i="8"/>
  <c r="X1787" i="8"/>
  <c r="W1787" i="8"/>
  <c r="W1788" i="8"/>
  <c r="X1788" i="8"/>
  <c r="X1789" i="8"/>
  <c r="W1789" i="8"/>
  <c r="X1790" i="8"/>
  <c r="W1790" i="8"/>
  <c r="X1791" i="8"/>
  <c r="W1791" i="8"/>
  <c r="X1792" i="8"/>
  <c r="W1792" i="8"/>
  <c r="W1793" i="8"/>
  <c r="X1793" i="8"/>
  <c r="X1794" i="8"/>
  <c r="W1794" i="8"/>
  <c r="X1795" i="8"/>
  <c r="W1795" i="8"/>
  <c r="X1799" i="8"/>
  <c r="W1799" i="8"/>
  <c r="X1803" i="8"/>
  <c r="W1803" i="8"/>
  <c r="X1807" i="8"/>
  <c r="W1807" i="8"/>
  <c r="X1811" i="8"/>
  <c r="W1811" i="8"/>
  <c r="X1815" i="8"/>
  <c r="W1815" i="8"/>
  <c r="X1819" i="8"/>
  <c r="W1819" i="8"/>
  <c r="X1823" i="8"/>
  <c r="W1823" i="8"/>
  <c r="X1828" i="8"/>
  <c r="W1828" i="8"/>
  <c r="X1838" i="8"/>
  <c r="W1838" i="8"/>
  <c r="X1839" i="8"/>
  <c r="W1839" i="8"/>
  <c r="X1844" i="8"/>
  <c r="W1844" i="8"/>
  <c r="X1915" i="8"/>
  <c r="W1915" i="8"/>
  <c r="X1932" i="8"/>
  <c r="W1932" i="8"/>
  <c r="X1942" i="8"/>
  <c r="W1942" i="8"/>
  <c r="W1943" i="8"/>
  <c r="X1943" i="8"/>
  <c r="X1968" i="8"/>
  <c r="W1968" i="8"/>
  <c r="W1974" i="8"/>
  <c r="X1974" i="8"/>
  <c r="X1975" i="8"/>
  <c r="W1975" i="8"/>
  <c r="X1988" i="8"/>
  <c r="W1988" i="8"/>
  <c r="X2008" i="8"/>
  <c r="W2008" i="8"/>
  <c r="X2009" i="8"/>
  <c r="W2009" i="8"/>
  <c r="W2047" i="8"/>
  <c r="X2047" i="8"/>
  <c r="X2060" i="8"/>
  <c r="W2060" i="8"/>
  <c r="V71" i="8"/>
  <c r="V92" i="8"/>
  <c r="V124" i="8"/>
  <c r="V133" i="8"/>
  <c r="V222" i="8"/>
  <c r="V300" i="8"/>
  <c r="Y300" i="8" s="1"/>
  <c r="Z300" i="8" s="1"/>
  <c r="V325" i="8"/>
  <c r="V333" i="8"/>
  <c r="V349" i="8"/>
  <c r="V365" i="8"/>
  <c r="Y365" i="8" s="1"/>
  <c r="Z365" i="8" s="1"/>
  <c r="V368" i="8"/>
  <c r="V398" i="8"/>
  <c r="V444" i="8"/>
  <c r="Y444" i="8" s="1"/>
  <c r="Z444" i="8" s="1"/>
  <c r="V460" i="8"/>
  <c r="V476" i="8"/>
  <c r="V590" i="8"/>
  <c r="W1463" i="8"/>
  <c r="X1463" i="8"/>
  <c r="W1479" i="8"/>
  <c r="X1479" i="8"/>
  <c r="W1495" i="8"/>
  <c r="X1495" i="8"/>
  <c r="X1505" i="8"/>
  <c r="W1505" i="8"/>
  <c r="X1513" i="8"/>
  <c r="W1513" i="8"/>
  <c r="X1521" i="8"/>
  <c r="W1521" i="8"/>
  <c r="X1529" i="8"/>
  <c r="W1529" i="8"/>
  <c r="X1537" i="8"/>
  <c r="W1537" i="8"/>
  <c r="X1545" i="8"/>
  <c r="W1545" i="8"/>
  <c r="X1553" i="8"/>
  <c r="W1553" i="8"/>
  <c r="W1561" i="8"/>
  <c r="X1561" i="8"/>
  <c r="W1569" i="8"/>
  <c r="X1569" i="8"/>
  <c r="W1577" i="8"/>
  <c r="X1577" i="8"/>
  <c r="W1584" i="8"/>
  <c r="X1584" i="8"/>
  <c r="X1585" i="8"/>
  <c r="W1585" i="8"/>
  <c r="X1589" i="8"/>
  <c r="W1589" i="8"/>
  <c r="X1593" i="8"/>
  <c r="W1593" i="8"/>
  <c r="X1597" i="8"/>
  <c r="W1597" i="8"/>
  <c r="X1601" i="8"/>
  <c r="W1601" i="8"/>
  <c r="X1605" i="8"/>
  <c r="W1605" i="8"/>
  <c r="W1610" i="8"/>
  <c r="X1610" i="8"/>
  <c r="W1618" i="8"/>
  <c r="X1618" i="8"/>
  <c r="X1826" i="8"/>
  <c r="W1826" i="8"/>
  <c r="X1827" i="8"/>
  <c r="W1827" i="8"/>
  <c r="X1832" i="8"/>
  <c r="W1832" i="8"/>
  <c r="W1842" i="8"/>
  <c r="X1842" i="8"/>
  <c r="X1843" i="8"/>
  <c r="W1843" i="8"/>
  <c r="X1914" i="8"/>
  <c r="W1914" i="8"/>
  <c r="W1931" i="8"/>
  <c r="X1931" i="8"/>
  <c r="X1960" i="8"/>
  <c r="W1960" i="8"/>
  <c r="X1966" i="8"/>
  <c r="W1966" i="8"/>
  <c r="W1967" i="8"/>
  <c r="X1967" i="8"/>
  <c r="X1987" i="8"/>
  <c r="W1987" i="8"/>
  <c r="X2026" i="8"/>
  <c r="W2026" i="8"/>
  <c r="X2032" i="8"/>
  <c r="W2032" i="8"/>
  <c r="X2033" i="8"/>
  <c r="W2033" i="8"/>
  <c r="X2043" i="8"/>
  <c r="W2043" i="8"/>
  <c r="X2044" i="8"/>
  <c r="W2044" i="8"/>
  <c r="X2045" i="8"/>
  <c r="W2045" i="8"/>
  <c r="X2046" i="8"/>
  <c r="W2046" i="8"/>
  <c r="X2059" i="8"/>
  <c r="W2059" i="8"/>
  <c r="X1797" i="8"/>
  <c r="W1797" i="8"/>
  <c r="W1801" i="8"/>
  <c r="X1801" i="8"/>
  <c r="X1805" i="8"/>
  <c r="W1805" i="8"/>
  <c r="W1809" i="8"/>
  <c r="X1809" i="8"/>
  <c r="X1813" i="8"/>
  <c r="W1813" i="8"/>
  <c r="W1817" i="8"/>
  <c r="X1817" i="8"/>
  <c r="X1821" i="8"/>
  <c r="W1821" i="8"/>
  <c r="X1830" i="8"/>
  <c r="W1830" i="8"/>
  <c r="W1831" i="8"/>
  <c r="X1831" i="8"/>
  <c r="X1836" i="8"/>
  <c r="W1836" i="8"/>
  <c r="W1846" i="8"/>
  <c r="X1846" i="8"/>
  <c r="X1847" i="8"/>
  <c r="W1847" i="8"/>
  <c r="X1848" i="8"/>
  <c r="W1848" i="8"/>
  <c r="X1849" i="8"/>
  <c r="W1849" i="8"/>
  <c r="X1850" i="8"/>
  <c r="W1850" i="8"/>
  <c r="W1851" i="8"/>
  <c r="X1851" i="8"/>
  <c r="W1852" i="8"/>
  <c r="X1852" i="8"/>
  <c r="X1853" i="8"/>
  <c r="W1853" i="8"/>
  <c r="X1854" i="8"/>
  <c r="W1854" i="8"/>
  <c r="W1855" i="8"/>
  <c r="X1855" i="8"/>
  <c r="W1856" i="8"/>
  <c r="X1856" i="8"/>
  <c r="W1857" i="8"/>
  <c r="X1857" i="8"/>
  <c r="W1858" i="8"/>
  <c r="X1858" i="8"/>
  <c r="X1859" i="8"/>
  <c r="W1859" i="8"/>
  <c r="X1860" i="8"/>
  <c r="W1860" i="8"/>
  <c r="X1861" i="8"/>
  <c r="W1861" i="8"/>
  <c r="X1862" i="8"/>
  <c r="W1862" i="8"/>
  <c r="W1863" i="8"/>
  <c r="X1863" i="8"/>
  <c r="W1864" i="8"/>
  <c r="X1864" i="8"/>
  <c r="X1865" i="8"/>
  <c r="W1865" i="8"/>
  <c r="W1866" i="8"/>
  <c r="X1866" i="8"/>
  <c r="W1867" i="8"/>
  <c r="X1867" i="8"/>
  <c r="X1868" i="8"/>
  <c r="W1868" i="8"/>
  <c r="X1869" i="8"/>
  <c r="W1869" i="8"/>
  <c r="X1870" i="8"/>
  <c r="W1870" i="8"/>
  <c r="W1871" i="8"/>
  <c r="X1871" i="8"/>
  <c r="X1872" i="8"/>
  <c r="W1872" i="8"/>
  <c r="W1873" i="8"/>
  <c r="X1873" i="8"/>
  <c r="X1874" i="8"/>
  <c r="W1874" i="8"/>
  <c r="X1875" i="8"/>
  <c r="W1875" i="8"/>
  <c r="W1876" i="8"/>
  <c r="X1876" i="8"/>
  <c r="X1877" i="8"/>
  <c r="W1877" i="8"/>
  <c r="X1878" i="8"/>
  <c r="W1878" i="8"/>
  <c r="W1879" i="8"/>
  <c r="X1879" i="8"/>
  <c r="X1880" i="8"/>
  <c r="W1880" i="8"/>
  <c r="X1881" i="8"/>
  <c r="W1881" i="8"/>
  <c r="X1882" i="8"/>
  <c r="W1882" i="8"/>
  <c r="X1883" i="8"/>
  <c r="W1883" i="8"/>
  <c r="X1884" i="8"/>
  <c r="W1884" i="8"/>
  <c r="W1885" i="8"/>
  <c r="X1885" i="8"/>
  <c r="W1886" i="8"/>
  <c r="X1886" i="8"/>
  <c r="W1887" i="8"/>
  <c r="X1887" i="8"/>
  <c r="X1888" i="8"/>
  <c r="W1888" i="8"/>
  <c r="W1889" i="8"/>
  <c r="X1889" i="8"/>
  <c r="X1890" i="8"/>
  <c r="W1890" i="8"/>
  <c r="X1891" i="8"/>
  <c r="W1891" i="8"/>
  <c r="W1892" i="8"/>
  <c r="X1892" i="8"/>
  <c r="X1893" i="8"/>
  <c r="W1893" i="8"/>
  <c r="X1894" i="8"/>
  <c r="W1894" i="8"/>
  <c r="W1895" i="8"/>
  <c r="X1895" i="8"/>
  <c r="X1896" i="8"/>
  <c r="W1896" i="8"/>
  <c r="X1897" i="8"/>
  <c r="W1897" i="8"/>
  <c r="W1898" i="8"/>
  <c r="X1898" i="8"/>
  <c r="X1899" i="8"/>
  <c r="W1899" i="8"/>
  <c r="X1900" i="8"/>
  <c r="W1900" i="8"/>
  <c r="X1901" i="8"/>
  <c r="W1901" i="8"/>
  <c r="W1902" i="8"/>
  <c r="X1902" i="8"/>
  <c r="X1903" i="8"/>
  <c r="W1903" i="8"/>
  <c r="X1904" i="8"/>
  <c r="W1904" i="8"/>
  <c r="W1905" i="8"/>
  <c r="X1905" i="8"/>
  <c r="X1906" i="8"/>
  <c r="W1906" i="8"/>
  <c r="W1907" i="8"/>
  <c r="X1907" i="8"/>
  <c r="W1908" i="8"/>
  <c r="X1908" i="8"/>
  <c r="X1909" i="8"/>
  <c r="W1909" i="8"/>
  <c r="X1910" i="8"/>
  <c r="W1910" i="8"/>
  <c r="W1911" i="8"/>
  <c r="X1911" i="8"/>
  <c r="X1912" i="8"/>
  <c r="W1912" i="8"/>
  <c r="X1913" i="8"/>
  <c r="W1913" i="8"/>
  <c r="X1930" i="8"/>
  <c r="W1930" i="8"/>
  <c r="W1952" i="8"/>
  <c r="X1952" i="8"/>
  <c r="X1958" i="8"/>
  <c r="W1958" i="8"/>
  <c r="W1959" i="8"/>
  <c r="X1959" i="8"/>
  <c r="X1986" i="8"/>
  <c r="W1986" i="8"/>
  <c r="X2018" i="8"/>
  <c r="W2018" i="8"/>
  <c r="X2024" i="8"/>
  <c r="W2024" i="8"/>
  <c r="X2025" i="8"/>
  <c r="W2025" i="8"/>
  <c r="W2049" i="8"/>
  <c r="X2049" i="8"/>
  <c r="X2055" i="8"/>
  <c r="W2055" i="8"/>
  <c r="X2056" i="8"/>
  <c r="W2056" i="8"/>
  <c r="X2057" i="8"/>
  <c r="W2057" i="8"/>
  <c r="X2058" i="8"/>
  <c r="W2058" i="8"/>
  <c r="V42" i="8"/>
  <c r="V108" i="8"/>
  <c r="V144" i="8"/>
  <c r="V160" i="8"/>
  <c r="Y160" i="8" s="1"/>
  <c r="Z160" i="8" s="1"/>
  <c r="V176" i="8"/>
  <c r="V206" i="8"/>
  <c r="V236" i="8"/>
  <c r="V252" i="8"/>
  <c r="V302" i="8"/>
  <c r="V316" i="8"/>
  <c r="V341" i="8"/>
  <c r="V357" i="8"/>
  <c r="Y357" i="8" s="1"/>
  <c r="Z357" i="8" s="1"/>
  <c r="V606" i="8"/>
  <c r="V691" i="8"/>
  <c r="Y691" i="8" s="1"/>
  <c r="Z691" i="8" s="1"/>
  <c r="X1624" i="8"/>
  <c r="W1624" i="8"/>
  <c r="X1798" i="8"/>
  <c r="W1798" i="8"/>
  <c r="X1802" i="8"/>
  <c r="W1802" i="8"/>
  <c r="X1806" i="8"/>
  <c r="W1806" i="8"/>
  <c r="X1810" i="8"/>
  <c r="W1810" i="8"/>
  <c r="X1814" i="8"/>
  <c r="W1814" i="8"/>
  <c r="X1818" i="8"/>
  <c r="W1818" i="8"/>
  <c r="X1822" i="8"/>
  <c r="W1822" i="8"/>
  <c r="X1829" i="8"/>
  <c r="W1829" i="8"/>
  <c r="W1837" i="8"/>
  <c r="X1837" i="8"/>
  <c r="W1845" i="8"/>
  <c r="X1845" i="8"/>
  <c r="X1922" i="8"/>
  <c r="W1922" i="8"/>
  <c r="W1923" i="8"/>
  <c r="X1923" i="8"/>
  <c r="X1924" i="8"/>
  <c r="W1924" i="8"/>
  <c r="X1925" i="8"/>
  <c r="W1925" i="8"/>
  <c r="X1938" i="8"/>
  <c r="W1938" i="8"/>
  <c r="W1939" i="8"/>
  <c r="X1939" i="8"/>
  <c r="X1940" i="8"/>
  <c r="W1940" i="8"/>
  <c r="X1941" i="8"/>
  <c r="W1941" i="8"/>
  <c r="W1948" i="8"/>
  <c r="X1948" i="8"/>
  <c r="X1949" i="8"/>
  <c r="W1949" i="8"/>
  <c r="W1956" i="8"/>
  <c r="X1956" i="8"/>
  <c r="X1957" i="8"/>
  <c r="W1957" i="8"/>
  <c r="W1964" i="8"/>
  <c r="X1964" i="8"/>
  <c r="W1965" i="8"/>
  <c r="X1965" i="8"/>
  <c r="X1972" i="8"/>
  <c r="W1972" i="8"/>
  <c r="X1973" i="8"/>
  <c r="W1973" i="8"/>
  <c r="W1980" i="8"/>
  <c r="X1980" i="8"/>
  <c r="W1981" i="8"/>
  <c r="X1981" i="8"/>
  <c r="X1994" i="8"/>
  <c r="W1994" i="8"/>
  <c r="X1995" i="8"/>
  <c r="W1995" i="8"/>
  <c r="W1996" i="8"/>
  <c r="X1996" i="8"/>
  <c r="X1997" i="8"/>
  <c r="W1997" i="8"/>
  <c r="W1998" i="8"/>
  <c r="X1998" i="8"/>
  <c r="X1999" i="8"/>
  <c r="W1999" i="8"/>
  <c r="W2000" i="8"/>
  <c r="X2000" i="8"/>
  <c r="X2001" i="8"/>
  <c r="W2001" i="8"/>
  <c r="X2002" i="8"/>
  <c r="W2002" i="8"/>
  <c r="W2003" i="8"/>
  <c r="X2003" i="8"/>
  <c r="X2004" i="8"/>
  <c r="W2004" i="8"/>
  <c r="X2005" i="8"/>
  <c r="W2005" i="8"/>
  <c r="W2006" i="8"/>
  <c r="X2006" i="8"/>
  <c r="X2007" i="8"/>
  <c r="W2007" i="8"/>
  <c r="W2014" i="8"/>
  <c r="X2014" i="8"/>
  <c r="X2015" i="8"/>
  <c r="W2015" i="8"/>
  <c r="W2022" i="8"/>
  <c r="X2022" i="8"/>
  <c r="X2023" i="8"/>
  <c r="W2023" i="8"/>
  <c r="W2030" i="8"/>
  <c r="X2030" i="8"/>
  <c r="X2031" i="8"/>
  <c r="W2031" i="8"/>
  <c r="X2039" i="8"/>
  <c r="W2039" i="8"/>
  <c r="X2040" i="8"/>
  <c r="W2040" i="8"/>
  <c r="X2041" i="8"/>
  <c r="W2041" i="8"/>
  <c r="X2042" i="8"/>
  <c r="W2042" i="8"/>
  <c r="X2053" i="8"/>
  <c r="W2053" i="8"/>
  <c r="W2054" i="8"/>
  <c r="X2054" i="8"/>
  <c r="X2064" i="8"/>
  <c r="W2064" i="8"/>
  <c r="X2068" i="8"/>
  <c r="W2068" i="8"/>
  <c r="X2072" i="8"/>
  <c r="W2072" i="8"/>
  <c r="X2076" i="8"/>
  <c r="W2076" i="8"/>
  <c r="X2080" i="8"/>
  <c r="W2080" i="8"/>
  <c r="X2084" i="8"/>
  <c r="W2084" i="8"/>
  <c r="X2095" i="8"/>
  <c r="W2095" i="8"/>
  <c r="X2099" i="8"/>
  <c r="W2099" i="8"/>
  <c r="X2147" i="8"/>
  <c r="W2147" i="8"/>
  <c r="X2151" i="8"/>
  <c r="W2151" i="8"/>
  <c r="X2155" i="8"/>
  <c r="W2155" i="8"/>
  <c r="X2159" i="8"/>
  <c r="W2159" i="8"/>
  <c r="W2163" i="8"/>
  <c r="X2163" i="8"/>
  <c r="W2167" i="8"/>
  <c r="X2167" i="8"/>
  <c r="X2171" i="8"/>
  <c r="W2171" i="8"/>
  <c r="X2292" i="8"/>
  <c r="W2292" i="8"/>
  <c r="X2690" i="8"/>
  <c r="W2690" i="8"/>
  <c r="W2694" i="8"/>
  <c r="X2694" i="8"/>
  <c r="X2698" i="8"/>
  <c r="W2698" i="8"/>
  <c r="V46" i="8"/>
  <c r="V49" i="8"/>
  <c r="V57" i="8"/>
  <c r="V65" i="8"/>
  <c r="V73" i="8"/>
  <c r="V81" i="8"/>
  <c r="Y81" i="8" s="1"/>
  <c r="Z81" i="8" s="1"/>
  <c r="V89" i="8"/>
  <c r="Y89" i="8" s="1"/>
  <c r="Z89" i="8" s="1"/>
  <c r="V96" i="8"/>
  <c r="V97" i="8"/>
  <c r="V105" i="8"/>
  <c r="Y105" i="8" s="1"/>
  <c r="Z105" i="8" s="1"/>
  <c r="V112" i="8"/>
  <c r="V113" i="8"/>
  <c r="V121" i="8"/>
  <c r="V149" i="8"/>
  <c r="V157" i="8"/>
  <c r="V165" i="8"/>
  <c r="V173" i="8"/>
  <c r="Y173" i="8" s="1"/>
  <c r="Z173" i="8" s="1"/>
  <c r="V181" i="8"/>
  <c r="Y181" i="8" s="1"/>
  <c r="Z181" i="8" s="1"/>
  <c r="V189" i="8"/>
  <c r="V195" i="8"/>
  <c r="V211" i="8"/>
  <c r="V225" i="8"/>
  <c r="V233" i="8"/>
  <c r="V241" i="8"/>
  <c r="V249" i="8"/>
  <c r="Y249" i="8" s="1"/>
  <c r="Z249" i="8" s="1"/>
  <c r="V373" i="8"/>
  <c r="V381" i="8"/>
  <c r="V387" i="8"/>
  <c r="V403" i="8"/>
  <c r="V417" i="8"/>
  <c r="V425" i="8"/>
  <c r="Y425" i="8" s="1"/>
  <c r="Z425" i="8" s="1"/>
  <c r="V433" i="8"/>
  <c r="V441" i="8"/>
  <c r="V449" i="8"/>
  <c r="V457" i="8"/>
  <c r="V465" i="8"/>
  <c r="V473" i="8"/>
  <c r="Y473" i="8" s="1"/>
  <c r="Z473" i="8" s="1"/>
  <c r="V605" i="8"/>
  <c r="V608" i="8"/>
  <c r="V617" i="8"/>
  <c r="V629" i="8"/>
  <c r="V639" i="8"/>
  <c r="V643" i="8"/>
  <c r="Y643" i="8" s="1"/>
  <c r="Z643" i="8" s="1"/>
  <c r="V649" i="8"/>
  <c r="Y649" i="8" s="1"/>
  <c r="Z649" i="8" s="1"/>
  <c r="V709" i="8"/>
  <c r="Y709" i="8" s="1"/>
  <c r="Z709" i="8" s="1"/>
  <c r="V768" i="8"/>
  <c r="V771" i="8"/>
  <c r="Y771" i="8" s="1"/>
  <c r="Z771" i="8" s="1"/>
  <c r="V805" i="8"/>
  <c r="Y805" i="8" s="1"/>
  <c r="Z805" i="8" s="1"/>
  <c r="V840" i="8"/>
  <c r="V864" i="8"/>
  <c r="V888" i="8"/>
  <c r="W1918" i="8"/>
  <c r="X1918" i="8"/>
  <c r="W1919" i="8"/>
  <c r="X1919" i="8"/>
  <c r="W1920" i="8"/>
  <c r="X1920" i="8"/>
  <c r="X1921" i="8"/>
  <c r="W1921" i="8"/>
  <c r="X1934" i="8"/>
  <c r="W1934" i="8"/>
  <c r="X1935" i="8"/>
  <c r="W1935" i="8"/>
  <c r="W1936" i="8"/>
  <c r="X1936" i="8"/>
  <c r="X1937" i="8"/>
  <c r="W1937" i="8"/>
  <c r="W1946" i="8"/>
  <c r="X1946" i="8"/>
  <c r="W1947" i="8"/>
  <c r="Y1947" i="8" s="1"/>
  <c r="Z1947" i="8" s="1"/>
  <c r="X1947" i="8"/>
  <c r="X1954" i="8"/>
  <c r="W1954" i="8"/>
  <c r="X1955" i="8"/>
  <c r="W1955" i="8"/>
  <c r="X1962" i="8"/>
  <c r="W1962" i="8"/>
  <c r="X1963" i="8"/>
  <c r="W1963" i="8"/>
  <c r="X1970" i="8"/>
  <c r="W1970" i="8"/>
  <c r="X1971" i="8"/>
  <c r="W1971" i="8"/>
  <c r="X1978" i="8"/>
  <c r="W1978" i="8"/>
  <c r="X1979" i="8"/>
  <c r="W1979" i="8"/>
  <c r="W1990" i="8"/>
  <c r="X1990" i="8"/>
  <c r="X1991" i="8"/>
  <c r="W1991" i="8"/>
  <c r="X1992" i="8"/>
  <c r="W1992" i="8"/>
  <c r="X1993" i="8"/>
  <c r="W1993" i="8"/>
  <c r="X2012" i="8"/>
  <c r="W2012" i="8"/>
  <c r="W2013" i="8"/>
  <c r="X2013" i="8"/>
  <c r="X2020" i="8"/>
  <c r="W2020" i="8"/>
  <c r="X2021" i="8"/>
  <c r="W2021" i="8"/>
  <c r="X2028" i="8"/>
  <c r="W2028" i="8"/>
  <c r="X2029" i="8"/>
  <c r="W2029" i="8"/>
  <c r="W2035" i="8"/>
  <c r="X2035" i="8"/>
  <c r="X2036" i="8"/>
  <c r="W2036" i="8"/>
  <c r="X2037" i="8"/>
  <c r="W2037" i="8"/>
  <c r="W2038" i="8"/>
  <c r="X2038" i="8"/>
  <c r="X2051" i="8"/>
  <c r="W2051" i="8"/>
  <c r="W2052" i="8"/>
  <c r="X2052" i="8"/>
  <c r="W2063" i="8"/>
  <c r="X2063" i="8"/>
  <c r="X2067" i="8"/>
  <c r="W2067" i="8"/>
  <c r="W2071" i="8"/>
  <c r="X2071" i="8"/>
  <c r="W2075" i="8"/>
  <c r="X2075" i="8"/>
  <c r="W2079" i="8"/>
  <c r="X2079" i="8"/>
  <c r="W2083" i="8"/>
  <c r="X2083" i="8"/>
  <c r="W2098" i="8"/>
  <c r="X2098" i="8"/>
  <c r="W2146" i="8"/>
  <c r="X2146" i="8"/>
  <c r="X2150" i="8"/>
  <c r="W2150" i="8"/>
  <c r="X2154" i="8"/>
  <c r="W2154" i="8"/>
  <c r="W2158" i="8"/>
  <c r="X2158" i="8"/>
  <c r="X2162" i="8"/>
  <c r="W2162" i="8"/>
  <c r="X2166" i="8"/>
  <c r="W2166" i="8"/>
  <c r="X2170" i="8"/>
  <c r="W2170" i="8"/>
  <c r="X2295" i="8"/>
  <c r="W2295" i="8"/>
  <c r="W2689" i="8"/>
  <c r="X2689" i="8"/>
  <c r="X2693" i="8"/>
  <c r="W2693" i="8"/>
  <c r="W2697" i="8"/>
  <c r="X2697" i="8"/>
  <c r="X2701" i="8"/>
  <c r="W2701" i="8"/>
  <c r="V7" i="8"/>
  <c r="V18" i="8"/>
  <c r="V23" i="8"/>
  <c r="V34" i="8"/>
  <c r="V39" i="8"/>
  <c r="Y39" i="8" s="1"/>
  <c r="Z39" i="8" s="1"/>
  <c r="V45" i="8"/>
  <c r="V47" i="8"/>
  <c r="V51" i="8"/>
  <c r="Y51" i="8" s="1"/>
  <c r="V59" i="8"/>
  <c r="V67" i="8"/>
  <c r="V75" i="8"/>
  <c r="V83" i="8"/>
  <c r="V99" i="8"/>
  <c r="V115" i="8"/>
  <c r="V128" i="8"/>
  <c r="V129" i="8"/>
  <c r="V137" i="8"/>
  <c r="V158" i="8"/>
  <c r="V174" i="8"/>
  <c r="V190" i="8"/>
  <c r="V197" i="8"/>
  <c r="V204" i="8"/>
  <c r="Y204" i="8" s="1"/>
  <c r="Z204" i="8" s="1"/>
  <c r="V205" i="8"/>
  <c r="V213" i="8"/>
  <c r="V220" i="8"/>
  <c r="Y220" i="8" s="1"/>
  <c r="Z220" i="8" s="1"/>
  <c r="V221" i="8"/>
  <c r="V227" i="8"/>
  <c r="Y227" i="8" s="1"/>
  <c r="Z227" i="8" s="1"/>
  <c r="V243" i="8"/>
  <c r="V256" i="8"/>
  <c r="V257" i="8"/>
  <c r="V265" i="8"/>
  <c r="Y265" i="8" s="1"/>
  <c r="Z265" i="8" s="1"/>
  <c r="V272" i="8"/>
  <c r="Y272" i="8" s="1"/>
  <c r="Z272" i="8" s="1"/>
  <c r="V273" i="8"/>
  <c r="V281" i="8"/>
  <c r="V288" i="8"/>
  <c r="Y288" i="8" s="1"/>
  <c r="Z288" i="8" s="1"/>
  <c r="V289" i="8"/>
  <c r="V297" i="8"/>
  <c r="V304" i="8"/>
  <c r="V305" i="8"/>
  <c r="V313" i="8"/>
  <c r="V320" i="8"/>
  <c r="V321" i="8"/>
  <c r="V329" i="8"/>
  <c r="Y329" i="8" s="1"/>
  <c r="V336" i="8"/>
  <c r="V337" i="8"/>
  <c r="V345" i="8"/>
  <c r="V352" i="8"/>
  <c r="V353" i="8"/>
  <c r="Y353" i="8" s="1"/>
  <c r="Z353" i="8" s="1"/>
  <c r="V361" i="8"/>
  <c r="V382" i="8"/>
  <c r="V389" i="8"/>
  <c r="V396" i="8"/>
  <c r="V397" i="8"/>
  <c r="V405" i="8"/>
  <c r="Y405" i="8" s="1"/>
  <c r="Z405" i="8" s="1"/>
  <c r="V412" i="8"/>
  <c r="V413" i="8"/>
  <c r="Y413" i="8" s="1"/>
  <c r="Z413" i="8" s="1"/>
  <c r="V419" i="8"/>
  <c r="V435" i="8"/>
  <c r="V451" i="8"/>
  <c r="V467" i="8"/>
  <c r="V480" i="8"/>
  <c r="V481" i="8"/>
  <c r="V489" i="8"/>
  <c r="Y489" i="8" s="1"/>
  <c r="Z489" i="8" s="1"/>
  <c r="V496" i="8"/>
  <c r="V497" i="8"/>
  <c r="V505" i="8"/>
  <c r="Y505" i="8" s="1"/>
  <c r="Z505" i="8" s="1"/>
  <c r="V512" i="8"/>
  <c r="V513" i="8"/>
  <c r="V521" i="8"/>
  <c r="V528" i="8"/>
  <c r="V529" i="8"/>
  <c r="V537" i="8"/>
  <c r="Y537" i="8" s="1"/>
  <c r="V544" i="8"/>
  <c r="V545" i="8"/>
  <c r="V553" i="8"/>
  <c r="Y553" i="8" s="1"/>
  <c r="Z553" i="8" s="1"/>
  <c r="V560" i="8"/>
  <c r="V561" i="8"/>
  <c r="V569" i="8"/>
  <c r="V576" i="8"/>
  <c r="V577" i="8"/>
  <c r="Y577" i="8" s="1"/>
  <c r="V585" i="8"/>
  <c r="V593" i="8"/>
  <c r="V604" i="8"/>
  <c r="Y604" i="8" s="1"/>
  <c r="Z604" i="8" s="1"/>
  <c r="V613" i="8"/>
  <c r="Y613" i="8" s="1"/>
  <c r="V625" i="8"/>
  <c r="V631" i="8"/>
  <c r="Y631" i="8" s="1"/>
  <c r="Z631" i="8" s="1"/>
  <c r="V655" i="8"/>
  <c r="Y655" i="8" s="1"/>
  <c r="Z655" i="8" s="1"/>
  <c r="V667" i="8"/>
  <c r="Y667" i="8" s="1"/>
  <c r="V672" i="8"/>
  <c r="V688" i="8"/>
  <c r="V712" i="8"/>
  <c r="V736" i="8"/>
  <c r="V773" i="8"/>
  <c r="V776" i="8"/>
  <c r="V808" i="8"/>
  <c r="V832" i="8"/>
  <c r="Y832" i="8" s="1"/>
  <c r="V901" i="8"/>
  <c r="W1796" i="8"/>
  <c r="X1796" i="8"/>
  <c r="X1800" i="8"/>
  <c r="W1800" i="8"/>
  <c r="W1804" i="8"/>
  <c r="X1804" i="8"/>
  <c r="X1808" i="8"/>
  <c r="W1808" i="8"/>
  <c r="W1812" i="8"/>
  <c r="X1812" i="8"/>
  <c r="X1816" i="8"/>
  <c r="W1816" i="8"/>
  <c r="W1820" i="8"/>
  <c r="X1820" i="8"/>
  <c r="W1825" i="8"/>
  <c r="X1825" i="8"/>
  <c r="X1833" i="8"/>
  <c r="W1833" i="8"/>
  <c r="X1841" i="8"/>
  <c r="W1841" i="8"/>
  <c r="X1917" i="8"/>
  <c r="W1917" i="8"/>
  <c r="W1933" i="8"/>
  <c r="X1933" i="8"/>
  <c r="X1945" i="8"/>
  <c r="W1945" i="8"/>
  <c r="X1953" i="8"/>
  <c r="W1953" i="8"/>
  <c r="X1961" i="8"/>
  <c r="W1961" i="8"/>
  <c r="X1969" i="8"/>
  <c r="W1969" i="8"/>
  <c r="X1977" i="8"/>
  <c r="W1977" i="8"/>
  <c r="X1989" i="8"/>
  <c r="W1989" i="8"/>
  <c r="W2011" i="8"/>
  <c r="X2011" i="8"/>
  <c r="W2019" i="8"/>
  <c r="X2019" i="8"/>
  <c r="W2027" i="8"/>
  <c r="X2027" i="8"/>
  <c r="X2034" i="8"/>
  <c r="W2034" i="8"/>
  <c r="X2050" i="8"/>
  <c r="W2050" i="8"/>
  <c r="X2062" i="8"/>
  <c r="W2062" i="8"/>
  <c r="W2066" i="8"/>
  <c r="X2066" i="8"/>
  <c r="W2070" i="8"/>
  <c r="X2070" i="8"/>
  <c r="W2074" i="8"/>
  <c r="X2074" i="8"/>
  <c r="W2078" i="8"/>
  <c r="X2078" i="8"/>
  <c r="W2082" i="8"/>
  <c r="X2082" i="8"/>
  <c r="W2097" i="8"/>
  <c r="X2097" i="8"/>
  <c r="W2149" i="8"/>
  <c r="X2149" i="8"/>
  <c r="X2153" i="8"/>
  <c r="W2153" i="8"/>
  <c r="X2157" i="8"/>
  <c r="W2157" i="8"/>
  <c r="X2161" i="8"/>
  <c r="W2161" i="8"/>
  <c r="W2165" i="8"/>
  <c r="X2165" i="8"/>
  <c r="X2169" i="8"/>
  <c r="W2169" i="8"/>
  <c r="X2173" i="8"/>
  <c r="W2173" i="8"/>
  <c r="W2294" i="8"/>
  <c r="X2294" i="8"/>
  <c r="X2688" i="8"/>
  <c r="W2688" i="8"/>
  <c r="X2692" i="8"/>
  <c r="W2692" i="8"/>
  <c r="X2696" i="8"/>
  <c r="W2696" i="8"/>
  <c r="X2700" i="8"/>
  <c r="W2700" i="8"/>
  <c r="V5" i="8"/>
  <c r="V14" i="8"/>
  <c r="V16" i="8"/>
  <c r="Y16" i="8" s="1"/>
  <c r="Z16" i="8" s="1"/>
  <c r="V21" i="8"/>
  <c r="V30" i="8"/>
  <c r="V32" i="8"/>
  <c r="V37" i="8"/>
  <c r="V48" i="8"/>
  <c r="V53" i="8"/>
  <c r="V61" i="8"/>
  <c r="V69" i="8"/>
  <c r="V77" i="8"/>
  <c r="V85" i="8"/>
  <c r="V93" i="8"/>
  <c r="V101" i="8"/>
  <c r="V109" i="8"/>
  <c r="V117" i="8"/>
  <c r="V125" i="8"/>
  <c r="V131" i="8"/>
  <c r="Y131" i="8" s="1"/>
  <c r="Z131" i="8" s="1"/>
  <c r="V145" i="8"/>
  <c r="V153" i="8"/>
  <c r="V161" i="8"/>
  <c r="V169" i="8"/>
  <c r="V177" i="8"/>
  <c r="V185" i="8"/>
  <c r="V229" i="8"/>
  <c r="V237" i="8"/>
  <c r="V245" i="8"/>
  <c r="V253" i="8"/>
  <c r="V259" i="8"/>
  <c r="V275" i="8"/>
  <c r="V291" i="8"/>
  <c r="V307" i="8"/>
  <c r="Y307" i="8" s="1"/>
  <c r="Z307" i="8" s="1"/>
  <c r="V323" i="8"/>
  <c r="V339" i="8"/>
  <c r="V355" i="8"/>
  <c r="V369" i="8"/>
  <c r="Y369" i="8" s="1"/>
  <c r="Z369" i="8" s="1"/>
  <c r="V377" i="8"/>
  <c r="V421" i="8"/>
  <c r="V429" i="8"/>
  <c r="V437" i="8"/>
  <c r="V445" i="8"/>
  <c r="V453" i="8"/>
  <c r="V461" i="8"/>
  <c r="V469" i="8"/>
  <c r="Y469" i="8" s="1"/>
  <c r="Z469" i="8" s="1"/>
  <c r="V477" i="8"/>
  <c r="Y477" i="8" s="1"/>
  <c r="Z477" i="8" s="1"/>
  <c r="V483" i="8"/>
  <c r="V499" i="8"/>
  <c r="V515" i="8"/>
  <c r="V531" i="8"/>
  <c r="Y531" i="8" s="1"/>
  <c r="Z531" i="8" s="1"/>
  <c r="V547" i="8"/>
  <c r="Y547" i="8" s="1"/>
  <c r="Z547" i="8" s="1"/>
  <c r="V563" i="8"/>
  <c r="V579" i="8"/>
  <c r="Y579" i="8" s="1"/>
  <c r="Z579" i="8" s="1"/>
  <c r="V589" i="8"/>
  <c r="Y589" i="8" s="1"/>
  <c r="Z589" i="8" s="1"/>
  <c r="V592" i="8"/>
  <c r="V601" i="8"/>
  <c r="Y601" i="8" s="1"/>
  <c r="Z601" i="8" s="1"/>
  <c r="V621" i="8"/>
  <c r="Y621" i="8" s="1"/>
  <c r="Z621" i="8" s="1"/>
  <c r="V624" i="8"/>
  <c r="Y624" i="8" s="1"/>
  <c r="Z624" i="8" s="1"/>
  <c r="V641" i="8"/>
  <c r="V647" i="8"/>
  <c r="V663" i="8"/>
  <c r="Y663" i="8" s="1"/>
  <c r="Z663" i="8" s="1"/>
  <c r="V670" i="8"/>
  <c r="Y670" i="8" s="1"/>
  <c r="Z670" i="8" s="1"/>
  <c r="V675" i="8"/>
  <c r="Y675" i="8" s="1"/>
  <c r="Z675" i="8" s="1"/>
  <c r="V681" i="8"/>
  <c r="Y681" i="8" s="1"/>
  <c r="Z681" i="8" s="1"/>
  <c r="V728" i="8"/>
  <c r="V824" i="8"/>
  <c r="V595" i="8"/>
  <c r="Y595" i="8" s="1"/>
  <c r="Z595" i="8" s="1"/>
  <c r="V611" i="8"/>
  <c r="V627" i="8"/>
  <c r="Y627" i="8" s="1"/>
  <c r="V635" i="8"/>
  <c r="V637" i="8"/>
  <c r="Y637" i="8" s="1"/>
  <c r="Z637" i="8" s="1"/>
  <c r="V651" i="8"/>
  <c r="V653" i="8"/>
  <c r="V658" i="8"/>
  <c r="Y658" i="8" s="1"/>
  <c r="V664" i="8"/>
  <c r="V673" i="8"/>
  <c r="Y673" i="8" s="1"/>
  <c r="Z673" i="8" s="1"/>
  <c r="V678" i="8"/>
  <c r="V683" i="8"/>
  <c r="V685" i="8"/>
  <c r="Y685" i="8" s="1"/>
  <c r="Z685" i="8" s="1"/>
  <c r="V686" i="8"/>
  <c r="V705" i="8"/>
  <c r="Y705" i="8" s="1"/>
  <c r="V710" i="8"/>
  <c r="V715" i="8"/>
  <c r="Y715" i="8" s="1"/>
  <c r="Z715" i="8" s="1"/>
  <c r="V717" i="8"/>
  <c r="Y717" i="8" s="1"/>
  <c r="V718" i="8"/>
  <c r="V737" i="8"/>
  <c r="V742" i="8"/>
  <c r="V747" i="8"/>
  <c r="Y747" i="8" s="1"/>
  <c r="Z747" i="8" s="1"/>
  <c r="V749" i="8"/>
  <c r="V750" i="8"/>
  <c r="Y750" i="8" s="1"/>
  <c r="Z750" i="8" s="1"/>
  <c r="V769" i="8"/>
  <c r="Y769" i="8" s="1"/>
  <c r="Z769" i="8" s="1"/>
  <c r="V774" i="8"/>
  <c r="V779" i="8"/>
  <c r="V781" i="8"/>
  <c r="V782" i="8"/>
  <c r="V801" i="8"/>
  <c r="Y801" i="8" s="1"/>
  <c r="Z801" i="8" s="1"/>
  <c r="V806" i="8"/>
  <c r="V811" i="8"/>
  <c r="V813" i="8"/>
  <c r="Y813" i="8" s="1"/>
  <c r="Z813" i="8" s="1"/>
  <c r="V814" i="8"/>
  <c r="V833" i="8"/>
  <c r="V838" i="8"/>
  <c r="V843" i="8"/>
  <c r="Y843" i="8" s="1"/>
  <c r="Z843" i="8" s="1"/>
  <c r="V845" i="8"/>
  <c r="V846" i="8"/>
  <c r="V865" i="8"/>
  <c r="V870" i="8"/>
  <c r="V875" i="8"/>
  <c r="V877" i="8"/>
  <c r="V878" i="8"/>
  <c r="V897" i="8"/>
  <c r="V902" i="8"/>
  <c r="V906" i="8"/>
  <c r="V909" i="8"/>
  <c r="Y909" i="8" s="1"/>
  <c r="Z909" i="8" s="1"/>
  <c r="V917" i="8"/>
  <c r="Y917" i="8" s="1"/>
  <c r="Z917" i="8" s="1"/>
  <c r="V925" i="8"/>
  <c r="V933" i="8"/>
  <c r="Y933" i="8" s="1"/>
  <c r="Z933" i="8" s="1"/>
  <c r="V941" i="8"/>
  <c r="Y941" i="8" s="1"/>
  <c r="Z941" i="8" s="1"/>
  <c r="V949" i="8"/>
  <c r="V957" i="8"/>
  <c r="Y957" i="8" s="1"/>
  <c r="Z957" i="8" s="1"/>
  <c r="V977" i="8"/>
  <c r="V1124" i="8"/>
  <c r="Y1124" i="8" s="1"/>
  <c r="V1129" i="8"/>
  <c r="Y1129" i="8" s="1"/>
  <c r="Z1129" i="8" s="1"/>
  <c r="V1159" i="8"/>
  <c r="V1180" i="8"/>
  <c r="V1224" i="8"/>
  <c r="Y1224" i="8" s="1"/>
  <c r="V1276" i="8"/>
  <c r="V713" i="8"/>
  <c r="V720" i="8"/>
  <c r="V723" i="8"/>
  <c r="Y723" i="8" s="1"/>
  <c r="Z723" i="8" s="1"/>
  <c r="V745" i="8"/>
  <c r="Y745" i="8" s="1"/>
  <c r="Z745" i="8" s="1"/>
  <c r="V752" i="8"/>
  <c r="V755" i="8"/>
  <c r="V777" i="8"/>
  <c r="V784" i="8"/>
  <c r="V787" i="8"/>
  <c r="Y787" i="8" s="1"/>
  <c r="Z787" i="8" s="1"/>
  <c r="V809" i="8"/>
  <c r="V816" i="8"/>
  <c r="Y816" i="8" s="1"/>
  <c r="Z816" i="8" s="1"/>
  <c r="V819" i="8"/>
  <c r="Y819" i="8" s="1"/>
  <c r="Z819" i="8" s="1"/>
  <c r="V841" i="8"/>
  <c r="Y841" i="8" s="1"/>
  <c r="Z841" i="8" s="1"/>
  <c r="V848" i="8"/>
  <c r="V851" i="8"/>
  <c r="V873" i="8"/>
  <c r="V880" i="8"/>
  <c r="V883" i="8"/>
  <c r="Y883" i="8" s="1"/>
  <c r="Z883" i="8" s="1"/>
  <c r="V904" i="8"/>
  <c r="Y904" i="8" s="1"/>
  <c r="V911" i="8"/>
  <c r="Y911" i="8" s="1"/>
  <c r="Z911" i="8" s="1"/>
  <c r="V919" i="8"/>
  <c r="V927" i="8"/>
  <c r="V935" i="8"/>
  <c r="Y935" i="8" s="1"/>
  <c r="Z935" i="8" s="1"/>
  <c r="V943" i="8"/>
  <c r="V951" i="8"/>
  <c r="V959" i="8"/>
  <c r="V689" i="8"/>
  <c r="V694" i="8"/>
  <c r="V699" i="8"/>
  <c r="Y699" i="8" s="1"/>
  <c r="Z699" i="8" s="1"/>
  <c r="V701" i="8"/>
  <c r="V702" i="8"/>
  <c r="Y702" i="8" s="1"/>
  <c r="Z702" i="8" s="1"/>
  <c r="V721" i="8"/>
  <c r="Y721" i="8" s="1"/>
  <c r="Z721" i="8" s="1"/>
  <c r="V726" i="8"/>
  <c r="V731" i="8"/>
  <c r="V733" i="8"/>
  <c r="Y733" i="8" s="1"/>
  <c r="Z733" i="8" s="1"/>
  <c r="V734" i="8"/>
  <c r="V753" i="8"/>
  <c r="Y753" i="8" s="1"/>
  <c r="Z753" i="8" s="1"/>
  <c r="V758" i="8"/>
  <c r="V763" i="8"/>
  <c r="Y763" i="8" s="1"/>
  <c r="Z763" i="8" s="1"/>
  <c r="V765" i="8"/>
  <c r="V766" i="8"/>
  <c r="V785" i="8"/>
  <c r="V790" i="8"/>
  <c r="Y790" i="8" s="1"/>
  <c r="V795" i="8"/>
  <c r="V797" i="8"/>
  <c r="V798" i="8"/>
  <c r="V817" i="8"/>
  <c r="Y817" i="8" s="1"/>
  <c r="Z817" i="8" s="1"/>
  <c r="V822" i="8"/>
  <c r="V827" i="8"/>
  <c r="V829" i="8"/>
  <c r="Y829" i="8" s="1"/>
  <c r="Z829" i="8" s="1"/>
  <c r="V830" i="8"/>
  <c r="Y830" i="8" s="1"/>
  <c r="Z830" i="8" s="1"/>
  <c r="V849" i="8"/>
  <c r="V854" i="8"/>
  <c r="V859" i="8"/>
  <c r="Y859" i="8" s="1"/>
  <c r="Z859" i="8" s="1"/>
  <c r="V861" i="8"/>
  <c r="Y861" i="8" s="1"/>
  <c r="Z861" i="8" s="1"/>
  <c r="V862" i="8"/>
  <c r="V881" i="8"/>
  <c r="V886" i="8"/>
  <c r="Y886" i="8" s="1"/>
  <c r="V891" i="8"/>
  <c r="Y891" i="8" s="1"/>
  <c r="V893" i="8"/>
  <c r="Y893" i="8" s="1"/>
  <c r="Z893" i="8" s="1"/>
  <c r="V894" i="8"/>
  <c r="V903" i="8"/>
  <c r="Y903" i="8" s="1"/>
  <c r="Z903" i="8" s="1"/>
  <c r="V913" i="8"/>
  <c r="Y913" i="8" s="1"/>
  <c r="V921" i="8"/>
  <c r="V929" i="8"/>
  <c r="V937" i="8"/>
  <c r="V945" i="8"/>
  <c r="Y945" i="8" s="1"/>
  <c r="V953" i="8"/>
  <c r="V961" i="8"/>
  <c r="V965" i="8"/>
  <c r="Y965" i="8" s="1"/>
  <c r="Z965" i="8" s="1"/>
  <c r="V996" i="8"/>
  <c r="Y996" i="8" s="1"/>
  <c r="Z996" i="8" s="1"/>
  <c r="V998" i="8"/>
  <c r="V1012" i="8"/>
  <c r="V1014" i="8"/>
  <c r="V1028" i="8"/>
  <c r="Y1028" i="8" s="1"/>
  <c r="V1030" i="8"/>
  <c r="V1044" i="8"/>
  <c r="Y1044" i="8" s="1"/>
  <c r="Z1044" i="8" s="1"/>
  <c r="V1046" i="8"/>
  <c r="V1060" i="8"/>
  <c r="V1062" i="8"/>
  <c r="Y1062" i="8" s="1"/>
  <c r="Z1062" i="8" s="1"/>
  <c r="V1076" i="8"/>
  <c r="Y1076" i="8" s="1"/>
  <c r="Z1076" i="8" s="1"/>
  <c r="V1078" i="8"/>
  <c r="Y1078" i="8" s="1"/>
  <c r="Z1078" i="8" s="1"/>
  <c r="V1092" i="8"/>
  <c r="Y1092" i="8" s="1"/>
  <c r="Z1092" i="8" s="1"/>
  <c r="V1094" i="8"/>
  <c r="V1108" i="8"/>
  <c r="V1114" i="8"/>
  <c r="Y1114" i="8" s="1"/>
  <c r="Z1114" i="8" s="1"/>
  <c r="V1116" i="8"/>
  <c r="Y1116" i="8" s="1"/>
  <c r="Z1116" i="8" s="1"/>
  <c r="V1121" i="8"/>
  <c r="V1132" i="8"/>
  <c r="V1151" i="8"/>
  <c r="Y1151" i="8" s="1"/>
  <c r="Z1151" i="8" s="1"/>
  <c r="V1152" i="8"/>
  <c r="Y1152" i="8" s="1"/>
  <c r="V1155" i="8"/>
  <c r="V1200" i="8"/>
  <c r="Y1200" i="8" s="1"/>
  <c r="V1220" i="8"/>
  <c r="Y1220" i="8" s="1"/>
  <c r="Z1220" i="8" s="1"/>
  <c r="V1235" i="8"/>
  <c r="V1236" i="8"/>
  <c r="V1239" i="8"/>
  <c r="Y1239" i="8" s="1"/>
  <c r="Z1239" i="8" s="1"/>
  <c r="V1240" i="8"/>
  <c r="Y1240" i="8" s="1"/>
  <c r="V1243" i="8"/>
  <c r="V1247" i="8"/>
  <c r="Y1247" i="8" s="1"/>
  <c r="Z1247" i="8" s="1"/>
  <c r="V1251" i="8"/>
  <c r="V1268" i="8"/>
  <c r="Y1268" i="8" s="1"/>
  <c r="Z1268" i="8" s="1"/>
  <c r="V963" i="8"/>
  <c r="Y963" i="8" s="1"/>
  <c r="Z963" i="8" s="1"/>
  <c r="V971" i="8"/>
  <c r="V979" i="8"/>
  <c r="V987" i="8"/>
  <c r="Y987" i="8" s="1"/>
  <c r="Z987" i="8" s="1"/>
  <c r="V994" i="8"/>
  <c r="V995" i="8"/>
  <c r="V1003" i="8"/>
  <c r="V1010" i="8"/>
  <c r="Y1010" i="8" s="1"/>
  <c r="Z1010" i="8" s="1"/>
  <c r="V1011" i="8"/>
  <c r="V1019" i="8"/>
  <c r="V1026" i="8"/>
  <c r="V1027" i="8"/>
  <c r="Y1027" i="8" s="1"/>
  <c r="Z1027" i="8" s="1"/>
  <c r="V1035" i="8"/>
  <c r="Y1035" i="8" s="1"/>
  <c r="V1042" i="8"/>
  <c r="V1043" i="8"/>
  <c r="V1051" i="8"/>
  <c r="Y1051" i="8" s="1"/>
  <c r="Z1051" i="8" s="1"/>
  <c r="V1058" i="8"/>
  <c r="V1059" i="8"/>
  <c r="Y1059" i="8" s="1"/>
  <c r="Z1059" i="8" s="1"/>
  <c r="V1067" i="8"/>
  <c r="V1074" i="8"/>
  <c r="Y1074" i="8" s="1"/>
  <c r="Z1074" i="8" s="1"/>
  <c r="V1075" i="8"/>
  <c r="Y1075" i="8" s="1"/>
  <c r="Z1075" i="8" s="1"/>
  <c r="V1083" i="8"/>
  <c r="V1090" i="8"/>
  <c r="V1091" i="8"/>
  <c r="Y1091" i="8" s="1"/>
  <c r="Z1091" i="8" s="1"/>
  <c r="V1099" i="8"/>
  <c r="V1106" i="8"/>
  <c r="V1107" i="8"/>
  <c r="Y1107" i="8" s="1"/>
  <c r="Z1107" i="8" s="1"/>
  <c r="V1139" i="8"/>
  <c r="Y1139" i="8" s="1"/>
  <c r="Z1139" i="8" s="1"/>
  <c r="V1143" i="8"/>
  <c r="Y1143" i="8" s="1"/>
  <c r="Z1143" i="8" s="1"/>
  <c r="V1150" i="8"/>
  <c r="V1157" i="8"/>
  <c r="V1163" i="8"/>
  <c r="Y1163" i="8" s="1"/>
  <c r="Z1163" i="8" s="1"/>
  <c r="V1170" i="8"/>
  <c r="V1174" i="8"/>
  <c r="V1181" i="8"/>
  <c r="V1183" i="8"/>
  <c r="V1194" i="8"/>
  <c r="V1203" i="8"/>
  <c r="V1207" i="8"/>
  <c r="V1214" i="8"/>
  <c r="Y1214" i="8" s="1"/>
  <c r="Z1214" i="8" s="1"/>
  <c r="V1221" i="8"/>
  <c r="V1227" i="8"/>
  <c r="V1234" i="8"/>
  <c r="Y1234" i="8" s="1"/>
  <c r="Z1234" i="8" s="1"/>
  <c r="V1238" i="8"/>
  <c r="Y1238" i="8" s="1"/>
  <c r="Z1238" i="8" s="1"/>
  <c r="V1250" i="8"/>
  <c r="Y1250" i="8" s="1"/>
  <c r="Z1250" i="8" s="1"/>
  <c r="V1254" i="8"/>
  <c r="V1269" i="8"/>
  <c r="V1408" i="8"/>
  <c r="V1456" i="8"/>
  <c r="V1520" i="8"/>
  <c r="V973" i="8"/>
  <c r="V981" i="8"/>
  <c r="Y981" i="8" s="1"/>
  <c r="Z981" i="8" s="1"/>
  <c r="V1146" i="8"/>
  <c r="Y1146" i="8" s="1"/>
  <c r="V1166" i="8"/>
  <c r="V1173" i="8"/>
  <c r="V1186" i="8"/>
  <c r="V1190" i="8"/>
  <c r="V1197" i="8"/>
  <c r="V1210" i="8"/>
  <c r="Y1210" i="8" s="1"/>
  <c r="V1230" i="8"/>
  <c r="Y1230" i="8" s="1"/>
  <c r="Z1230" i="8" s="1"/>
  <c r="V1237" i="8"/>
  <c r="V1261" i="8"/>
  <c r="V1285" i="8"/>
  <c r="V1292" i="8"/>
  <c r="Y1292" i="8" s="1"/>
  <c r="Z1292" i="8" s="1"/>
  <c r="V1296" i="8"/>
  <c r="Y1296" i="8" s="1"/>
  <c r="V1472" i="8"/>
  <c r="V1536" i="8"/>
  <c r="V975" i="8"/>
  <c r="V983" i="8"/>
  <c r="Y983" i="8" s="1"/>
  <c r="Z983" i="8" s="1"/>
  <c r="V991" i="8"/>
  <c r="Y991" i="8" s="1"/>
  <c r="Z991" i="8" s="1"/>
  <c r="V999" i="8"/>
  <c r="V1015" i="8"/>
  <c r="Y1015" i="8" s="1"/>
  <c r="Z1015" i="8" s="1"/>
  <c r="V1031" i="8"/>
  <c r="V1039" i="8"/>
  <c r="V1047" i="8"/>
  <c r="Y1047" i="8" s="1"/>
  <c r="V1055" i="8"/>
  <c r="Y1055" i="8" s="1"/>
  <c r="Z1055" i="8" s="1"/>
  <c r="V1063" i="8"/>
  <c r="Y1063" i="8" s="1"/>
  <c r="Z1063" i="8" s="1"/>
  <c r="V1079" i="8"/>
  <c r="V1095" i="8"/>
  <c r="V1103" i="8"/>
  <c r="Y1103" i="8" s="1"/>
  <c r="Z1103" i="8" s="1"/>
  <c r="V1138" i="8"/>
  <c r="Y1138" i="8" s="1"/>
  <c r="Z1138" i="8" s="1"/>
  <c r="V1142" i="8"/>
  <c r="V1149" i="8"/>
  <c r="V1162" i="8"/>
  <c r="Y1162" i="8" s="1"/>
  <c r="Z1162" i="8" s="1"/>
  <c r="V1182" i="8"/>
  <c r="V1189" i="8"/>
  <c r="V1202" i="8"/>
  <c r="Y1202" i="8" s="1"/>
  <c r="Z1202" i="8" s="1"/>
  <c r="V1206" i="8"/>
  <c r="Y1206" i="8" s="1"/>
  <c r="V1213" i="8"/>
  <c r="V1226" i="8"/>
  <c r="V1312" i="8"/>
  <c r="V1332" i="8"/>
  <c r="V1336" i="8"/>
  <c r="V1356" i="8"/>
  <c r="V1246" i="8"/>
  <c r="V1253" i="8"/>
  <c r="Y1253" i="8" s="1"/>
  <c r="Z1253" i="8" s="1"/>
  <c r="V1277" i="8"/>
  <c r="V1317" i="8"/>
  <c r="V1341" i="8"/>
  <c r="V1381" i="8"/>
  <c r="V1386" i="8"/>
  <c r="V1388" i="8"/>
  <c r="V1401" i="8"/>
  <c r="V1403" i="8"/>
  <c r="Y1403" i="8" s="1"/>
  <c r="Z1403" i="8" s="1"/>
  <c r="V1419" i="8"/>
  <c r="Y1419" i="8" s="1"/>
  <c r="Z1419" i="8" s="1"/>
  <c r="V1425" i="8"/>
  <c r="V1426" i="8"/>
  <c r="V1430" i="8"/>
  <c r="V1435" i="8"/>
  <c r="V1442" i="8"/>
  <c r="V1451" i="8"/>
  <c r="Y1451" i="8" s="1"/>
  <c r="Z1451" i="8" s="1"/>
  <c r="V1457" i="8"/>
  <c r="Y1457" i="8" s="1"/>
  <c r="Z1457" i="8" s="1"/>
  <c r="V1458" i="8"/>
  <c r="V1462" i="8"/>
  <c r="V1467" i="8"/>
  <c r="V1474" i="8"/>
  <c r="V1483" i="8"/>
  <c r="Y1483" i="8" s="1"/>
  <c r="Z1483" i="8" s="1"/>
  <c r="V1489" i="8"/>
  <c r="Y1489" i="8" s="1"/>
  <c r="V1490" i="8"/>
  <c r="V1494" i="8"/>
  <c r="V1499" i="8"/>
  <c r="Y1499" i="8" s="1"/>
  <c r="Z1499" i="8" s="1"/>
  <c r="V1506" i="8"/>
  <c r="V1515" i="8"/>
  <c r="V1521" i="8"/>
  <c r="V1522" i="8"/>
  <c r="V1526" i="8"/>
  <c r="V1531" i="8"/>
  <c r="V1538" i="8"/>
  <c r="V1547" i="8"/>
  <c r="Y1547" i="8" s="1"/>
  <c r="Z1547" i="8" s="1"/>
  <c r="V1553" i="8"/>
  <c r="V1554" i="8"/>
  <c r="V1558" i="8"/>
  <c r="V1570" i="8"/>
  <c r="V1586" i="8"/>
  <c r="V1596" i="8"/>
  <c r="V1626" i="8"/>
  <c r="V1628" i="8"/>
  <c r="Y1628" i="8" s="1"/>
  <c r="Z1628" i="8" s="1"/>
  <c r="V1630" i="8"/>
  <c r="V1707" i="8"/>
  <c r="V1293" i="8"/>
  <c r="Y1293" i="8" s="1"/>
  <c r="Z1293" i="8" s="1"/>
  <c r="V1333" i="8"/>
  <c r="Y1333" i="8" s="1"/>
  <c r="Z1333" i="8" s="1"/>
  <c r="V1357" i="8"/>
  <c r="V1380" i="8"/>
  <c r="V1389" i="8"/>
  <c r="V1309" i="8"/>
  <c r="V1349" i="8"/>
  <c r="V1373" i="8"/>
  <c r="V1387" i="8"/>
  <c r="Y1387" i="8" s="1"/>
  <c r="Z1387" i="8" s="1"/>
  <c r="V1412" i="8"/>
  <c r="V1417" i="8"/>
  <c r="V1433" i="8"/>
  <c r="Y1433" i="8" s="1"/>
  <c r="Z1433" i="8" s="1"/>
  <c r="V1449" i="8"/>
  <c r="Y1449" i="8" s="1"/>
  <c r="V1465" i="8"/>
  <c r="Y1465" i="8" s="1"/>
  <c r="Z1465" i="8" s="1"/>
  <c r="V1481" i="8"/>
  <c r="V1497" i="8"/>
  <c r="V1513" i="8"/>
  <c r="V1529" i="8"/>
  <c r="V1545" i="8"/>
  <c r="V1612" i="8"/>
  <c r="V1644" i="8"/>
  <c r="V1413" i="8"/>
  <c r="V1421" i="8"/>
  <c r="V1429" i="8"/>
  <c r="V1445" i="8"/>
  <c r="Y1445" i="8" s="1"/>
  <c r="Z1445" i="8" s="1"/>
  <c r="V1453" i="8"/>
  <c r="V1461" i="8"/>
  <c r="V1477" i="8"/>
  <c r="V1485" i="8"/>
  <c r="V1493" i="8"/>
  <c r="Y1493" i="8" s="1"/>
  <c r="Z1493" i="8" s="1"/>
  <c r="V1509" i="8"/>
  <c r="V1517" i="8"/>
  <c r="V1525" i="8"/>
  <c r="V1541" i="8"/>
  <c r="V1549" i="8"/>
  <c r="V1557" i="8"/>
  <c r="V1573" i="8"/>
  <c r="V1585" i="8"/>
  <c r="V1595" i="8"/>
  <c r="V1603" i="8"/>
  <c r="V1611" i="8"/>
  <c r="V1619" i="8"/>
  <c r="V1627" i="8"/>
  <c r="V1635" i="8"/>
  <c r="V1643" i="8"/>
  <c r="V1667" i="8"/>
  <c r="V1679" i="8"/>
  <c r="V1699" i="8"/>
  <c r="V1719" i="8"/>
  <c r="V1731" i="8"/>
  <c r="V1751" i="8"/>
  <c r="V1758" i="8"/>
  <c r="V1788" i="8"/>
  <c r="V1790" i="8"/>
  <c r="Y1790" i="8" s="1"/>
  <c r="Z1790" i="8" s="1"/>
  <c r="V1792" i="8"/>
  <c r="V1820" i="8"/>
  <c r="V1822" i="8"/>
  <c r="V1824" i="8"/>
  <c r="V1890" i="8"/>
  <c r="V1415" i="8"/>
  <c r="Y1415" i="8" s="1"/>
  <c r="Z1415" i="8" s="1"/>
  <c r="V1447" i="8"/>
  <c r="V1479" i="8"/>
  <c r="V1511" i="8"/>
  <c r="V1543" i="8"/>
  <c r="V1575" i="8"/>
  <c r="V1578" i="8"/>
  <c r="V1589" i="8"/>
  <c r="V1675" i="8"/>
  <c r="V1678" i="8"/>
  <c r="V1687" i="8"/>
  <c r="V1721" i="8"/>
  <c r="V1727" i="8"/>
  <c r="V1753" i="8"/>
  <c r="V1561" i="8"/>
  <c r="V1577" i="8"/>
  <c r="V1582" i="8"/>
  <c r="Y1582" i="8" s="1"/>
  <c r="V1591" i="8"/>
  <c r="V1599" i="8"/>
  <c r="Y1599" i="8" s="1"/>
  <c r="Z1599" i="8" s="1"/>
  <c r="V1615" i="8"/>
  <c r="V1623" i="8"/>
  <c r="V1631" i="8"/>
  <c r="V1639" i="8"/>
  <c r="V1647" i="8"/>
  <c r="V1651" i="8"/>
  <c r="V1683" i="8"/>
  <c r="V1705" i="8"/>
  <c r="V1774" i="8"/>
  <c r="V1806" i="8"/>
  <c r="V1665" i="8"/>
  <c r="V1681" i="8"/>
  <c r="V1697" i="8"/>
  <c r="V1757" i="8"/>
  <c r="V1765" i="8"/>
  <c r="V1773" i="8"/>
  <c r="V1781" i="8"/>
  <c r="V1789" i="8"/>
  <c r="V1797" i="8"/>
  <c r="V1805" i="8"/>
  <c r="V1813" i="8"/>
  <c r="V1821" i="8"/>
  <c r="V1841" i="8"/>
  <c r="V1843" i="8"/>
  <c r="V1858" i="8"/>
  <c r="V1863" i="8"/>
  <c r="V1874" i="8"/>
  <c r="V1888" i="8"/>
  <c r="V1894" i="8"/>
  <c r="V1904" i="8"/>
  <c r="V1907" i="8"/>
  <c r="V1914" i="8"/>
  <c r="V1831" i="8"/>
  <c r="V1842" i="8"/>
  <c r="V1846" i="8"/>
  <c r="V1849" i="8"/>
  <c r="V1870" i="8"/>
  <c r="V1896" i="8"/>
  <c r="V1915" i="8"/>
  <c r="V1918" i="8"/>
  <c r="V1946" i="8"/>
  <c r="V1713" i="8"/>
  <c r="V1729" i="8"/>
  <c r="V1745" i="8"/>
  <c r="V1761" i="8"/>
  <c r="V1777" i="8"/>
  <c r="V1785" i="8"/>
  <c r="V1793" i="8"/>
  <c r="V1801" i="8"/>
  <c r="V1809" i="8"/>
  <c r="V1825" i="8"/>
  <c r="V1827" i="8"/>
  <c r="V1837" i="8"/>
  <c r="V1839" i="8"/>
  <c r="V1850" i="8"/>
  <c r="V1854" i="8"/>
  <c r="V1912" i="8"/>
  <c r="V1919" i="8"/>
  <c r="V1990" i="8"/>
  <c r="V1847" i="8"/>
  <c r="V1862" i="8"/>
  <c r="V1866" i="8"/>
  <c r="V1878" i="8"/>
  <c r="V1887" i="8"/>
  <c r="V1891" i="8"/>
  <c r="V1898" i="8"/>
  <c r="V1916" i="8"/>
  <c r="V1930" i="8"/>
  <c r="V1940" i="8"/>
  <c r="V1969" i="8"/>
  <c r="V1981" i="8"/>
  <c r="V1938" i="8"/>
  <c r="V1950" i="8"/>
  <c r="V1971" i="8"/>
  <c r="V1977" i="8"/>
  <c r="V1857" i="8"/>
  <c r="V1879" i="8"/>
  <c r="V1895" i="8"/>
  <c r="V1911" i="8"/>
  <c r="V1952" i="8"/>
  <c r="V1968" i="8"/>
  <c r="Y1968" i="8" s="1"/>
  <c r="Z1968" i="8" s="1"/>
  <c r="V1984" i="8"/>
  <c r="V1986" i="8"/>
  <c r="V1999" i="8"/>
  <c r="V2001" i="8"/>
  <c r="V2023" i="8"/>
  <c r="V2038" i="8"/>
  <c r="V2040" i="8"/>
  <c r="V2044" i="8"/>
  <c r="V2056" i="8"/>
  <c r="V2060" i="8"/>
  <c r="V1964" i="8"/>
  <c r="V1966" i="8"/>
  <c r="V1980" i="8"/>
  <c r="V1982" i="8"/>
  <c r="Y1982" i="8" s="1"/>
  <c r="Z1982" i="8" s="1"/>
  <c r="V1996" i="8"/>
  <c r="V2000" i="8"/>
  <c r="V2007" i="8"/>
  <c r="V2029" i="8"/>
  <c r="V2049" i="8"/>
  <c r="V2065" i="8"/>
  <c r="V1956" i="8"/>
  <c r="V1963" i="8"/>
  <c r="V1976" i="8"/>
  <c r="V1992" i="8"/>
  <c r="V1994" i="8"/>
  <c r="V2005" i="8"/>
  <c r="V2021" i="8"/>
  <c r="V2709" i="8"/>
  <c r="V2016" i="8"/>
  <c r="V2017" i="8"/>
  <c r="Y2017" i="8" s="1"/>
  <c r="Z2017" i="8" s="1"/>
  <c r="V2024" i="8"/>
  <c r="V2042" i="8"/>
  <c r="V2048" i="8"/>
  <c r="V2058" i="8"/>
  <c r="V2068" i="8"/>
  <c r="V2081" i="8"/>
  <c r="V2097" i="8"/>
  <c r="V2165" i="8"/>
  <c r="V2003" i="8"/>
  <c r="V2011" i="8"/>
  <c r="V2019" i="8"/>
  <c r="V2027" i="8"/>
  <c r="V2035" i="8"/>
  <c r="V2047" i="8"/>
  <c r="V2052" i="8"/>
  <c r="V2063" i="8"/>
  <c r="V2076" i="8"/>
  <c r="V2080" i="8"/>
  <c r="V2084" i="8"/>
  <c r="V2099" i="8"/>
  <c r="V2151" i="8"/>
  <c r="V2725" i="8"/>
  <c r="V2071" i="8"/>
  <c r="V2079" i="8"/>
  <c r="V2098" i="8"/>
  <c r="V2150" i="8"/>
  <c r="V2155" i="8"/>
  <c r="V2166" i="8"/>
  <c r="V2295" i="8"/>
  <c r="V2690" i="8"/>
  <c r="V2698" i="8"/>
  <c r="V2706" i="8"/>
  <c r="Y2706" i="8" s="1"/>
  <c r="Z2706" i="8" s="1"/>
  <c r="V2714" i="8"/>
  <c r="Y2714" i="8" s="1"/>
  <c r="Z2714" i="8" s="1"/>
  <c r="V2722" i="8"/>
  <c r="Y2722" i="8" s="1"/>
  <c r="V2152" i="8"/>
  <c r="V2159" i="8"/>
  <c r="V2170" i="8"/>
  <c r="V2172" i="8"/>
  <c r="V2293" i="8"/>
  <c r="V2692" i="8"/>
  <c r="V2700" i="8"/>
  <c r="V2723" i="8"/>
  <c r="V2075" i="8"/>
  <c r="V2083" i="8"/>
  <c r="V2146" i="8"/>
  <c r="V2158" i="8"/>
  <c r="V2163" i="8"/>
  <c r="V2694" i="8"/>
  <c r="V2702" i="8"/>
  <c r="Y2702" i="8" s="1"/>
  <c r="Z2702" i="8" s="1"/>
  <c r="V2710" i="8"/>
  <c r="V2726" i="8"/>
  <c r="X2094" i="8"/>
  <c r="W2093" i="8"/>
  <c r="X2091" i="8"/>
  <c r="W2091" i="8"/>
  <c r="W2092" i="8"/>
  <c r="W2090" i="8"/>
  <c r="W2089" i="8"/>
  <c r="X2089" i="8"/>
  <c r="W2088" i="8"/>
  <c r="V2088" i="8"/>
  <c r="V2090" i="8"/>
  <c r="W2087" i="8"/>
  <c r="V2086" i="8"/>
  <c r="Y2086" i="8" s="1"/>
  <c r="Z2086" i="8" s="1"/>
  <c r="X2085" i="8"/>
  <c r="V10" i="8"/>
  <c r="V12" i="8"/>
  <c r="V15" i="8"/>
  <c r="V17" i="8"/>
  <c r="V26" i="8"/>
  <c r="V28" i="8"/>
  <c r="V31" i="8"/>
  <c r="V33" i="8"/>
  <c r="Y217" i="8"/>
  <c r="Z217" i="8" s="1"/>
  <c r="Y285" i="8"/>
  <c r="Z285" i="8" s="1"/>
  <c r="Y597" i="8"/>
  <c r="Z597" i="8" s="1"/>
  <c r="V6" i="8"/>
  <c r="V8" i="8"/>
  <c r="V11" i="8"/>
  <c r="V13" i="8"/>
  <c r="V22" i="8"/>
  <c r="V24" i="8"/>
  <c r="V27" i="8"/>
  <c r="V29" i="8"/>
  <c r="V38" i="8"/>
  <c r="V40" i="8"/>
  <c r="V44" i="8"/>
  <c r="Y381" i="8"/>
  <c r="Z381" i="8" s="1"/>
  <c r="V9" i="8"/>
  <c r="V20" i="8"/>
  <c r="V25" i="8"/>
  <c r="V36" i="8"/>
  <c r="V41" i="8"/>
  <c r="Y609" i="8"/>
  <c r="Z609" i="8" s="1"/>
  <c r="Y825" i="8"/>
  <c r="Z825" i="8" s="1"/>
  <c r="V50" i="8"/>
  <c r="V54" i="8"/>
  <c r="V58" i="8"/>
  <c r="V62" i="8"/>
  <c r="V66" i="8"/>
  <c r="V70" i="8"/>
  <c r="V74" i="8"/>
  <c r="V78" i="8"/>
  <c r="V82" i="8"/>
  <c r="V86" i="8"/>
  <c r="V88" i="8"/>
  <c r="V90" i="8"/>
  <c r="V95" i="8"/>
  <c r="V104" i="8"/>
  <c r="V106" i="8"/>
  <c r="V111" i="8"/>
  <c r="V120" i="8"/>
  <c r="V122" i="8"/>
  <c r="V127" i="8"/>
  <c r="V136" i="8"/>
  <c r="V138" i="8"/>
  <c r="V143" i="8"/>
  <c r="V152" i="8"/>
  <c r="V154" i="8"/>
  <c r="V159" i="8"/>
  <c r="V168" i="8"/>
  <c r="V170" i="8"/>
  <c r="V175" i="8"/>
  <c r="V184" i="8"/>
  <c r="V186" i="8"/>
  <c r="V191" i="8"/>
  <c r="V200" i="8"/>
  <c r="V202" i="8"/>
  <c r="V207" i="8"/>
  <c r="V216" i="8"/>
  <c r="V218" i="8"/>
  <c r="V223" i="8"/>
  <c r="V232" i="8"/>
  <c r="V234" i="8"/>
  <c r="V239" i="8"/>
  <c r="V248" i="8"/>
  <c r="V250" i="8"/>
  <c r="V255" i="8"/>
  <c r="V264" i="8"/>
  <c r="V266" i="8"/>
  <c r="V271" i="8"/>
  <c r="V280" i="8"/>
  <c r="V282" i="8"/>
  <c r="V287" i="8"/>
  <c r="V296" i="8"/>
  <c r="V298" i="8"/>
  <c r="V303" i="8"/>
  <c r="V312" i="8"/>
  <c r="V314" i="8"/>
  <c r="V319" i="8"/>
  <c r="V328" i="8"/>
  <c r="V330" i="8"/>
  <c r="V335" i="8"/>
  <c r="V344" i="8"/>
  <c r="V346" i="8"/>
  <c r="V351" i="8"/>
  <c r="V360" i="8"/>
  <c r="V362" i="8"/>
  <c r="V367" i="8"/>
  <c r="V376" i="8"/>
  <c r="V378" i="8"/>
  <c r="V383" i="8"/>
  <c r="V392" i="8"/>
  <c r="V394" i="8"/>
  <c r="V399" i="8"/>
  <c r="V408" i="8"/>
  <c r="V410" i="8"/>
  <c r="V415" i="8"/>
  <c r="V424" i="8"/>
  <c r="V426" i="8"/>
  <c r="V431" i="8"/>
  <c r="V440" i="8"/>
  <c r="V442" i="8"/>
  <c r="V447" i="8"/>
  <c r="V456" i="8"/>
  <c r="V458" i="8"/>
  <c r="V463" i="8"/>
  <c r="V472" i="8"/>
  <c r="V474" i="8"/>
  <c r="V479" i="8"/>
  <c r="V488" i="8"/>
  <c r="V490" i="8"/>
  <c r="V495" i="8"/>
  <c r="V504" i="8"/>
  <c r="V506" i="8"/>
  <c r="V511" i="8"/>
  <c r="V520" i="8"/>
  <c r="V522" i="8"/>
  <c r="V527" i="8"/>
  <c r="V536" i="8"/>
  <c r="V538" i="8"/>
  <c r="V543" i="8"/>
  <c r="V552" i="8"/>
  <c r="V554" i="8"/>
  <c r="V559" i="8"/>
  <c r="V568" i="8"/>
  <c r="V570" i="8"/>
  <c r="V575" i="8"/>
  <c r="V584" i="8"/>
  <c r="V586" i="8"/>
  <c r="V591" i="8"/>
  <c r="V600" i="8"/>
  <c r="V602" i="8"/>
  <c r="V607" i="8"/>
  <c r="V616" i="8"/>
  <c r="V618" i="8"/>
  <c r="V623" i="8"/>
  <c r="V630" i="8"/>
  <c r="V638" i="8"/>
  <c r="V646" i="8"/>
  <c r="V654" i="8"/>
  <c r="V661" i="8"/>
  <c r="V91" i="8"/>
  <c r="V100" i="8"/>
  <c r="V102" i="8"/>
  <c r="V107" i="8"/>
  <c r="V116" i="8"/>
  <c r="V118" i="8"/>
  <c r="V123" i="8"/>
  <c r="V132" i="8"/>
  <c r="V134" i="8"/>
  <c r="V139" i="8"/>
  <c r="V148" i="8"/>
  <c r="V150" i="8"/>
  <c r="V155" i="8"/>
  <c r="V164" i="8"/>
  <c r="V166" i="8"/>
  <c r="V171" i="8"/>
  <c r="V180" i="8"/>
  <c r="V182" i="8"/>
  <c r="V187" i="8"/>
  <c r="V196" i="8"/>
  <c r="V198" i="8"/>
  <c r="V203" i="8"/>
  <c r="V212" i="8"/>
  <c r="V214" i="8"/>
  <c r="V219" i="8"/>
  <c r="V228" i="8"/>
  <c r="V230" i="8"/>
  <c r="V235" i="8"/>
  <c r="V244" i="8"/>
  <c r="V246" i="8"/>
  <c r="V251" i="8"/>
  <c r="V260" i="8"/>
  <c r="V262" i="8"/>
  <c r="V267" i="8"/>
  <c r="V276" i="8"/>
  <c r="V278" i="8"/>
  <c r="V283" i="8"/>
  <c r="V292" i="8"/>
  <c r="V294" i="8"/>
  <c r="V299" i="8"/>
  <c r="V308" i="8"/>
  <c r="V310" i="8"/>
  <c r="V315" i="8"/>
  <c r="V324" i="8"/>
  <c r="V326" i="8"/>
  <c r="V331" i="8"/>
  <c r="V340" i="8"/>
  <c r="V342" i="8"/>
  <c r="V347" i="8"/>
  <c r="V356" i="8"/>
  <c r="V358" i="8"/>
  <c r="V363" i="8"/>
  <c r="V372" i="8"/>
  <c r="V374" i="8"/>
  <c r="V379" i="8"/>
  <c r="V388" i="8"/>
  <c r="V390" i="8"/>
  <c r="V395" i="8"/>
  <c r="V404" i="8"/>
  <c r="V406" i="8"/>
  <c r="V411" i="8"/>
  <c r="V420" i="8"/>
  <c r="V422" i="8"/>
  <c r="V427" i="8"/>
  <c r="V436" i="8"/>
  <c r="V438" i="8"/>
  <c r="V443" i="8"/>
  <c r="V452" i="8"/>
  <c r="V454" i="8"/>
  <c r="V459" i="8"/>
  <c r="V468" i="8"/>
  <c r="V470" i="8"/>
  <c r="V475" i="8"/>
  <c r="V484" i="8"/>
  <c r="V486" i="8"/>
  <c r="V491" i="8"/>
  <c r="V500" i="8"/>
  <c r="V502" i="8"/>
  <c r="V507" i="8"/>
  <c r="V516" i="8"/>
  <c r="V518" i="8"/>
  <c r="V523" i="8"/>
  <c r="V532" i="8"/>
  <c r="V534" i="8"/>
  <c r="V539" i="8"/>
  <c r="V548" i="8"/>
  <c r="V550" i="8"/>
  <c r="V555" i="8"/>
  <c r="V564" i="8"/>
  <c r="V566" i="8"/>
  <c r="V571" i="8"/>
  <c r="V580" i="8"/>
  <c r="V582" i="8"/>
  <c r="V587" i="8"/>
  <c r="V596" i="8"/>
  <c r="V598" i="8"/>
  <c r="V603" i="8"/>
  <c r="V612" i="8"/>
  <c r="V614" i="8"/>
  <c r="V619" i="8"/>
  <c r="V628" i="8"/>
  <c r="Y757" i="8"/>
  <c r="Z757" i="8" s="1"/>
  <c r="V52" i="8"/>
  <c r="V56" i="8"/>
  <c r="V60" i="8"/>
  <c r="V64" i="8"/>
  <c r="V68" i="8"/>
  <c r="V72" i="8"/>
  <c r="V76" i="8"/>
  <c r="V80" i="8"/>
  <c r="V84" i="8"/>
  <c r="V87" i="8"/>
  <c r="V98" i="8"/>
  <c r="V103" i="8"/>
  <c r="V114" i="8"/>
  <c r="V119" i="8"/>
  <c r="V130" i="8"/>
  <c r="V135" i="8"/>
  <c r="V146" i="8"/>
  <c r="V151" i="8"/>
  <c r="V162" i="8"/>
  <c r="V167" i="8"/>
  <c r="V178" i="8"/>
  <c r="V183" i="8"/>
  <c r="V194" i="8"/>
  <c r="V199" i="8"/>
  <c r="V210" i="8"/>
  <c r="V215" i="8"/>
  <c r="V226" i="8"/>
  <c r="V231" i="8"/>
  <c r="V242" i="8"/>
  <c r="V247" i="8"/>
  <c r="V258" i="8"/>
  <c r="V263" i="8"/>
  <c r="V274" i="8"/>
  <c r="V279" i="8"/>
  <c r="V290" i="8"/>
  <c r="V295" i="8"/>
  <c r="V306" i="8"/>
  <c r="V311" i="8"/>
  <c r="V322" i="8"/>
  <c r="V327" i="8"/>
  <c r="V338" i="8"/>
  <c r="V343" i="8"/>
  <c r="V354" i="8"/>
  <c r="V359" i="8"/>
  <c r="V370" i="8"/>
  <c r="V375" i="8"/>
  <c r="V386" i="8"/>
  <c r="V391" i="8"/>
  <c r="V402" i="8"/>
  <c r="V407" i="8"/>
  <c r="V418" i="8"/>
  <c r="V423" i="8"/>
  <c r="V434" i="8"/>
  <c r="V439" i="8"/>
  <c r="V450" i="8"/>
  <c r="V455" i="8"/>
  <c r="V466" i="8"/>
  <c r="V471" i="8"/>
  <c r="V482" i="8"/>
  <c r="V487" i="8"/>
  <c r="V498" i="8"/>
  <c r="V503" i="8"/>
  <c r="V514" i="8"/>
  <c r="V519" i="8"/>
  <c r="V530" i="8"/>
  <c r="V535" i="8"/>
  <c r="V546" i="8"/>
  <c r="V551" i="8"/>
  <c r="V562" i="8"/>
  <c r="V567" i="8"/>
  <c r="V578" i="8"/>
  <c r="V583" i="8"/>
  <c r="V594" i="8"/>
  <c r="V599" i="8"/>
  <c r="V610" i="8"/>
  <c r="V615" i="8"/>
  <c r="V626" i="8"/>
  <c r="V634" i="8"/>
  <c r="V642" i="8"/>
  <c r="V650" i="8"/>
  <c r="V668" i="8"/>
  <c r="V671" i="8"/>
  <c r="V674" i="8"/>
  <c r="V684" i="8"/>
  <c r="V687" i="8"/>
  <c r="V690" i="8"/>
  <c r="V700" i="8"/>
  <c r="V703" i="8"/>
  <c r="V706" i="8"/>
  <c r="V716" i="8"/>
  <c r="V719" i="8"/>
  <c r="V722" i="8"/>
  <c r="V732" i="8"/>
  <c r="V735" i="8"/>
  <c r="V738" i="8"/>
  <c r="V748" i="8"/>
  <c r="V751" i="8"/>
  <c r="V754" i="8"/>
  <c r="V764" i="8"/>
  <c r="V767" i="8"/>
  <c r="V770" i="8"/>
  <c r="V780" i="8"/>
  <c r="V783" i="8"/>
  <c r="V786" i="8"/>
  <c r="V796" i="8"/>
  <c r="V799" i="8"/>
  <c r="V802" i="8"/>
  <c r="V812" i="8"/>
  <c r="V815" i="8"/>
  <c r="V818" i="8"/>
  <c r="V828" i="8"/>
  <c r="V831" i="8"/>
  <c r="V834" i="8"/>
  <c r="V844" i="8"/>
  <c r="V847" i="8"/>
  <c r="V850" i="8"/>
  <c r="V860" i="8"/>
  <c r="V863" i="8"/>
  <c r="V866" i="8"/>
  <c r="V876" i="8"/>
  <c r="V879" i="8"/>
  <c r="V882" i="8"/>
  <c r="V892" i="8"/>
  <c r="V895" i="8"/>
  <c r="V898" i="8"/>
  <c r="V1007" i="8"/>
  <c r="V1071" i="8"/>
  <c r="V666" i="8"/>
  <c r="Y696" i="8"/>
  <c r="Z696" i="8" s="1"/>
  <c r="Y872" i="8"/>
  <c r="Z872" i="8" s="1"/>
  <c r="V905" i="8"/>
  <c r="Y1001" i="8"/>
  <c r="Z1001" i="8" s="1"/>
  <c r="V1023" i="8"/>
  <c r="V1087" i="8"/>
  <c r="Y1325" i="8"/>
  <c r="Z1325" i="8" s="1"/>
  <c r="Y1385" i="8"/>
  <c r="V662" i="8"/>
  <c r="V676" i="8"/>
  <c r="V679" i="8"/>
  <c r="V682" i="8"/>
  <c r="V692" i="8"/>
  <c r="V695" i="8"/>
  <c r="V698" i="8"/>
  <c r="V708" i="8"/>
  <c r="V711" i="8"/>
  <c r="V714" i="8"/>
  <c r="V724" i="8"/>
  <c r="V727" i="8"/>
  <c r="V730" i="8"/>
  <c r="V740" i="8"/>
  <c r="V743" i="8"/>
  <c r="V746" i="8"/>
  <c r="V756" i="8"/>
  <c r="V759" i="8"/>
  <c r="V762" i="8"/>
  <c r="V772" i="8"/>
  <c r="V775" i="8"/>
  <c r="V778" i="8"/>
  <c r="V788" i="8"/>
  <c r="V791" i="8"/>
  <c r="V794" i="8"/>
  <c r="V804" i="8"/>
  <c r="V807" i="8"/>
  <c r="V810" i="8"/>
  <c r="V820" i="8"/>
  <c r="V823" i="8"/>
  <c r="V826" i="8"/>
  <c r="V836" i="8"/>
  <c r="V839" i="8"/>
  <c r="V842" i="8"/>
  <c r="V852" i="8"/>
  <c r="V855" i="8"/>
  <c r="V858" i="8"/>
  <c r="V868" i="8"/>
  <c r="V871" i="8"/>
  <c r="V874" i="8"/>
  <c r="V884" i="8"/>
  <c r="V887" i="8"/>
  <c r="V890" i="8"/>
  <c r="V900" i="8"/>
  <c r="V910" i="8"/>
  <c r="V914" i="8"/>
  <c r="V918" i="8"/>
  <c r="V922" i="8"/>
  <c r="V926" i="8"/>
  <c r="V930" i="8"/>
  <c r="V934" i="8"/>
  <c r="V938" i="8"/>
  <c r="V942" i="8"/>
  <c r="V946" i="8"/>
  <c r="V950" i="8"/>
  <c r="V954" i="8"/>
  <c r="V958" i="8"/>
  <c r="V962" i="8"/>
  <c r="V966" i="8"/>
  <c r="V970" i="8"/>
  <c r="V974" i="8"/>
  <c r="V978" i="8"/>
  <c r="V982" i="8"/>
  <c r="V990" i="8"/>
  <c r="V992" i="8"/>
  <c r="V997" i="8"/>
  <c r="V1006" i="8"/>
  <c r="V1008" i="8"/>
  <c r="V1013" i="8"/>
  <c r="V1022" i="8"/>
  <c r="V1024" i="8"/>
  <c r="V1029" i="8"/>
  <c r="V1038" i="8"/>
  <c r="V1040" i="8"/>
  <c r="V1045" i="8"/>
  <c r="V1054" i="8"/>
  <c r="V1056" i="8"/>
  <c r="V1061" i="8"/>
  <c r="V1070" i="8"/>
  <c r="V1072" i="8"/>
  <c r="V1077" i="8"/>
  <c r="V1086" i="8"/>
  <c r="V1088" i="8"/>
  <c r="V1093" i="8"/>
  <c r="V1102" i="8"/>
  <c r="V1104" i="8"/>
  <c r="V1109" i="8"/>
  <c r="V1118" i="8"/>
  <c r="V1120" i="8"/>
  <c r="V1134" i="8"/>
  <c r="V1136" i="8"/>
  <c r="V1137" i="8"/>
  <c r="V1153" i="8"/>
  <c r="V1169" i="8"/>
  <c r="V1185" i="8"/>
  <c r="V1201" i="8"/>
  <c r="V1217" i="8"/>
  <c r="V1233" i="8"/>
  <c r="V1249" i="8"/>
  <c r="Y1264" i="8"/>
  <c r="V1265" i="8"/>
  <c r="V1281" i="8"/>
  <c r="V1297" i="8"/>
  <c r="V1313" i="8"/>
  <c r="V1329" i="8"/>
  <c r="V1345" i="8"/>
  <c r="V1361" i="8"/>
  <c r="V1377" i="8"/>
  <c r="V1396" i="8"/>
  <c r="V986" i="8"/>
  <c r="V988" i="8"/>
  <c r="V993" i="8"/>
  <c r="V1002" i="8"/>
  <c r="V1004" i="8"/>
  <c r="V1009" i="8"/>
  <c r="V1018" i="8"/>
  <c r="V1020" i="8"/>
  <c r="V1025" i="8"/>
  <c r="V1034" i="8"/>
  <c r="V1036" i="8"/>
  <c r="V1041" i="8"/>
  <c r="V1050" i="8"/>
  <c r="V1052" i="8"/>
  <c r="V1057" i="8"/>
  <c r="V1066" i="8"/>
  <c r="V1068" i="8"/>
  <c r="V1073" i="8"/>
  <c r="V1082" i="8"/>
  <c r="V1084" i="8"/>
  <c r="V1089" i="8"/>
  <c r="V1098" i="8"/>
  <c r="V1100" i="8"/>
  <c r="V1105" i="8"/>
  <c r="Y1113" i="8"/>
  <c r="Z1113" i="8" s="1"/>
  <c r="Y1242" i="8"/>
  <c r="V908" i="8"/>
  <c r="V912" i="8"/>
  <c r="V916" i="8"/>
  <c r="V920" i="8"/>
  <c r="V924" i="8"/>
  <c r="V928" i="8"/>
  <c r="V932" i="8"/>
  <c r="V936" i="8"/>
  <c r="V940" i="8"/>
  <c r="V944" i="8"/>
  <c r="V948" i="8"/>
  <c r="V952" i="8"/>
  <c r="V956" i="8"/>
  <c r="V960" i="8"/>
  <c r="V964" i="8"/>
  <c r="V968" i="8"/>
  <c r="V972" i="8"/>
  <c r="V976" i="8"/>
  <c r="V980" i="8"/>
  <c r="V984" i="8"/>
  <c r="V989" i="8"/>
  <c r="V1000" i="8"/>
  <c r="V1005" i="8"/>
  <c r="Y1014" i="8"/>
  <c r="V1016" i="8"/>
  <c r="V1021" i="8"/>
  <c r="V1032" i="8"/>
  <c r="V1037" i="8"/>
  <c r="V1048" i="8"/>
  <c r="V1053" i="8"/>
  <c r="V1064" i="8"/>
  <c r="V1069" i="8"/>
  <c r="V1080" i="8"/>
  <c r="V1085" i="8"/>
  <c r="V1096" i="8"/>
  <c r="V1101" i="8"/>
  <c r="V1110" i="8"/>
  <c r="V1112" i="8"/>
  <c r="V1126" i="8"/>
  <c r="V1128" i="8"/>
  <c r="V1145" i="8"/>
  <c r="V1161" i="8"/>
  <c r="V1177" i="8"/>
  <c r="V1193" i="8"/>
  <c r="V1209" i="8"/>
  <c r="V1225" i="8"/>
  <c r="V1241" i="8"/>
  <c r="V1257" i="8"/>
  <c r="V1273" i="8"/>
  <c r="Y1288" i="8"/>
  <c r="V1289" i="8"/>
  <c r="V1305" i="8"/>
  <c r="V1321" i="8"/>
  <c r="V1337" i="8"/>
  <c r="V1353" i="8"/>
  <c r="V1369" i="8"/>
  <c r="V1390" i="8"/>
  <c r="V1391" i="8"/>
  <c r="V1392" i="8"/>
  <c r="V1395" i="8"/>
  <c r="Y1524" i="8"/>
  <c r="Y1195" i="8"/>
  <c r="Z1195" i="8" s="1"/>
  <c r="V1255" i="8"/>
  <c r="V1258" i="8"/>
  <c r="V1259" i="8"/>
  <c r="V1262" i="8"/>
  <c r="V1263" i="8"/>
  <c r="V1266" i="8"/>
  <c r="V1267" i="8"/>
  <c r="V1270" i="8"/>
  <c r="V1271" i="8"/>
  <c r="V1274" i="8"/>
  <c r="V1275" i="8"/>
  <c r="V1278" i="8"/>
  <c r="V1279" i="8"/>
  <c r="V1282" i="8"/>
  <c r="V1283" i="8"/>
  <c r="V1286" i="8"/>
  <c r="V1287" i="8"/>
  <c r="V1290" i="8"/>
  <c r="V1291" i="8"/>
  <c r="V1294" i="8"/>
  <c r="V1295" i="8"/>
  <c r="V1298" i="8"/>
  <c r="V1299" i="8"/>
  <c r="V1302" i="8"/>
  <c r="V1303" i="8"/>
  <c r="V1306" i="8"/>
  <c r="V1307" i="8"/>
  <c r="V1310" i="8"/>
  <c r="V1311" i="8"/>
  <c r="V1314" i="8"/>
  <c r="V1315" i="8"/>
  <c r="V1318" i="8"/>
  <c r="V1319" i="8"/>
  <c r="V1322" i="8"/>
  <c r="V1323" i="8"/>
  <c r="V1326" i="8"/>
  <c r="V1327" i="8"/>
  <c r="V1330" i="8"/>
  <c r="V1331" i="8"/>
  <c r="V1334" i="8"/>
  <c r="V1335" i="8"/>
  <c r="V1338" i="8"/>
  <c r="V1339" i="8"/>
  <c r="V1342" i="8"/>
  <c r="V1343" i="8"/>
  <c r="V1346" i="8"/>
  <c r="V1347" i="8"/>
  <c r="V1350" i="8"/>
  <c r="V1351" i="8"/>
  <c r="V1354" i="8"/>
  <c r="V1355" i="8"/>
  <c r="V1358" i="8"/>
  <c r="V1359" i="8"/>
  <c r="V1362" i="8"/>
  <c r="V1363" i="8"/>
  <c r="V1366" i="8"/>
  <c r="V1367" i="8"/>
  <c r="V1370" i="8"/>
  <c r="V1371" i="8"/>
  <c r="V1374" i="8"/>
  <c r="V1375" i="8"/>
  <c r="V1378" i="8"/>
  <c r="V1379" i="8"/>
  <c r="V1382" i="8"/>
  <c r="V1394" i="8"/>
  <c r="V1399" i="8"/>
  <c r="V1405" i="8"/>
  <c r="V1409" i="8"/>
  <c r="V1431" i="8"/>
  <c r="V1437" i="8"/>
  <c r="V1441" i="8"/>
  <c r="V1463" i="8"/>
  <c r="V1469" i="8"/>
  <c r="V1473" i="8"/>
  <c r="V1495" i="8"/>
  <c r="V1501" i="8"/>
  <c r="V1505" i="8"/>
  <c r="V1527" i="8"/>
  <c r="V1533" i="8"/>
  <c r="V1537" i="8"/>
  <c r="V1559" i="8"/>
  <c r="V1565" i="8"/>
  <c r="V1569" i="8"/>
  <c r="V1383" i="8"/>
  <c r="V1384" i="8"/>
  <c r="V1414" i="8"/>
  <c r="V1446" i="8"/>
  <c r="Y1476" i="8"/>
  <c r="Z1476" i="8" s="1"/>
  <c r="V1478" i="8"/>
  <c r="V1510" i="8"/>
  <c r="V1542" i="8"/>
  <c r="Y1572" i="8"/>
  <c r="V1574" i="8"/>
  <c r="V1404" i="8"/>
  <c r="V1406" i="8"/>
  <c r="V1411" i="8"/>
  <c r="V1420" i="8"/>
  <c r="V1422" i="8"/>
  <c r="V1427" i="8"/>
  <c r="V1436" i="8"/>
  <c r="V1438" i="8"/>
  <c r="V1443" i="8"/>
  <c r="V1452" i="8"/>
  <c r="V1454" i="8"/>
  <c r="V1459" i="8"/>
  <c r="V1468" i="8"/>
  <c r="V1470" i="8"/>
  <c r="V1475" i="8"/>
  <c r="V1484" i="8"/>
  <c r="V1486" i="8"/>
  <c r="V1491" i="8"/>
  <c r="V1500" i="8"/>
  <c r="V1502" i="8"/>
  <c r="V1507" i="8"/>
  <c r="V1516" i="8"/>
  <c r="V1518" i="8"/>
  <c r="V1523" i="8"/>
  <c r="V1532" i="8"/>
  <c r="V1534" i="8"/>
  <c r="V1539" i="8"/>
  <c r="V1548" i="8"/>
  <c r="V1550" i="8"/>
  <c r="V1555" i="8"/>
  <c r="V1564" i="8"/>
  <c r="V1566" i="8"/>
  <c r="V1571" i="8"/>
  <c r="V1580" i="8"/>
  <c r="V1581" i="8"/>
  <c r="V1583" i="8"/>
  <c r="V1593" i="8"/>
  <c r="V1655" i="8"/>
  <c r="V1400" i="8"/>
  <c r="V1402" i="8"/>
  <c r="V1407" i="8"/>
  <c r="V1416" i="8"/>
  <c r="V1418" i="8"/>
  <c r="V1423" i="8"/>
  <c r="V1432" i="8"/>
  <c r="V1434" i="8"/>
  <c r="V1439" i="8"/>
  <c r="V1448" i="8"/>
  <c r="V1450" i="8"/>
  <c r="V1455" i="8"/>
  <c r="V1464" i="8"/>
  <c r="V1466" i="8"/>
  <c r="V1471" i="8"/>
  <c r="V1480" i="8"/>
  <c r="V1482" i="8"/>
  <c r="V1487" i="8"/>
  <c r="V1496" i="8"/>
  <c r="V1498" i="8"/>
  <c r="V1503" i="8"/>
  <c r="V1512" i="8"/>
  <c r="V1514" i="8"/>
  <c r="V1519" i="8"/>
  <c r="V1528" i="8"/>
  <c r="V1530" i="8"/>
  <c r="V1535" i="8"/>
  <c r="V1544" i="8"/>
  <c r="V1546" i="8"/>
  <c r="V1551" i="8"/>
  <c r="V1560" i="8"/>
  <c r="V1562" i="8"/>
  <c r="V1567" i="8"/>
  <c r="V1576" i="8"/>
  <c r="V1584" i="8"/>
  <c r="V1587" i="8"/>
  <c r="V1597" i="8"/>
  <c r="V1607" i="8"/>
  <c r="V1671" i="8"/>
  <c r="Y1723" i="8"/>
  <c r="Z1723" i="8" s="1"/>
  <c r="V1606" i="8"/>
  <c r="V1608" i="8"/>
  <c r="V1613" i="8"/>
  <c r="V1622" i="8"/>
  <c r="V1624" i="8"/>
  <c r="V1629" i="8"/>
  <c r="V1638" i="8"/>
  <c r="V1640" i="8"/>
  <c r="V1645" i="8"/>
  <c r="V1654" i="8"/>
  <c r="V1656" i="8"/>
  <c r="V1661" i="8"/>
  <c r="V1670" i="8"/>
  <c r="V1672" i="8"/>
  <c r="V1677" i="8"/>
  <c r="V1686" i="8"/>
  <c r="V1688" i="8"/>
  <c r="V1693" i="8"/>
  <c r="V1702" i="8"/>
  <c r="V1708" i="8"/>
  <c r="V1710" i="8"/>
  <c r="V1716" i="8"/>
  <c r="V1718" i="8"/>
  <c r="V1724" i="8"/>
  <c r="V1726" i="8"/>
  <c r="V1732" i="8"/>
  <c r="V1734" i="8"/>
  <c r="V1740" i="8"/>
  <c r="V1742" i="8"/>
  <c r="V1748" i="8"/>
  <c r="V1750" i="8"/>
  <c r="V1756" i="8"/>
  <c r="V1817" i="8"/>
  <c r="V1590" i="8"/>
  <c r="V1594" i="8"/>
  <c r="V1598" i="8"/>
  <c r="V1602" i="8"/>
  <c r="V1604" i="8"/>
  <c r="V1609" i="8"/>
  <c r="V1618" i="8"/>
  <c r="V1620" i="8"/>
  <c r="V1625" i="8"/>
  <c r="V1634" i="8"/>
  <c r="V1636" i="8"/>
  <c r="V1641" i="8"/>
  <c r="V1650" i="8"/>
  <c r="V1652" i="8"/>
  <c r="V1657" i="8"/>
  <c r="V1666" i="8"/>
  <c r="V1668" i="8"/>
  <c r="V1673" i="8"/>
  <c r="V1682" i="8"/>
  <c r="V1684" i="8"/>
  <c r="V1689" i="8"/>
  <c r="V1698" i="8"/>
  <c r="V1700" i="8"/>
  <c r="V1759" i="8"/>
  <c r="Y1762" i="8"/>
  <c r="Z1762" i="8" s="1"/>
  <c r="V1769" i="8"/>
  <c r="V1605" i="8"/>
  <c r="V1616" i="8"/>
  <c r="V1621" i="8"/>
  <c r="V1632" i="8"/>
  <c r="V1637" i="8"/>
  <c r="V1648" i="8"/>
  <c r="V1653" i="8"/>
  <c r="Y1662" i="8"/>
  <c r="Z1662" i="8" s="1"/>
  <c r="V1664" i="8"/>
  <c r="V1669" i="8"/>
  <c r="V1680" i="8"/>
  <c r="V1685" i="8"/>
  <c r="V1696" i="8"/>
  <c r="V1701" i="8"/>
  <c r="V1704" i="8"/>
  <c r="V1706" i="8"/>
  <c r="V1712" i="8"/>
  <c r="V1714" i="8"/>
  <c r="V1720" i="8"/>
  <c r="V1722" i="8"/>
  <c r="V1728" i="8"/>
  <c r="V1730" i="8"/>
  <c r="V1736" i="8"/>
  <c r="V1738" i="8"/>
  <c r="V1744" i="8"/>
  <c r="V1746" i="8"/>
  <c r="V1752" i="8"/>
  <c r="V1754" i="8"/>
  <c r="V1768" i="8"/>
  <c r="V1770" i="8"/>
  <c r="V1775" i="8"/>
  <c r="V1784" i="8"/>
  <c r="V1786" i="8"/>
  <c r="V1791" i="8"/>
  <c r="V1800" i="8"/>
  <c r="V1802" i="8"/>
  <c r="V1807" i="8"/>
  <c r="V1816" i="8"/>
  <c r="V1818" i="8"/>
  <c r="V1823" i="8"/>
  <c r="V1829" i="8"/>
  <c r="V1838" i="8"/>
  <c r="V1845" i="8"/>
  <c r="V1855" i="8"/>
  <c r="V1861" i="8"/>
  <c r="V1871" i="8"/>
  <c r="V1760" i="8"/>
  <c r="V1764" i="8"/>
  <c r="V1766" i="8"/>
  <c r="V1771" i="8"/>
  <c r="V1780" i="8"/>
  <c r="V1782" i="8"/>
  <c r="V1787" i="8"/>
  <c r="V1796" i="8"/>
  <c r="V1798" i="8"/>
  <c r="V1803" i="8"/>
  <c r="V1812" i="8"/>
  <c r="V1814" i="8"/>
  <c r="V1819" i="8"/>
  <c r="V1833" i="8"/>
  <c r="V1859" i="8"/>
  <c r="V1767" i="8"/>
  <c r="V1778" i="8"/>
  <c r="V1783" i="8"/>
  <c r="V1794" i="8"/>
  <c r="V1799" i="8"/>
  <c r="V1810" i="8"/>
  <c r="V1815" i="8"/>
  <c r="V1830" i="8"/>
  <c r="V1853" i="8"/>
  <c r="V1869" i="8"/>
  <c r="V1875" i="8"/>
  <c r="V1885" i="8"/>
  <c r="V1893" i="8"/>
  <c r="V1901" i="8"/>
  <c r="V1909" i="8"/>
  <c r="V1917" i="8"/>
  <c r="V1920" i="8"/>
  <c r="V1924" i="8"/>
  <c r="V1928" i="8"/>
  <c r="V1932" i="8"/>
  <c r="V1936" i="8"/>
  <c r="V1942" i="8"/>
  <c r="V1828" i="8"/>
  <c r="V1832" i="8"/>
  <c r="V1836" i="8"/>
  <c r="V1840" i="8"/>
  <c r="V1844" i="8"/>
  <c r="Y1884" i="8"/>
  <c r="Z1884" i="8" s="1"/>
  <c r="V1958" i="8"/>
  <c r="V1848" i="8"/>
  <c r="V1852" i="8"/>
  <c r="V1856" i="8"/>
  <c r="V1860" i="8"/>
  <c r="V1864" i="8"/>
  <c r="V1868" i="8"/>
  <c r="V1872" i="8"/>
  <c r="V1873" i="8"/>
  <c r="V1881" i="8"/>
  <c r="V1889" i="8"/>
  <c r="V1897" i="8"/>
  <c r="V1905" i="8"/>
  <c r="V1913" i="8"/>
  <c r="V1921" i="8"/>
  <c r="V1925" i="8"/>
  <c r="V1929" i="8"/>
  <c r="V1933" i="8"/>
  <c r="V1937" i="8"/>
  <c r="V1941" i="8"/>
  <c r="V1943" i="8"/>
  <c r="V1948" i="8"/>
  <c r="V1957" i="8"/>
  <c r="V1959" i="8"/>
  <c r="V1967" i="8"/>
  <c r="V1975" i="8"/>
  <c r="V1983" i="8"/>
  <c r="V1991" i="8"/>
  <c r="V2009" i="8"/>
  <c r="V2025" i="8"/>
  <c r="V1939" i="8"/>
  <c r="V1944" i="8"/>
  <c r="V1953" i="8"/>
  <c r="V1955" i="8"/>
  <c r="V1960" i="8"/>
  <c r="V1962" i="8"/>
  <c r="V1970" i="8"/>
  <c r="V1978" i="8"/>
  <c r="V1997" i="8"/>
  <c r="V2013" i="8"/>
  <c r="V1923" i="8"/>
  <c r="V1927" i="8"/>
  <c r="V1931" i="8"/>
  <c r="V1935" i="8"/>
  <c r="V1951" i="8"/>
  <c r="V1979" i="8"/>
  <c r="V1987" i="8"/>
  <c r="V1995" i="8"/>
  <c r="V2034" i="8"/>
  <c r="V2036" i="8"/>
  <c r="V2050" i="8"/>
  <c r="V2051" i="8"/>
  <c r="V2053" i="8"/>
  <c r="V2069" i="8"/>
  <c r="V2085" i="8"/>
  <c r="V2094" i="8"/>
  <c r="V1998" i="8"/>
  <c r="V2002" i="8"/>
  <c r="V2006" i="8"/>
  <c r="V2010" i="8"/>
  <c r="V2014" i="8"/>
  <c r="V2018" i="8"/>
  <c r="V2022" i="8"/>
  <c r="V2026" i="8"/>
  <c r="V2030" i="8"/>
  <c r="V2032" i="8"/>
  <c r="V2037" i="8"/>
  <c r="V2041" i="8"/>
  <c r="V2054" i="8"/>
  <c r="V2057" i="8"/>
  <c r="V2073" i="8"/>
  <c r="V2028" i="8"/>
  <c r="V2033" i="8"/>
  <c r="V2043" i="8"/>
  <c r="V2045" i="8"/>
  <c r="V2059" i="8"/>
  <c r="V2061" i="8"/>
  <c r="Y2077" i="8"/>
  <c r="Z2077" i="8" s="1"/>
  <c r="V2093" i="8"/>
  <c r="V2095" i="8"/>
  <c r="V2100" i="8"/>
  <c r="V2153" i="8"/>
  <c r="V2154" i="8"/>
  <c r="V2156" i="8"/>
  <c r="V2171" i="8"/>
  <c r="V2066" i="8"/>
  <c r="V2070" i="8"/>
  <c r="V2074" i="8"/>
  <c r="V2078" i="8"/>
  <c r="V2082" i="8"/>
  <c r="V2087" i="8"/>
  <c r="V2089" i="8"/>
  <c r="V2091" i="8"/>
  <c r="V2096" i="8"/>
  <c r="V2149" i="8"/>
  <c r="V2157" i="8"/>
  <c r="V2160" i="8"/>
  <c r="V2167" i="8"/>
  <c r="V2092" i="8"/>
  <c r="V2147" i="8"/>
  <c r="V2164" i="8"/>
  <c r="V2169" i="8"/>
  <c r="V2173" i="8"/>
  <c r="V2294" i="8"/>
  <c r="V2292" i="8"/>
  <c r="V2718" i="8"/>
  <c r="V2689" i="8"/>
  <c r="V2693" i="8"/>
  <c r="V2697" i="8"/>
  <c r="V2701" i="8"/>
  <c r="V2705" i="8"/>
  <c r="V2708" i="8"/>
  <c r="V2717" i="8"/>
  <c r="V2719" i="8"/>
  <c r="V2724" i="8"/>
  <c r="V2713" i="8"/>
  <c r="V2715" i="8"/>
  <c r="V2720" i="8"/>
  <c r="V2691" i="8"/>
  <c r="V2695" i="8"/>
  <c r="V2699" i="8"/>
  <c r="V2703" i="8"/>
  <c r="V2707" i="8"/>
  <c r="V2711" i="8"/>
  <c r="V2716" i="8"/>
  <c r="V2727" i="8"/>
  <c r="T1" i="8"/>
  <c r="I5" i="8"/>
  <c r="U1" i="8"/>
  <c r="Y731" i="8" l="1"/>
  <c r="Z731" i="8" s="1"/>
  <c r="Y809" i="8"/>
  <c r="Z809" i="8" s="1"/>
  <c r="Y833" i="8"/>
  <c r="Y749" i="8"/>
  <c r="Z749" i="8" s="1"/>
  <c r="Y569" i="8"/>
  <c r="Z569" i="8" s="1"/>
  <c r="Y1596" i="8"/>
  <c r="Y1341" i="8"/>
  <c r="Z1341" i="8" s="1"/>
  <c r="Y973" i="8"/>
  <c r="Z973" i="8" s="1"/>
  <c r="Y1207" i="8"/>
  <c r="Z1207" i="8" s="1"/>
  <c r="Y797" i="8"/>
  <c r="Z797" i="8" s="1"/>
  <c r="Y1159" i="8"/>
  <c r="Z1159" i="8" s="1"/>
  <c r="Y902" i="8"/>
  <c r="Z902" i="8" s="1"/>
  <c r="Y563" i="8"/>
  <c r="Y256" i="8"/>
  <c r="Z256" i="8" s="1"/>
  <c r="Y421" i="8"/>
  <c r="Z421" i="8" s="1"/>
  <c r="Y396" i="8"/>
  <c r="Y34" i="8"/>
  <c r="Y629" i="8"/>
  <c r="Z629" i="8" s="1"/>
  <c r="Y403" i="8"/>
  <c r="Z403" i="8" s="1"/>
  <c r="Y73" i="8"/>
  <c r="Z73" i="8" s="1"/>
  <c r="Y341" i="8"/>
  <c r="Z341" i="8" s="1"/>
  <c r="Y1435" i="8"/>
  <c r="Z1435" i="8" s="1"/>
  <c r="Y1194" i="8"/>
  <c r="Z1194" i="8" s="1"/>
  <c r="Y1099" i="8"/>
  <c r="Z1099" i="8" s="1"/>
  <c r="Y878" i="8"/>
  <c r="Z878" i="8" s="1"/>
  <c r="Y617" i="8"/>
  <c r="Z617" i="8" s="1"/>
  <c r="Y1591" i="8"/>
  <c r="Z1591" i="8" s="1"/>
  <c r="Y1485" i="8"/>
  <c r="Z1485" i="8" s="1"/>
  <c r="Y1408" i="8"/>
  <c r="Z1408" i="8" s="1"/>
  <c r="Y1183" i="8"/>
  <c r="Z1183" i="8" s="1"/>
  <c r="Y1046" i="8"/>
  <c r="Y785" i="8"/>
  <c r="Z785" i="8" s="1"/>
  <c r="Y701" i="8"/>
  <c r="Y755" i="8"/>
  <c r="Z755" i="8" s="1"/>
  <c r="Y877" i="8"/>
  <c r="Z877" i="8" s="1"/>
  <c r="Y653" i="8"/>
  <c r="Z653" i="8" s="1"/>
  <c r="Y515" i="8"/>
  <c r="Z515" i="8" s="1"/>
  <c r="Y545" i="8"/>
  <c r="Z545" i="8" s="1"/>
  <c r="Y18" i="8"/>
  <c r="Z18" i="8" s="1"/>
  <c r="Y302" i="8"/>
  <c r="Z302" i="8" s="1"/>
  <c r="Y71" i="8"/>
  <c r="Z71" i="8" s="1"/>
  <c r="Y1380" i="8"/>
  <c r="Z1380" i="8" s="1"/>
  <c r="Y999" i="8"/>
  <c r="Z999" i="8" s="1"/>
  <c r="Y647" i="8"/>
  <c r="Z647" i="8" s="1"/>
  <c r="Y901" i="8"/>
  <c r="Z901" i="8" s="1"/>
  <c r="Y361" i="8"/>
  <c r="Z361" i="8" s="1"/>
  <c r="Y605" i="8"/>
  <c r="Z605" i="8" s="1"/>
  <c r="Y49" i="8"/>
  <c r="Z49" i="8" s="1"/>
  <c r="Y1083" i="8"/>
  <c r="Z1083" i="8" s="1"/>
  <c r="Y1121" i="8"/>
  <c r="Z1121" i="8" s="1"/>
  <c r="Y949" i="8"/>
  <c r="Z949" i="8" s="1"/>
  <c r="Y641" i="8"/>
  <c r="Z641" i="8" s="1"/>
  <c r="Y1453" i="8"/>
  <c r="Z1453" i="8" s="1"/>
  <c r="Y1336" i="8"/>
  <c r="Y1170" i="8"/>
  <c r="Z1170" i="8" s="1"/>
  <c r="Y689" i="8"/>
  <c r="Z689" i="8" s="1"/>
  <c r="Y865" i="8"/>
  <c r="Y161" i="8"/>
  <c r="Z161" i="8" s="1"/>
  <c r="Y75" i="8"/>
  <c r="Z75" i="8" s="1"/>
  <c r="Y1447" i="8"/>
  <c r="Z1447" i="8" s="1"/>
  <c r="Y975" i="8"/>
  <c r="Z975" i="8" s="1"/>
  <c r="Y779" i="8"/>
  <c r="Y593" i="8"/>
  <c r="Z593" i="8" s="1"/>
  <c r="Y528" i="8"/>
  <c r="Z528" i="8" s="1"/>
  <c r="Y281" i="8"/>
  <c r="Z281" i="8" s="1"/>
  <c r="Y349" i="8"/>
  <c r="Z349" i="8" s="1"/>
  <c r="Y1429" i="8"/>
  <c r="Y1108" i="8"/>
  <c r="Z1108" i="8" s="1"/>
  <c r="Y1012" i="8"/>
  <c r="Z1012" i="8" s="1"/>
  <c r="Y827" i="8"/>
  <c r="Z827" i="8" s="1"/>
  <c r="Y713" i="8"/>
  <c r="Z713" i="8" s="1"/>
  <c r="Y925" i="8"/>
  <c r="Z925" i="8" s="1"/>
  <c r="Y845" i="8"/>
  <c r="Z845" i="8" s="1"/>
  <c r="Y611" i="8"/>
  <c r="Z611" i="8" s="1"/>
  <c r="Y461" i="8"/>
  <c r="Z461" i="8" s="1"/>
  <c r="Y145" i="8"/>
  <c r="Z145" i="8" s="1"/>
  <c r="Y449" i="8"/>
  <c r="Z449" i="8" s="1"/>
  <c r="Y1879" i="8"/>
  <c r="Y1094" i="8"/>
  <c r="Z1094" i="8" s="1"/>
  <c r="Y998" i="8"/>
  <c r="Z998" i="8" s="1"/>
  <c r="Y211" i="8"/>
  <c r="Z211" i="8" s="1"/>
  <c r="Y97" i="8"/>
  <c r="Z97" i="8" s="1"/>
  <c r="Y1891" i="8"/>
  <c r="Z1891" i="8" s="1"/>
  <c r="Y2024" i="8"/>
  <c r="Z2024" i="8" s="1"/>
  <c r="Y2049" i="8"/>
  <c r="Z2049" i="8" s="1"/>
  <c r="Y1930" i="8"/>
  <c r="Z1930" i="8" s="1"/>
  <c r="Y1854" i="8"/>
  <c r="Z1854" i="8" s="1"/>
  <c r="Y1827" i="8"/>
  <c r="Z1827" i="8" s="1"/>
  <c r="Y1914" i="8"/>
  <c r="Z1914" i="8" s="1"/>
  <c r="Y1479" i="8"/>
  <c r="Z1479" i="8" s="1"/>
  <c r="Y2148" i="8"/>
  <c r="Z2148" i="8" s="1"/>
  <c r="Y1735" i="8"/>
  <c r="Z1735" i="8" s="1"/>
  <c r="Y2060" i="8"/>
  <c r="Z2060" i="8" s="1"/>
  <c r="Y1678" i="8"/>
  <c r="Z1678" i="8" s="1"/>
  <c r="Y1644" i="8"/>
  <c r="Z1644" i="8" s="1"/>
  <c r="Y1626" i="8"/>
  <c r="Z1626" i="8" s="1"/>
  <c r="Y2721" i="8"/>
  <c r="Z2721" i="8" s="1"/>
  <c r="Y2712" i="8"/>
  <c r="Z2712" i="8" s="1"/>
  <c r="Y2726" i="8"/>
  <c r="Z2726" i="8" s="1"/>
  <c r="Y2710" i="8"/>
  <c r="Z2710" i="8" s="1"/>
  <c r="Y2723" i="8"/>
  <c r="Z2723" i="8" s="1"/>
  <c r="Y2084" i="8"/>
  <c r="Z2084" i="8" s="1"/>
  <c r="Y2080" i="8"/>
  <c r="Z2080" i="8" s="1"/>
  <c r="Y2000" i="8"/>
  <c r="Z2000" i="8" s="1"/>
  <c r="Y55" i="8"/>
  <c r="Z55" i="8" s="1"/>
  <c r="Y1916" i="8"/>
  <c r="Y1729" i="8"/>
  <c r="Z1729" i="8" s="1"/>
  <c r="Y1765" i="8"/>
  <c r="Z1765" i="8" s="1"/>
  <c r="Y1665" i="8"/>
  <c r="Z1665" i="8" s="1"/>
  <c r="Y1631" i="8"/>
  <c r="Z1631" i="8" s="1"/>
  <c r="Y1753" i="8"/>
  <c r="Z1753" i="8" s="1"/>
  <c r="Y1575" i="8"/>
  <c r="Y1719" i="8"/>
  <c r="Z1719" i="8" s="1"/>
  <c r="Y1611" i="8"/>
  <c r="Z1611" i="8" s="1"/>
  <c r="Y1573" i="8"/>
  <c r="Z1573" i="8" s="1"/>
  <c r="Y1525" i="8"/>
  <c r="Y1389" i="8"/>
  <c r="Y1558" i="8"/>
  <c r="Y1538" i="8"/>
  <c r="Y1494" i="8"/>
  <c r="Z1494" i="8" s="1"/>
  <c r="AA1494" i="8" s="1"/>
  <c r="AB1494" i="8" s="1"/>
  <c r="Y1474" i="8"/>
  <c r="Z1474" i="8" s="1"/>
  <c r="Y1430" i="8"/>
  <c r="Z1430" i="8" s="1"/>
  <c r="Y1381" i="8"/>
  <c r="Z1381" i="8" s="1"/>
  <c r="Y1332" i="8"/>
  <c r="Z1332" i="8" s="1"/>
  <c r="Y47" i="8"/>
  <c r="Z47" i="8" s="1"/>
  <c r="Y1763" i="8"/>
  <c r="Z1763" i="8" s="1"/>
  <c r="Y1747" i="8"/>
  <c r="Z1747" i="8" s="1"/>
  <c r="Y1741" i="8"/>
  <c r="Z1741" i="8" s="1"/>
  <c r="Y1715" i="8"/>
  <c r="Z1715" i="8" s="1"/>
  <c r="Y1663" i="8"/>
  <c r="Z1663" i="8" s="1"/>
  <c r="Y1659" i="8"/>
  <c r="Z1659" i="8" s="1"/>
  <c r="Y526" i="8"/>
  <c r="Z526" i="8" s="1"/>
  <c r="Y254" i="8"/>
  <c r="Y110" i="8"/>
  <c r="Z110" i="8" s="1"/>
  <c r="Y525" i="8"/>
  <c r="Z525" i="8" s="1"/>
  <c r="Y508" i="8"/>
  <c r="Z508" i="8" s="1"/>
  <c r="Y2704" i="8"/>
  <c r="Z2704" i="8" s="1"/>
  <c r="Y1945" i="8"/>
  <c r="Z1945" i="8" s="1"/>
  <c r="Y1804" i="8"/>
  <c r="Z1804" i="8" s="1"/>
  <c r="Y1984" i="8"/>
  <c r="Z1984" i="8" s="1"/>
  <c r="Y1517" i="8"/>
  <c r="Z1517" i="8" s="1"/>
  <c r="Y1477" i="8"/>
  <c r="Z1477" i="8" s="1"/>
  <c r="Y1312" i="8"/>
  <c r="Y875" i="8"/>
  <c r="Z875" i="8" s="1"/>
  <c r="Y499" i="8"/>
  <c r="Z499" i="8" s="1"/>
  <c r="Y92" i="8"/>
  <c r="Z92" i="8" s="1"/>
  <c r="Y1946" i="8"/>
  <c r="Z1946" i="8" s="1"/>
  <c r="AA2133" i="8"/>
  <c r="AB2133" i="8" s="1"/>
  <c r="Y321" i="8"/>
  <c r="Z321" i="8" s="1"/>
  <c r="Y304" i="8"/>
  <c r="Z304" i="8" s="1"/>
  <c r="Y2072" i="8"/>
  <c r="Z2072" i="8" s="1"/>
  <c r="Y2004" i="8"/>
  <c r="Z2004" i="8" s="1"/>
  <c r="Y1903" i="8"/>
  <c r="Y1865" i="8"/>
  <c r="Y2088" i="8"/>
  <c r="Z2088" i="8" s="1"/>
  <c r="Y2700" i="8"/>
  <c r="Z2700" i="8" s="1"/>
  <c r="Y2295" i="8"/>
  <c r="Z2295" i="8" s="1"/>
  <c r="Y2035" i="8"/>
  <c r="Z2035" i="8" s="1"/>
  <c r="Y1996" i="8"/>
  <c r="Z1996" i="8" s="1"/>
  <c r="Y1964" i="8"/>
  <c r="Z1964" i="8" s="1"/>
  <c r="Y1952" i="8"/>
  <c r="Z1952" i="8" s="1"/>
  <c r="Y1857" i="8"/>
  <c r="Z1857" i="8" s="1"/>
  <c r="Y1938" i="8"/>
  <c r="Z1938" i="8" s="1"/>
  <c r="Y1887" i="8"/>
  <c r="Y1847" i="8"/>
  <c r="Z1847" i="8" s="1"/>
  <c r="Y1918" i="8"/>
  <c r="Z1918" i="8" s="1"/>
  <c r="Y1849" i="8"/>
  <c r="Y1911" i="8"/>
  <c r="Z1911" i="8" s="1"/>
  <c r="AA1911" i="8" s="1"/>
  <c r="Y1785" i="8"/>
  <c r="Z1785" i="8" s="1"/>
  <c r="Y1907" i="8"/>
  <c r="Z1907" i="8" s="1"/>
  <c r="Y1513" i="8"/>
  <c r="Z1513" i="8" s="1"/>
  <c r="Y2019" i="8"/>
  <c r="Z2019" i="8" s="1"/>
  <c r="Y1994" i="8"/>
  <c r="Z1994" i="8" s="1"/>
  <c r="Y1956" i="8"/>
  <c r="Z1956" i="8" s="1"/>
  <c r="Y1980" i="8"/>
  <c r="Z1980" i="8" s="1"/>
  <c r="Y1895" i="8"/>
  <c r="Y1839" i="8"/>
  <c r="Z1839" i="8" s="1"/>
  <c r="Y1809" i="8"/>
  <c r="Z1809" i="8" s="1"/>
  <c r="Y1863" i="8"/>
  <c r="Z1863" i="8" s="1"/>
  <c r="Y1806" i="8"/>
  <c r="Z1806" i="8" s="1"/>
  <c r="Y1922" i="8"/>
  <c r="Z1922" i="8" s="1"/>
  <c r="Y1992" i="8"/>
  <c r="Z1992" i="8" s="1"/>
  <c r="Y1660" i="8"/>
  <c r="Y2172" i="8"/>
  <c r="Z2172" i="8" s="1"/>
  <c r="Y1549" i="8"/>
  <c r="Z1549" i="8" s="1"/>
  <c r="Y1421" i="8"/>
  <c r="Z1421" i="8" s="1"/>
  <c r="Y2170" i="8"/>
  <c r="Z2170" i="8" s="1"/>
  <c r="Y2076" i="8"/>
  <c r="Z2076" i="8" s="1"/>
  <c r="Y2068" i="8"/>
  <c r="Z2068" i="8" s="1"/>
  <c r="Y2021" i="8"/>
  <c r="Z2021" i="8" s="1"/>
  <c r="Y2040" i="8"/>
  <c r="Z2040" i="8" s="1"/>
  <c r="Y1999" i="8"/>
  <c r="Z1999" i="8" s="1"/>
  <c r="Y2696" i="8"/>
  <c r="Z2696" i="8" s="1"/>
  <c r="Y2001" i="8"/>
  <c r="Z2001" i="8" s="1"/>
  <c r="Y1965" i="8"/>
  <c r="Z1965" i="8" s="1"/>
  <c r="Y1902" i="8"/>
  <c r="Z1902" i="8" s="1"/>
  <c r="Y1898" i="8"/>
  <c r="Z1898" i="8" s="1"/>
  <c r="Y1894" i="8"/>
  <c r="Z1894" i="8" s="1"/>
  <c r="Y1858" i="8"/>
  <c r="Z1858" i="8" s="1"/>
  <c r="Y1821" i="8"/>
  <c r="Z1821" i="8" s="1"/>
  <c r="Y2044" i="8"/>
  <c r="Z2044" i="8" s="1"/>
  <c r="Y2052" i="8"/>
  <c r="Z2052" i="8" s="1"/>
  <c r="Y1971" i="8"/>
  <c r="Z1971" i="8" s="1"/>
  <c r="Y1919" i="8"/>
  <c r="Z1919" i="8" s="1"/>
  <c r="AA1919" i="8" s="1"/>
  <c r="Y1758" i="8"/>
  <c r="Z1758" i="8" s="1"/>
  <c r="Y1612" i="8"/>
  <c r="Y1531" i="8"/>
  <c r="Z1531" i="8" s="1"/>
  <c r="Y1515" i="8"/>
  <c r="Z1515" i="8" s="1"/>
  <c r="Y1536" i="8"/>
  <c r="Z1536" i="8" s="1"/>
  <c r="Y149" i="8"/>
  <c r="Z149" i="8" s="1"/>
  <c r="Y460" i="8"/>
  <c r="Z460" i="8" s="1"/>
  <c r="Y2150" i="8"/>
  <c r="Z2150" i="8" s="1"/>
  <c r="Y2083" i="8"/>
  <c r="Z2083" i="8" s="1"/>
  <c r="AA2083" i="8" s="1"/>
  <c r="Y2692" i="8"/>
  <c r="Z2692" i="8" s="1"/>
  <c r="Y1822" i="8"/>
  <c r="Z1822" i="8" s="1"/>
  <c r="Y1788" i="8"/>
  <c r="Z1788" i="8" s="1"/>
  <c r="Y236" i="8"/>
  <c r="Z236" i="8" s="1"/>
  <c r="Y144" i="8"/>
  <c r="Z144" i="8" s="1"/>
  <c r="AA2124" i="8"/>
  <c r="AB2124" i="8" s="1"/>
  <c r="Y2698" i="8"/>
  <c r="Z2698" i="8" s="1"/>
  <c r="Y2071" i="8"/>
  <c r="Z2071" i="8" s="1"/>
  <c r="Y2007" i="8"/>
  <c r="Z2007" i="8" s="1"/>
  <c r="Y2056" i="8"/>
  <c r="Z2056" i="8" s="1"/>
  <c r="Y2023" i="8"/>
  <c r="Y1866" i="8"/>
  <c r="Z1866" i="8" s="1"/>
  <c r="Y1896" i="8"/>
  <c r="Z1896" i="8" s="1"/>
  <c r="Y1842" i="8"/>
  <c r="Z1842" i="8" s="1"/>
  <c r="Y1904" i="8"/>
  <c r="Z1904" i="8" s="1"/>
  <c r="Y1316" i="8"/>
  <c r="Z1316" i="8" s="1"/>
  <c r="Y261" i="8"/>
  <c r="Z261" i="8" s="1"/>
  <c r="Y1592" i="8"/>
  <c r="Z1592" i="8" s="1"/>
  <c r="Y1540" i="8"/>
  <c r="Z1540" i="8" s="1"/>
  <c r="Y704" i="8"/>
  <c r="Z704" i="8" s="1"/>
  <c r="Y648" i="8"/>
  <c r="Y572" i="8"/>
  <c r="Z572" i="8" s="1"/>
  <c r="Y556" i="8"/>
  <c r="Z556" i="8" s="1"/>
  <c r="Y540" i="8"/>
  <c r="Z540" i="8" s="1"/>
  <c r="Y384" i="8"/>
  <c r="Z384" i="8" s="1"/>
  <c r="AA384" i="8" s="1"/>
  <c r="AB384" i="8" s="1"/>
  <c r="Y1158" i="8"/>
  <c r="Z1158" i="8" s="1"/>
  <c r="Y1179" i="8"/>
  <c r="Z1179" i="8" s="1"/>
  <c r="Y1300" i="8"/>
  <c r="Z1300" i="8" s="1"/>
  <c r="Y1252" i="8"/>
  <c r="Z1252" i="8" s="1"/>
  <c r="Y1164" i="8"/>
  <c r="Z1164" i="8" s="1"/>
  <c r="Y896" i="8"/>
  <c r="Z896" i="8" s="1"/>
  <c r="Y1205" i="8"/>
  <c r="Z1205" i="8" s="1"/>
  <c r="Y1117" i="8"/>
  <c r="Y1589" i="8"/>
  <c r="Z1589" i="8" s="1"/>
  <c r="Y2690" i="8"/>
  <c r="Z2690" i="8" s="1"/>
  <c r="Y336" i="8"/>
  <c r="Z336" i="8" s="1"/>
  <c r="Y1521" i="8"/>
  <c r="Z1521" i="8" s="1"/>
  <c r="Y1820" i="8"/>
  <c r="Y2158" i="8"/>
  <c r="Z2158" i="8" s="1"/>
  <c r="AA2158" i="8" s="1"/>
  <c r="AB2158" i="8" s="1"/>
  <c r="Y2151" i="8"/>
  <c r="Z2151" i="8" s="1"/>
  <c r="Y1969" i="8"/>
  <c r="Y1365" i="8"/>
  <c r="Y2090" i="8"/>
  <c r="Z2090" i="8" s="1"/>
  <c r="Y2075" i="8"/>
  <c r="Z2075" i="8" s="1"/>
  <c r="Y2159" i="8"/>
  <c r="Z2159" i="8" s="1"/>
  <c r="Y2166" i="8"/>
  <c r="Z2166" i="8" s="1"/>
  <c r="AA2166" i="8" s="1"/>
  <c r="AB2166" i="8" s="1"/>
  <c r="Y2079" i="8"/>
  <c r="Z2079" i="8" s="1"/>
  <c r="Y2063" i="8"/>
  <c r="Z2063" i="8" s="1"/>
  <c r="Y2027" i="8"/>
  <c r="Z2027" i="8" s="1"/>
  <c r="Y2005" i="8"/>
  <c r="Z2005" i="8" s="1"/>
  <c r="Y1963" i="8"/>
  <c r="Z1963" i="8" s="1"/>
  <c r="Y2029" i="8"/>
  <c r="Z2029" i="8" s="1"/>
  <c r="Y2038" i="8"/>
  <c r="Z2038" i="8" s="1"/>
  <c r="Y1986" i="8"/>
  <c r="Z1986" i="8" s="1"/>
  <c r="Y1977" i="8"/>
  <c r="Z1977" i="8" s="1"/>
  <c r="AA1977" i="8" s="1"/>
  <c r="Y1981" i="8"/>
  <c r="Z1981" i="8" s="1"/>
  <c r="Y1850" i="8"/>
  <c r="Z1850" i="8" s="1"/>
  <c r="Y1825" i="8"/>
  <c r="Z1825" i="8" s="1"/>
  <c r="Y1846" i="8"/>
  <c r="Z1846" i="8" s="1"/>
  <c r="Y1874" i="8"/>
  <c r="Z1874" i="8" s="1"/>
  <c r="Y1841" i="8"/>
  <c r="Z1841" i="8" s="1"/>
  <c r="Y1797" i="8"/>
  <c r="Z1797" i="8" s="1"/>
  <c r="Y176" i="8"/>
  <c r="Z176" i="8" s="1"/>
  <c r="AA176" i="8" s="1"/>
  <c r="AB176" i="8" s="1"/>
  <c r="Y2709" i="8"/>
  <c r="Z2709" i="8" s="1"/>
  <c r="Y1949" i="8"/>
  <c r="Z1949" i="8" s="1"/>
  <c r="Y1123" i="8"/>
  <c r="Y853" i="8"/>
  <c r="Z853" i="8" s="1"/>
  <c r="Y462" i="8"/>
  <c r="Z462" i="8" s="1"/>
  <c r="Y446" i="8"/>
  <c r="Z446" i="8" s="1"/>
  <c r="Y401" i="8"/>
  <c r="Z401" i="8" s="1"/>
  <c r="Y1910" i="8"/>
  <c r="Z1910" i="8" s="1"/>
  <c r="Y1658" i="8"/>
  <c r="Z1658" i="8" s="1"/>
  <c r="Y1915" i="8"/>
  <c r="Z1915" i="8" s="1"/>
  <c r="Y1781" i="8"/>
  <c r="Z1781" i="8" s="1"/>
  <c r="Y1683" i="8"/>
  <c r="Z1683" i="8" s="1"/>
  <c r="AA1683" i="8" s="1"/>
  <c r="Y1643" i="8"/>
  <c r="Z1643" i="8" s="1"/>
  <c r="Y1586" i="8"/>
  <c r="Z1586" i="8" s="1"/>
  <c r="Y2065" i="8"/>
  <c r="Z2065" i="8" s="1"/>
  <c r="Y1950" i="8"/>
  <c r="Z1950" i="8" s="1"/>
  <c r="Y1356" i="8"/>
  <c r="Z1356" i="8" s="1"/>
  <c r="Y333" i="8"/>
  <c r="Y243" i="8"/>
  <c r="Y108" i="8"/>
  <c r="Z108" i="8" s="1"/>
  <c r="Y824" i="8"/>
  <c r="Y720" i="8"/>
  <c r="Z720" i="8" s="1"/>
  <c r="Y864" i="8"/>
  <c r="Z864" i="8" s="1"/>
  <c r="Y316" i="8"/>
  <c r="Z316" i="8" s="1"/>
  <c r="Y1090" i="8"/>
  <c r="Z1090" i="8" s="1"/>
  <c r="Y389" i="8"/>
  <c r="Z389" i="8" s="1"/>
  <c r="Y971" i="8"/>
  <c r="Z971" i="8" s="1"/>
  <c r="Y1203" i="8"/>
  <c r="Z1203" i="8" s="1"/>
  <c r="Y1236" i="8"/>
  <c r="Z1236" i="8" s="1"/>
  <c r="Y373" i="8"/>
  <c r="Z373" i="8" s="1"/>
  <c r="Y1309" i="8"/>
  <c r="Z1309" i="8" s="1"/>
  <c r="Y1097" i="8"/>
  <c r="Z1097" i="8" s="1"/>
  <c r="Y1081" i="8"/>
  <c r="Z1081" i="8" s="1"/>
  <c r="Y1033" i="8"/>
  <c r="Z1033" i="8" s="1"/>
  <c r="Y937" i="8"/>
  <c r="Z937" i="8" s="1"/>
  <c r="Y889" i="8"/>
  <c r="Z889" i="8" s="1"/>
  <c r="Y2055" i="8"/>
  <c r="Z2055" i="8" s="1"/>
  <c r="Y2046" i="8"/>
  <c r="Z2046" i="8" s="1"/>
  <c r="Y1993" i="8"/>
  <c r="Y1882" i="8"/>
  <c r="Z1882" i="8" s="1"/>
  <c r="Y1906" i="8"/>
  <c r="Z1906" i="8" s="1"/>
  <c r="Y1899" i="8"/>
  <c r="Z1899" i="8" s="1"/>
  <c r="Y1808" i="8"/>
  <c r="Z1808" i="8" s="1"/>
  <c r="Y1674" i="8"/>
  <c r="Z1674" i="8" s="1"/>
  <c r="Y1556" i="8"/>
  <c r="Y1360" i="8"/>
  <c r="Y1776" i="8"/>
  <c r="Z1776" i="8" s="1"/>
  <c r="Y1344" i="8"/>
  <c r="Y1216" i="8"/>
  <c r="Y1160" i="8"/>
  <c r="Y967" i="8"/>
  <c r="Z967" i="8" s="1"/>
  <c r="Y1218" i="8"/>
  <c r="Z1218" i="8" s="1"/>
  <c r="Y1111" i="8"/>
  <c r="Z1111" i="8" s="1"/>
  <c r="Y741" i="8"/>
  <c r="Z741" i="8" s="1"/>
  <c r="AA741" i="8" s="1"/>
  <c r="AB741" i="8" s="1"/>
  <c r="Y659" i="8"/>
  <c r="Z659" i="8" s="1"/>
  <c r="Y533" i="8"/>
  <c r="Z533" i="8" s="1"/>
  <c r="Y869" i="8"/>
  <c r="Z869" i="8" s="1"/>
  <c r="Y761" i="8"/>
  <c r="Z761" i="8" s="1"/>
  <c r="AA761" i="8" s="1"/>
  <c r="AB761" i="8" s="1"/>
  <c r="Y693" i="8"/>
  <c r="Z693" i="8" s="1"/>
  <c r="Y2146" i="8"/>
  <c r="Z2146" i="8" s="1"/>
  <c r="AA2131" i="8"/>
  <c r="AB2131" i="8" s="1"/>
  <c r="AA2130" i="8"/>
  <c r="AB2130" i="8" s="1"/>
  <c r="Y2163" i="8"/>
  <c r="Z2163" i="8" s="1"/>
  <c r="Y2293" i="8"/>
  <c r="Z2293" i="8" s="1"/>
  <c r="Y2165" i="8"/>
  <c r="Z2165" i="8" s="1"/>
  <c r="Y2152" i="8"/>
  <c r="Z2152" i="8" s="1"/>
  <c r="Y2155" i="8"/>
  <c r="Z2155" i="8" s="1"/>
  <c r="Y2694" i="8"/>
  <c r="Z2694" i="8" s="1"/>
  <c r="Y2725" i="8"/>
  <c r="Z2725" i="8" s="1"/>
  <c r="Y2688" i="8"/>
  <c r="Z2688" i="8" s="1"/>
  <c r="Y2162" i="8"/>
  <c r="Z2162" i="8" s="1"/>
  <c r="Y2161" i="8"/>
  <c r="Z2161" i="8" s="1"/>
  <c r="Y2168" i="8"/>
  <c r="Z2168" i="8" s="1"/>
  <c r="Y1601" i="8"/>
  <c r="Z1601" i="8" s="1"/>
  <c r="Y1428" i="8"/>
  <c r="Y1703" i="8"/>
  <c r="Z1703" i="8" s="1"/>
  <c r="AA1703" i="8" s="1"/>
  <c r="Y1171" i="8"/>
  <c r="Z1171" i="8" s="1"/>
  <c r="Y1165" i="8"/>
  <c r="Z1165" i="8" s="1"/>
  <c r="Y907" i="8"/>
  <c r="Z907" i="8" s="1"/>
  <c r="Y332" i="8"/>
  <c r="Z332" i="8" s="1"/>
  <c r="Y277" i="8"/>
  <c r="Z277" i="8" s="1"/>
  <c r="Y35" i="8"/>
  <c r="Z35" i="8" s="1"/>
  <c r="Y588" i="8"/>
  <c r="Z588" i="8" s="1"/>
  <c r="Y985" i="8"/>
  <c r="Z985" i="8" s="1"/>
  <c r="Y622" i="8"/>
  <c r="Z622" i="8" s="1"/>
  <c r="Y1348" i="8"/>
  <c r="Z1348" i="8" s="1"/>
  <c r="Y1749" i="8"/>
  <c r="Z1749" i="8" s="1"/>
  <c r="Y1141" i="8"/>
  <c r="Z1141" i="8" s="1"/>
  <c r="AA1141" i="8" s="1"/>
  <c r="Y1244" i="8"/>
  <c r="Y2048" i="8"/>
  <c r="Y2016" i="8"/>
  <c r="Y1713" i="8"/>
  <c r="Y1789" i="8"/>
  <c r="Z1789" i="8" s="1"/>
  <c r="Y1757" i="8"/>
  <c r="Z1757" i="8" s="1"/>
  <c r="AA1757" i="8" s="1"/>
  <c r="AB1757" i="8" s="1"/>
  <c r="Y1651" i="8"/>
  <c r="Y1623" i="8"/>
  <c r="Z1623" i="8" s="1"/>
  <c r="AA1623" i="8" s="1"/>
  <c r="AB1623" i="8" s="1"/>
  <c r="Y1727" i="8"/>
  <c r="Z1727" i="8" s="1"/>
  <c r="Y1543" i="8"/>
  <c r="Z1543" i="8" s="1"/>
  <c r="Y1699" i="8"/>
  <c r="Z1699" i="8" s="1"/>
  <c r="Y1635" i="8"/>
  <c r="Z1635" i="8" s="1"/>
  <c r="AA1635" i="8" s="1"/>
  <c r="AB1635" i="8" s="1"/>
  <c r="Y1603" i="8"/>
  <c r="Z1603" i="8" s="1"/>
  <c r="Y1557" i="8"/>
  <c r="Z1557" i="8" s="1"/>
  <c r="Y1373" i="8"/>
  <c r="Z1373" i="8" s="1"/>
  <c r="Y1707" i="8"/>
  <c r="Z1707" i="8" s="1"/>
  <c r="Y1554" i="8"/>
  <c r="Z1554" i="8" s="1"/>
  <c r="Y1490" i="8"/>
  <c r="Z1490" i="8" s="1"/>
  <c r="Y1467" i="8"/>
  <c r="Z1467" i="8" s="1"/>
  <c r="Y1426" i="8"/>
  <c r="Z1426" i="8" s="1"/>
  <c r="Y1401" i="8"/>
  <c r="Z1401" i="8" s="1"/>
  <c r="Y1246" i="8"/>
  <c r="Z1246" i="8" s="1"/>
  <c r="Y1149" i="8"/>
  <c r="Z1149" i="8" s="1"/>
  <c r="Y1095" i="8"/>
  <c r="Z1095" i="8" s="1"/>
  <c r="Y1285" i="8"/>
  <c r="Z1285" i="8" s="1"/>
  <c r="Y1173" i="8"/>
  <c r="Z1173" i="8" s="1"/>
  <c r="Y1269" i="8"/>
  <c r="Z1269" i="8" s="1"/>
  <c r="Y1157" i="8"/>
  <c r="Z1157" i="8" s="1"/>
  <c r="Y1067" i="8"/>
  <c r="Z1067" i="8" s="1"/>
  <c r="Y1043" i="8"/>
  <c r="Z1043" i="8" s="1"/>
  <c r="Y1026" i="8"/>
  <c r="Z1026" i="8" s="1"/>
  <c r="Y1003" i="8"/>
  <c r="Z1003" i="8" s="1"/>
  <c r="Y979" i="8"/>
  <c r="Z979" i="8" s="1"/>
  <c r="Y1251" i="8"/>
  <c r="Z1251" i="8" s="1"/>
  <c r="Y798" i="8"/>
  <c r="Z798" i="8" s="1"/>
  <c r="Y758" i="8"/>
  <c r="Z758" i="8" s="1"/>
  <c r="Y959" i="8"/>
  <c r="Z959" i="8" s="1"/>
  <c r="Y927" i="8"/>
  <c r="Z927" i="8" s="1"/>
  <c r="Y848" i="8"/>
  <c r="Z848" i="8" s="1"/>
  <c r="Y1180" i="8"/>
  <c r="Z1180" i="8" s="1"/>
  <c r="Y977" i="8"/>
  <c r="Z977" i="8" s="1"/>
  <c r="Y906" i="8"/>
  <c r="Z906" i="8" s="1"/>
  <c r="Y846" i="8"/>
  <c r="Z846" i="8" s="1"/>
  <c r="Y806" i="8"/>
  <c r="Z806" i="8" s="1"/>
  <c r="Y718" i="8"/>
  <c r="Z718" i="8" s="1"/>
  <c r="Y678" i="8"/>
  <c r="Z678" i="8" s="1"/>
  <c r="Y728" i="8"/>
  <c r="Z728" i="8" s="1"/>
  <c r="Y437" i="8"/>
  <c r="Z437" i="8" s="1"/>
  <c r="Y185" i="8"/>
  <c r="Z185" i="8" s="1"/>
  <c r="Y153" i="8"/>
  <c r="Z153" i="8" s="1"/>
  <c r="Y117" i="8"/>
  <c r="Y85" i="8"/>
  <c r="Z85" i="8" s="1"/>
  <c r="Y53" i="8"/>
  <c r="Z53" i="8" s="1"/>
  <c r="Y30" i="8"/>
  <c r="Z30" i="8" s="1"/>
  <c r="Y776" i="8"/>
  <c r="Z776" i="8" s="1"/>
  <c r="Y688" i="8"/>
  <c r="Z688" i="8" s="1"/>
  <c r="Y435" i="8"/>
  <c r="Z435" i="8" s="1"/>
  <c r="Y345" i="8"/>
  <c r="Z345" i="8" s="1"/>
  <c r="Y257" i="8"/>
  <c r="Z257" i="8" s="1"/>
  <c r="Y158" i="8"/>
  <c r="Z158" i="8" s="1"/>
  <c r="Y115" i="8"/>
  <c r="Z115" i="8" s="1"/>
  <c r="Y67" i="8"/>
  <c r="Z67" i="8" s="1"/>
  <c r="Y45" i="8"/>
  <c r="Z45" i="8" s="1"/>
  <c r="Y840" i="8"/>
  <c r="Z840" i="8" s="1"/>
  <c r="Y121" i="8"/>
  <c r="Z121" i="8" s="1"/>
  <c r="Y46" i="8"/>
  <c r="Z46" i="8" s="1"/>
  <c r="Y606" i="8"/>
  <c r="Z606" i="8" s="1"/>
  <c r="Y42" i="8"/>
  <c r="Z42" i="8" s="1"/>
  <c r="Y1835" i="8"/>
  <c r="Z1835" i="8" s="1"/>
  <c r="AA1835" i="8" s="1"/>
  <c r="AB1835" i="8" s="1"/>
  <c r="Y1985" i="8"/>
  <c r="Y1711" i="8"/>
  <c r="Z1711" i="8" s="1"/>
  <c r="Y1424" i="8"/>
  <c r="Z1424" i="8" s="1"/>
  <c r="Y1811" i="8"/>
  <c r="Z1811" i="8" s="1"/>
  <c r="Y1617" i="8"/>
  <c r="Z1617" i="8" s="1"/>
  <c r="Y1219" i="8"/>
  <c r="Z1219" i="8" s="1"/>
  <c r="Y800" i="8"/>
  <c r="Z800" i="8" s="1"/>
  <c r="Y931" i="8"/>
  <c r="Z931" i="8" s="1"/>
  <c r="Y432" i="8"/>
  <c r="Z432" i="8" s="1"/>
  <c r="AA432" i="8" s="1"/>
  <c r="AB432" i="8" s="1"/>
  <c r="Y416" i="8"/>
  <c r="Z416" i="8" s="1"/>
  <c r="Y193" i="8"/>
  <c r="Z193" i="8" s="1"/>
  <c r="AA193" i="8" s="1"/>
  <c r="AB193" i="8" s="1"/>
  <c r="Y636" i="8"/>
  <c r="Y400" i="8"/>
  <c r="Z400" i="8" s="1"/>
  <c r="Y1284" i="8"/>
  <c r="Z1284" i="8" s="1"/>
  <c r="Y1228" i="8"/>
  <c r="Z1228" i="8" s="1"/>
  <c r="Y574" i="8"/>
  <c r="Z574" i="8" s="1"/>
  <c r="AA574" i="8" s="1"/>
  <c r="AB574" i="8" s="1"/>
  <c r="Y140" i="8"/>
  <c r="Z140" i="8" s="1"/>
  <c r="Y590" i="8"/>
  <c r="Z590" i="8" s="1"/>
  <c r="Y1976" i="8"/>
  <c r="Z1976" i="8" s="1"/>
  <c r="Y1745" i="8"/>
  <c r="Y1773" i="8"/>
  <c r="Z1773" i="8" s="1"/>
  <c r="Y1705" i="8"/>
  <c r="Y1639" i="8"/>
  <c r="Z1639" i="8" s="1"/>
  <c r="Y1561" i="8"/>
  <c r="Z1561" i="8" s="1"/>
  <c r="Y1687" i="8"/>
  <c r="Z1687" i="8" s="1"/>
  <c r="Y1578" i="8"/>
  <c r="Z1578" i="8" s="1"/>
  <c r="Y1824" i="8"/>
  <c r="Z1824" i="8" s="1"/>
  <c r="Y1731" i="8"/>
  <c r="Z1731" i="8" s="1"/>
  <c r="Y1667" i="8"/>
  <c r="Z1667" i="8" s="1"/>
  <c r="Y1619" i="8"/>
  <c r="Y1585" i="8"/>
  <c r="Z1585" i="8" s="1"/>
  <c r="Y1541" i="8"/>
  <c r="Z1541" i="8" s="1"/>
  <c r="Y1529" i="8"/>
  <c r="Z1529" i="8" s="1"/>
  <c r="Y1412" i="8"/>
  <c r="Z1412" i="8" s="1"/>
  <c r="Y1570" i="8"/>
  <c r="Z1570" i="8" s="1"/>
  <c r="Y1522" i="8"/>
  <c r="Z1522" i="8" s="1"/>
  <c r="AA1522" i="8" s="1"/>
  <c r="AB1522" i="8" s="1"/>
  <c r="Y1458" i="8"/>
  <c r="Z1458" i="8" s="1"/>
  <c r="Y1386" i="8"/>
  <c r="Z1386" i="8" s="1"/>
  <c r="Y1277" i="8"/>
  <c r="Z1277" i="8" s="1"/>
  <c r="Y1213" i="8"/>
  <c r="Z1213" i="8" s="1"/>
  <c r="AA1213" i="8" s="1"/>
  <c r="AB1213" i="8" s="1"/>
  <c r="Y1182" i="8"/>
  <c r="Z1182" i="8" s="1"/>
  <c r="Y1031" i="8"/>
  <c r="Z1031" i="8" s="1"/>
  <c r="Y1237" i="8"/>
  <c r="Z1237" i="8" s="1"/>
  <c r="Y1190" i="8"/>
  <c r="Z1190" i="8" s="1"/>
  <c r="Y1456" i="8"/>
  <c r="Z1456" i="8" s="1"/>
  <c r="Y1221" i="8"/>
  <c r="Z1221" i="8" s="1"/>
  <c r="Y1058" i="8"/>
  <c r="Z1058" i="8" s="1"/>
  <c r="Y1011" i="8"/>
  <c r="Z1011" i="8" s="1"/>
  <c r="Y994" i="8"/>
  <c r="Z994" i="8" s="1"/>
  <c r="Y1243" i="8"/>
  <c r="Z1243" i="8" s="1"/>
  <c r="Y1235" i="8"/>
  <c r="Z1235" i="8" s="1"/>
  <c r="Y1155" i="8"/>
  <c r="Z1155" i="8" s="1"/>
  <c r="Y953" i="8"/>
  <c r="Z953" i="8" s="1"/>
  <c r="Y921" i="8"/>
  <c r="Z921" i="8" s="1"/>
  <c r="Y862" i="8"/>
  <c r="Z862" i="8" s="1"/>
  <c r="Y822" i="8"/>
  <c r="Z822" i="8" s="1"/>
  <c r="Y734" i="8"/>
  <c r="Z734" i="8" s="1"/>
  <c r="Y694" i="8"/>
  <c r="Y943" i="8"/>
  <c r="Z943" i="8" s="1"/>
  <c r="Y873" i="8"/>
  <c r="Z873" i="8" s="1"/>
  <c r="Y784" i="8"/>
  <c r="Z784" i="8" s="1"/>
  <c r="Y1276" i="8"/>
  <c r="Z1276" i="8" s="1"/>
  <c r="Y897" i="8"/>
  <c r="Z897" i="8" s="1"/>
  <c r="Y870" i="8"/>
  <c r="Z870" i="8" s="1"/>
  <c r="Y742" i="8"/>
  <c r="Z742" i="8" s="1"/>
  <c r="Y664" i="8"/>
  <c r="Z664" i="8" s="1"/>
  <c r="Y592" i="8"/>
  <c r="Z592" i="8" s="1"/>
  <c r="Y483" i="8"/>
  <c r="Z483" i="8" s="1"/>
  <c r="Y453" i="8"/>
  <c r="Z453" i="8" s="1"/>
  <c r="Y339" i="8"/>
  <c r="Z339" i="8" s="1"/>
  <c r="Y275" i="8"/>
  <c r="Z275" i="8" s="1"/>
  <c r="Y237" i="8"/>
  <c r="Z237" i="8" s="1"/>
  <c r="Y101" i="8"/>
  <c r="Z101" i="8" s="1"/>
  <c r="Y69" i="8"/>
  <c r="Z69" i="8" s="1"/>
  <c r="Y37" i="8"/>
  <c r="Z37" i="8" s="1"/>
  <c r="Y736" i="8"/>
  <c r="Z736" i="8" s="1"/>
  <c r="Y560" i="8"/>
  <c r="Y513" i="8"/>
  <c r="Z513" i="8" s="1"/>
  <c r="Y496" i="8"/>
  <c r="Z496" i="8" s="1"/>
  <c r="Y467" i="8"/>
  <c r="Z467" i="8" s="1"/>
  <c r="Y289" i="8"/>
  <c r="Z289" i="8" s="1"/>
  <c r="Y213" i="8"/>
  <c r="Z213" i="8" s="1"/>
  <c r="AA213" i="8" s="1"/>
  <c r="AB213" i="8" s="1"/>
  <c r="Y129" i="8"/>
  <c r="Z129" i="8" s="1"/>
  <c r="Y83" i="8"/>
  <c r="Y888" i="8"/>
  <c r="Z888" i="8" s="1"/>
  <c r="Y608" i="8"/>
  <c r="Z608" i="8" s="1"/>
  <c r="Y457" i="8"/>
  <c r="Z457" i="8" s="1"/>
  <c r="Y233" i="8"/>
  <c r="Z233" i="8" s="1"/>
  <c r="Y112" i="8"/>
  <c r="Z112" i="8" s="1"/>
  <c r="Y2047" i="8"/>
  <c r="Z2047" i="8" s="1"/>
  <c r="Y2011" i="8"/>
  <c r="Z2011" i="8" s="1"/>
  <c r="Y2081" i="8"/>
  <c r="Z2081" i="8" s="1"/>
  <c r="Y2042" i="8"/>
  <c r="Z2042" i="8" s="1"/>
  <c r="Y1966" i="8"/>
  <c r="Z1966" i="8" s="1"/>
  <c r="Y1940" i="8"/>
  <c r="Z1940" i="8" s="1"/>
  <c r="Y1862" i="8"/>
  <c r="Z1862" i="8" s="1"/>
  <c r="Y1912" i="8"/>
  <c r="Z1912" i="8" s="1"/>
  <c r="Y1837" i="8"/>
  <c r="Z1837" i="8" s="1"/>
  <c r="Y1801" i="8"/>
  <c r="Z1801" i="8" s="1"/>
  <c r="Y1761" i="8"/>
  <c r="Z1761" i="8" s="1"/>
  <c r="Y1870" i="8"/>
  <c r="Z1870" i="8" s="1"/>
  <c r="Y1813" i="8"/>
  <c r="Z1813" i="8" s="1"/>
  <c r="Y1697" i="8"/>
  <c r="Z1697" i="8" s="1"/>
  <c r="Y1774" i="8"/>
  <c r="Z1774" i="8" s="1"/>
  <c r="Y1615" i="8"/>
  <c r="Z1615" i="8" s="1"/>
  <c r="Y1721" i="8"/>
  <c r="Z1721" i="8" s="1"/>
  <c r="Y1511" i="8"/>
  <c r="Z1511" i="8" s="1"/>
  <c r="AA1511" i="8" s="1"/>
  <c r="AB1511" i="8" s="1"/>
  <c r="Y1890" i="8"/>
  <c r="Z1890" i="8" s="1"/>
  <c r="Y1751" i="8"/>
  <c r="Z1751" i="8" s="1"/>
  <c r="Y1627" i="8"/>
  <c r="Z1627" i="8" s="1"/>
  <c r="Y1595" i="8"/>
  <c r="Z1595" i="8" s="1"/>
  <c r="AA1595" i="8" s="1"/>
  <c r="AB1595" i="8" s="1"/>
  <c r="Y1509" i="8"/>
  <c r="Z1509" i="8" s="1"/>
  <c r="Y1545" i="8"/>
  <c r="Z1545" i="8" s="1"/>
  <c r="Y1481" i="8"/>
  <c r="Z1481" i="8" s="1"/>
  <c r="Y1630" i="8"/>
  <c r="Z1630" i="8" s="1"/>
  <c r="AA1630" i="8" s="1"/>
  <c r="AB1630" i="8" s="1"/>
  <c r="Y1553" i="8"/>
  <c r="Y1526" i="8"/>
  <c r="Z1526" i="8" s="1"/>
  <c r="Y1462" i="8"/>
  <c r="Z1462" i="8" s="1"/>
  <c r="Y1442" i="8"/>
  <c r="Z1442" i="8" s="1"/>
  <c r="Y1142" i="8"/>
  <c r="Z1142" i="8" s="1"/>
  <c r="Y1079" i="8"/>
  <c r="Z1079" i="8" s="1"/>
  <c r="Y1472" i="8"/>
  <c r="Z1472" i="8" s="1"/>
  <c r="Y1261" i="8"/>
  <c r="Z1261" i="8" s="1"/>
  <c r="Y1197" i="8"/>
  <c r="Z1197" i="8" s="1"/>
  <c r="Y1166" i="8"/>
  <c r="Z1166" i="8" s="1"/>
  <c r="Y1520" i="8"/>
  <c r="Z1520" i="8" s="1"/>
  <c r="Y1254" i="8"/>
  <c r="Z1254" i="8" s="1"/>
  <c r="Y1227" i="8"/>
  <c r="Z1227" i="8" s="1"/>
  <c r="Y1174" i="8"/>
  <c r="Z1174" i="8" s="1"/>
  <c r="Y1150" i="8"/>
  <c r="Z1150" i="8" s="1"/>
  <c r="Y1106" i="8"/>
  <c r="Z1106" i="8" s="1"/>
  <c r="Y1042" i="8"/>
  <c r="Z1042" i="8" s="1"/>
  <c r="Y1019" i="8"/>
  <c r="Z1019" i="8" s="1"/>
  <c r="Y995" i="8"/>
  <c r="Z995" i="8" s="1"/>
  <c r="Y1132" i="8"/>
  <c r="Z1132" i="8" s="1"/>
  <c r="Y961" i="8"/>
  <c r="Z961" i="8" s="1"/>
  <c r="Y929" i="8"/>
  <c r="Z929" i="8" s="1"/>
  <c r="Y881" i="8"/>
  <c r="Z881" i="8" s="1"/>
  <c r="Y854" i="8"/>
  <c r="Z854" i="8" s="1"/>
  <c r="Y726" i="8"/>
  <c r="Z726" i="8" s="1"/>
  <c r="Y951" i="8"/>
  <c r="Z951" i="8" s="1"/>
  <c r="Y919" i="8"/>
  <c r="Z919" i="8" s="1"/>
  <c r="Y880" i="8"/>
  <c r="Z880" i="8" s="1"/>
  <c r="Y752" i="8"/>
  <c r="Z752" i="8" s="1"/>
  <c r="Y814" i="8"/>
  <c r="Z814" i="8" s="1"/>
  <c r="Y774" i="8"/>
  <c r="Z774" i="8" s="1"/>
  <c r="AA774" i="8" s="1"/>
  <c r="Y686" i="8"/>
  <c r="Z686" i="8" s="1"/>
  <c r="Y429" i="8"/>
  <c r="Z429" i="8" s="1"/>
  <c r="Y355" i="8"/>
  <c r="Z355" i="8" s="1"/>
  <c r="Y291" i="8"/>
  <c r="Y245" i="8"/>
  <c r="Z245" i="8" s="1"/>
  <c r="Y177" i="8"/>
  <c r="Z177" i="8" s="1"/>
  <c r="Y109" i="8"/>
  <c r="Z109" i="8" s="1"/>
  <c r="Y21" i="8"/>
  <c r="Z21" i="8" s="1"/>
  <c r="Y672" i="8"/>
  <c r="Z672" i="8" s="1"/>
  <c r="Y544" i="8"/>
  <c r="Z544" i="8" s="1"/>
  <c r="Y480" i="8"/>
  <c r="Z480" i="8" s="1"/>
  <c r="Y419" i="8"/>
  <c r="Z419" i="8" s="1"/>
  <c r="Y397" i="8"/>
  <c r="Z397" i="8" s="1"/>
  <c r="Y320" i="8"/>
  <c r="Z320" i="8" s="1"/>
  <c r="AA320" i="8" s="1"/>
  <c r="AB320" i="8" s="1"/>
  <c r="Y137" i="8"/>
  <c r="Z137" i="8" s="1"/>
  <c r="Y59" i="8"/>
  <c r="Z59" i="8" s="1"/>
  <c r="Y465" i="8"/>
  <c r="Z465" i="8" s="1"/>
  <c r="Y387" i="8"/>
  <c r="Z387" i="8" s="1"/>
  <c r="Y96" i="8"/>
  <c r="Z96" i="8" s="1"/>
  <c r="Y252" i="8"/>
  <c r="Z252" i="8" s="1"/>
  <c r="Y644" i="8"/>
  <c r="Z644" i="8" s="1"/>
  <c r="AA644" i="8" s="1"/>
  <c r="Y1974" i="8"/>
  <c r="Z1974" i="8" s="1"/>
  <c r="Y2012" i="8"/>
  <c r="Z2012" i="8" s="1"/>
  <c r="Y1926" i="8"/>
  <c r="Z1926" i="8" s="1"/>
  <c r="Y2062" i="8"/>
  <c r="Z2062" i="8" s="1"/>
  <c r="Y1954" i="8"/>
  <c r="Z1954" i="8" s="1"/>
  <c r="Y1772" i="8"/>
  <c r="Z1772" i="8" s="1"/>
  <c r="Y1690" i="8"/>
  <c r="Z1690" i="8" s="1"/>
  <c r="AA1690" i="8" s="1"/>
  <c r="Y1552" i="8"/>
  <c r="Z1552" i="8" s="1"/>
  <c r="Y1320" i="8"/>
  <c r="Y1646" i="8"/>
  <c r="Z1646" i="8" s="1"/>
  <c r="Y1492" i="8"/>
  <c r="Y445" i="8"/>
  <c r="Z445" i="8" s="1"/>
  <c r="Y377" i="8"/>
  <c r="Z377" i="8" s="1"/>
  <c r="Y93" i="8"/>
  <c r="Z93" i="8" s="1"/>
  <c r="Y61" i="8"/>
  <c r="Z61" i="8" s="1"/>
  <c r="Y808" i="8"/>
  <c r="Z808" i="8" s="1"/>
  <c r="Y712" i="8"/>
  <c r="Z712" i="8" s="1"/>
  <c r="AA712" i="8" s="1"/>
  <c r="Y576" i="8"/>
  <c r="Z576" i="8" s="1"/>
  <c r="Y529" i="8"/>
  <c r="Z529" i="8" s="1"/>
  <c r="Y512" i="8"/>
  <c r="Z512" i="8" s="1"/>
  <c r="Y451" i="8"/>
  <c r="Z451" i="8" s="1"/>
  <c r="Y352" i="8"/>
  <c r="Z352" i="8" s="1"/>
  <c r="Y305" i="8"/>
  <c r="Z305" i="8" s="1"/>
  <c r="Y205" i="8"/>
  <c r="Z205" i="8" s="1"/>
  <c r="Y174" i="8"/>
  <c r="Z174" i="8" s="1"/>
  <c r="Y128" i="8"/>
  <c r="Z128" i="8" s="1"/>
  <c r="AA128" i="8" s="1"/>
  <c r="AB128" i="8" s="1"/>
  <c r="Y23" i="8"/>
  <c r="Z23" i="8" s="1"/>
  <c r="Y768" i="8"/>
  <c r="Z768" i="8" s="1"/>
  <c r="Y417" i="8"/>
  <c r="Z417" i="8" s="1"/>
  <c r="Y225" i="8"/>
  <c r="Z225" i="8" s="1"/>
  <c r="Y368" i="8"/>
  <c r="Z368" i="8" s="1"/>
  <c r="Y325" i="8"/>
  <c r="Z325" i="8" s="1"/>
  <c r="Y240" i="8"/>
  <c r="Z240" i="8" s="1"/>
  <c r="Y2031" i="8"/>
  <c r="Z2031" i="8" s="1"/>
  <c r="Y1961" i="8"/>
  <c r="Z1961" i="8" s="1"/>
  <c r="Y1867" i="8"/>
  <c r="Z1867" i="8" s="1"/>
  <c r="Y1886" i="8"/>
  <c r="Z1886" i="8" s="1"/>
  <c r="Y2039" i="8"/>
  <c r="Z2039" i="8" s="1"/>
  <c r="Y1691" i="8"/>
  <c r="Y1563" i="8"/>
  <c r="Z1563" i="8" s="1"/>
  <c r="AA1563" i="8" s="1"/>
  <c r="Y1795" i="8"/>
  <c r="Z1795" i="8" s="1"/>
  <c r="Y1398" i="8"/>
  <c r="Z1398" i="8" s="1"/>
  <c r="Y1304" i="8"/>
  <c r="Y1737" i="8"/>
  <c r="Y1695" i="8"/>
  <c r="Y1215" i="8"/>
  <c r="Z1215" i="8" s="1"/>
  <c r="Y1156" i="8"/>
  <c r="Z1156" i="8" s="1"/>
  <c r="Y1199" i="8"/>
  <c r="Z1199" i="8" s="1"/>
  <c r="Y1122" i="8"/>
  <c r="Z1122" i="8" s="1"/>
  <c r="AA1122" i="8" s="1"/>
  <c r="AB1122" i="8" s="1"/>
  <c r="Y1301" i="8"/>
  <c r="Z1301" i="8" s="1"/>
  <c r="Y1130" i="8"/>
  <c r="Z1130" i="8" s="1"/>
  <c r="Y1176" i="8"/>
  <c r="Y955" i="8"/>
  <c r="Z955" i="8" s="1"/>
  <c r="Y317" i="8"/>
  <c r="Z317" i="8" s="1"/>
  <c r="Y856" i="8"/>
  <c r="Z856" i="8" s="1"/>
  <c r="Y739" i="8"/>
  <c r="Z739" i="8" s="1"/>
  <c r="AA739" i="8" s="1"/>
  <c r="AB739" i="8" s="1"/>
  <c r="Y633" i="8"/>
  <c r="Z633" i="8" s="1"/>
  <c r="Y269" i="8"/>
  <c r="Z269" i="8" s="1"/>
  <c r="Y885" i="8"/>
  <c r="Z885" i="8" s="1"/>
  <c r="Y581" i="8"/>
  <c r="Z581" i="8" s="1"/>
  <c r="Y517" i="8"/>
  <c r="Z517" i="8" s="1"/>
  <c r="AA517" i="8" s="1"/>
  <c r="AB517" i="8" s="1"/>
  <c r="Y179" i="8"/>
  <c r="Z179" i="8" s="1"/>
  <c r="AA179" i="8" s="1"/>
  <c r="AB179" i="8" s="1"/>
  <c r="Y835" i="8"/>
  <c r="Z835" i="8" s="1"/>
  <c r="Y744" i="8"/>
  <c r="Z744" i="8" s="1"/>
  <c r="Y660" i="8"/>
  <c r="Z660" i="8" s="1"/>
  <c r="Y393" i="8"/>
  <c r="Z393" i="8" s="1"/>
  <c r="Y94" i="8"/>
  <c r="Z94" i="8" s="1"/>
  <c r="Y1187" i="8"/>
  <c r="Z1187" i="8" s="1"/>
  <c r="Y188" i="8"/>
  <c r="Z188" i="8" s="1"/>
  <c r="Y1588" i="8"/>
  <c r="Z1588" i="8" s="1"/>
  <c r="Y2020" i="8"/>
  <c r="Z2020" i="8" s="1"/>
  <c r="Y1739" i="8"/>
  <c r="Z1739" i="8" s="1"/>
  <c r="Y1208" i="8"/>
  <c r="Y789" i="8"/>
  <c r="Z789" i="8" s="1"/>
  <c r="Y1694" i="8"/>
  <c r="Z1694" i="8" s="1"/>
  <c r="Y1192" i="8"/>
  <c r="Z1192" i="8" s="1"/>
  <c r="Y1280" i="8"/>
  <c r="Y224" i="8"/>
  <c r="Z224" i="8" s="1"/>
  <c r="Y172" i="8"/>
  <c r="Z172" i="8" s="1"/>
  <c r="Y364" i="8"/>
  <c r="Z364" i="8" s="1"/>
  <c r="Y1376" i="8"/>
  <c r="Y1876" i="8"/>
  <c r="Z1876" i="8" s="1"/>
  <c r="Y1676" i="8"/>
  <c r="Z1676" i="8" s="1"/>
  <c r="Y1211" i="8"/>
  <c r="Z1211" i="8" s="1"/>
  <c r="Y1178" i="8"/>
  <c r="Z1178" i="8" s="1"/>
  <c r="Y1229" i="8"/>
  <c r="Z1229" i="8" s="1"/>
  <c r="Y1198" i="8"/>
  <c r="Z1198" i="8" s="1"/>
  <c r="AA1198" i="8" s="1"/>
  <c r="AB1198" i="8" s="1"/>
  <c r="Y969" i="8"/>
  <c r="Z969" i="8" s="1"/>
  <c r="Y1175" i="8"/>
  <c r="Z1175" i="8" s="1"/>
  <c r="Y939" i="8"/>
  <c r="Z939" i="8" s="1"/>
  <c r="Y867" i="8"/>
  <c r="Z867" i="8" s="1"/>
  <c r="Y656" i="8"/>
  <c r="Z656" i="8" s="1"/>
  <c r="AA656" i="8" s="1"/>
  <c r="Y208" i="8"/>
  <c r="Z208" i="8" s="1"/>
  <c r="Y803" i="8"/>
  <c r="Z803" i="8" s="1"/>
  <c r="Y729" i="8"/>
  <c r="Z729" i="8" s="1"/>
  <c r="AA729" i="8" s="1"/>
  <c r="AB729" i="8" s="1"/>
  <c r="Y464" i="8"/>
  <c r="Z464" i="8" s="1"/>
  <c r="Y385" i="8"/>
  <c r="Z385" i="8" s="1"/>
  <c r="Y915" i="8"/>
  <c r="Z915" i="8" s="1"/>
  <c r="Y837" i="8"/>
  <c r="Z837" i="8" s="1"/>
  <c r="Y565" i="8"/>
  <c r="Z565" i="8" s="1"/>
  <c r="Y501" i="8"/>
  <c r="Z501" i="8" s="1"/>
  <c r="Y163" i="8"/>
  <c r="Z163" i="8" s="1"/>
  <c r="Y707" i="8"/>
  <c r="Z707" i="8" s="1"/>
  <c r="Y657" i="8"/>
  <c r="Z657" i="8" s="1"/>
  <c r="Y1834" i="8"/>
  <c r="Z1834" i="8" s="1"/>
  <c r="Y1709" i="8"/>
  <c r="Z1709" i="8" s="1"/>
  <c r="Y1444" i="8"/>
  <c r="Y1248" i="8"/>
  <c r="Z1248" i="8" s="1"/>
  <c r="AA1248" i="8" s="1"/>
  <c r="Y1167" i="8"/>
  <c r="Z1167" i="8" s="1"/>
  <c r="Y1610" i="8"/>
  <c r="Z1610" i="8" s="1"/>
  <c r="Y1410" i="8"/>
  <c r="Y1147" i="8"/>
  <c r="Z1147" i="8" s="1"/>
  <c r="Y524" i="8"/>
  <c r="Z524" i="8" s="1"/>
  <c r="AA524" i="8" s="1"/>
  <c r="Y1148" i="8"/>
  <c r="Z1148" i="8" s="1"/>
  <c r="AA1148" i="8" s="1"/>
  <c r="AB1148" i="8" s="1"/>
  <c r="Y1049" i="8"/>
  <c r="Z1049" i="8" s="1"/>
  <c r="AA1049" i="8" s="1"/>
  <c r="AB1049" i="8" s="1"/>
  <c r="Y680" i="8"/>
  <c r="Z680" i="8" s="1"/>
  <c r="Y558" i="8"/>
  <c r="Z558" i="8" s="1"/>
  <c r="Y201" i="8"/>
  <c r="Z201" i="8" s="1"/>
  <c r="Y645" i="8"/>
  <c r="Z645" i="8" s="1"/>
  <c r="Y1908" i="8"/>
  <c r="Z1908" i="8" s="1"/>
  <c r="Y1579" i="8"/>
  <c r="Z1579" i="8" s="1"/>
  <c r="AA1579" i="8" s="1"/>
  <c r="AB1579" i="8" s="1"/>
  <c r="Y1204" i="8"/>
  <c r="Y573" i="8"/>
  <c r="Z573" i="8" s="1"/>
  <c r="Y1642" i="8"/>
  <c r="Z1642" i="8" s="1"/>
  <c r="AA1642" i="8" s="1"/>
  <c r="Y1144" i="8"/>
  <c r="Y79" i="8"/>
  <c r="Z79" i="8" s="1"/>
  <c r="Y1508" i="8"/>
  <c r="Y1340" i="8"/>
  <c r="Z1340" i="8" s="1"/>
  <c r="Y1140" i="8"/>
  <c r="Y1368" i="8"/>
  <c r="Y1989" i="8"/>
  <c r="Z1989" i="8" s="1"/>
  <c r="Y1232" i="8"/>
  <c r="Z1232" i="8" s="1"/>
  <c r="AA1232" i="8" s="1"/>
  <c r="Y1934" i="8"/>
  <c r="Z1934" i="8" s="1"/>
  <c r="Y2008" i="8"/>
  <c r="Z2008" i="8" s="1"/>
  <c r="Y2015" i="8"/>
  <c r="Z2015" i="8" s="1"/>
  <c r="Y1900" i="8"/>
  <c r="Z1900" i="8" s="1"/>
  <c r="Y1851" i="8"/>
  <c r="Z1851" i="8" s="1"/>
  <c r="Y1733" i="8"/>
  <c r="Z1733" i="8" s="1"/>
  <c r="Y1633" i="8"/>
  <c r="Y1488" i="8"/>
  <c r="Z1488" i="8" s="1"/>
  <c r="Y1877" i="8"/>
  <c r="Z1877" i="8" s="1"/>
  <c r="Y1743" i="8"/>
  <c r="Z1743" i="8" s="1"/>
  <c r="Y1614" i="8"/>
  <c r="Z1614" i="8" s="1"/>
  <c r="AA1614" i="8" s="1"/>
  <c r="Y1460" i="8"/>
  <c r="Z1460" i="8" s="1"/>
  <c r="AA1460" i="8" s="1"/>
  <c r="Y1372" i="8"/>
  <c r="Z1372" i="8" s="1"/>
  <c r="Y1826" i="8"/>
  <c r="Z1826" i="8" s="1"/>
  <c r="Y1717" i="8"/>
  <c r="Z1717" i="8" s="1"/>
  <c r="Y1649" i="8"/>
  <c r="Y1440" i="8"/>
  <c r="Z1440" i="8" s="1"/>
  <c r="Y1231" i="8"/>
  <c r="Z1231" i="8" s="1"/>
  <c r="Y1191" i="8"/>
  <c r="Z1191" i="8" s="1"/>
  <c r="Y1223" i="8"/>
  <c r="Z1223" i="8" s="1"/>
  <c r="Y1172" i="8"/>
  <c r="Z1172" i="8" s="1"/>
  <c r="Y1115" i="8"/>
  <c r="Y1222" i="8"/>
  <c r="Z1222" i="8" s="1"/>
  <c r="Y1184" i="8"/>
  <c r="Z1184" i="8" s="1"/>
  <c r="AA1184" i="8" s="1"/>
  <c r="Y1245" i="8"/>
  <c r="Z1245" i="8" s="1"/>
  <c r="Y1168" i="8"/>
  <c r="Y1119" i="8"/>
  <c r="Z1119" i="8" s="1"/>
  <c r="Y923" i="8"/>
  <c r="Z923" i="8" s="1"/>
  <c r="Y857" i="8"/>
  <c r="Z857" i="8" s="1"/>
  <c r="Y652" i="8"/>
  <c r="Y192" i="8"/>
  <c r="Z192" i="8" s="1"/>
  <c r="AA192" i="8" s="1"/>
  <c r="Y793" i="8"/>
  <c r="Z793" i="8" s="1"/>
  <c r="Y669" i="8"/>
  <c r="Z669" i="8" s="1"/>
  <c r="Y448" i="8"/>
  <c r="Z448" i="8" s="1"/>
  <c r="AA448" i="8" s="1"/>
  <c r="Y309" i="8"/>
  <c r="Z309" i="8" s="1"/>
  <c r="Y899" i="8"/>
  <c r="Z899" i="8" s="1"/>
  <c r="Y792" i="8"/>
  <c r="Z792" i="8" s="1"/>
  <c r="Y549" i="8"/>
  <c r="Z549" i="8" s="1"/>
  <c r="Y485" i="8"/>
  <c r="Z485" i="8" s="1"/>
  <c r="Y147" i="8"/>
  <c r="Z147" i="8" s="1"/>
  <c r="Y821" i="8"/>
  <c r="Z821" i="8" s="1"/>
  <c r="Y697" i="8"/>
  <c r="Z697" i="8" s="1"/>
  <c r="AA697" i="8" s="1"/>
  <c r="Y640" i="8"/>
  <c r="Y293" i="8"/>
  <c r="Z293" i="8" s="1"/>
  <c r="AA293" i="8" s="1"/>
  <c r="AB293" i="8" s="1"/>
  <c r="Y43" i="8"/>
  <c r="Z43" i="8" s="1"/>
  <c r="Y2064" i="8"/>
  <c r="Z2064" i="8" s="1"/>
  <c r="Y1779" i="8"/>
  <c r="Z1779" i="8" s="1"/>
  <c r="Y1692" i="8"/>
  <c r="Z1692" i="8" s="1"/>
  <c r="Y1308" i="8"/>
  <c r="Z1308" i="8" s="1"/>
  <c r="Y1196" i="8"/>
  <c r="Z1196" i="8" s="1"/>
  <c r="Y1600" i="8"/>
  <c r="Y1328" i="8"/>
  <c r="Z1328" i="8" s="1"/>
  <c r="AA1328" i="8" s="1"/>
  <c r="Y1256" i="8"/>
  <c r="Y1127" i="8"/>
  <c r="Z1127" i="8" s="1"/>
  <c r="Y620" i="8"/>
  <c r="Z620" i="8" s="1"/>
  <c r="Y492" i="8"/>
  <c r="Z492" i="8" s="1"/>
  <c r="Y1125" i="8"/>
  <c r="Z1125" i="8" s="1"/>
  <c r="Y1017" i="8"/>
  <c r="Z1017" i="8" s="1"/>
  <c r="Y677" i="8"/>
  <c r="Z677" i="8" s="1"/>
  <c r="Y557" i="8"/>
  <c r="Z557" i="8" s="1"/>
  <c r="AA557" i="8" s="1"/>
  <c r="AB557" i="8" s="1"/>
  <c r="Y493" i="8"/>
  <c r="Z493" i="8" s="1"/>
  <c r="Y1755" i="8"/>
  <c r="Z1755" i="8" s="1"/>
  <c r="Y632" i="8"/>
  <c r="Y760" i="8"/>
  <c r="Z760" i="8" s="1"/>
  <c r="Y284" i="8"/>
  <c r="Z284" i="8" s="1"/>
  <c r="Y142" i="8"/>
  <c r="Z142" i="8" s="1"/>
  <c r="Y348" i="8"/>
  <c r="Z348" i="8" s="1"/>
  <c r="Y1892" i="8"/>
  <c r="Z1892" i="8" s="1"/>
  <c r="Y1397" i="8"/>
  <c r="Y1188" i="8"/>
  <c r="Z1188" i="8" s="1"/>
  <c r="Y541" i="8"/>
  <c r="Z541" i="8" s="1"/>
  <c r="AA541" i="8" s="1"/>
  <c r="AB541" i="8" s="1"/>
  <c r="Y2067" i="8"/>
  <c r="Z2067" i="8" s="1"/>
  <c r="AA2067" i="8" s="1"/>
  <c r="Y1352" i="8"/>
  <c r="Y542" i="8"/>
  <c r="Z542" i="8" s="1"/>
  <c r="Y430" i="8"/>
  <c r="Z430" i="8" s="1"/>
  <c r="Y19" i="8"/>
  <c r="Z19" i="8" s="1"/>
  <c r="Y1725" i="8"/>
  <c r="Z1725" i="8" s="1"/>
  <c r="Y1272" i="8"/>
  <c r="Y1324" i="8"/>
  <c r="Z1324" i="8" s="1"/>
  <c r="Y1131" i="8"/>
  <c r="Y1133" i="8"/>
  <c r="Z1133" i="8" s="1"/>
  <c r="Y1364" i="8"/>
  <c r="Z1364" i="8" s="1"/>
  <c r="Y1880" i="8"/>
  <c r="Z1880" i="8" s="1"/>
  <c r="Y1973" i="8"/>
  <c r="Z1973" i="8" s="1"/>
  <c r="Y1212" i="8"/>
  <c r="Z1212" i="8" s="1"/>
  <c r="AA1182" i="8"/>
  <c r="AB1182" i="8" s="1"/>
  <c r="AA1230" i="8"/>
  <c r="AB1230" i="8" s="1"/>
  <c r="Y268" i="8"/>
  <c r="Z268" i="8" s="1"/>
  <c r="AA268" i="8" s="1"/>
  <c r="AB268" i="8" s="1"/>
  <c r="Y414" i="8"/>
  <c r="Z414" i="8" s="1"/>
  <c r="AA414" i="8" s="1"/>
  <c r="AB414" i="8" s="1"/>
  <c r="Y366" i="8"/>
  <c r="Z366" i="8" s="1"/>
  <c r="Y334" i="8"/>
  <c r="Z334" i="8" s="1"/>
  <c r="AA334" i="8" s="1"/>
  <c r="AB334" i="8" s="1"/>
  <c r="AA1237" i="8"/>
  <c r="AB1237" i="8" s="1"/>
  <c r="AA1114" i="8"/>
  <c r="AB1114" i="8" s="1"/>
  <c r="AA1373" i="8"/>
  <c r="AB1373" i="8" s="1"/>
  <c r="AA1250" i="8"/>
  <c r="AB1250" i="8" s="1"/>
  <c r="AA1170" i="8"/>
  <c r="AB1170" i="8" s="1"/>
  <c r="AA1138" i="8"/>
  <c r="AB1138" i="8" s="1"/>
  <c r="AA1253" i="8"/>
  <c r="AB1253" i="8" s="1"/>
  <c r="AA1381" i="8"/>
  <c r="AB1381" i="8" s="1"/>
  <c r="Y318" i="8"/>
  <c r="Z318" i="8" s="1"/>
  <c r="Y156" i="8"/>
  <c r="Z156" i="8" s="1"/>
  <c r="AA622" i="8"/>
  <c r="AB622" i="8" s="1"/>
  <c r="Y1154" i="8"/>
  <c r="Z1154" i="8" s="1"/>
  <c r="AA1884" i="8"/>
  <c r="AB1884" i="8" s="1"/>
  <c r="AA1158" i="8"/>
  <c r="AB1158" i="8" s="1"/>
  <c r="AA1001" i="8"/>
  <c r="AB1001" i="8" s="1"/>
  <c r="AA1325" i="8"/>
  <c r="AB1325" i="8" s="1"/>
  <c r="AA1205" i="8"/>
  <c r="AB1205" i="8" s="1"/>
  <c r="AA2143" i="8"/>
  <c r="AB2143" i="8" s="1"/>
  <c r="Z913" i="8"/>
  <c r="AA913" i="8" s="1"/>
  <c r="AB913" i="8" s="1"/>
  <c r="AA1166" i="8"/>
  <c r="AB1166" i="8" s="1"/>
  <c r="Y1060" i="8"/>
  <c r="Z1060" i="8" s="1"/>
  <c r="AA830" i="8"/>
  <c r="AB830" i="8" s="1"/>
  <c r="AA606" i="8"/>
  <c r="AB606" i="8" s="1"/>
  <c r="AA508" i="8"/>
  <c r="AB508" i="8" s="1"/>
  <c r="Y1972" i="8"/>
  <c r="Z1972" i="8" s="1"/>
  <c r="Y428" i="8"/>
  <c r="Z428" i="8" s="1"/>
  <c r="AA1435" i="8"/>
  <c r="AB1435" i="8" s="1"/>
  <c r="AA1059" i="8"/>
  <c r="AB1059" i="8" s="1"/>
  <c r="AA2090" i="8"/>
  <c r="AB2090" i="8" s="1"/>
  <c r="AA1333" i="8"/>
  <c r="AB1333" i="8" s="1"/>
  <c r="AA846" i="8"/>
  <c r="AB846" i="8" s="1"/>
  <c r="AA702" i="8"/>
  <c r="AB702" i="8" s="1"/>
  <c r="AA1589" i="8"/>
  <c r="AB1589" i="8" s="1"/>
  <c r="Z329" i="8"/>
  <c r="AA329" i="8" s="1"/>
  <c r="AB329" i="8" s="1"/>
  <c r="AA1854" i="8"/>
  <c r="AB1854" i="8" s="1"/>
  <c r="AA1081" i="8"/>
  <c r="AB1081" i="8" s="1"/>
  <c r="Y1065" i="8"/>
  <c r="AA750" i="8"/>
  <c r="AB750" i="8" s="1"/>
  <c r="Y639" i="8"/>
  <c r="Z639" i="8" s="1"/>
  <c r="AA2142" i="8"/>
  <c r="AB2142" i="8" s="1"/>
  <c r="Y2058" i="8"/>
  <c r="Z2058" i="8" s="1"/>
  <c r="Y1260" i="8"/>
  <c r="Z1260" i="8" s="1"/>
  <c r="AA996" i="8"/>
  <c r="AB996" i="8" s="1"/>
  <c r="AA444" i="8"/>
  <c r="AB444" i="8" s="1"/>
  <c r="Y478" i="8"/>
  <c r="Y350" i="8"/>
  <c r="Z350" i="8" s="1"/>
  <c r="Y509" i="8"/>
  <c r="Z509" i="8" s="1"/>
  <c r="AA2136" i="8"/>
  <c r="AB2136" i="8" s="1"/>
  <c r="AA878" i="8"/>
  <c r="AB878" i="8" s="1"/>
  <c r="AA597" i="8"/>
  <c r="AB597" i="8" s="1"/>
  <c r="AA2170" i="8"/>
  <c r="AB2170" i="8" s="1"/>
  <c r="Y2097" i="8"/>
  <c r="Z2097" i="8" s="1"/>
  <c r="Y1777" i="8"/>
  <c r="Z1777" i="8" s="1"/>
  <c r="AA2721" i="8"/>
  <c r="AB2721" i="8" s="1"/>
  <c r="AA2129" i="8"/>
  <c r="AB2129" i="8" s="1"/>
  <c r="AA2120" i="8"/>
  <c r="AB2120" i="8" s="1"/>
  <c r="AA2139" i="8"/>
  <c r="AB2139" i="8" s="1"/>
  <c r="Z1206" i="8"/>
  <c r="AA1206" i="8" s="1"/>
  <c r="AB1206" i="8" s="1"/>
  <c r="Z577" i="8"/>
  <c r="AA577" i="8" s="1"/>
  <c r="AB577" i="8" s="1"/>
  <c r="Z34" i="8"/>
  <c r="AA34" i="8" s="1"/>
  <c r="AB34" i="8" s="1"/>
  <c r="AA1858" i="8"/>
  <c r="AB1858" i="8" s="1"/>
  <c r="AA1804" i="8"/>
  <c r="AB1804" i="8" s="1"/>
  <c r="AA1723" i="8"/>
  <c r="AB1723" i="8" s="1"/>
  <c r="AA1214" i="8"/>
  <c r="AB1214" i="8" s="1"/>
  <c r="AA763" i="8"/>
  <c r="AB763" i="8" s="1"/>
  <c r="AA758" i="8"/>
  <c r="AB758" i="8" s="1"/>
  <c r="AA460" i="8"/>
  <c r="AB460" i="8" s="1"/>
  <c r="AA813" i="8"/>
  <c r="AB813" i="8" s="1"/>
  <c r="AA689" i="8"/>
  <c r="AB689" i="8" s="1"/>
  <c r="AA643" i="8"/>
  <c r="AB643" i="8" s="1"/>
  <c r="AA515" i="8"/>
  <c r="AB515" i="8" s="1"/>
  <c r="AA595" i="8"/>
  <c r="AB595" i="8" s="1"/>
  <c r="AA462" i="8"/>
  <c r="AA609" i="8"/>
  <c r="AB609" i="8" s="1"/>
  <c r="AA365" i="8"/>
  <c r="AB365" i="8" s="1"/>
  <c r="Y494" i="8"/>
  <c r="Z494" i="8" s="1"/>
  <c r="AA2144" i="8"/>
  <c r="AB2144" i="8" s="1"/>
  <c r="AA2138" i="8"/>
  <c r="AB2138" i="8" s="1"/>
  <c r="Y1883" i="8"/>
  <c r="Z1883" i="8" s="1"/>
  <c r="AA1292" i="8"/>
  <c r="AA641" i="8"/>
  <c r="AB641" i="8" s="1"/>
  <c r="AA1010" i="8"/>
  <c r="AB1010" i="8" s="1"/>
  <c r="AA1341" i="8"/>
  <c r="AB1341" i="8" s="1"/>
  <c r="Y238" i="8"/>
  <c r="Z238" i="8" s="1"/>
  <c r="AA1665" i="8"/>
  <c r="AB1665" i="8" s="1"/>
  <c r="AA2128" i="8"/>
  <c r="AB2128" i="8" s="1"/>
  <c r="AA2137" i="8"/>
  <c r="AB2137" i="8" s="1"/>
  <c r="AA2702" i="8"/>
  <c r="AB2702" i="8" s="1"/>
  <c r="AA1996" i="8"/>
  <c r="AB1996" i="8" s="1"/>
  <c r="AA1821" i="8"/>
  <c r="AB1821" i="8" s="1"/>
  <c r="Y1675" i="8"/>
  <c r="Z1675" i="8" s="1"/>
  <c r="AA1430" i="8"/>
  <c r="AB1430" i="8" s="1"/>
  <c r="AA819" i="8"/>
  <c r="AB819" i="8" s="1"/>
  <c r="AA461" i="8"/>
  <c r="AB461" i="8" s="1"/>
  <c r="Y412" i="8"/>
  <c r="Y380" i="8"/>
  <c r="Z380" i="8" s="1"/>
  <c r="Y337" i="8"/>
  <c r="Z337" i="8" s="1"/>
  <c r="Y313" i="8"/>
  <c r="Z313" i="8" s="1"/>
  <c r="Y209" i="8"/>
  <c r="Z209" i="8" s="1"/>
  <c r="Y189" i="8"/>
  <c r="Z189" i="8" s="1"/>
  <c r="Y157" i="8"/>
  <c r="Z157" i="8" s="1"/>
  <c r="Y57" i="8"/>
  <c r="Z57" i="8" s="1"/>
  <c r="Y665" i="8"/>
  <c r="Z665" i="8" s="1"/>
  <c r="AA2122" i="8"/>
  <c r="AB2122" i="8" s="1"/>
  <c r="AA2127" i="8"/>
  <c r="AB2127" i="8" s="1"/>
  <c r="AA2123" i="8"/>
  <c r="AB2123" i="8" s="1"/>
  <c r="AA2118" i="8"/>
  <c r="AB2118" i="8" s="1"/>
  <c r="AB2106" i="8"/>
  <c r="AA2104" i="8"/>
  <c r="AB2104" i="8" s="1"/>
  <c r="AA2103" i="8"/>
  <c r="AB2103" i="8" s="1"/>
  <c r="AA2102" i="8"/>
  <c r="AB2102" i="8" s="1"/>
  <c r="Y2099" i="8"/>
  <c r="Z2099" i="8" s="1"/>
  <c r="Y2098" i="8"/>
  <c r="Z2098" i="8" s="1"/>
  <c r="AA2098" i="8" s="1"/>
  <c r="AB2098" i="8" s="1"/>
  <c r="AA2125" i="8"/>
  <c r="AB2125" i="8" s="1"/>
  <c r="AA2113" i="8"/>
  <c r="AB2113" i="8" s="1"/>
  <c r="AA2108" i="8"/>
  <c r="AB2108" i="8" s="1"/>
  <c r="AA2145" i="8"/>
  <c r="AB2145" i="8" s="1"/>
  <c r="AA2121" i="8"/>
  <c r="AB2121" i="8" s="1"/>
  <c r="AA2112" i="8"/>
  <c r="AB2112" i="8" s="1"/>
  <c r="AA2107" i="8"/>
  <c r="AB2107" i="8" s="1"/>
  <c r="AA2115" i="8"/>
  <c r="AB2115" i="8" s="1"/>
  <c r="AA2140" i="8"/>
  <c r="AB2140" i="8" s="1"/>
  <c r="Z2116" i="8"/>
  <c r="AA2116" i="8" s="1"/>
  <c r="AA2132" i="8"/>
  <c r="AB2132" i="8" s="1"/>
  <c r="AA2114" i="8"/>
  <c r="AB2114" i="8" s="1"/>
  <c r="AA2111" i="8"/>
  <c r="AB2111" i="8" s="1"/>
  <c r="AA2135" i="8"/>
  <c r="AB2135" i="8" s="1"/>
  <c r="AA2141" i="8"/>
  <c r="AB2141" i="8" s="1"/>
  <c r="AA2109" i="8"/>
  <c r="AB2109" i="8" s="1"/>
  <c r="AA2110" i="8"/>
  <c r="AB2110" i="8" s="1"/>
  <c r="AA2704" i="8"/>
  <c r="AB2704" i="8" s="1"/>
  <c r="AA2295" i="8"/>
  <c r="AB2295" i="8" s="1"/>
  <c r="AA1946" i="8"/>
  <c r="AB1946" i="8" s="1"/>
  <c r="AA1899" i="8"/>
  <c r="AB1899" i="8" s="1"/>
  <c r="AA1847" i="8"/>
  <c r="AB1847" i="8" s="1"/>
  <c r="AA1907" i="8"/>
  <c r="AB1907" i="8" s="1"/>
  <c r="AA1741" i="8"/>
  <c r="AB1741" i="8" s="1"/>
  <c r="AA1874" i="8"/>
  <c r="AB1874" i="8" s="1"/>
  <c r="Z1558" i="8"/>
  <c r="AA1558" i="8" s="1"/>
  <c r="AB1558" i="8" s="1"/>
  <c r="Z1538" i="8"/>
  <c r="AA1538" i="8" s="1"/>
  <c r="AB1538" i="8" s="1"/>
  <c r="Z891" i="8"/>
  <c r="AA891" i="8" s="1"/>
  <c r="AB891" i="8" s="1"/>
  <c r="Z833" i="8"/>
  <c r="AA833" i="8" s="1"/>
  <c r="AB833" i="8" s="1"/>
  <c r="AA2000" i="8"/>
  <c r="AB2000" i="8" s="1"/>
  <c r="AA1964" i="8"/>
  <c r="AB1964" i="8" s="1"/>
  <c r="AA2065" i="8"/>
  <c r="AB2065" i="8" s="1"/>
  <c r="AA1992" i="8"/>
  <c r="AB1992" i="8" s="1"/>
  <c r="AA1776" i="8"/>
  <c r="AB1776" i="8" s="1"/>
  <c r="AA1842" i="8"/>
  <c r="AB1842" i="8" s="1"/>
  <c r="AA1611" i="8"/>
  <c r="AB1611" i="8" s="1"/>
  <c r="AA1246" i="8"/>
  <c r="AB1246" i="8" s="1"/>
  <c r="AA1238" i="8"/>
  <c r="AB1238" i="8" s="1"/>
  <c r="Z1014" i="8"/>
  <c r="AA1014" i="8" s="1"/>
  <c r="AA1076" i="8"/>
  <c r="AB1076" i="8" s="1"/>
  <c r="Z945" i="8"/>
  <c r="AA945" i="8" s="1"/>
  <c r="AB945" i="8" s="1"/>
  <c r="Z824" i="8"/>
  <c r="AA824" i="8" s="1"/>
  <c r="Z667" i="8"/>
  <c r="AA667" i="8" s="1"/>
  <c r="AB667" i="8" s="1"/>
  <c r="Z1035" i="8"/>
  <c r="AA1035" i="8" s="1"/>
  <c r="AB1035" i="8" s="1"/>
  <c r="Z1028" i="8"/>
  <c r="AA1028" i="8" s="1"/>
  <c r="AB1028" i="8" s="1"/>
  <c r="Z705" i="8"/>
  <c r="AA705" i="8" s="1"/>
  <c r="AB705" i="8" s="1"/>
  <c r="AA304" i="8"/>
  <c r="AB304" i="8" s="1"/>
  <c r="Z947" i="8"/>
  <c r="AA947" i="8" s="1"/>
  <c r="AB947" i="8" s="1"/>
  <c r="Z396" i="8"/>
  <c r="AA396" i="8" s="1"/>
  <c r="Z243" i="8"/>
  <c r="AA243" i="8" s="1"/>
  <c r="AB243" i="8" s="1"/>
  <c r="Z83" i="8"/>
  <c r="AA83" i="8" s="1"/>
  <c r="AB83" i="8" s="1"/>
  <c r="Z51" i="8"/>
  <c r="AA51" i="8" s="1"/>
  <c r="AA473" i="8"/>
  <c r="AB473" i="8" s="1"/>
  <c r="AA499" i="8"/>
  <c r="AB499" i="8" s="1"/>
  <c r="AA217" i="8"/>
  <c r="AB217" i="8" s="1"/>
  <c r="Z1365" i="8"/>
  <c r="AA1365" i="8" s="1"/>
  <c r="AB1365" i="8" s="1"/>
  <c r="AA89" i="8"/>
  <c r="AB89" i="8" s="1"/>
  <c r="Z1242" i="8"/>
  <c r="AA1242" i="8" s="1"/>
  <c r="Z701" i="8"/>
  <c r="AA701" i="8" s="1"/>
  <c r="AB701" i="8" s="1"/>
  <c r="Z537" i="8"/>
  <c r="AA537" i="8" s="1"/>
  <c r="Z333" i="8"/>
  <c r="AA333" i="8" s="1"/>
  <c r="AB333" i="8" s="1"/>
  <c r="Z117" i="8"/>
  <c r="AA117" i="8" s="1"/>
  <c r="AA2080" i="8"/>
  <c r="AB2080" i="8" s="1"/>
  <c r="AA1956" i="8"/>
  <c r="AB1956" i="8" s="1"/>
  <c r="AA1984" i="8"/>
  <c r="AB1984" i="8" s="1"/>
  <c r="AA1578" i="8"/>
  <c r="AB1578" i="8" s="1"/>
  <c r="Y1413" i="8"/>
  <c r="AA1499" i="8"/>
  <c r="AB1499" i="8" s="1"/>
  <c r="Y1226" i="8"/>
  <c r="Y1189" i="8"/>
  <c r="Z1189" i="8" s="1"/>
  <c r="Y1039" i="8"/>
  <c r="AA300" i="8"/>
  <c r="AA92" i="8"/>
  <c r="AB92" i="8" s="1"/>
  <c r="AA1822" i="8"/>
  <c r="AB1822" i="8" s="1"/>
  <c r="AA1628" i="8"/>
  <c r="AB1628" i="8" s="1"/>
  <c r="Z1117" i="8"/>
  <c r="AA1117" i="8" s="1"/>
  <c r="AB1117" i="8" s="1"/>
  <c r="Z779" i="8"/>
  <c r="AA779" i="8" s="1"/>
  <c r="AB779" i="8" s="1"/>
  <c r="Z1244" i="8"/>
  <c r="AA1244" i="8" s="1"/>
  <c r="Z886" i="8"/>
  <c r="AA886" i="8" s="1"/>
  <c r="Z560" i="8"/>
  <c r="AA560" i="8" s="1"/>
  <c r="AB560" i="8" s="1"/>
  <c r="Z627" i="8"/>
  <c r="AA627" i="8" s="1"/>
  <c r="AB627" i="8" s="1"/>
  <c r="Z291" i="8"/>
  <c r="AA291" i="8" s="1"/>
  <c r="AB291" i="8" s="1"/>
  <c r="Z790" i="8"/>
  <c r="AA790" i="8" s="1"/>
  <c r="Z717" i="8"/>
  <c r="AA717" i="8" s="1"/>
  <c r="AB717" i="8" s="1"/>
  <c r="Z613" i="8"/>
  <c r="AA613" i="8" s="1"/>
  <c r="AB613" i="8" s="1"/>
  <c r="AA2001" i="8"/>
  <c r="AB2001" i="8" s="1"/>
  <c r="AA2148" i="8"/>
  <c r="AB2148" i="8" s="1"/>
  <c r="AA2076" i="8"/>
  <c r="AB2076" i="8" s="1"/>
  <c r="AA1910" i="8"/>
  <c r="AB1910" i="8" s="1"/>
  <c r="AA1894" i="8"/>
  <c r="AB1894" i="8" s="1"/>
  <c r="AA1863" i="8"/>
  <c r="AB1863" i="8" s="1"/>
  <c r="Z832" i="8"/>
  <c r="AA832" i="8" s="1"/>
  <c r="AB832" i="8" s="1"/>
  <c r="Z563" i="8"/>
  <c r="AA563" i="8" s="1"/>
  <c r="AB563" i="8" s="1"/>
  <c r="AA1543" i="8"/>
  <c r="AB1543" i="8" s="1"/>
  <c r="Y1497" i="8"/>
  <c r="AA1162" i="8"/>
  <c r="AB1162" i="8" s="1"/>
  <c r="Y1186" i="8"/>
  <c r="Y894" i="8"/>
  <c r="Y766" i="8"/>
  <c r="Z766" i="8" s="1"/>
  <c r="AA745" i="8"/>
  <c r="AB745" i="8" s="1"/>
  <c r="Y782" i="8"/>
  <c r="Z782" i="8" s="1"/>
  <c r="AA505" i="8"/>
  <c r="AB505" i="8" s="1"/>
  <c r="AA435" i="8"/>
  <c r="AB435" i="8" s="1"/>
  <c r="Y382" i="8"/>
  <c r="AA18" i="8"/>
  <c r="AA403" i="8"/>
  <c r="AB403" i="8" s="1"/>
  <c r="AA173" i="8"/>
  <c r="AB173" i="8" s="1"/>
  <c r="Y1878" i="8"/>
  <c r="Z1878" i="8" s="1"/>
  <c r="Y1990" i="8"/>
  <c r="Z1990" i="8" s="1"/>
  <c r="Y1793" i="8"/>
  <c r="Z1793" i="8" s="1"/>
  <c r="Y1888" i="8"/>
  <c r="Z1888" i="8" s="1"/>
  <c r="Y1843" i="8"/>
  <c r="Y1805" i="8"/>
  <c r="Z1805" i="8" s="1"/>
  <c r="Y1647" i="8"/>
  <c r="Z1647" i="8" s="1"/>
  <c r="Y1577" i="8"/>
  <c r="Z1577" i="8" s="1"/>
  <c r="AA1721" i="8"/>
  <c r="AB1721" i="8" s="1"/>
  <c r="Y1679" i="8"/>
  <c r="Z1679" i="8" s="1"/>
  <c r="AA1679" i="8" s="1"/>
  <c r="AA1509" i="8"/>
  <c r="AB1509" i="8" s="1"/>
  <c r="Y1417" i="8"/>
  <c r="Z1417" i="8" s="1"/>
  <c r="AA1417" i="8" s="1"/>
  <c r="AB1417" i="8" s="1"/>
  <c r="Y1349" i="8"/>
  <c r="Z1349" i="8" s="1"/>
  <c r="AA1526" i="8"/>
  <c r="Y1506" i="8"/>
  <c r="Z1506" i="8" s="1"/>
  <c r="AA1462" i="8"/>
  <c r="AB1462" i="8" s="1"/>
  <c r="Y1425" i="8"/>
  <c r="Z1425" i="8" s="1"/>
  <c r="Y1388" i="8"/>
  <c r="Z1388" i="8" s="1"/>
  <c r="AA1388" i="8" s="1"/>
  <c r="Y1317" i="8"/>
  <c r="Z1317" i="8" s="1"/>
  <c r="AA1121" i="8"/>
  <c r="AB1121" i="8" s="1"/>
  <c r="AA921" i="8"/>
  <c r="AB921" i="8" s="1"/>
  <c r="Y849" i="8"/>
  <c r="Z849" i="8" s="1"/>
  <c r="Y795" i="8"/>
  <c r="Z795" i="8" s="1"/>
  <c r="AA795" i="8" s="1"/>
  <c r="AB795" i="8" s="1"/>
  <c r="Y765" i="8"/>
  <c r="Z765" i="8" s="1"/>
  <c r="AA721" i="8"/>
  <c r="AB721" i="8" s="1"/>
  <c r="Y851" i="8"/>
  <c r="Z851" i="8" s="1"/>
  <c r="AA723" i="8"/>
  <c r="AB723" i="8" s="1"/>
  <c r="Y811" i="8"/>
  <c r="Z811" i="8" s="1"/>
  <c r="Y781" i="8"/>
  <c r="Z781" i="8" s="1"/>
  <c r="Y683" i="8"/>
  <c r="Z683" i="8" s="1"/>
  <c r="Y635" i="8"/>
  <c r="AA624" i="8"/>
  <c r="Y323" i="8"/>
  <c r="Z323" i="8" s="1"/>
  <c r="AA323" i="8" s="1"/>
  <c r="AB323" i="8" s="1"/>
  <c r="Y259" i="8"/>
  <c r="Z259" i="8" s="1"/>
  <c r="AA259" i="8" s="1"/>
  <c r="Y125" i="8"/>
  <c r="Z125" i="8" s="1"/>
  <c r="Y32" i="8"/>
  <c r="Z32" i="8" s="1"/>
  <c r="Y773" i="8"/>
  <c r="Z773" i="8" s="1"/>
  <c r="Y625" i="8"/>
  <c r="Z625" i="8" s="1"/>
  <c r="Y585" i="8"/>
  <c r="Z585" i="8" s="1"/>
  <c r="Y561" i="8"/>
  <c r="Z561" i="8" s="1"/>
  <c r="Y521" i="8"/>
  <c r="Z521" i="8" s="1"/>
  <c r="Y497" i="8"/>
  <c r="Z497" i="8" s="1"/>
  <c r="Y99" i="8"/>
  <c r="Z99" i="8" s="1"/>
  <c r="AA99" i="8" s="1"/>
  <c r="AB99" i="8" s="1"/>
  <c r="AA59" i="8"/>
  <c r="AB59" i="8" s="1"/>
  <c r="Y7" i="8"/>
  <c r="Z7" i="8" s="1"/>
  <c r="Y433" i="8"/>
  <c r="Z433" i="8" s="1"/>
  <c r="Y241" i="8"/>
  <c r="Z241" i="8" s="1"/>
  <c r="Y195" i="8"/>
  <c r="Z195" i="8" s="1"/>
  <c r="Y113" i="8"/>
  <c r="Z113" i="8" s="1"/>
  <c r="AA113" i="8" s="1"/>
  <c r="AB113" i="8" s="1"/>
  <c r="Y2003" i="8"/>
  <c r="Z2003" i="8" s="1"/>
  <c r="Y206" i="8"/>
  <c r="Z206" i="8" s="1"/>
  <c r="Y190" i="8"/>
  <c r="Y286" i="8"/>
  <c r="Y77" i="8"/>
  <c r="Z77" i="8" s="1"/>
  <c r="AA77" i="8" s="1"/>
  <c r="AB77" i="8" s="1"/>
  <c r="AA1393" i="8"/>
  <c r="AB1393" i="8" s="1"/>
  <c r="Y651" i="8"/>
  <c r="Y476" i="8"/>
  <c r="Z476" i="8" s="1"/>
  <c r="Y398" i="8"/>
  <c r="Z398" i="8" s="1"/>
  <c r="Y1988" i="8"/>
  <c r="Z1988" i="8" s="1"/>
  <c r="AA1988" i="8" s="1"/>
  <c r="AB1988" i="8" s="1"/>
  <c r="Y270" i="8"/>
  <c r="Y63" i="8"/>
  <c r="Z63" i="8" s="1"/>
  <c r="Y301" i="8"/>
  <c r="Z301" i="8" s="1"/>
  <c r="Y253" i="8"/>
  <c r="Z253" i="8" s="1"/>
  <c r="Y221" i="8"/>
  <c r="Z221" i="8" s="1"/>
  <c r="Y169" i="8"/>
  <c r="Z169" i="8" s="1"/>
  <c r="Y141" i="8"/>
  <c r="Z141" i="8" s="1"/>
  <c r="AA141" i="8" s="1"/>
  <c r="AB141" i="8" s="1"/>
  <c r="Y133" i="8"/>
  <c r="Z133" i="8" s="1"/>
  <c r="Y48" i="8"/>
  <c r="Z48" i="8" s="1"/>
  <c r="Y510" i="8"/>
  <c r="Z510" i="8" s="1"/>
  <c r="AA510" i="8" s="1"/>
  <c r="AB510" i="8" s="1"/>
  <c r="AA233" i="8"/>
  <c r="AB233" i="8" s="1"/>
  <c r="AA185" i="8"/>
  <c r="AB185" i="8" s="1"/>
  <c r="Z1916" i="8"/>
  <c r="AA1916" i="8" s="1"/>
  <c r="Z1553" i="8"/>
  <c r="AA1553" i="8" s="1"/>
  <c r="AB1553" i="8" s="1"/>
  <c r="Z1047" i="8"/>
  <c r="AA1047" i="8" s="1"/>
  <c r="AB1047" i="8" s="1"/>
  <c r="Z694" i="8"/>
  <c r="AA694" i="8" s="1"/>
  <c r="AB694" i="8" s="1"/>
  <c r="Z904" i="8"/>
  <c r="AA904" i="8" s="1"/>
  <c r="AB904" i="8" s="1"/>
  <c r="Z1124" i="8"/>
  <c r="AA1124" i="8" s="1"/>
  <c r="AB1124" i="8" s="1"/>
  <c r="Z865" i="8"/>
  <c r="AA865" i="8" s="1"/>
  <c r="AB865" i="8" s="1"/>
  <c r="Z2722" i="8"/>
  <c r="Z2048" i="8"/>
  <c r="AA2048" i="8" s="1"/>
  <c r="AB2048" i="8" s="1"/>
  <c r="Z2016" i="8"/>
  <c r="AA2016" i="8" s="1"/>
  <c r="AB2016" i="8" s="1"/>
  <c r="Z254" i="8"/>
  <c r="AA254" i="8" s="1"/>
  <c r="AB254" i="8" s="1"/>
  <c r="AA2038" i="8"/>
  <c r="AB2038" i="8" s="1"/>
  <c r="AA1961" i="8"/>
  <c r="AB1961" i="8" s="1"/>
  <c r="AA1747" i="8"/>
  <c r="AB1747" i="8" s="1"/>
  <c r="AA1699" i="8"/>
  <c r="AB1699" i="8" s="1"/>
  <c r="AA1094" i="8"/>
  <c r="AB1094" i="8" s="1"/>
  <c r="Y1681" i="8"/>
  <c r="Z1681" i="8" s="1"/>
  <c r="Y1357" i="8"/>
  <c r="AA696" i="8"/>
  <c r="AB696" i="8" s="1"/>
  <c r="AA1380" i="8"/>
  <c r="AB1380" i="8" s="1"/>
  <c r="AA869" i="8"/>
  <c r="AB869" i="8" s="1"/>
  <c r="AA829" i="8"/>
  <c r="AB829" i="8" s="1"/>
  <c r="AA822" i="8"/>
  <c r="AB822" i="8" s="1"/>
  <c r="AA649" i="8"/>
  <c r="AB649" i="8" s="1"/>
  <c r="AA256" i="8"/>
  <c r="AB256" i="8" s="1"/>
  <c r="AA1149" i="8"/>
  <c r="AB1149" i="8" s="1"/>
  <c r="AA725" i="8"/>
  <c r="AB725" i="8" s="1"/>
  <c r="AA685" i="8"/>
  <c r="AB685" i="8" s="1"/>
  <c r="Y838" i="8"/>
  <c r="Z838" i="8" s="1"/>
  <c r="Y710" i="8"/>
  <c r="AA611" i="8"/>
  <c r="AB611" i="8" s="1"/>
  <c r="AA446" i="8"/>
  <c r="AB446" i="8" s="1"/>
  <c r="Y124" i="8"/>
  <c r="Z124" i="8" s="1"/>
  <c r="AA1031" i="8"/>
  <c r="AB1031" i="8" s="1"/>
  <c r="AA901" i="8"/>
  <c r="AB901" i="8" s="1"/>
  <c r="AA861" i="8"/>
  <c r="AB861" i="8" s="1"/>
  <c r="Y777" i="8"/>
  <c r="Z777" i="8" s="1"/>
  <c r="Y737" i="8"/>
  <c r="Z737" i="8" s="1"/>
  <c r="AA825" i="8"/>
  <c r="AB825" i="8" s="1"/>
  <c r="AA339" i="8"/>
  <c r="AB339" i="8" s="1"/>
  <c r="AA569" i="8"/>
  <c r="AB569" i="8" s="1"/>
  <c r="AA513" i="8"/>
  <c r="Y481" i="8"/>
  <c r="Z481" i="8" s="1"/>
  <c r="AA361" i="8"/>
  <c r="AB361" i="8" s="1"/>
  <c r="AA305" i="8"/>
  <c r="Y297" i="8"/>
  <c r="Y273" i="8"/>
  <c r="Z273" i="8" s="1"/>
  <c r="AA421" i="8"/>
  <c r="AB421" i="8" s="1"/>
  <c r="AA161" i="8"/>
  <c r="AB161" i="8" s="1"/>
  <c r="AA53" i="8"/>
  <c r="AB53" i="8" s="1"/>
  <c r="AA449" i="8"/>
  <c r="AB449" i="8" s="1"/>
  <c r="Y441" i="8"/>
  <c r="Y165" i="8"/>
  <c r="AA81" i="8"/>
  <c r="AB81" i="8" s="1"/>
  <c r="Y65" i="8"/>
  <c r="Z65" i="8" s="1"/>
  <c r="Y229" i="8"/>
  <c r="Z229" i="8" s="1"/>
  <c r="AA69" i="8"/>
  <c r="AB69" i="8" s="1"/>
  <c r="AA1063" i="8"/>
  <c r="AB1063" i="8" s="1"/>
  <c r="AA621" i="8"/>
  <c r="AB621" i="8" s="1"/>
  <c r="AA605" i="8"/>
  <c r="AB605" i="8" s="1"/>
  <c r="AA409" i="8"/>
  <c r="AB409" i="8" s="1"/>
  <c r="AA341" i="8"/>
  <c r="AB341" i="8" s="1"/>
  <c r="AA261" i="8"/>
  <c r="AB261" i="8" s="1"/>
  <c r="AA71" i="8"/>
  <c r="AB71" i="8" s="1"/>
  <c r="Y222" i="8"/>
  <c r="AA2712" i="8"/>
  <c r="AB2712" i="8" s="1"/>
  <c r="AA2714" i="8"/>
  <c r="AB2714" i="8" s="1"/>
  <c r="AA2723" i="8"/>
  <c r="AB2723" i="8" s="1"/>
  <c r="AA2168" i="8"/>
  <c r="AB2168" i="8" s="1"/>
  <c r="AA2072" i="8"/>
  <c r="AB2072" i="8" s="1"/>
  <c r="AA1980" i="8"/>
  <c r="AB1980" i="8" s="1"/>
  <c r="AA2165" i="8"/>
  <c r="AB2165" i="8" s="1"/>
  <c r="AA1947" i="8"/>
  <c r="AB1947" i="8" s="1"/>
  <c r="AA2075" i="8"/>
  <c r="AB2075" i="8" s="1"/>
  <c r="AA2063" i="8"/>
  <c r="AB2063" i="8" s="1"/>
  <c r="AA1902" i="8"/>
  <c r="AB1902" i="8" s="1"/>
  <c r="AA1974" i="8"/>
  <c r="AB1974" i="8" s="1"/>
  <c r="AA1906" i="8"/>
  <c r="AB1906" i="8" s="1"/>
  <c r="AA1880" i="8"/>
  <c r="AB1880" i="8" s="1"/>
  <c r="AA1837" i="8"/>
  <c r="AB1837" i="8" s="1"/>
  <c r="Y1792" i="8"/>
  <c r="AA1945" i="8"/>
  <c r="AB1945" i="8" s="1"/>
  <c r="AA1827" i="8"/>
  <c r="AB1827" i="8" s="1"/>
  <c r="AA1950" i="8"/>
  <c r="AB1950" i="8" s="1"/>
  <c r="AA1763" i="8"/>
  <c r="AB1763" i="8" s="1"/>
  <c r="AA1850" i="8"/>
  <c r="AB1850" i="8" s="1"/>
  <c r="AA1811" i="8"/>
  <c r="AB1811" i="8" s="1"/>
  <c r="AA1797" i="8"/>
  <c r="AB1797" i="8" s="1"/>
  <c r="AA1762" i="8"/>
  <c r="AB1762" i="8" s="1"/>
  <c r="AA1790" i="8"/>
  <c r="AB1790" i="8" s="1"/>
  <c r="AA1715" i="8"/>
  <c r="AB1715" i="8" s="1"/>
  <c r="AA1644" i="8"/>
  <c r="AB1644" i="8" s="1"/>
  <c r="AA1659" i="8"/>
  <c r="AB1659" i="8" s="1"/>
  <c r="AA1753" i="8"/>
  <c r="AB1753" i="8" s="1"/>
  <c r="AA1729" i="8"/>
  <c r="AB1729" i="8" s="1"/>
  <c r="AA1547" i="8"/>
  <c r="AB1547" i="8" s="1"/>
  <c r="AA1520" i="8"/>
  <c r="AB1520" i="8" s="1"/>
  <c r="AA1515" i="8"/>
  <c r="AB1515" i="8" s="1"/>
  <c r="AA1476" i="8"/>
  <c r="AB1476" i="8" s="1"/>
  <c r="AA1419" i="8"/>
  <c r="AB1419" i="8" s="1"/>
  <c r="AA1554" i="8"/>
  <c r="AB1554" i="8" s="1"/>
  <c r="AA1458" i="8"/>
  <c r="AB1458" i="8" s="1"/>
  <c r="AA1234" i="8"/>
  <c r="AB1234" i="8" s="1"/>
  <c r="AA1194" i="8"/>
  <c r="AB1194" i="8" s="1"/>
  <c r="AA1663" i="8"/>
  <c r="AB1663" i="8" s="1"/>
  <c r="AA1467" i="8"/>
  <c r="AB1467" i="8" s="1"/>
  <c r="AA1457" i="8"/>
  <c r="AB1457" i="8" s="1"/>
  <c r="AA1078" i="8"/>
  <c r="AB1078" i="8" s="1"/>
  <c r="Y1030" i="8"/>
  <c r="AA1285" i="8"/>
  <c r="AB1285" i="8" s="1"/>
  <c r="AA1809" i="8"/>
  <c r="AB1809" i="8" s="1"/>
  <c r="AA1521" i="8"/>
  <c r="AB1521" i="8" s="1"/>
  <c r="Y1461" i="8"/>
  <c r="Z1461" i="8" s="1"/>
  <c r="AA1012" i="8"/>
  <c r="AB1012" i="8" s="1"/>
  <c r="AA994" i="8"/>
  <c r="AB994" i="8" s="1"/>
  <c r="AA1599" i="8"/>
  <c r="AB1599" i="8" s="1"/>
  <c r="AA1027" i="8"/>
  <c r="AB1027" i="8" s="1"/>
  <c r="AA937" i="8"/>
  <c r="AB937" i="8" s="1"/>
  <c r="AA827" i="8"/>
  <c r="AB827" i="8" s="1"/>
  <c r="AA776" i="8"/>
  <c r="AB776" i="8" s="1"/>
  <c r="AA731" i="8"/>
  <c r="AA715" i="8"/>
  <c r="AB715" i="8" s="1"/>
  <c r="AA1276" i="8"/>
  <c r="AB1276" i="8" s="1"/>
  <c r="AA1099" i="8"/>
  <c r="AB1099" i="8" s="1"/>
  <c r="AA1135" i="8"/>
  <c r="AB1135" i="8" s="1"/>
  <c r="AA1097" i="8"/>
  <c r="AB1097" i="8" s="1"/>
  <c r="AA835" i="8"/>
  <c r="AB835" i="8" s="1"/>
  <c r="AA240" i="8"/>
  <c r="AB240" i="8" s="1"/>
  <c r="AA1573" i="8"/>
  <c r="AB1573" i="8" s="1"/>
  <c r="AA967" i="8"/>
  <c r="AB967" i="8" s="1"/>
  <c r="AA348" i="8"/>
  <c r="AB348" i="8" s="1"/>
  <c r="AA1477" i="8"/>
  <c r="AB1477" i="8" s="1"/>
  <c r="AA903" i="8"/>
  <c r="AB903" i="8" s="1"/>
  <c r="AA817" i="8"/>
  <c r="AB817" i="8" s="1"/>
  <c r="AA691" i="8"/>
  <c r="AB691" i="8" s="1"/>
  <c r="AA733" i="8"/>
  <c r="AB733" i="8" s="1"/>
  <c r="Y1181" i="8"/>
  <c r="AA601" i="8"/>
  <c r="AB601" i="8" s="1"/>
  <c r="AA545" i="8"/>
  <c r="AB545" i="8" s="1"/>
  <c r="AA413" i="8"/>
  <c r="AB413" i="8" s="1"/>
  <c r="AA265" i="8"/>
  <c r="AB265" i="8" s="1"/>
  <c r="Y197" i="8"/>
  <c r="Z197" i="8" s="1"/>
  <c r="AA381" i="8"/>
  <c r="AB381" i="8" s="1"/>
  <c r="AA181" i="8"/>
  <c r="AB181" i="8" s="1"/>
  <c r="AA429" i="8"/>
  <c r="AB429" i="8" s="1"/>
  <c r="AA177" i="8"/>
  <c r="AB177" i="8" s="1"/>
  <c r="AA385" i="8"/>
  <c r="AB385" i="8" s="1"/>
  <c r="Y14" i="8"/>
  <c r="Y1831" i="8"/>
  <c r="Y126" i="8"/>
  <c r="W5" i="8"/>
  <c r="X5" i="8"/>
  <c r="X1" i="8" s="1"/>
  <c r="AA1735" i="8"/>
  <c r="AB1735" i="8" s="1"/>
  <c r="AA2692" i="8"/>
  <c r="AB2692" i="8" s="1"/>
  <c r="AA2055" i="8"/>
  <c r="AB2055" i="8" s="1"/>
  <c r="AA2004" i="8"/>
  <c r="AB2004" i="8" s="1"/>
  <c r="AA2049" i="8"/>
  <c r="AB2049" i="8" s="1"/>
  <c r="AA1952" i="8"/>
  <c r="AB1952" i="8" s="1"/>
  <c r="AA1938" i="8"/>
  <c r="AB1938" i="8" s="1"/>
  <c r="AA2027" i="8"/>
  <c r="AB2027" i="8" s="1"/>
  <c r="AA2005" i="8"/>
  <c r="AB2005" i="8" s="1"/>
  <c r="AA1892" i="8"/>
  <c r="AB1892" i="8" s="1"/>
  <c r="AA1886" i="8"/>
  <c r="AB1886" i="8" s="1"/>
  <c r="AA2008" i="8"/>
  <c r="AB2008" i="8" s="1"/>
  <c r="AA2060" i="8"/>
  <c r="AB2060" i="8" s="1"/>
  <c r="AA1678" i="8"/>
  <c r="AB1678" i="8" s="1"/>
  <c r="AA1834" i="8"/>
  <c r="AB1834" i="8" s="1"/>
  <c r="AA1795" i="8"/>
  <c r="AB1795" i="8" s="1"/>
  <c r="AA1674" i="8"/>
  <c r="AB1674" i="8" s="1"/>
  <c r="AA1540" i="8"/>
  <c r="AB1540" i="8" s="1"/>
  <c r="AA1483" i="8"/>
  <c r="AB1483" i="8" s="1"/>
  <c r="AA1451" i="8"/>
  <c r="AB1451" i="8" s="1"/>
  <c r="AA1412" i="8"/>
  <c r="AB1412" i="8" s="1"/>
  <c r="AA1643" i="8"/>
  <c r="AB1643" i="8" s="1"/>
  <c r="AA1592" i="8"/>
  <c r="AB1592" i="8" s="1"/>
  <c r="AA1202" i="8"/>
  <c r="AB1202" i="8" s="1"/>
  <c r="AA1676" i="8"/>
  <c r="AB1676" i="8" s="1"/>
  <c r="AA1531" i="8"/>
  <c r="AB1531" i="8" s="1"/>
  <c r="AA1403" i="8"/>
  <c r="AB1403" i="8" s="1"/>
  <c r="AA1465" i="8"/>
  <c r="AB1465" i="8" s="1"/>
  <c r="AA1387" i="8"/>
  <c r="AB1387" i="8" s="1"/>
  <c r="AA1269" i="8"/>
  <c r="AB1269" i="8" s="1"/>
  <c r="AA1529" i="8"/>
  <c r="AB1529" i="8" s="1"/>
  <c r="AA1164" i="8"/>
  <c r="AB1164" i="8" s="1"/>
  <c r="AA1631" i="8"/>
  <c r="AB1631" i="8" s="1"/>
  <c r="AA1293" i="8"/>
  <c r="AB1293" i="8" s="1"/>
  <c r="AA1165" i="8"/>
  <c r="AB1165" i="8" s="1"/>
  <c r="AA1091" i="8"/>
  <c r="AB1091" i="8" s="1"/>
  <c r="AA981" i="8"/>
  <c r="AB981" i="8" s="1"/>
  <c r="AA965" i="8"/>
  <c r="AB965" i="8" s="1"/>
  <c r="AA949" i="8"/>
  <c r="AB949" i="8" s="1"/>
  <c r="AA933" i="8"/>
  <c r="AB933" i="8" s="1"/>
  <c r="AA917" i="8"/>
  <c r="AB917" i="8" s="1"/>
  <c r="AA859" i="8"/>
  <c r="AB859" i="8" s="1"/>
  <c r="AA843" i="8"/>
  <c r="AB843" i="8" s="1"/>
  <c r="AA699" i="8"/>
  <c r="AB699" i="8" s="1"/>
  <c r="AA670" i="8"/>
  <c r="AB670" i="8" s="1"/>
  <c r="AA707" i="8"/>
  <c r="AB707" i="8" s="1"/>
  <c r="AA368" i="8"/>
  <c r="AB368" i="8" s="1"/>
  <c r="AA991" i="8"/>
  <c r="AB991" i="8" s="1"/>
  <c r="AA1485" i="8"/>
  <c r="AB1485" i="8" s="1"/>
  <c r="AA1083" i="8"/>
  <c r="AB1083" i="8" s="1"/>
  <c r="AA870" i="8"/>
  <c r="AB870" i="8" s="1"/>
  <c r="AA1245" i="8"/>
  <c r="AB1245" i="8" s="1"/>
  <c r="AA787" i="8"/>
  <c r="AB787" i="8" s="1"/>
  <c r="AA451" i="8"/>
  <c r="AB451" i="8" s="1"/>
  <c r="AA430" i="8"/>
  <c r="AB430" i="8" s="1"/>
  <c r="AA110" i="8"/>
  <c r="AB110" i="8" s="1"/>
  <c r="AA1309" i="8"/>
  <c r="AB1309" i="8" s="1"/>
  <c r="AA579" i="8"/>
  <c r="AB579" i="8" s="1"/>
  <c r="AA55" i="8"/>
  <c r="AB55" i="8" s="1"/>
  <c r="Y2703" i="8"/>
  <c r="Z2703" i="8" s="1"/>
  <c r="Y2689" i="8"/>
  <c r="Z2689" i="8" s="1"/>
  <c r="AA2086" i="8"/>
  <c r="AB2086" i="8" s="1"/>
  <c r="Y2699" i="8"/>
  <c r="Z2699" i="8" s="1"/>
  <c r="Y2720" i="8"/>
  <c r="Z2720" i="8" s="1"/>
  <c r="Y2719" i="8"/>
  <c r="Z2719" i="8" s="1"/>
  <c r="Y2701" i="8"/>
  <c r="Z2701" i="8" s="1"/>
  <c r="AA2706" i="8"/>
  <c r="AB2706" i="8" s="1"/>
  <c r="AA2690" i="8"/>
  <c r="AB2690" i="8" s="1"/>
  <c r="AA2696" i="8"/>
  <c r="AB2696" i="8" s="1"/>
  <c r="Y2167" i="8"/>
  <c r="Z2167" i="8" s="1"/>
  <c r="Y2091" i="8"/>
  <c r="Z2091" i="8" s="1"/>
  <c r="Y2078" i="8"/>
  <c r="Z2078" i="8" s="1"/>
  <c r="Y2154" i="8"/>
  <c r="Z2154" i="8" s="1"/>
  <c r="Y2093" i="8"/>
  <c r="Z2093" i="8" s="1"/>
  <c r="AA2064" i="8"/>
  <c r="AB2064" i="8" s="1"/>
  <c r="Y2043" i="8"/>
  <c r="Z2043" i="8" s="1"/>
  <c r="Y2033" i="8"/>
  <c r="Z2033" i="8" s="1"/>
  <c r="AA2700" i="8"/>
  <c r="AB2700" i="8" s="1"/>
  <c r="Y2037" i="8"/>
  <c r="Z2037" i="8" s="1"/>
  <c r="Y2022" i="8"/>
  <c r="Z2022" i="8" s="1"/>
  <c r="Y2006" i="8"/>
  <c r="Z2006" i="8" s="1"/>
  <c r="AA2172" i="8"/>
  <c r="AB2172" i="8" s="1"/>
  <c r="Y2053" i="8"/>
  <c r="Z2053" i="8" s="1"/>
  <c r="Y2034" i="8"/>
  <c r="Z2034" i="8" s="1"/>
  <c r="AA2084" i="8"/>
  <c r="AB2084" i="8" s="1"/>
  <c r="AA2047" i="8"/>
  <c r="AB2047" i="8" s="1"/>
  <c r="AA2046" i="8"/>
  <c r="AB2046" i="8" s="1"/>
  <c r="AA2035" i="8"/>
  <c r="AB2035" i="8" s="1"/>
  <c r="AA2020" i="8"/>
  <c r="AB2020" i="8" s="1"/>
  <c r="AA2017" i="8"/>
  <c r="AB2017" i="8" s="1"/>
  <c r="AA1986" i="8"/>
  <c r="AB1986" i="8" s="1"/>
  <c r="AA1971" i="8"/>
  <c r="AB1971" i="8" s="1"/>
  <c r="Y1951" i="8"/>
  <c r="Z1951" i="8" s="1"/>
  <c r="Y1927" i="8"/>
  <c r="Z1927" i="8" s="1"/>
  <c r="Y2013" i="8"/>
  <c r="Z2013" i="8" s="1"/>
  <c r="Y1997" i="8"/>
  <c r="Z1997" i="8" s="1"/>
  <c r="Y1953" i="8"/>
  <c r="Z1953" i="8" s="1"/>
  <c r="AA2031" i="8"/>
  <c r="AB2031" i="8" s="1"/>
  <c r="Z1985" i="8"/>
  <c r="Y1975" i="8"/>
  <c r="Z1975" i="8" s="1"/>
  <c r="Y1959" i="8"/>
  <c r="Z1959" i="8" s="1"/>
  <c r="Y1941" i="8"/>
  <c r="Z1941" i="8" s="1"/>
  <c r="Y1925" i="8"/>
  <c r="Z1925" i="8" s="1"/>
  <c r="AA2029" i="8"/>
  <c r="AB2029" i="8" s="1"/>
  <c r="AA2007" i="8"/>
  <c r="AB2007" i="8" s="1"/>
  <c r="AA1922" i="8"/>
  <c r="AB1922" i="8" s="1"/>
  <c r="Y1897" i="8"/>
  <c r="Z1897" i="8" s="1"/>
  <c r="Y1872" i="8"/>
  <c r="Z1872" i="8" s="1"/>
  <c r="Y1856" i="8"/>
  <c r="Z1856" i="8" s="1"/>
  <c r="AA2052" i="8"/>
  <c r="AB2052" i="8" s="1"/>
  <c r="AA1965" i="8"/>
  <c r="AB1965" i="8" s="1"/>
  <c r="Y1844" i="8"/>
  <c r="Z1844" i="8" s="1"/>
  <c r="Y1828" i="8"/>
  <c r="Z1828" i="8" s="1"/>
  <c r="AA2021" i="8"/>
  <c r="AB2021" i="8" s="1"/>
  <c r="AA1968" i="8"/>
  <c r="AB1968" i="8" s="1"/>
  <c r="Y1928" i="8"/>
  <c r="Z1928" i="8" s="1"/>
  <c r="Y1909" i="8"/>
  <c r="Z1909" i="8" s="1"/>
  <c r="Y1875" i="8"/>
  <c r="Z1875" i="8" s="1"/>
  <c r="AA1981" i="8"/>
  <c r="AB1981" i="8" s="1"/>
  <c r="Y1853" i="8"/>
  <c r="Z1853" i="8" s="1"/>
  <c r="AA1846" i="8"/>
  <c r="AB1846" i="8" s="1"/>
  <c r="Y1810" i="8"/>
  <c r="Z1810" i="8" s="1"/>
  <c r="Y1799" i="8"/>
  <c r="Z1799" i="8" s="1"/>
  <c r="AA1914" i="8"/>
  <c r="AB1914" i="8" s="1"/>
  <c r="Y1803" i="8"/>
  <c r="Z1803" i="8" s="1"/>
  <c r="Y1782" i="8"/>
  <c r="Z1782" i="8" s="1"/>
  <c r="Y1764" i="8"/>
  <c r="Z1764" i="8" s="1"/>
  <c r="AA1915" i="8"/>
  <c r="AB1915" i="8" s="1"/>
  <c r="Y1871" i="8"/>
  <c r="Z1871" i="8" s="1"/>
  <c r="Y1861" i="8"/>
  <c r="Z1861" i="8" s="1"/>
  <c r="Y1838" i="8"/>
  <c r="Z1838" i="8" s="1"/>
  <c r="Y1823" i="8"/>
  <c r="Z1823" i="8" s="1"/>
  <c r="Y1802" i="8"/>
  <c r="Z1802" i="8" s="1"/>
  <c r="Y1784" i="8"/>
  <c r="Z1784" i="8" s="1"/>
  <c r="AA1891" i="8"/>
  <c r="AB1891" i="8" s="1"/>
  <c r="AA1785" i="8"/>
  <c r="AB1785" i="8" s="1"/>
  <c r="Y1746" i="8"/>
  <c r="Z1746" i="8" s="1"/>
  <c r="Y1730" i="8"/>
  <c r="Z1730" i="8" s="1"/>
  <c r="Y1714" i="8"/>
  <c r="Z1714" i="8" s="1"/>
  <c r="Y1701" i="8"/>
  <c r="Z1701" i="8" s="1"/>
  <c r="AA1662" i="8"/>
  <c r="AB1662" i="8" s="1"/>
  <c r="Y1648" i="8"/>
  <c r="Z1648" i="8" s="1"/>
  <c r="Y1637" i="8"/>
  <c r="Z1637" i="8" s="1"/>
  <c r="Y1769" i="8"/>
  <c r="Z1769" i="8" s="1"/>
  <c r="Y1759" i="8"/>
  <c r="Z1759" i="8" s="1"/>
  <c r="Y1684" i="8"/>
  <c r="Z1684" i="8" s="1"/>
  <c r="Y1666" i="8"/>
  <c r="Z1666" i="8" s="1"/>
  <c r="Y1641" i="8"/>
  <c r="Z1641" i="8" s="1"/>
  <c r="Y1620" i="8"/>
  <c r="Z1620" i="8" s="1"/>
  <c r="Y1602" i="8"/>
  <c r="Z1602" i="8" s="1"/>
  <c r="AA1851" i="8"/>
  <c r="AB1851" i="8" s="1"/>
  <c r="Y1748" i="8"/>
  <c r="Z1748" i="8" s="1"/>
  <c r="Y1732" i="8"/>
  <c r="Z1732" i="8" s="1"/>
  <c r="Y1716" i="8"/>
  <c r="Z1716" i="8" s="1"/>
  <c r="Y1693" i="8"/>
  <c r="Z1693" i="8" s="1"/>
  <c r="Y1672" i="8"/>
  <c r="Z1672" i="8" s="1"/>
  <c r="Y1654" i="8"/>
  <c r="Z1654" i="8" s="1"/>
  <c r="Y1629" i="8"/>
  <c r="Z1629" i="8" s="1"/>
  <c r="Y1608" i="8"/>
  <c r="Z1608" i="8" s="1"/>
  <c r="Z1649" i="8"/>
  <c r="AA1649" i="8" s="1"/>
  <c r="Z1633" i="8"/>
  <c r="AA1633" i="8" s="1"/>
  <c r="Z1619" i="8"/>
  <c r="AA1619" i="8" s="1"/>
  <c r="Y1569" i="8"/>
  <c r="Z1569" i="8" s="1"/>
  <c r="Y1382" i="8"/>
  <c r="Z1382" i="8" s="1"/>
  <c r="Y1374" i="8"/>
  <c r="Z1374" i="8" s="1"/>
  <c r="Y1366" i="8"/>
  <c r="Z1366" i="8" s="1"/>
  <c r="Y1358" i="8"/>
  <c r="Z1358" i="8" s="1"/>
  <c r="Y1350" i="8"/>
  <c r="Z1350" i="8" s="1"/>
  <c r="Y1342" i="8"/>
  <c r="Z1342" i="8" s="1"/>
  <c r="Y1334" i="8"/>
  <c r="Z1334" i="8" s="1"/>
  <c r="Y1326" i="8"/>
  <c r="Z1326" i="8" s="1"/>
  <c r="Y1318" i="8"/>
  <c r="Z1318" i="8" s="1"/>
  <c r="Y1310" i="8"/>
  <c r="Z1310" i="8" s="1"/>
  <c r="Y1302" i="8"/>
  <c r="Z1302" i="8" s="1"/>
  <c r="Y1294" i="8"/>
  <c r="Z1294" i="8" s="1"/>
  <c r="Y1286" i="8"/>
  <c r="Z1286" i="8" s="1"/>
  <c r="Y1278" i="8"/>
  <c r="Z1278" i="8" s="1"/>
  <c r="Y1270" i="8"/>
  <c r="Z1270" i="8" s="1"/>
  <c r="Y1262" i="8"/>
  <c r="Z1262" i="8" s="1"/>
  <c r="Z1556" i="8"/>
  <c r="AA1556" i="8" s="1"/>
  <c r="AB1556" i="8" s="1"/>
  <c r="Z1428" i="8"/>
  <c r="Y1289" i="8"/>
  <c r="Z1289" i="8" s="1"/>
  <c r="Y1128" i="8"/>
  <c r="Z1128" i="8" s="1"/>
  <c r="Y1000" i="8"/>
  <c r="Z1000" i="8" s="1"/>
  <c r="Z1489" i="8"/>
  <c r="AA1489" i="8" s="1"/>
  <c r="AB1489" i="8" s="1"/>
  <c r="Z1210" i="8"/>
  <c r="AA1210" i="8" s="1"/>
  <c r="Y2727" i="8"/>
  <c r="Z2727" i="8" s="1"/>
  <c r="Y2716" i="8"/>
  <c r="Z2716" i="8" s="1"/>
  <c r="Y2695" i="8"/>
  <c r="Z2695" i="8" s="1"/>
  <c r="Y2715" i="8"/>
  <c r="Z2715" i="8" s="1"/>
  <c r="Y2717" i="8"/>
  <c r="Z2717" i="8" s="1"/>
  <c r="Y2697" i="8"/>
  <c r="Z2697" i="8" s="1"/>
  <c r="AA2694" i="8"/>
  <c r="AB2694" i="8" s="1"/>
  <c r="Y2292" i="8"/>
  <c r="Z2292" i="8" s="1"/>
  <c r="Y2294" i="8"/>
  <c r="Z2294" i="8" s="1"/>
  <c r="Y2160" i="8"/>
  <c r="Z2160" i="8" s="1"/>
  <c r="Y2157" i="8"/>
  <c r="Z2157" i="8" s="1"/>
  <c r="Y2089" i="8"/>
  <c r="Z2089" i="8" s="1"/>
  <c r="Y2074" i="8"/>
  <c r="Z2074" i="8" s="1"/>
  <c r="Y2153" i="8"/>
  <c r="Z2153" i="8" s="1"/>
  <c r="AA2077" i="8"/>
  <c r="AB2077" i="8" s="1"/>
  <c r="Y2028" i="8"/>
  <c r="Z2028" i="8" s="1"/>
  <c r="Y2073" i="8"/>
  <c r="Z2073" i="8" s="1"/>
  <c r="Y2032" i="8"/>
  <c r="Z2032" i="8" s="1"/>
  <c r="Y2018" i="8"/>
  <c r="Z2018" i="8" s="1"/>
  <c r="Y2002" i="8"/>
  <c r="Z2002" i="8" s="1"/>
  <c r="Y2051" i="8"/>
  <c r="Z2051" i="8" s="1"/>
  <c r="AA2151" i="8"/>
  <c r="AB2151" i="8" s="1"/>
  <c r="AA2056" i="8"/>
  <c r="AB2056" i="8" s="1"/>
  <c r="AA1949" i="8"/>
  <c r="AB1949" i="8" s="1"/>
  <c r="Y1923" i="8"/>
  <c r="Z1923" i="8" s="1"/>
  <c r="Y1962" i="8"/>
  <c r="Z1962" i="8" s="1"/>
  <c r="Y1944" i="8"/>
  <c r="Z1944" i="8" s="1"/>
  <c r="AA2159" i="8"/>
  <c r="AB2159" i="8" s="1"/>
  <c r="Z1993" i="8"/>
  <c r="AA1993" i="8" s="1"/>
  <c r="Y1983" i="8"/>
  <c r="Z1983" i="8" s="1"/>
  <c r="Y1957" i="8"/>
  <c r="Z1957" i="8" s="1"/>
  <c r="Y1937" i="8"/>
  <c r="Z1937" i="8" s="1"/>
  <c r="Y1921" i="8"/>
  <c r="Z1921" i="8" s="1"/>
  <c r="AA1989" i="8"/>
  <c r="AB1989" i="8" s="1"/>
  <c r="AA1926" i="8"/>
  <c r="AB1926" i="8" s="1"/>
  <c r="Y1889" i="8"/>
  <c r="Z1889" i="8" s="1"/>
  <c r="Y1868" i="8"/>
  <c r="Z1868" i="8" s="1"/>
  <c r="Y1852" i="8"/>
  <c r="Z1852" i="8" s="1"/>
  <c r="AA1966" i="8"/>
  <c r="AB1966" i="8" s="1"/>
  <c r="Y1958" i="8"/>
  <c r="Z1958" i="8" s="1"/>
  <c r="Y1840" i="8"/>
  <c r="Z1840" i="8" s="1"/>
  <c r="AA2150" i="8"/>
  <c r="AB2150" i="8" s="1"/>
  <c r="AA2081" i="8"/>
  <c r="AB2081" i="8" s="1"/>
  <c r="Y1942" i="8"/>
  <c r="Z1942" i="8" s="1"/>
  <c r="Y1924" i="8"/>
  <c r="Z1924" i="8" s="1"/>
  <c r="Y1901" i="8"/>
  <c r="Z1901" i="8" s="1"/>
  <c r="AA1982" i="8"/>
  <c r="AB1982" i="8" s="1"/>
  <c r="Y1869" i="8"/>
  <c r="Z1869" i="8" s="1"/>
  <c r="AA1862" i="8"/>
  <c r="AB1862" i="8" s="1"/>
  <c r="AA1808" i="8"/>
  <c r="AB1808" i="8" s="1"/>
  <c r="Y1794" i="8"/>
  <c r="Z1794" i="8" s="1"/>
  <c r="Y1783" i="8"/>
  <c r="Z1783" i="8" s="1"/>
  <c r="AA2019" i="8"/>
  <c r="AB2019" i="8" s="1"/>
  <c r="Z1865" i="8"/>
  <c r="Y1819" i="8"/>
  <c r="Z1819" i="8" s="1"/>
  <c r="Y1798" i="8"/>
  <c r="Z1798" i="8" s="1"/>
  <c r="Y1780" i="8"/>
  <c r="Z1780" i="8" s="1"/>
  <c r="Y1760" i="8"/>
  <c r="Z1760" i="8" s="1"/>
  <c r="AA1896" i="8"/>
  <c r="AB1896" i="8" s="1"/>
  <c r="AA1870" i="8"/>
  <c r="AB1870" i="8" s="1"/>
  <c r="Y1855" i="8"/>
  <c r="Z1855" i="8" s="1"/>
  <c r="Y1845" i="8"/>
  <c r="Z1845" i="8" s="1"/>
  <c r="Y1829" i="8"/>
  <c r="Z1829" i="8" s="1"/>
  <c r="Y1818" i="8"/>
  <c r="Z1818" i="8" s="1"/>
  <c r="Y1800" i="8"/>
  <c r="Z1800" i="8" s="1"/>
  <c r="Y1775" i="8"/>
  <c r="Z1775" i="8" s="1"/>
  <c r="AA1789" i="8"/>
  <c r="AB1789" i="8" s="1"/>
  <c r="Y1744" i="8"/>
  <c r="Z1744" i="8" s="1"/>
  <c r="Y1728" i="8"/>
  <c r="Z1728" i="8" s="1"/>
  <c r="Y1712" i="8"/>
  <c r="Z1712" i="8" s="1"/>
  <c r="Y1696" i="8"/>
  <c r="Z1696" i="8" s="1"/>
  <c r="Y1685" i="8"/>
  <c r="Z1685" i="8" s="1"/>
  <c r="Y1632" i="8"/>
  <c r="Z1632" i="8" s="1"/>
  <c r="Y1621" i="8"/>
  <c r="Z1621" i="8" s="1"/>
  <c r="AA1773" i="8"/>
  <c r="AB1773" i="8" s="1"/>
  <c r="AA1749" i="8"/>
  <c r="AB1749" i="8" s="1"/>
  <c r="AA1717" i="8"/>
  <c r="AB1717" i="8" s="1"/>
  <c r="Y1700" i="8"/>
  <c r="Z1700" i="8" s="1"/>
  <c r="Y1682" i="8"/>
  <c r="Z1682" i="8" s="1"/>
  <c r="Y1657" i="8"/>
  <c r="Z1657" i="8" s="1"/>
  <c r="Y1636" i="8"/>
  <c r="Z1636" i="8" s="1"/>
  <c r="Y1618" i="8"/>
  <c r="Z1618" i="8" s="1"/>
  <c r="Y1598" i="8"/>
  <c r="Z1598" i="8" s="1"/>
  <c r="AA1825" i="8"/>
  <c r="AB1825" i="8" s="1"/>
  <c r="AA1781" i="8"/>
  <c r="AB1781" i="8" s="1"/>
  <c r="Y1742" i="8"/>
  <c r="Z1742" i="8" s="1"/>
  <c r="Y1726" i="8"/>
  <c r="Z1726" i="8" s="1"/>
  <c r="Y1710" i="8"/>
  <c r="Z1710" i="8" s="1"/>
  <c r="Y1688" i="8"/>
  <c r="Z1688" i="8" s="1"/>
  <c r="Y1670" i="8"/>
  <c r="Z1670" i="8" s="1"/>
  <c r="Y1645" i="8"/>
  <c r="Z1645" i="8" s="1"/>
  <c r="Y1624" i="8"/>
  <c r="Z1624" i="8" s="1"/>
  <c r="Y1606" i="8"/>
  <c r="Z1606" i="8" s="1"/>
  <c r="AA1743" i="8"/>
  <c r="AB1743" i="8" s="1"/>
  <c r="AA1727" i="8"/>
  <c r="AB1727" i="8" s="1"/>
  <c r="AA1719" i="8"/>
  <c r="AB1719" i="8" s="1"/>
  <c r="AA1711" i="8"/>
  <c r="AB1711" i="8" s="1"/>
  <c r="Y1584" i="8"/>
  <c r="Z1584" i="8" s="1"/>
  <c r="Y1560" i="8"/>
  <c r="Z1560" i="8" s="1"/>
  <c r="Y1535" i="8"/>
  <c r="Z1535" i="8" s="1"/>
  <c r="Y1514" i="8"/>
  <c r="Z1514" i="8" s="1"/>
  <c r="Y1496" i="8"/>
  <c r="Z1496" i="8" s="1"/>
  <c r="Y1471" i="8"/>
  <c r="Z1471" i="8" s="1"/>
  <c r="Y1450" i="8"/>
  <c r="Z1450" i="8" s="1"/>
  <c r="Y1432" i="8"/>
  <c r="Z1432" i="8" s="1"/>
  <c r="Y1407" i="8"/>
  <c r="Z1407" i="8" s="1"/>
  <c r="Z1745" i="8"/>
  <c r="Z1713" i="8"/>
  <c r="AA1713" i="8" s="1"/>
  <c r="Z1660" i="8"/>
  <c r="AA1660" i="8" s="1"/>
  <c r="Z1612" i="8"/>
  <c r="AA1612" i="8" s="1"/>
  <c r="Z1572" i="8"/>
  <c r="AA1572" i="8" s="1"/>
  <c r="Z1444" i="8"/>
  <c r="AA1444" i="8" s="1"/>
  <c r="AB1444" i="8" s="1"/>
  <c r="Y1399" i="8"/>
  <c r="Z1399" i="8" s="1"/>
  <c r="Y1391" i="8"/>
  <c r="Z1391" i="8" s="1"/>
  <c r="Z1449" i="8"/>
  <c r="AA1449" i="8" s="1"/>
  <c r="AB1449" i="8" s="1"/>
  <c r="Z1320" i="8"/>
  <c r="AA1320" i="8" s="1"/>
  <c r="Y1225" i="8"/>
  <c r="Z1225" i="8" s="1"/>
  <c r="Y1064" i="8"/>
  <c r="Z1064" i="8" s="1"/>
  <c r="Z1046" i="8"/>
  <c r="AA1046" i="8" s="1"/>
  <c r="Y2711" i="8"/>
  <c r="Z2711" i="8" s="1"/>
  <c r="Y2707" i="8"/>
  <c r="Z2707" i="8" s="1"/>
  <c r="Y2691" i="8"/>
  <c r="Z2691" i="8" s="1"/>
  <c r="Y2713" i="8"/>
  <c r="Z2713" i="8" s="1"/>
  <c r="Y2708" i="8"/>
  <c r="Z2708" i="8" s="1"/>
  <c r="Y2693" i="8"/>
  <c r="Z2693" i="8" s="1"/>
  <c r="Y2718" i="8"/>
  <c r="Z2718" i="8" s="1"/>
  <c r="AA2698" i="8"/>
  <c r="AB2698" i="8" s="1"/>
  <c r="Y2173" i="8"/>
  <c r="Z2173" i="8" s="1"/>
  <c r="Y2147" i="8"/>
  <c r="Z2147" i="8" s="1"/>
  <c r="Y2092" i="8"/>
  <c r="Z2092" i="8" s="1"/>
  <c r="Y2149" i="8"/>
  <c r="Z2149" i="8" s="1"/>
  <c r="Y2087" i="8"/>
  <c r="Z2087" i="8" s="1"/>
  <c r="Y2070" i="8"/>
  <c r="Z2070" i="8" s="1"/>
  <c r="Y2171" i="8"/>
  <c r="Z2171" i="8" s="1"/>
  <c r="Y2100" i="8"/>
  <c r="Z2100" i="8" s="1"/>
  <c r="Y2061" i="8"/>
  <c r="Z2061" i="8" s="1"/>
  <c r="Y2057" i="8"/>
  <c r="Z2057" i="8" s="1"/>
  <c r="Y2054" i="8"/>
  <c r="Z2054" i="8" s="1"/>
  <c r="Y2030" i="8"/>
  <c r="Z2030" i="8" s="1"/>
  <c r="Y2014" i="8"/>
  <c r="Z2014" i="8" s="1"/>
  <c r="Y1998" i="8"/>
  <c r="Z1998" i="8" s="1"/>
  <c r="Y2094" i="8"/>
  <c r="Z2094" i="8" s="1"/>
  <c r="Y2050" i="8"/>
  <c r="Z2050" i="8" s="1"/>
  <c r="AA2040" i="8"/>
  <c r="AB2040" i="8" s="1"/>
  <c r="Y1935" i="8"/>
  <c r="Z1935" i="8" s="1"/>
  <c r="Y1970" i="8"/>
  <c r="Z1970" i="8" s="1"/>
  <c r="Y1960" i="8"/>
  <c r="Z1960" i="8" s="1"/>
  <c r="Y1939" i="8"/>
  <c r="Z1939" i="8" s="1"/>
  <c r="Y1991" i="8"/>
  <c r="Z1991" i="8" s="1"/>
  <c r="Z1969" i="8"/>
  <c r="Y1948" i="8"/>
  <c r="Z1948" i="8" s="1"/>
  <c r="Y1933" i="8"/>
  <c r="Z1933" i="8" s="1"/>
  <c r="AA2011" i="8"/>
  <c r="AB2011" i="8" s="1"/>
  <c r="AA1930" i="8"/>
  <c r="AB1930" i="8" s="1"/>
  <c r="Y1913" i="8"/>
  <c r="Z1913" i="8" s="1"/>
  <c r="Y1881" i="8"/>
  <c r="Z1881" i="8" s="1"/>
  <c r="Y1864" i="8"/>
  <c r="Z1864" i="8" s="1"/>
  <c r="Y1848" i="8"/>
  <c r="Z1848" i="8" s="1"/>
  <c r="Z1903" i="8"/>
  <c r="AA1903" i="8" s="1"/>
  <c r="Z1895" i="8"/>
  <c r="AA1895" i="8" s="1"/>
  <c r="Z1887" i="8"/>
  <c r="AA1887" i="8" s="1"/>
  <c r="Z1879" i="8"/>
  <c r="AA1879" i="8" s="1"/>
  <c r="Y1836" i="8"/>
  <c r="Z1836" i="8" s="1"/>
  <c r="AA2015" i="8"/>
  <c r="AB2015" i="8" s="1"/>
  <c r="Y1936" i="8"/>
  <c r="Z1936" i="8" s="1"/>
  <c r="Y1920" i="8"/>
  <c r="Z1920" i="8" s="1"/>
  <c r="Y1893" i="8"/>
  <c r="Z1893" i="8" s="1"/>
  <c r="Y1778" i="8"/>
  <c r="Z1778" i="8" s="1"/>
  <c r="Y1767" i="8"/>
  <c r="Z1767" i="8" s="1"/>
  <c r="AA2044" i="8"/>
  <c r="AB2044" i="8" s="1"/>
  <c r="Y1859" i="8"/>
  <c r="Z1859" i="8" s="1"/>
  <c r="Y1814" i="8"/>
  <c r="Z1814" i="8" s="1"/>
  <c r="Y1796" i="8"/>
  <c r="Z1796" i="8" s="1"/>
  <c r="Y1771" i="8"/>
  <c r="Z1771" i="8" s="1"/>
  <c r="Y1816" i="8"/>
  <c r="Z1816" i="8" s="1"/>
  <c r="Y1791" i="8"/>
  <c r="Z1791" i="8" s="1"/>
  <c r="Y1770" i="8"/>
  <c r="Z1770" i="8" s="1"/>
  <c r="Y1754" i="8"/>
  <c r="Z1754" i="8" s="1"/>
  <c r="Y1738" i="8"/>
  <c r="Z1738" i="8" s="1"/>
  <c r="Y1722" i="8"/>
  <c r="Z1722" i="8" s="1"/>
  <c r="Y1706" i="8"/>
  <c r="Z1706" i="8" s="1"/>
  <c r="Y1680" i="8"/>
  <c r="Z1680" i="8" s="1"/>
  <c r="Y1669" i="8"/>
  <c r="Z1669" i="8" s="1"/>
  <c r="Y1616" i="8"/>
  <c r="Z1616" i="8" s="1"/>
  <c r="Y1605" i="8"/>
  <c r="Z1605" i="8" s="1"/>
  <c r="Y1698" i="8"/>
  <c r="Z1698" i="8" s="1"/>
  <c r="Y1673" i="8"/>
  <c r="Z1673" i="8" s="1"/>
  <c r="Y1652" i="8"/>
  <c r="Z1652" i="8" s="1"/>
  <c r="Y1634" i="8"/>
  <c r="Z1634" i="8" s="1"/>
  <c r="Y1609" i="8"/>
  <c r="Z1609" i="8" s="1"/>
  <c r="Y1594" i="8"/>
  <c r="Z1594" i="8" s="1"/>
  <c r="Y1817" i="8"/>
  <c r="Z1817" i="8" s="1"/>
  <c r="Y1756" i="8"/>
  <c r="Z1756" i="8" s="1"/>
  <c r="Y1740" i="8"/>
  <c r="Z1740" i="8" s="1"/>
  <c r="Y1724" i="8"/>
  <c r="Z1724" i="8" s="1"/>
  <c r="Y1708" i="8"/>
  <c r="Z1708" i="8" s="1"/>
  <c r="Y1686" i="8"/>
  <c r="Z1686" i="8" s="1"/>
  <c r="Y1661" i="8"/>
  <c r="Z1661" i="8" s="1"/>
  <c r="Y1640" i="8"/>
  <c r="Z1640" i="8" s="1"/>
  <c r="Y1622" i="8"/>
  <c r="Z1622" i="8" s="1"/>
  <c r="Y1587" i="8"/>
  <c r="Z1587" i="8" s="1"/>
  <c r="Y1576" i="8"/>
  <c r="Z1576" i="8" s="1"/>
  <c r="Y1551" i="8"/>
  <c r="Z1551" i="8" s="1"/>
  <c r="Y1530" i="8"/>
  <c r="Z1530" i="8" s="1"/>
  <c r="Y1512" i="8"/>
  <c r="Z1512" i="8" s="1"/>
  <c r="Y1487" i="8"/>
  <c r="Z1487" i="8" s="1"/>
  <c r="Y1466" i="8"/>
  <c r="Z1466" i="8" s="1"/>
  <c r="Y1448" i="8"/>
  <c r="Z1448" i="8" s="1"/>
  <c r="Y1423" i="8"/>
  <c r="Z1423" i="8" s="1"/>
  <c r="Y1402" i="8"/>
  <c r="Z1402" i="8" s="1"/>
  <c r="Y1583" i="8"/>
  <c r="Z1583" i="8" s="1"/>
  <c r="Y1566" i="8"/>
  <c r="Z1566" i="8" s="1"/>
  <c r="Y1548" i="8"/>
  <c r="Z1548" i="8" s="1"/>
  <c r="Y1523" i="8"/>
  <c r="Z1523" i="8" s="1"/>
  <c r="Y1502" i="8"/>
  <c r="Z1502" i="8" s="1"/>
  <c r="Y1484" i="8"/>
  <c r="Z1484" i="8" s="1"/>
  <c r="Y1459" i="8"/>
  <c r="Z1459" i="8" s="1"/>
  <c r="Y1438" i="8"/>
  <c r="Z1438" i="8" s="1"/>
  <c r="Y1420" i="8"/>
  <c r="Z1420" i="8" s="1"/>
  <c r="Z1737" i="8"/>
  <c r="AA1737" i="8" s="1"/>
  <c r="AB1737" i="8" s="1"/>
  <c r="Z1705" i="8"/>
  <c r="AA1705" i="8" s="1"/>
  <c r="AB1705" i="8" s="1"/>
  <c r="Y1383" i="8"/>
  <c r="Z1383" i="8" s="1"/>
  <c r="Y1463" i="8"/>
  <c r="Z1463" i="8" s="1"/>
  <c r="Y1441" i="8"/>
  <c r="Z1441" i="8" s="1"/>
  <c r="Z1691" i="8"/>
  <c r="Z1492" i="8"/>
  <c r="AA1492" i="8" s="1"/>
  <c r="Z1525" i="8"/>
  <c r="Z1256" i="8"/>
  <c r="AA1256" i="8" s="1"/>
  <c r="AB1256" i="8" s="1"/>
  <c r="Y1161" i="8"/>
  <c r="Z1161" i="8" s="1"/>
  <c r="Y1110" i="8"/>
  <c r="Z1110" i="8" s="1"/>
  <c r="Y989" i="8"/>
  <c r="Z989" i="8" s="1"/>
  <c r="Y972" i="8"/>
  <c r="Z972" i="8" s="1"/>
  <c r="Y956" i="8"/>
  <c r="Z956" i="8" s="1"/>
  <c r="Y940" i="8"/>
  <c r="Z940" i="8" s="1"/>
  <c r="Y924" i="8"/>
  <c r="Z924" i="8" s="1"/>
  <c r="Y908" i="8"/>
  <c r="Z908" i="8" s="1"/>
  <c r="Z1140" i="8"/>
  <c r="AA1140" i="8" s="1"/>
  <c r="AB1140" i="8" s="1"/>
  <c r="Y2724" i="8"/>
  <c r="Z2724" i="8" s="1"/>
  <c r="Y2705" i="8"/>
  <c r="Z2705" i="8" s="1"/>
  <c r="Y2169" i="8"/>
  <c r="Z2169" i="8" s="1"/>
  <c r="Y2164" i="8"/>
  <c r="Z2164" i="8" s="1"/>
  <c r="Y2096" i="8"/>
  <c r="Z2096" i="8" s="1"/>
  <c r="Y2082" i="8"/>
  <c r="Z2082" i="8" s="1"/>
  <c r="Y2066" i="8"/>
  <c r="Z2066" i="8" s="1"/>
  <c r="Y2156" i="8"/>
  <c r="Z2156" i="8" s="1"/>
  <c r="Y2095" i="8"/>
  <c r="Z2095" i="8" s="1"/>
  <c r="Y2059" i="8"/>
  <c r="Z2059" i="8" s="1"/>
  <c r="Y2045" i="8"/>
  <c r="Z2045" i="8" s="1"/>
  <c r="Y2041" i="8"/>
  <c r="Z2041" i="8" s="1"/>
  <c r="Y2026" i="8"/>
  <c r="Z2026" i="8" s="1"/>
  <c r="Y2010" i="8"/>
  <c r="Z2010" i="8" s="1"/>
  <c r="Y2085" i="8"/>
  <c r="Y2069" i="8"/>
  <c r="Z2069" i="8" s="1"/>
  <c r="Y2036" i="8"/>
  <c r="Z2036" i="8" s="1"/>
  <c r="Y1995" i="8"/>
  <c r="Z1995" i="8" s="1"/>
  <c r="Y1987" i="8"/>
  <c r="Z1987" i="8" s="1"/>
  <c r="Y1979" i="8"/>
  <c r="Z1979" i="8" s="1"/>
  <c r="Y1931" i="8"/>
  <c r="Z1931" i="8" s="1"/>
  <c r="Y1978" i="8"/>
  <c r="Z1978" i="8" s="1"/>
  <c r="Y1955" i="8"/>
  <c r="Z1955" i="8" s="1"/>
  <c r="Y2025" i="8"/>
  <c r="Z2025" i="8" s="1"/>
  <c r="Y2009" i="8"/>
  <c r="Z2009" i="8" s="1"/>
  <c r="Y1967" i="8"/>
  <c r="Z1967" i="8" s="1"/>
  <c r="Y1943" i="8"/>
  <c r="Z1943" i="8" s="1"/>
  <c r="Y1929" i="8"/>
  <c r="Z1929" i="8" s="1"/>
  <c r="Y1905" i="8"/>
  <c r="Z1905" i="8" s="1"/>
  <c r="Y1873" i="8"/>
  <c r="Z1873" i="8" s="1"/>
  <c r="Y1860" i="8"/>
  <c r="Z1860" i="8" s="1"/>
  <c r="Z2023" i="8"/>
  <c r="AA2023" i="8" s="1"/>
  <c r="AB2023" i="8" s="1"/>
  <c r="Y1832" i="8"/>
  <c r="Z1832" i="8" s="1"/>
  <c r="Y1932" i="8"/>
  <c r="Z1932" i="8" s="1"/>
  <c r="Y1917" i="8"/>
  <c r="Z1917" i="8" s="1"/>
  <c r="Y1885" i="8"/>
  <c r="Z1885" i="8" s="1"/>
  <c r="Y1830" i="8"/>
  <c r="Z1830" i="8" s="1"/>
  <c r="Y1815" i="8"/>
  <c r="Z1815" i="8" s="1"/>
  <c r="Z1849" i="8"/>
  <c r="AA1849" i="8" s="1"/>
  <c r="AB1849" i="8" s="1"/>
  <c r="Y1833" i="8"/>
  <c r="Z1833" i="8" s="1"/>
  <c r="Y1812" i="8"/>
  <c r="Z1812" i="8" s="1"/>
  <c r="Y1787" i="8"/>
  <c r="Z1787" i="8" s="1"/>
  <c r="Y1766" i="8"/>
  <c r="Z1766" i="8" s="1"/>
  <c r="Y1807" i="8"/>
  <c r="Z1807" i="8" s="1"/>
  <c r="Y1786" i="8"/>
  <c r="Z1786" i="8" s="1"/>
  <c r="Y1768" i="8"/>
  <c r="Z1768" i="8" s="1"/>
  <c r="Y1752" i="8"/>
  <c r="Z1752" i="8" s="1"/>
  <c r="Y1736" i="8"/>
  <c r="Z1736" i="8" s="1"/>
  <c r="Y1720" i="8"/>
  <c r="Z1720" i="8" s="1"/>
  <c r="Y1704" i="8"/>
  <c r="Z1704" i="8" s="1"/>
  <c r="Y1664" i="8"/>
  <c r="Z1664" i="8" s="1"/>
  <c r="Y1653" i="8"/>
  <c r="Z1653" i="8" s="1"/>
  <c r="Y1689" i="8"/>
  <c r="Z1689" i="8" s="1"/>
  <c r="Y1668" i="8"/>
  <c r="Z1668" i="8" s="1"/>
  <c r="Y1650" i="8"/>
  <c r="Z1650" i="8" s="1"/>
  <c r="Y1625" i="8"/>
  <c r="Z1625" i="8" s="1"/>
  <c r="Y1604" i="8"/>
  <c r="Z1604" i="8" s="1"/>
  <c r="Y1590" i="8"/>
  <c r="Z1590" i="8" s="1"/>
  <c r="Y1750" i="8"/>
  <c r="Z1750" i="8" s="1"/>
  <c r="Y1734" i="8"/>
  <c r="Z1734" i="8" s="1"/>
  <c r="Y1718" i="8"/>
  <c r="Z1718" i="8" s="1"/>
  <c r="Y1702" i="8"/>
  <c r="Z1702" i="8" s="1"/>
  <c r="Y1677" i="8"/>
  <c r="Z1677" i="8" s="1"/>
  <c r="Y1656" i="8"/>
  <c r="Z1656" i="8" s="1"/>
  <c r="Y1638" i="8"/>
  <c r="Z1638" i="8" s="1"/>
  <c r="Y1613" i="8"/>
  <c r="Z1613" i="8" s="1"/>
  <c r="Z1600" i="8"/>
  <c r="AA1600" i="8" s="1"/>
  <c r="AB1600" i="8" s="1"/>
  <c r="Z1596" i="8"/>
  <c r="AA1596" i="8" s="1"/>
  <c r="Y1581" i="8"/>
  <c r="Z1581" i="8" s="1"/>
  <c r="Y1564" i="8"/>
  <c r="Z1564" i="8" s="1"/>
  <c r="Y1539" i="8"/>
  <c r="Z1539" i="8" s="1"/>
  <c r="Y1518" i="8"/>
  <c r="Z1518" i="8" s="1"/>
  <c r="Y1500" i="8"/>
  <c r="Z1500" i="8" s="1"/>
  <c r="Y1475" i="8"/>
  <c r="Z1475" i="8" s="1"/>
  <c r="Y1454" i="8"/>
  <c r="Z1454" i="8" s="1"/>
  <c r="Y1436" i="8"/>
  <c r="Z1436" i="8" s="1"/>
  <c r="Y1411" i="8"/>
  <c r="Z1411" i="8" s="1"/>
  <c r="Z1651" i="8"/>
  <c r="AA1651" i="8" s="1"/>
  <c r="Z1508" i="8"/>
  <c r="AA1508" i="8" s="1"/>
  <c r="AB1508" i="8" s="1"/>
  <c r="Y1527" i="8"/>
  <c r="Z1527" i="8" s="1"/>
  <c r="Y1505" i="8"/>
  <c r="Z1505" i="8" s="1"/>
  <c r="Z1820" i="8"/>
  <c r="AA1820" i="8" s="1"/>
  <c r="Z1582" i="8"/>
  <c r="AA1582" i="8" s="1"/>
  <c r="Z1524" i="8"/>
  <c r="AA1524" i="8" s="1"/>
  <c r="Z1695" i="8"/>
  <c r="Z1410" i="8"/>
  <c r="AA1410" i="8" s="1"/>
  <c r="AB1410" i="8" s="1"/>
  <c r="Y1353" i="8"/>
  <c r="Z1353" i="8" s="1"/>
  <c r="Y1053" i="8"/>
  <c r="Z1053" i="8" s="1"/>
  <c r="Z1575" i="8"/>
  <c r="AA1575" i="8" s="1"/>
  <c r="Z1429" i="8"/>
  <c r="AA1429" i="8" s="1"/>
  <c r="AB1429" i="8" s="1"/>
  <c r="Z1204" i="8"/>
  <c r="Z1146" i="8"/>
  <c r="Y1100" i="8"/>
  <c r="Z1100" i="8" s="1"/>
  <c r="Y1082" i="8"/>
  <c r="Z1082" i="8" s="1"/>
  <c r="Y1057" i="8"/>
  <c r="Z1057" i="8" s="1"/>
  <c r="Y1036" i="8"/>
  <c r="Z1036" i="8" s="1"/>
  <c r="Y1018" i="8"/>
  <c r="Z1018" i="8" s="1"/>
  <c r="Y993" i="8"/>
  <c r="Z993" i="8" s="1"/>
  <c r="Y1396" i="8"/>
  <c r="Z1396" i="8" s="1"/>
  <c r="Z1360" i="8"/>
  <c r="AA1360" i="8" s="1"/>
  <c r="Y1329" i="8"/>
  <c r="Z1329" i="8" s="1"/>
  <c r="Z1296" i="8"/>
  <c r="AA1296" i="8" s="1"/>
  <c r="Y1265" i="8"/>
  <c r="Z1265" i="8" s="1"/>
  <c r="Y1249" i="8"/>
  <c r="Z1249" i="8" s="1"/>
  <c r="Y1233" i="8"/>
  <c r="Z1233" i="8" s="1"/>
  <c r="Y1217" i="8"/>
  <c r="Z1217" i="8" s="1"/>
  <c r="Y1201" i="8"/>
  <c r="Z1201" i="8" s="1"/>
  <c r="Y1185" i="8"/>
  <c r="Z1185" i="8" s="1"/>
  <c r="Y1169" i="8"/>
  <c r="Z1169" i="8" s="1"/>
  <c r="Y1153" i="8"/>
  <c r="Z1153" i="8" s="1"/>
  <c r="Y1137" i="8"/>
  <c r="Z1137" i="8" s="1"/>
  <c r="Y1120" i="8"/>
  <c r="Z1120" i="8" s="1"/>
  <c r="Y1093" i="8"/>
  <c r="Z1093" i="8" s="1"/>
  <c r="Y1072" i="8"/>
  <c r="Z1072" i="8" s="1"/>
  <c r="Y1054" i="8"/>
  <c r="Z1054" i="8" s="1"/>
  <c r="Y1029" i="8"/>
  <c r="Z1029" i="8" s="1"/>
  <c r="Y1008" i="8"/>
  <c r="Z1008" i="8" s="1"/>
  <c r="Y990" i="8"/>
  <c r="Z990" i="8" s="1"/>
  <c r="Y970" i="8"/>
  <c r="Z970" i="8" s="1"/>
  <c r="Y954" i="8"/>
  <c r="Z954" i="8" s="1"/>
  <c r="Y938" i="8"/>
  <c r="Z938" i="8" s="1"/>
  <c r="Y922" i="8"/>
  <c r="Z922" i="8" s="1"/>
  <c r="Y887" i="8"/>
  <c r="Z887" i="8" s="1"/>
  <c r="Y868" i="8"/>
  <c r="Z868" i="8" s="1"/>
  <c r="Y842" i="8"/>
  <c r="Z842" i="8" s="1"/>
  <c r="Y823" i="8"/>
  <c r="Z823" i="8" s="1"/>
  <c r="Y804" i="8"/>
  <c r="Z804" i="8" s="1"/>
  <c r="Y778" i="8"/>
  <c r="Z778" i="8" s="1"/>
  <c r="Y759" i="8"/>
  <c r="Z759" i="8" s="1"/>
  <c r="Y740" i="8"/>
  <c r="Z740" i="8" s="1"/>
  <c r="Y714" i="8"/>
  <c r="Z714" i="8" s="1"/>
  <c r="Y695" i="8"/>
  <c r="Z695" i="8" s="1"/>
  <c r="Y676" i="8"/>
  <c r="Z676" i="8" s="1"/>
  <c r="Z1385" i="8"/>
  <c r="AA1385" i="8" s="1"/>
  <c r="AA1116" i="8"/>
  <c r="AB1116" i="8" s="1"/>
  <c r="Y1071" i="8"/>
  <c r="Z1071" i="8" s="1"/>
  <c r="Y1007" i="8"/>
  <c r="Z1007" i="8" s="1"/>
  <c r="Y898" i="8"/>
  <c r="Z898" i="8" s="1"/>
  <c r="Y879" i="8"/>
  <c r="Z879" i="8" s="1"/>
  <c r="Y860" i="8"/>
  <c r="Z860" i="8" s="1"/>
  <c r="Y834" i="8"/>
  <c r="Z834" i="8" s="1"/>
  <c r="Y815" i="8"/>
  <c r="Z815" i="8" s="1"/>
  <c r="Y796" i="8"/>
  <c r="Z796" i="8" s="1"/>
  <c r="Y770" i="8"/>
  <c r="Z770" i="8" s="1"/>
  <c r="Y751" i="8"/>
  <c r="Z751" i="8" s="1"/>
  <c r="Y732" i="8"/>
  <c r="Z732" i="8" s="1"/>
  <c r="Y706" i="8"/>
  <c r="Z706" i="8" s="1"/>
  <c r="Y687" i="8"/>
  <c r="Z687" i="8" s="1"/>
  <c r="Y668" i="8"/>
  <c r="Z668" i="8" s="1"/>
  <c r="Y634" i="8"/>
  <c r="Z634" i="8" s="1"/>
  <c r="Y610" i="8"/>
  <c r="Z610" i="8" s="1"/>
  <c r="Y599" i="8"/>
  <c r="Z599" i="8" s="1"/>
  <c r="Y546" i="8"/>
  <c r="Z546" i="8" s="1"/>
  <c r="Y535" i="8"/>
  <c r="Z535" i="8" s="1"/>
  <c r="Y482" i="8"/>
  <c r="Z482" i="8" s="1"/>
  <c r="Y471" i="8"/>
  <c r="Z471" i="8" s="1"/>
  <c r="Y418" i="8"/>
  <c r="Z418" i="8" s="1"/>
  <c r="Y407" i="8"/>
  <c r="Z407" i="8" s="1"/>
  <c r="Y354" i="8"/>
  <c r="Z354" i="8" s="1"/>
  <c r="Y343" i="8"/>
  <c r="Z343" i="8" s="1"/>
  <c r="Y290" i="8"/>
  <c r="Z290" i="8" s="1"/>
  <c r="Y279" i="8"/>
  <c r="Z279" i="8" s="1"/>
  <c r="Y226" i="8"/>
  <c r="Z226" i="8" s="1"/>
  <c r="Y215" i="8"/>
  <c r="Z215" i="8" s="1"/>
  <c r="Y162" i="8"/>
  <c r="Z162" i="8" s="1"/>
  <c r="Y151" i="8"/>
  <c r="Z151" i="8" s="1"/>
  <c r="Y98" i="8"/>
  <c r="Z98" i="8" s="1"/>
  <c r="Y87" i="8"/>
  <c r="Z87" i="8" s="1"/>
  <c r="Y72" i="8"/>
  <c r="Z72" i="8" s="1"/>
  <c r="Y56" i="8"/>
  <c r="Z56" i="8" s="1"/>
  <c r="Y619" i="8"/>
  <c r="Z619" i="8" s="1"/>
  <c r="Y603" i="8"/>
  <c r="Z603" i="8" s="1"/>
  <c r="Y587" i="8"/>
  <c r="Z587" i="8" s="1"/>
  <c r="Y571" i="8"/>
  <c r="Z571" i="8" s="1"/>
  <c r="Y555" i="8"/>
  <c r="Z555" i="8" s="1"/>
  <c r="Y534" i="8"/>
  <c r="Z534" i="8" s="1"/>
  <c r="Y516" i="8"/>
  <c r="Z516" i="8" s="1"/>
  <c r="Y500" i="8"/>
  <c r="Z500" i="8" s="1"/>
  <c r="Y484" i="8"/>
  <c r="Z484" i="8" s="1"/>
  <c r="Y283" i="8"/>
  <c r="Z283" i="8" s="1"/>
  <c r="Y262" i="8"/>
  <c r="Z262" i="8" s="1"/>
  <c r="Y246" i="8"/>
  <c r="Z246" i="8" s="1"/>
  <c r="Y230" i="8"/>
  <c r="Z230" i="8" s="1"/>
  <c r="Y214" i="8"/>
  <c r="Z214" i="8" s="1"/>
  <c r="Y198" i="8"/>
  <c r="Z198" i="8" s="1"/>
  <c r="Y182" i="8"/>
  <c r="Z182" i="8" s="1"/>
  <c r="Y166" i="8"/>
  <c r="Z166" i="8" s="1"/>
  <c r="Y150" i="8"/>
  <c r="Z150" i="8" s="1"/>
  <c r="Y134" i="8"/>
  <c r="Z134" i="8" s="1"/>
  <c r="Y118" i="8"/>
  <c r="Z118" i="8" s="1"/>
  <c r="Y102" i="8"/>
  <c r="Z102" i="8" s="1"/>
  <c r="AA1220" i="8"/>
  <c r="AB1220" i="8" s="1"/>
  <c r="Y654" i="8"/>
  <c r="Z654" i="8" s="1"/>
  <c r="Z632" i="8"/>
  <c r="AA632" i="8" s="1"/>
  <c r="AB632" i="8" s="1"/>
  <c r="Y616" i="8"/>
  <c r="Z616" i="8" s="1"/>
  <c r="Y591" i="8"/>
  <c r="Z591" i="8" s="1"/>
  <c r="Y570" i="8"/>
  <c r="Z570" i="8" s="1"/>
  <c r="Y552" i="8"/>
  <c r="Z552" i="8" s="1"/>
  <c r="Y527" i="8"/>
  <c r="Z527" i="8" s="1"/>
  <c r="Y506" i="8"/>
  <c r="Z506" i="8" s="1"/>
  <c r="Y488" i="8"/>
  <c r="Z488" i="8" s="1"/>
  <c r="Y463" i="8"/>
  <c r="Z463" i="8" s="1"/>
  <c r="Y442" i="8"/>
  <c r="Z442" i="8" s="1"/>
  <c r="Y424" i="8"/>
  <c r="Z424" i="8" s="1"/>
  <c r="Y399" i="8"/>
  <c r="Z399" i="8" s="1"/>
  <c r="Y378" i="8"/>
  <c r="Z378" i="8" s="1"/>
  <c r="Y360" i="8"/>
  <c r="Z360" i="8" s="1"/>
  <c r="Y335" i="8"/>
  <c r="Z335" i="8" s="1"/>
  <c r="Y314" i="8"/>
  <c r="Z314" i="8" s="1"/>
  <c r="Y296" i="8"/>
  <c r="Z296" i="8" s="1"/>
  <c r="Y271" i="8"/>
  <c r="Z271" i="8" s="1"/>
  <c r="Y250" i="8"/>
  <c r="Z250" i="8" s="1"/>
  <c r="Y232" i="8"/>
  <c r="Z232" i="8" s="1"/>
  <c r="Y207" i="8"/>
  <c r="Z207" i="8" s="1"/>
  <c r="Y186" i="8"/>
  <c r="Z186" i="8" s="1"/>
  <c r="Y168" i="8"/>
  <c r="Z168" i="8" s="1"/>
  <c r="Y143" i="8"/>
  <c r="Z143" i="8" s="1"/>
  <c r="Y122" i="8"/>
  <c r="Z122" i="8" s="1"/>
  <c r="Y104" i="8"/>
  <c r="Z104" i="8" s="1"/>
  <c r="Y86" i="8"/>
  <c r="Z86" i="8" s="1"/>
  <c r="Y70" i="8"/>
  <c r="Z70" i="8" s="1"/>
  <c r="Y54" i="8"/>
  <c r="Z54" i="8" s="1"/>
  <c r="AA1092" i="8"/>
  <c r="AB1092" i="8" s="1"/>
  <c r="Y29" i="8"/>
  <c r="Z29" i="8" s="1"/>
  <c r="Y13" i="8"/>
  <c r="Z13" i="8" s="1"/>
  <c r="AA572" i="8"/>
  <c r="AB572" i="8" s="1"/>
  <c r="Y33" i="8"/>
  <c r="Z33" i="8" s="1"/>
  <c r="Y17" i="8"/>
  <c r="Z17" i="8" s="1"/>
  <c r="AB1690" i="8"/>
  <c r="Y1567" i="8"/>
  <c r="Z1567" i="8" s="1"/>
  <c r="Y1546" i="8"/>
  <c r="Z1546" i="8" s="1"/>
  <c r="Y1528" i="8"/>
  <c r="Z1528" i="8" s="1"/>
  <c r="Y1503" i="8"/>
  <c r="Z1503" i="8" s="1"/>
  <c r="Y1482" i="8"/>
  <c r="Z1482" i="8" s="1"/>
  <c r="Y1464" i="8"/>
  <c r="Z1464" i="8" s="1"/>
  <c r="Y1439" i="8"/>
  <c r="Z1439" i="8" s="1"/>
  <c r="Y1418" i="8"/>
  <c r="Z1418" i="8" s="1"/>
  <c r="Y1400" i="8"/>
  <c r="Z1400" i="8" s="1"/>
  <c r="AA1761" i="8"/>
  <c r="AB1761" i="8" s="1"/>
  <c r="Y1580" i="8"/>
  <c r="Z1580" i="8" s="1"/>
  <c r="Y1555" i="8"/>
  <c r="Z1555" i="8" s="1"/>
  <c r="Y1534" i="8"/>
  <c r="Z1534" i="8" s="1"/>
  <c r="Y1516" i="8"/>
  <c r="Z1516" i="8" s="1"/>
  <c r="Y1491" i="8"/>
  <c r="Z1491" i="8" s="1"/>
  <c r="Y1470" i="8"/>
  <c r="Z1470" i="8" s="1"/>
  <c r="Y1452" i="8"/>
  <c r="Z1452" i="8" s="1"/>
  <c r="Y1427" i="8"/>
  <c r="Z1427" i="8" s="1"/>
  <c r="Y1406" i="8"/>
  <c r="Z1406" i="8" s="1"/>
  <c r="AA1627" i="8"/>
  <c r="AB1627" i="8" s="1"/>
  <c r="Y1574" i="8"/>
  <c r="Z1574" i="8" s="1"/>
  <c r="Y1510" i="8"/>
  <c r="Z1510" i="8" s="1"/>
  <c r="AA1488" i="8"/>
  <c r="AB1488" i="8" s="1"/>
  <c r="Y1446" i="8"/>
  <c r="Z1446" i="8" s="1"/>
  <c r="Y1565" i="8"/>
  <c r="Z1565" i="8" s="1"/>
  <c r="Y1501" i="8"/>
  <c r="Z1501" i="8" s="1"/>
  <c r="Y1437" i="8"/>
  <c r="Z1437" i="8" s="1"/>
  <c r="Y1379" i="8"/>
  <c r="Z1379" i="8" s="1"/>
  <c r="Y1371" i="8"/>
  <c r="Z1371" i="8" s="1"/>
  <c r="Y1363" i="8"/>
  <c r="Z1363" i="8" s="1"/>
  <c r="Y1355" i="8"/>
  <c r="Z1355" i="8" s="1"/>
  <c r="Y1347" i="8"/>
  <c r="Z1347" i="8" s="1"/>
  <c r="Y1339" i="8"/>
  <c r="Z1339" i="8" s="1"/>
  <c r="Y1331" i="8"/>
  <c r="Z1331" i="8" s="1"/>
  <c r="Y1323" i="8"/>
  <c r="Z1323" i="8" s="1"/>
  <c r="Y1315" i="8"/>
  <c r="Z1315" i="8" s="1"/>
  <c r="Y1307" i="8"/>
  <c r="Z1307" i="8" s="1"/>
  <c r="Y1299" i="8"/>
  <c r="Z1299" i="8" s="1"/>
  <c r="Y1291" i="8"/>
  <c r="Z1291" i="8" s="1"/>
  <c r="Y1283" i="8"/>
  <c r="Z1283" i="8" s="1"/>
  <c r="Y1275" i="8"/>
  <c r="Z1275" i="8" s="1"/>
  <c r="Y1267" i="8"/>
  <c r="Z1267" i="8" s="1"/>
  <c r="Y1259" i="8"/>
  <c r="Z1259" i="8" s="1"/>
  <c r="AA1615" i="8"/>
  <c r="AB1615" i="8" s="1"/>
  <c r="AA1568" i="8"/>
  <c r="AB1568" i="8" s="1"/>
  <c r="AA1504" i="8"/>
  <c r="AB1504" i="8" s="1"/>
  <c r="AA1472" i="8"/>
  <c r="AB1472" i="8" s="1"/>
  <c r="AA1440" i="8"/>
  <c r="AB1440" i="8" s="1"/>
  <c r="AA1408" i="8"/>
  <c r="AB1408" i="8" s="1"/>
  <c r="Y1390" i="8"/>
  <c r="Z1390" i="8" s="1"/>
  <c r="AA1517" i="8"/>
  <c r="AB1517" i="8" s="1"/>
  <c r="Y1369" i="8"/>
  <c r="Z1369" i="8" s="1"/>
  <c r="Z1336" i="8"/>
  <c r="AA1336" i="8" s="1"/>
  <c r="Y1305" i="8"/>
  <c r="Z1305" i="8" s="1"/>
  <c r="Z1272" i="8"/>
  <c r="AA1272" i="8" s="1"/>
  <c r="Y1241" i="8"/>
  <c r="Z1241" i="8" s="1"/>
  <c r="Z1208" i="8"/>
  <c r="Y1177" i="8"/>
  <c r="Z1177" i="8" s="1"/>
  <c r="Z1144" i="8"/>
  <c r="AA1144" i="8" s="1"/>
  <c r="Y1126" i="8"/>
  <c r="Z1126" i="8" s="1"/>
  <c r="Y1101" i="8"/>
  <c r="AA1062" i="8"/>
  <c r="AB1062" i="8" s="1"/>
  <c r="Y1048" i="8"/>
  <c r="Z1048" i="8" s="1"/>
  <c r="Y1037" i="8"/>
  <c r="AA998" i="8"/>
  <c r="AB998" i="8" s="1"/>
  <c r="Y984" i="8"/>
  <c r="Z984" i="8" s="1"/>
  <c r="Y968" i="8"/>
  <c r="Y952" i="8"/>
  <c r="Z952" i="8" s="1"/>
  <c r="Y936" i="8"/>
  <c r="Z936" i="8" s="1"/>
  <c r="Y920" i="8"/>
  <c r="Z920" i="8" s="1"/>
  <c r="AA1557" i="8"/>
  <c r="AB1557" i="8" s="1"/>
  <c r="AA1481" i="8"/>
  <c r="AB1481" i="8" s="1"/>
  <c r="AA1421" i="8"/>
  <c r="AB1421" i="8" s="1"/>
  <c r="AA1129" i="8"/>
  <c r="AB1129" i="8" s="1"/>
  <c r="Y1098" i="8"/>
  <c r="Z1098" i="8" s="1"/>
  <c r="Y1073" i="8"/>
  <c r="Z1073" i="8" s="1"/>
  <c r="Y1052" i="8"/>
  <c r="Z1052" i="8" s="1"/>
  <c r="Y1034" i="8"/>
  <c r="Y1009" i="8"/>
  <c r="Y988" i="8"/>
  <c r="AA1586" i="8"/>
  <c r="AB1586" i="8" s="1"/>
  <c r="AA1474" i="8"/>
  <c r="AB1474" i="8" s="1"/>
  <c r="AA1401" i="8"/>
  <c r="AB1401" i="8" s="1"/>
  <c r="Z1376" i="8"/>
  <c r="AA1376" i="8" s="1"/>
  <c r="Y1345" i="8"/>
  <c r="Z1345" i="8" s="1"/>
  <c r="Z1312" i="8"/>
  <c r="AA1312" i="8" s="1"/>
  <c r="Y1281" i="8"/>
  <c r="Z1281" i="8" s="1"/>
  <c r="Y1136" i="8"/>
  <c r="Z1136" i="8" s="1"/>
  <c r="AA1133" i="8"/>
  <c r="AB1133" i="8" s="1"/>
  <c r="Y1118" i="8"/>
  <c r="Z1118" i="8" s="1"/>
  <c r="Y1109" i="8"/>
  <c r="Z1109" i="8" s="1"/>
  <c r="Y1088" i="8"/>
  <c r="Y1070" i="8"/>
  <c r="Z1070" i="8" s="1"/>
  <c r="Y1045" i="8"/>
  <c r="Z1045" i="8" s="1"/>
  <c r="Y1024" i="8"/>
  <c r="Z1024" i="8" s="1"/>
  <c r="Y1006" i="8"/>
  <c r="Z1006" i="8" s="1"/>
  <c r="Y982" i="8"/>
  <c r="Z982" i="8" s="1"/>
  <c r="Y966" i="8"/>
  <c r="Z966" i="8" s="1"/>
  <c r="Y950" i="8"/>
  <c r="Z950" i="8" s="1"/>
  <c r="Y934" i="8"/>
  <c r="Y918" i="8"/>
  <c r="AA1324" i="8"/>
  <c r="AB1324" i="8" s="1"/>
  <c r="AB1292" i="8"/>
  <c r="AA1196" i="8"/>
  <c r="AB1196" i="8" s="1"/>
  <c r="AA1103" i="8"/>
  <c r="AB1103" i="8" s="1"/>
  <c r="Y884" i="8"/>
  <c r="Z884" i="8" s="1"/>
  <c r="Y858" i="8"/>
  <c r="Z858" i="8" s="1"/>
  <c r="Y839" i="8"/>
  <c r="Y820" i="8"/>
  <c r="Z820" i="8" s="1"/>
  <c r="Y794" i="8"/>
  <c r="Y775" i="8"/>
  <c r="Y756" i="8"/>
  <c r="Z756" i="8" s="1"/>
  <c r="Y730" i="8"/>
  <c r="Y711" i="8"/>
  <c r="Z711" i="8" s="1"/>
  <c r="Y692" i="8"/>
  <c r="Y662" i="8"/>
  <c r="Z662" i="8" s="1"/>
  <c r="AA1658" i="8"/>
  <c r="AB1658" i="8" s="1"/>
  <c r="AA1541" i="8"/>
  <c r="AB1541" i="8" s="1"/>
  <c r="AA1332" i="8"/>
  <c r="AB1332" i="8" s="1"/>
  <c r="AA1300" i="8"/>
  <c r="AB1300" i="8" s="1"/>
  <c r="AA1268" i="8"/>
  <c r="AB1268" i="8" s="1"/>
  <c r="AA1236" i="8"/>
  <c r="AB1236" i="8" s="1"/>
  <c r="AA1172" i="8"/>
  <c r="AB1172" i="8" s="1"/>
  <c r="AA1042" i="8"/>
  <c r="AB1042" i="8" s="1"/>
  <c r="AA973" i="8"/>
  <c r="AB973" i="8" s="1"/>
  <c r="AA957" i="8"/>
  <c r="AB957" i="8" s="1"/>
  <c r="AA941" i="8"/>
  <c r="AB941" i="8" s="1"/>
  <c r="AA909" i="8"/>
  <c r="AB909" i="8" s="1"/>
  <c r="AA856" i="8"/>
  <c r="AB856" i="8" s="1"/>
  <c r="AA811" i="8"/>
  <c r="AB811" i="8" s="1"/>
  <c r="AA792" i="8"/>
  <c r="AB792" i="8" s="1"/>
  <c r="AA747" i="8"/>
  <c r="AB747" i="8" s="1"/>
  <c r="AA728" i="8"/>
  <c r="AB728" i="8" s="1"/>
  <c r="Y666" i="8"/>
  <c r="AA1308" i="8"/>
  <c r="AB1308" i="8" s="1"/>
  <c r="AA1180" i="8"/>
  <c r="AB1180" i="8" s="1"/>
  <c r="AA1108" i="8"/>
  <c r="AB1108" i="8" s="1"/>
  <c r="AA1075" i="8"/>
  <c r="AB1075" i="8" s="1"/>
  <c r="AA1044" i="8"/>
  <c r="AB1044" i="8" s="1"/>
  <c r="AA1011" i="8"/>
  <c r="AB1011" i="8" s="1"/>
  <c r="Y895" i="8"/>
  <c r="Z895" i="8" s="1"/>
  <c r="Y876" i="8"/>
  <c r="Y850" i="8"/>
  <c r="Z850" i="8" s="1"/>
  <c r="Y831" i="8"/>
  <c r="Y812" i="8"/>
  <c r="Y786" i="8"/>
  <c r="Z786" i="8" s="1"/>
  <c r="Y767" i="8"/>
  <c r="Z767" i="8" s="1"/>
  <c r="Y748" i="8"/>
  <c r="Z748" i="8" s="1"/>
  <c r="Y722" i="8"/>
  <c r="Y703" i="8"/>
  <c r="Y684" i="8"/>
  <c r="Z684" i="8" s="1"/>
  <c r="AA1386" i="8"/>
  <c r="AB1386" i="8" s="1"/>
  <c r="AA1316" i="8"/>
  <c r="AB1316" i="8" s="1"/>
  <c r="AA1111" i="8"/>
  <c r="AB1111" i="8" s="1"/>
  <c r="AA1015" i="8"/>
  <c r="AB1015" i="8" s="1"/>
  <c r="AA971" i="8"/>
  <c r="AB971" i="8" s="1"/>
  <c r="AA907" i="8"/>
  <c r="AB907" i="8" s="1"/>
  <c r="AA893" i="8"/>
  <c r="AB893" i="8" s="1"/>
  <c r="AA805" i="8"/>
  <c r="AB805" i="8" s="1"/>
  <c r="AA771" i="8"/>
  <c r="AB771" i="8" s="1"/>
  <c r="AA765" i="8"/>
  <c r="AB765" i="8" s="1"/>
  <c r="AA677" i="8"/>
  <c r="AB677" i="8" s="1"/>
  <c r="Z658" i="8"/>
  <c r="Z652" i="8"/>
  <c r="AA652" i="8" s="1"/>
  <c r="AB624" i="8"/>
  <c r="AA608" i="8"/>
  <c r="AB608" i="8" s="1"/>
  <c r="Y594" i="8"/>
  <c r="Z594" i="8" s="1"/>
  <c r="Y583" i="8"/>
  <c r="AA544" i="8"/>
  <c r="AB544" i="8" s="1"/>
  <c r="Y530" i="8"/>
  <c r="Z530" i="8" s="1"/>
  <c r="Y519" i="8"/>
  <c r="AA480" i="8"/>
  <c r="AB480" i="8" s="1"/>
  <c r="Y466" i="8"/>
  <c r="Z466" i="8" s="1"/>
  <c r="Y455" i="8"/>
  <c r="AA416" i="8"/>
  <c r="AB416" i="8" s="1"/>
  <c r="Y402" i="8"/>
  <c r="Z402" i="8" s="1"/>
  <c r="Y391" i="8"/>
  <c r="AA352" i="8"/>
  <c r="AB352" i="8" s="1"/>
  <c r="Y338" i="8"/>
  <c r="Z338" i="8" s="1"/>
  <c r="Y327" i="8"/>
  <c r="AA288" i="8"/>
  <c r="AB288" i="8" s="1"/>
  <c r="Y274" i="8"/>
  <c r="Z274" i="8" s="1"/>
  <c r="Y263" i="8"/>
  <c r="AA224" i="8"/>
  <c r="AB224" i="8" s="1"/>
  <c r="Y210" i="8"/>
  <c r="Z210" i="8" s="1"/>
  <c r="Y199" i="8"/>
  <c r="AA160" i="8"/>
  <c r="AB160" i="8" s="1"/>
  <c r="Y146" i="8"/>
  <c r="Z146" i="8" s="1"/>
  <c r="Y135" i="8"/>
  <c r="AA96" i="8"/>
  <c r="AB96" i="8" s="1"/>
  <c r="Y84" i="8"/>
  <c r="Z84" i="8" s="1"/>
  <c r="Y68" i="8"/>
  <c r="Y52" i="8"/>
  <c r="Z52" i="8" s="1"/>
  <c r="AA1866" i="8"/>
  <c r="AB1866" i="8" s="1"/>
  <c r="AA885" i="8"/>
  <c r="AB885" i="8" s="1"/>
  <c r="AA845" i="8"/>
  <c r="AB845" i="8" s="1"/>
  <c r="AA752" i="8"/>
  <c r="AB752" i="8" s="1"/>
  <c r="AA547" i="8"/>
  <c r="AB547" i="8" s="1"/>
  <c r="AA531" i="8"/>
  <c r="AB531" i="8" s="1"/>
  <c r="AA252" i="8"/>
  <c r="AB252" i="8" s="1"/>
  <c r="AA1561" i="8"/>
  <c r="AB1561" i="8" s="1"/>
  <c r="AA1493" i="8"/>
  <c r="AB1493" i="8" s="1"/>
  <c r="AA1277" i="8"/>
  <c r="AB1277" i="8" s="1"/>
  <c r="AA1033" i="8"/>
  <c r="AB1033" i="8" s="1"/>
  <c r="AA959" i="8"/>
  <c r="AB959" i="8" s="1"/>
  <c r="AA883" i="8"/>
  <c r="AB883" i="8" s="1"/>
  <c r="AA877" i="8"/>
  <c r="AB877" i="8" s="1"/>
  <c r="AA789" i="8"/>
  <c r="AB789" i="8" s="1"/>
  <c r="AA755" i="8"/>
  <c r="AB755" i="8" s="1"/>
  <c r="AA749" i="8"/>
  <c r="AB749" i="8" s="1"/>
  <c r="AA659" i="8"/>
  <c r="AB659" i="8" s="1"/>
  <c r="AA657" i="8"/>
  <c r="AB657" i="8" s="1"/>
  <c r="Y614" i="8"/>
  <c r="Z614" i="8" s="1"/>
  <c r="Y598" i="8"/>
  <c r="Z598" i="8" s="1"/>
  <c r="Y582" i="8"/>
  <c r="Z582" i="8" s="1"/>
  <c r="Y566" i="8"/>
  <c r="Z566" i="8" s="1"/>
  <c r="Y550" i="8"/>
  <c r="Z550" i="8" s="1"/>
  <c r="Y532" i="8"/>
  <c r="Z532" i="8" s="1"/>
  <c r="Y475" i="8"/>
  <c r="Z475" i="8" s="1"/>
  <c r="Y459" i="8"/>
  <c r="Z459" i="8" s="1"/>
  <c r="Y443" i="8"/>
  <c r="Z443" i="8" s="1"/>
  <c r="Y427" i="8"/>
  <c r="Z427" i="8" s="1"/>
  <c r="Y411" i="8"/>
  <c r="Z411" i="8" s="1"/>
  <c r="Y395" i="8"/>
  <c r="Z395" i="8" s="1"/>
  <c r="Y379" i="8"/>
  <c r="Z379" i="8" s="1"/>
  <c r="Y363" i="8"/>
  <c r="Z363" i="8" s="1"/>
  <c r="Y347" i="8"/>
  <c r="Z347" i="8" s="1"/>
  <c r="Y331" i="8"/>
  <c r="Z331" i="8" s="1"/>
  <c r="Y315" i="8"/>
  <c r="Z315" i="8" s="1"/>
  <c r="Y299" i="8"/>
  <c r="Z299" i="8" s="1"/>
  <c r="Y278" i="8"/>
  <c r="Z278" i="8" s="1"/>
  <c r="Y260" i="8"/>
  <c r="Z260" i="8" s="1"/>
  <c r="Y244" i="8"/>
  <c r="Z244" i="8" s="1"/>
  <c r="Y228" i="8"/>
  <c r="Z228" i="8" s="1"/>
  <c r="Y212" i="8"/>
  <c r="Z212" i="8" s="1"/>
  <c r="Y196" i="8"/>
  <c r="Z196" i="8" s="1"/>
  <c r="Y180" i="8"/>
  <c r="Z180" i="8" s="1"/>
  <c r="Y164" i="8"/>
  <c r="Z164" i="8" s="1"/>
  <c r="Y148" i="8"/>
  <c r="Z148" i="8" s="1"/>
  <c r="Y132" i="8"/>
  <c r="Z132" i="8" s="1"/>
  <c r="Y116" i="8"/>
  <c r="Z116" i="8" s="1"/>
  <c r="Y100" i="8"/>
  <c r="Z100" i="8" s="1"/>
  <c r="AA1079" i="8"/>
  <c r="AB1079" i="8" s="1"/>
  <c r="AA906" i="8"/>
  <c r="AB906" i="8" s="1"/>
  <c r="AA647" i="8"/>
  <c r="AB647" i="8" s="1"/>
  <c r="AA631" i="8"/>
  <c r="AB631" i="8" s="1"/>
  <c r="AA590" i="8"/>
  <c r="AB590" i="8" s="1"/>
  <c r="AA467" i="8"/>
  <c r="AB467" i="8" s="1"/>
  <c r="AA307" i="8"/>
  <c r="AB307" i="8" s="1"/>
  <c r="AA220" i="8"/>
  <c r="AB220" i="8" s="1"/>
  <c r="AA211" i="8"/>
  <c r="AB211" i="8" s="1"/>
  <c r="AA163" i="8"/>
  <c r="AB163" i="8" s="1"/>
  <c r="AA147" i="8"/>
  <c r="AB147" i="8" s="1"/>
  <c r="AA1156" i="8"/>
  <c r="AB1156" i="8" s="1"/>
  <c r="AA1055" i="8"/>
  <c r="AB1055" i="8" s="1"/>
  <c r="AA963" i="8"/>
  <c r="AB963" i="8" s="1"/>
  <c r="AA837" i="8"/>
  <c r="AB837" i="8" s="1"/>
  <c r="AA797" i="8"/>
  <c r="AB797" i="8" s="1"/>
  <c r="AA709" i="8"/>
  <c r="AB709" i="8" s="1"/>
  <c r="AA675" i="8"/>
  <c r="AB675" i="8" s="1"/>
  <c r="AA669" i="8"/>
  <c r="AB669" i="8" s="1"/>
  <c r="Y661" i="8"/>
  <c r="Z661" i="8" s="1"/>
  <c r="Z640" i="8"/>
  <c r="AA640" i="8" s="1"/>
  <c r="Y630" i="8"/>
  <c r="Z630" i="8" s="1"/>
  <c r="Y607" i="8"/>
  <c r="Z607" i="8" s="1"/>
  <c r="Y586" i="8"/>
  <c r="Z586" i="8" s="1"/>
  <c r="Y568" i="8"/>
  <c r="Z568" i="8" s="1"/>
  <c r="Y543" i="8"/>
  <c r="Z543" i="8" s="1"/>
  <c r="Y522" i="8"/>
  <c r="Z522" i="8" s="1"/>
  <c r="Y504" i="8"/>
  <c r="Z504" i="8" s="1"/>
  <c r="Y479" i="8"/>
  <c r="Z479" i="8" s="1"/>
  <c r="Y458" i="8"/>
  <c r="Z458" i="8" s="1"/>
  <c r="Y440" i="8"/>
  <c r="Z440" i="8" s="1"/>
  <c r="Y415" i="8"/>
  <c r="Z415" i="8" s="1"/>
  <c r="Y394" i="8"/>
  <c r="Z394" i="8" s="1"/>
  <c r="Y376" i="8"/>
  <c r="Z376" i="8" s="1"/>
  <c r="Y351" i="8"/>
  <c r="Z351" i="8" s="1"/>
  <c r="Y330" i="8"/>
  <c r="Z330" i="8" s="1"/>
  <c r="Y312" i="8"/>
  <c r="Z312" i="8" s="1"/>
  <c r="Y287" i="8"/>
  <c r="Z287" i="8" s="1"/>
  <c r="Y266" i="8"/>
  <c r="Z266" i="8" s="1"/>
  <c r="Y248" i="8"/>
  <c r="Z248" i="8" s="1"/>
  <c r="Y223" i="8"/>
  <c r="Z223" i="8" s="1"/>
  <c r="Y202" i="8"/>
  <c r="Z202" i="8" s="1"/>
  <c r="Y184" i="8"/>
  <c r="Z184" i="8" s="1"/>
  <c r="Y159" i="8"/>
  <c r="Z159" i="8" s="1"/>
  <c r="Y138" i="8"/>
  <c r="Z138" i="8" s="1"/>
  <c r="Y120" i="8"/>
  <c r="Z120" i="8" s="1"/>
  <c r="Y95" i="8"/>
  <c r="Z95" i="8" s="1"/>
  <c r="Y82" i="8"/>
  <c r="Z82" i="8" s="1"/>
  <c r="Y66" i="8"/>
  <c r="Z66" i="8" s="1"/>
  <c r="Y50" i="8"/>
  <c r="Z50" i="8" s="1"/>
  <c r="AB462" i="8"/>
  <c r="AA419" i="8"/>
  <c r="AB419" i="8" s="1"/>
  <c r="AA371" i="8"/>
  <c r="AB371" i="8" s="1"/>
  <c r="AA227" i="8"/>
  <c r="AB227" i="8" s="1"/>
  <c r="AA174" i="8"/>
  <c r="AB174" i="8" s="1"/>
  <c r="AA140" i="8"/>
  <c r="AB140" i="8" s="1"/>
  <c r="AA131" i="8"/>
  <c r="AB131" i="8" s="1"/>
  <c r="AA617" i="8"/>
  <c r="AB617" i="8" s="1"/>
  <c r="AA585" i="8"/>
  <c r="AA553" i="8"/>
  <c r="AB553" i="8" s="1"/>
  <c r="AB513" i="8"/>
  <c r="AA489" i="8"/>
  <c r="AB489" i="8" s="1"/>
  <c r="AA345" i="8"/>
  <c r="AB345" i="8" s="1"/>
  <c r="AA313" i="8"/>
  <c r="AB313" i="8" s="1"/>
  <c r="AB305" i="8"/>
  <c r="AA281" i="8"/>
  <c r="AB281" i="8" s="1"/>
  <c r="AA75" i="8"/>
  <c r="AB75" i="8" s="1"/>
  <c r="AA47" i="8"/>
  <c r="AB47" i="8" s="1"/>
  <c r="Y41" i="8"/>
  <c r="Z41" i="8" s="1"/>
  <c r="Y36" i="8"/>
  <c r="Z36" i="8" s="1"/>
  <c r="Y25" i="8"/>
  <c r="Z25" i="8" s="1"/>
  <c r="Y20" i="8"/>
  <c r="Z20" i="8" s="1"/>
  <c r="Y9" i="8"/>
  <c r="Z9" i="8" s="1"/>
  <c r="AA469" i="8"/>
  <c r="AB469" i="8" s="1"/>
  <c r="AA237" i="8"/>
  <c r="AB237" i="8" s="1"/>
  <c r="AA30" i="8"/>
  <c r="AB30" i="8" s="1"/>
  <c r="AA645" i="8"/>
  <c r="AB645" i="8" s="1"/>
  <c r="AA457" i="8"/>
  <c r="AB457" i="8" s="1"/>
  <c r="AA425" i="8"/>
  <c r="AB425" i="8" s="1"/>
  <c r="AA249" i="8"/>
  <c r="AB249" i="8" s="1"/>
  <c r="AA149" i="8"/>
  <c r="AB149" i="8" s="1"/>
  <c r="AA97" i="8"/>
  <c r="AB97" i="8" s="1"/>
  <c r="AA57" i="8"/>
  <c r="AB57" i="8" s="1"/>
  <c r="Y44" i="8"/>
  <c r="Z44" i="8" s="1"/>
  <c r="Y27" i="8"/>
  <c r="Z27" i="8" s="1"/>
  <c r="Y11" i="8"/>
  <c r="Z11" i="8" s="1"/>
  <c r="AA145" i="8"/>
  <c r="AB145" i="8" s="1"/>
  <c r="AA61" i="8"/>
  <c r="AB61" i="8" s="1"/>
  <c r="AA16" i="8"/>
  <c r="AB16" i="8" s="1"/>
  <c r="AA588" i="8"/>
  <c r="AB588" i="8" s="1"/>
  <c r="AA573" i="8"/>
  <c r="AB573" i="8" s="1"/>
  <c r="AA525" i="8"/>
  <c r="AB525" i="8" s="1"/>
  <c r="AA493" i="8"/>
  <c r="AB493" i="8" s="1"/>
  <c r="AA393" i="8"/>
  <c r="AB393" i="8" s="1"/>
  <c r="AA349" i="8"/>
  <c r="AB349" i="8" s="1"/>
  <c r="AA317" i="8"/>
  <c r="AB317" i="8" s="1"/>
  <c r="AA309" i="8"/>
  <c r="AB309" i="8" s="1"/>
  <c r="AA284" i="8"/>
  <c r="AB284" i="8" s="1"/>
  <c r="AA201" i="8"/>
  <c r="AB201" i="8" s="1"/>
  <c r="AA63" i="8"/>
  <c r="Y31" i="8"/>
  <c r="Z31" i="8" s="1"/>
  <c r="Y15" i="8"/>
  <c r="Z15" i="8" s="1"/>
  <c r="AA477" i="8"/>
  <c r="AB477" i="8" s="1"/>
  <c r="AA245" i="8"/>
  <c r="AB245" i="8" s="1"/>
  <c r="Y1671" i="8"/>
  <c r="Z1671" i="8" s="1"/>
  <c r="Y1607" i="8"/>
  <c r="Z1607" i="8" s="1"/>
  <c r="Y1597" i="8"/>
  <c r="Z1597" i="8" s="1"/>
  <c r="Y1562" i="8"/>
  <c r="Z1562" i="8" s="1"/>
  <c r="Y1544" i="8"/>
  <c r="Z1544" i="8" s="1"/>
  <c r="Y1519" i="8"/>
  <c r="Z1519" i="8" s="1"/>
  <c r="Y1498" i="8"/>
  <c r="Z1498" i="8" s="1"/>
  <c r="Y1480" i="8"/>
  <c r="Z1480" i="8" s="1"/>
  <c r="Y1455" i="8"/>
  <c r="Z1455" i="8" s="1"/>
  <c r="Y1434" i="8"/>
  <c r="Z1434" i="8" s="1"/>
  <c r="Y1416" i="8"/>
  <c r="Z1416" i="8" s="1"/>
  <c r="Y1655" i="8"/>
  <c r="Z1655" i="8" s="1"/>
  <c r="Y1593" i="8"/>
  <c r="Z1593" i="8" s="1"/>
  <c r="Y1571" i="8"/>
  <c r="Z1571" i="8" s="1"/>
  <c r="Y1550" i="8"/>
  <c r="Z1550" i="8" s="1"/>
  <c r="Y1532" i="8"/>
  <c r="Z1532" i="8" s="1"/>
  <c r="Y1507" i="8"/>
  <c r="Z1507" i="8" s="1"/>
  <c r="Y1486" i="8"/>
  <c r="Z1486" i="8" s="1"/>
  <c r="Y1468" i="8"/>
  <c r="Z1468" i="8" s="1"/>
  <c r="Y1443" i="8"/>
  <c r="Z1443" i="8" s="1"/>
  <c r="Y1422" i="8"/>
  <c r="Z1422" i="8" s="1"/>
  <c r="Y1404" i="8"/>
  <c r="Z1404" i="8" s="1"/>
  <c r="Y1559" i="8"/>
  <c r="Z1559" i="8" s="1"/>
  <c r="Y1537" i="8"/>
  <c r="Z1537" i="8" s="1"/>
  <c r="Y1495" i="8"/>
  <c r="Z1495" i="8" s="1"/>
  <c r="Y1473" i="8"/>
  <c r="Z1473" i="8" s="1"/>
  <c r="Y1431" i="8"/>
  <c r="Z1431" i="8" s="1"/>
  <c r="Y1409" i="8"/>
  <c r="Z1409" i="8" s="1"/>
  <c r="Z1397" i="8"/>
  <c r="AA1397" i="8" s="1"/>
  <c r="Y1378" i="8"/>
  <c r="Z1378" i="8" s="1"/>
  <c r="Y1370" i="8"/>
  <c r="Z1370" i="8" s="1"/>
  <c r="Y1362" i="8"/>
  <c r="Z1362" i="8" s="1"/>
  <c r="Y1354" i="8"/>
  <c r="Z1354" i="8" s="1"/>
  <c r="Y1346" i="8"/>
  <c r="Z1346" i="8" s="1"/>
  <c r="Y1338" i="8"/>
  <c r="Z1338" i="8" s="1"/>
  <c r="Y1330" i="8"/>
  <c r="Z1330" i="8" s="1"/>
  <c r="Y1322" i="8"/>
  <c r="Z1322" i="8" s="1"/>
  <c r="Y1314" i="8"/>
  <c r="Z1314" i="8" s="1"/>
  <c r="Y1306" i="8"/>
  <c r="Z1306" i="8" s="1"/>
  <c r="Y1298" i="8"/>
  <c r="Z1298" i="8" s="1"/>
  <c r="Y1290" i="8"/>
  <c r="Z1290" i="8" s="1"/>
  <c r="Y1282" i="8"/>
  <c r="Z1282" i="8" s="1"/>
  <c r="Y1274" i="8"/>
  <c r="Z1274" i="8" s="1"/>
  <c r="Y1266" i="8"/>
  <c r="Z1266" i="8" s="1"/>
  <c r="Y1258" i="8"/>
  <c r="Z1258" i="8" s="1"/>
  <c r="AA1251" i="8"/>
  <c r="AB1251" i="8" s="1"/>
  <c r="AA1247" i="8"/>
  <c r="AB1247" i="8" s="1"/>
  <c r="AA1243" i="8"/>
  <c r="AB1243" i="8" s="1"/>
  <c r="AA1239" i="8"/>
  <c r="AB1239" i="8" s="1"/>
  <c r="AA1235" i="8"/>
  <c r="AB1235" i="8" s="1"/>
  <c r="AA1231" i="8"/>
  <c r="AB1231" i="8" s="1"/>
  <c r="AA1227" i="8"/>
  <c r="AB1227" i="8" s="1"/>
  <c r="AA1223" i="8"/>
  <c r="AB1223" i="8" s="1"/>
  <c r="AA1219" i="8"/>
  <c r="AB1219" i="8" s="1"/>
  <c r="AA1215" i="8"/>
  <c r="AB1215" i="8" s="1"/>
  <c r="AA1207" i="8"/>
  <c r="AB1207" i="8" s="1"/>
  <c r="AA1203" i="8"/>
  <c r="AB1203" i="8" s="1"/>
  <c r="AA1195" i="8"/>
  <c r="AB1195" i="8" s="1"/>
  <c r="AA1191" i="8"/>
  <c r="AB1191" i="8" s="1"/>
  <c r="AA1187" i="8"/>
  <c r="AB1187" i="8" s="1"/>
  <c r="AA1183" i="8"/>
  <c r="AB1183" i="8" s="1"/>
  <c r="AA1179" i="8"/>
  <c r="AB1179" i="8" s="1"/>
  <c r="AA1175" i="8"/>
  <c r="AB1175" i="8" s="1"/>
  <c r="AA1171" i="8"/>
  <c r="AB1171" i="8" s="1"/>
  <c r="AA1167" i="8"/>
  <c r="AB1167" i="8" s="1"/>
  <c r="AA1163" i="8"/>
  <c r="AB1163" i="8" s="1"/>
  <c r="AA1159" i="8"/>
  <c r="AB1159" i="8" s="1"/>
  <c r="AA1155" i="8"/>
  <c r="AB1155" i="8" s="1"/>
  <c r="AA1151" i="8"/>
  <c r="AB1151" i="8" s="1"/>
  <c r="AA1143" i="8"/>
  <c r="AB1143" i="8" s="1"/>
  <c r="AA1139" i="8"/>
  <c r="AB1139" i="8" s="1"/>
  <c r="Y1395" i="8"/>
  <c r="Z1395" i="8" s="1"/>
  <c r="Z1352" i="8"/>
  <c r="AA1352" i="8" s="1"/>
  <c r="Y1321" i="8"/>
  <c r="Z1321" i="8" s="1"/>
  <c r="Z1288" i="8"/>
  <c r="AA1288" i="8" s="1"/>
  <c r="Y1257" i="8"/>
  <c r="Z1257" i="8" s="1"/>
  <c r="Z1224" i="8"/>
  <c r="AA1224" i="8" s="1"/>
  <c r="Y1193" i="8"/>
  <c r="Z1193" i="8" s="1"/>
  <c r="Z1160" i="8"/>
  <c r="AA1160" i="8" s="1"/>
  <c r="Z1115" i="8"/>
  <c r="AA1115" i="8" s="1"/>
  <c r="Y1096" i="8"/>
  <c r="Z1096" i="8" s="1"/>
  <c r="Y1085" i="8"/>
  <c r="Z1085" i="8" s="1"/>
  <c r="Y1032" i="8"/>
  <c r="Z1032" i="8" s="1"/>
  <c r="Y1021" i="8"/>
  <c r="Z1021" i="8" s="1"/>
  <c r="Y980" i="8"/>
  <c r="Z980" i="8" s="1"/>
  <c r="Y964" i="8"/>
  <c r="Z964" i="8" s="1"/>
  <c r="Y948" i="8"/>
  <c r="Z948" i="8" s="1"/>
  <c r="Y932" i="8"/>
  <c r="Z932" i="8" s="1"/>
  <c r="Y916" i="8"/>
  <c r="Z916" i="8" s="1"/>
  <c r="AA1113" i="8"/>
  <c r="AB1113" i="8" s="1"/>
  <c r="Y1089" i="8"/>
  <c r="Z1089" i="8" s="1"/>
  <c r="Y1068" i="8"/>
  <c r="Z1068" i="8" s="1"/>
  <c r="Y1050" i="8"/>
  <c r="Z1050" i="8" s="1"/>
  <c r="Y1025" i="8"/>
  <c r="Z1025" i="8" s="1"/>
  <c r="Y1004" i="8"/>
  <c r="Z1004" i="8" s="1"/>
  <c r="Y986" i="8"/>
  <c r="Z986" i="8" s="1"/>
  <c r="AA1513" i="8"/>
  <c r="AB1513" i="8" s="1"/>
  <c r="AA1453" i="8"/>
  <c r="AB1453" i="8" s="1"/>
  <c r="Z1389" i="8"/>
  <c r="AA1389" i="8" s="1"/>
  <c r="Y1361" i="8"/>
  <c r="Z1361" i="8" s="1"/>
  <c r="Y1297" i="8"/>
  <c r="Z1297" i="8" s="1"/>
  <c r="Z1264" i="8"/>
  <c r="AA1264" i="8" s="1"/>
  <c r="Z1216" i="8"/>
  <c r="AA1216" i="8" s="1"/>
  <c r="Z1200" i="8"/>
  <c r="AA1200" i="8" s="1"/>
  <c r="Z1168" i="8"/>
  <c r="AA1168" i="8" s="1"/>
  <c r="Z1152" i="8"/>
  <c r="AA1152" i="8" s="1"/>
  <c r="Y1134" i="8"/>
  <c r="Z1134" i="8" s="1"/>
  <c r="Y1104" i="8"/>
  <c r="Z1104" i="8" s="1"/>
  <c r="Y1086" i="8"/>
  <c r="Z1086" i="8" s="1"/>
  <c r="Y1061" i="8"/>
  <c r="Z1061" i="8" s="1"/>
  <c r="Y1040" i="8"/>
  <c r="Z1040" i="8" s="1"/>
  <c r="Y1022" i="8"/>
  <c r="Z1022" i="8" s="1"/>
  <c r="Y997" i="8"/>
  <c r="Z997" i="8" s="1"/>
  <c r="Y978" i="8"/>
  <c r="Z978" i="8" s="1"/>
  <c r="Y962" i="8"/>
  <c r="Z962" i="8" s="1"/>
  <c r="Y946" i="8"/>
  <c r="Z946" i="8" s="1"/>
  <c r="Y930" i="8"/>
  <c r="Z930" i="8" s="1"/>
  <c r="Y914" i="8"/>
  <c r="Z914" i="8" s="1"/>
  <c r="AA1356" i="8"/>
  <c r="AB1356" i="8" s="1"/>
  <c r="AA1228" i="8"/>
  <c r="AB1228" i="8" s="1"/>
  <c r="AA1107" i="8"/>
  <c r="AB1107" i="8" s="1"/>
  <c r="AA1067" i="8"/>
  <c r="AB1067" i="8" s="1"/>
  <c r="Y900" i="8"/>
  <c r="Z900" i="8" s="1"/>
  <c r="Y874" i="8"/>
  <c r="Z874" i="8" s="1"/>
  <c r="Y855" i="8"/>
  <c r="Z855" i="8" s="1"/>
  <c r="Y836" i="8"/>
  <c r="Z836" i="8" s="1"/>
  <c r="Y810" i="8"/>
  <c r="Z810" i="8" s="1"/>
  <c r="Y791" i="8"/>
  <c r="Z791" i="8" s="1"/>
  <c r="Y772" i="8"/>
  <c r="Z772" i="8" s="1"/>
  <c r="Y746" i="8"/>
  <c r="Z746" i="8" s="1"/>
  <c r="Y727" i="8"/>
  <c r="Z727" i="8" s="1"/>
  <c r="Y708" i="8"/>
  <c r="Z708" i="8" s="1"/>
  <c r="Y682" i="8"/>
  <c r="Z682" i="8" s="1"/>
  <c r="AA1051" i="8"/>
  <c r="AB1051" i="8" s="1"/>
  <c r="AA987" i="8"/>
  <c r="AB987" i="8" s="1"/>
  <c r="Y905" i="8"/>
  <c r="Z905" i="8" s="1"/>
  <c r="AA872" i="8"/>
  <c r="AB872" i="8" s="1"/>
  <c r="AA808" i="8"/>
  <c r="AB808" i="8" s="1"/>
  <c r="AA680" i="8"/>
  <c r="AB680" i="8" s="1"/>
  <c r="AA1433" i="8"/>
  <c r="AB1433" i="8" s="1"/>
  <c r="AA1340" i="8"/>
  <c r="AB1340" i="8" s="1"/>
  <c r="AA1212" i="8"/>
  <c r="AB1212" i="8" s="1"/>
  <c r="AA1090" i="8"/>
  <c r="AB1090" i="8" s="1"/>
  <c r="AA1026" i="8"/>
  <c r="AB1026" i="8" s="1"/>
  <c r="Y892" i="8"/>
  <c r="Z892" i="8" s="1"/>
  <c r="Y866" i="8"/>
  <c r="Z866" i="8" s="1"/>
  <c r="Y847" i="8"/>
  <c r="Z847" i="8" s="1"/>
  <c r="Y828" i="8"/>
  <c r="Z828" i="8" s="1"/>
  <c r="Y802" i="8"/>
  <c r="Z802" i="8" s="1"/>
  <c r="Y783" i="8"/>
  <c r="Z783" i="8" s="1"/>
  <c r="Y764" i="8"/>
  <c r="Z764" i="8" s="1"/>
  <c r="Y738" i="8"/>
  <c r="Z738" i="8" s="1"/>
  <c r="Y719" i="8"/>
  <c r="Z719" i="8" s="1"/>
  <c r="Y700" i="8"/>
  <c r="Z700" i="8" s="1"/>
  <c r="Y674" i="8"/>
  <c r="Z674" i="8" s="1"/>
  <c r="AA1252" i="8"/>
  <c r="AB1252" i="8" s="1"/>
  <c r="AA923" i="8"/>
  <c r="AB923" i="8" s="1"/>
  <c r="AA864" i="8"/>
  <c r="AB864" i="8" s="1"/>
  <c r="AA809" i="8"/>
  <c r="AB809" i="8" s="1"/>
  <c r="AA769" i="8"/>
  <c r="AB769" i="8" s="1"/>
  <c r="AA736" i="8"/>
  <c r="AB736" i="8" s="1"/>
  <c r="AA681" i="8"/>
  <c r="AB681" i="8" s="1"/>
  <c r="Y650" i="8"/>
  <c r="Z650" i="8" s="1"/>
  <c r="Y578" i="8"/>
  <c r="Z578" i="8" s="1"/>
  <c r="Y567" i="8"/>
  <c r="Z567" i="8" s="1"/>
  <c r="AA528" i="8"/>
  <c r="AB528" i="8" s="1"/>
  <c r="Y514" i="8"/>
  <c r="Z514" i="8" s="1"/>
  <c r="Y503" i="8"/>
  <c r="Z503" i="8" s="1"/>
  <c r="Y450" i="8"/>
  <c r="Z450" i="8" s="1"/>
  <c r="Y439" i="8"/>
  <c r="Z439" i="8" s="1"/>
  <c r="AA400" i="8"/>
  <c r="AB400" i="8" s="1"/>
  <c r="Y386" i="8"/>
  <c r="Z386" i="8" s="1"/>
  <c r="Y375" i="8"/>
  <c r="Z375" i="8" s="1"/>
  <c r="AA336" i="8"/>
  <c r="AB336" i="8" s="1"/>
  <c r="Y322" i="8"/>
  <c r="Z322" i="8" s="1"/>
  <c r="Y311" i="8"/>
  <c r="Z311" i="8" s="1"/>
  <c r="AA272" i="8"/>
  <c r="AB272" i="8" s="1"/>
  <c r="Y258" i="8"/>
  <c r="Z258" i="8" s="1"/>
  <c r="Y247" i="8"/>
  <c r="Z247" i="8" s="1"/>
  <c r="AA208" i="8"/>
  <c r="AB208" i="8" s="1"/>
  <c r="Y194" i="8"/>
  <c r="Z194" i="8" s="1"/>
  <c r="Y183" i="8"/>
  <c r="Z183" i="8" s="1"/>
  <c r="AA144" i="8"/>
  <c r="AB144" i="8" s="1"/>
  <c r="Y130" i="8"/>
  <c r="Z130" i="8" s="1"/>
  <c r="Y119" i="8"/>
  <c r="Z119" i="8" s="1"/>
  <c r="Y80" i="8"/>
  <c r="Z80" i="8" s="1"/>
  <c r="Y64" i="8"/>
  <c r="Z64" i="8" s="1"/>
  <c r="AA757" i="8"/>
  <c r="AB757" i="8" s="1"/>
  <c r="AA1445" i="8"/>
  <c r="AB1445" i="8" s="1"/>
  <c r="AA995" i="8"/>
  <c r="AB995" i="8" s="1"/>
  <c r="AA975" i="8"/>
  <c r="AB975" i="8" s="1"/>
  <c r="AA911" i="8"/>
  <c r="AB911" i="8" s="1"/>
  <c r="AA881" i="8"/>
  <c r="AB881" i="8" s="1"/>
  <c r="AA848" i="8"/>
  <c r="AB848" i="8" s="1"/>
  <c r="AA793" i="8"/>
  <c r="AB793" i="8" s="1"/>
  <c r="AA753" i="8"/>
  <c r="AB753" i="8" s="1"/>
  <c r="AA720" i="8"/>
  <c r="AB720" i="8" s="1"/>
  <c r="AA664" i="8"/>
  <c r="AB664" i="8" s="1"/>
  <c r="Y612" i="8"/>
  <c r="Z612" i="8" s="1"/>
  <c r="Y596" i="8"/>
  <c r="Z596" i="8" s="1"/>
  <c r="Y580" i="8"/>
  <c r="Z580" i="8" s="1"/>
  <c r="Y564" i="8"/>
  <c r="Z564" i="8" s="1"/>
  <c r="Y548" i="8"/>
  <c r="Z548" i="8" s="1"/>
  <c r="Y523" i="8"/>
  <c r="Z523" i="8" s="1"/>
  <c r="Y507" i="8"/>
  <c r="Z507" i="8" s="1"/>
  <c r="Y491" i="8"/>
  <c r="Z491" i="8" s="1"/>
  <c r="Y470" i="8"/>
  <c r="Z470" i="8" s="1"/>
  <c r="Y454" i="8"/>
  <c r="Z454" i="8" s="1"/>
  <c r="Y438" i="8"/>
  <c r="Z438" i="8" s="1"/>
  <c r="Y422" i="8"/>
  <c r="Z422" i="8" s="1"/>
  <c r="Y406" i="8"/>
  <c r="Z406" i="8" s="1"/>
  <c r="Y390" i="8"/>
  <c r="Z390" i="8" s="1"/>
  <c r="Y374" i="8"/>
  <c r="Z374" i="8" s="1"/>
  <c r="Y358" i="8"/>
  <c r="Z358" i="8" s="1"/>
  <c r="Y342" i="8"/>
  <c r="Z342" i="8" s="1"/>
  <c r="Y326" i="8"/>
  <c r="Z326" i="8" s="1"/>
  <c r="Y310" i="8"/>
  <c r="Z310" i="8" s="1"/>
  <c r="Y294" i="8"/>
  <c r="Z294" i="8" s="1"/>
  <c r="Y276" i="8"/>
  <c r="Z276" i="8" s="1"/>
  <c r="AA951" i="8"/>
  <c r="AB951" i="8" s="1"/>
  <c r="AA558" i="8"/>
  <c r="AB558" i="8" s="1"/>
  <c r="AA302" i="8"/>
  <c r="AB302" i="8" s="1"/>
  <c r="AA1348" i="8"/>
  <c r="AB1348" i="8" s="1"/>
  <c r="AA1074" i="8"/>
  <c r="AB1074" i="8" s="1"/>
  <c r="AA1019" i="8"/>
  <c r="AB1019" i="8" s="1"/>
  <c r="AA979" i="8"/>
  <c r="AB979" i="8" s="1"/>
  <c r="AA915" i="8"/>
  <c r="AB915" i="8" s="1"/>
  <c r="AA896" i="8"/>
  <c r="AB896" i="8" s="1"/>
  <c r="AA841" i="8"/>
  <c r="AB841" i="8" s="1"/>
  <c r="AA801" i="8"/>
  <c r="AB801" i="8" s="1"/>
  <c r="AA768" i="8"/>
  <c r="AB768" i="8" s="1"/>
  <c r="AB731" i="8"/>
  <c r="AA713" i="8"/>
  <c r="AB713" i="8" s="1"/>
  <c r="AA673" i="8"/>
  <c r="AB673" i="8" s="1"/>
  <c r="Z648" i="8"/>
  <c r="AA648" i="8" s="1"/>
  <c r="Y638" i="8"/>
  <c r="Z638" i="8" s="1"/>
  <c r="Y623" i="8"/>
  <c r="Z623" i="8" s="1"/>
  <c r="Y602" i="8"/>
  <c r="Z602" i="8" s="1"/>
  <c r="Y584" i="8"/>
  <c r="Z584" i="8" s="1"/>
  <c r="Y559" i="8"/>
  <c r="Z559" i="8" s="1"/>
  <c r="Y538" i="8"/>
  <c r="Z538" i="8" s="1"/>
  <c r="Y520" i="8"/>
  <c r="Z520" i="8" s="1"/>
  <c r="Y495" i="8"/>
  <c r="Z495" i="8" s="1"/>
  <c r="Y474" i="8"/>
  <c r="Z474" i="8" s="1"/>
  <c r="Y456" i="8"/>
  <c r="Z456" i="8" s="1"/>
  <c r="Y431" i="8"/>
  <c r="Z431" i="8" s="1"/>
  <c r="Y410" i="8"/>
  <c r="Z410" i="8" s="1"/>
  <c r="Y392" i="8"/>
  <c r="Z392" i="8" s="1"/>
  <c r="Y367" i="8"/>
  <c r="Z367" i="8" s="1"/>
  <c r="Y346" i="8"/>
  <c r="Z346" i="8" s="1"/>
  <c r="Y328" i="8"/>
  <c r="Z328" i="8" s="1"/>
  <c r="Y303" i="8"/>
  <c r="Z303" i="8" s="1"/>
  <c r="Y282" i="8"/>
  <c r="Z282" i="8" s="1"/>
  <c r="Y264" i="8"/>
  <c r="Z264" i="8" s="1"/>
  <c r="Y239" i="8"/>
  <c r="Z239" i="8" s="1"/>
  <c r="Y218" i="8"/>
  <c r="Z218" i="8" s="1"/>
  <c r="Y200" i="8"/>
  <c r="Z200" i="8" s="1"/>
  <c r="Y175" i="8"/>
  <c r="Z175" i="8" s="1"/>
  <c r="Y154" i="8"/>
  <c r="Z154" i="8" s="1"/>
  <c r="Y136" i="8"/>
  <c r="Z136" i="8" s="1"/>
  <c r="Y111" i="8"/>
  <c r="Z111" i="8" s="1"/>
  <c r="Y90" i="8"/>
  <c r="Z90" i="8" s="1"/>
  <c r="Y78" i="8"/>
  <c r="Z78" i="8" s="1"/>
  <c r="Y62" i="8"/>
  <c r="Z62" i="8" s="1"/>
  <c r="AA919" i="8"/>
  <c r="AB919" i="8" s="1"/>
  <c r="AA785" i="8"/>
  <c r="AB785" i="8" s="1"/>
  <c r="AA693" i="8"/>
  <c r="AB693" i="8" s="1"/>
  <c r="AB300" i="8"/>
  <c r="AA188" i="8"/>
  <c r="AB188" i="8" s="1"/>
  <c r="AA108" i="8"/>
  <c r="AB108" i="8" s="1"/>
  <c r="AA625" i="8"/>
  <c r="AA593" i="8"/>
  <c r="AB593" i="8" s="1"/>
  <c r="AA529" i="8"/>
  <c r="AB529" i="8" s="1"/>
  <c r="AA405" i="8"/>
  <c r="AB405" i="8" s="1"/>
  <c r="AA353" i="8"/>
  <c r="AB353" i="8" s="1"/>
  <c r="AA321" i="8"/>
  <c r="AB321" i="8" s="1"/>
  <c r="AA289" i="8"/>
  <c r="AB289" i="8" s="1"/>
  <c r="AA257" i="8"/>
  <c r="AB257" i="8" s="1"/>
  <c r="AA204" i="8"/>
  <c r="AB204" i="8" s="1"/>
  <c r="AA137" i="8"/>
  <c r="AB137" i="8" s="1"/>
  <c r="AA45" i="8"/>
  <c r="AB45" i="8" s="1"/>
  <c r="AA637" i="8"/>
  <c r="AB637" i="8" s="1"/>
  <c r="AA377" i="8"/>
  <c r="AB377" i="8" s="1"/>
  <c r="AA629" i="8"/>
  <c r="AB629" i="8" s="1"/>
  <c r="AA465" i="8"/>
  <c r="AB465" i="8" s="1"/>
  <c r="AA373" i="8"/>
  <c r="AB373" i="8" s="1"/>
  <c r="AA225" i="8"/>
  <c r="AB225" i="8" s="1"/>
  <c r="AA172" i="8"/>
  <c r="AB172" i="8" s="1"/>
  <c r="AA105" i="8"/>
  <c r="AB105" i="8" s="1"/>
  <c r="Y40" i="8"/>
  <c r="Z40" i="8" s="1"/>
  <c r="Y24" i="8"/>
  <c r="Z24" i="8" s="1"/>
  <c r="Y8" i="8"/>
  <c r="Z8" i="8" s="1"/>
  <c r="AA153" i="8"/>
  <c r="AB153" i="8" s="1"/>
  <c r="AA999" i="8"/>
  <c r="AB999" i="8" s="1"/>
  <c r="AA816" i="8"/>
  <c r="AB816" i="8" s="1"/>
  <c r="AA604" i="8"/>
  <c r="AB604" i="8" s="1"/>
  <c r="AA589" i="8"/>
  <c r="AB589" i="8" s="1"/>
  <c r="AA533" i="8"/>
  <c r="AB533" i="8" s="1"/>
  <c r="AA501" i="8"/>
  <c r="AB501" i="8" s="1"/>
  <c r="AA401" i="8"/>
  <c r="AB401" i="8" s="1"/>
  <c r="AA357" i="8"/>
  <c r="AB357" i="8" s="1"/>
  <c r="AA325" i="8"/>
  <c r="AB325" i="8" s="1"/>
  <c r="AA285" i="8"/>
  <c r="AB285" i="8" s="1"/>
  <c r="AA277" i="8"/>
  <c r="AB277" i="8" s="1"/>
  <c r="AA209" i="8"/>
  <c r="AB209" i="8" s="1"/>
  <c r="Y28" i="8"/>
  <c r="Z28" i="8" s="1"/>
  <c r="Y12" i="8"/>
  <c r="Z12" i="8" s="1"/>
  <c r="AA369" i="8"/>
  <c r="AB369" i="8" s="1"/>
  <c r="AA101" i="8"/>
  <c r="AB101" i="8" s="1"/>
  <c r="Y1542" i="8"/>
  <c r="Z1542" i="8" s="1"/>
  <c r="Y1478" i="8"/>
  <c r="Z1478" i="8" s="1"/>
  <c r="Y1414" i="8"/>
  <c r="Z1414" i="8" s="1"/>
  <c r="Y1384" i="8"/>
  <c r="Z1384" i="8" s="1"/>
  <c r="Y1533" i="8"/>
  <c r="Z1533" i="8" s="1"/>
  <c r="Y1469" i="8"/>
  <c r="Z1469" i="8" s="1"/>
  <c r="Y1405" i="8"/>
  <c r="Z1405" i="8" s="1"/>
  <c r="Y1394" i="8"/>
  <c r="Z1394" i="8" s="1"/>
  <c r="Y1375" i="8"/>
  <c r="Z1375" i="8" s="1"/>
  <c r="Y1367" i="8"/>
  <c r="Z1367" i="8" s="1"/>
  <c r="Y1359" i="8"/>
  <c r="Z1359" i="8" s="1"/>
  <c r="Y1351" i="8"/>
  <c r="Z1351" i="8" s="1"/>
  <c r="Y1343" i="8"/>
  <c r="Z1343" i="8" s="1"/>
  <c r="Y1335" i="8"/>
  <c r="Z1335" i="8" s="1"/>
  <c r="Y1327" i="8"/>
  <c r="Z1327" i="8" s="1"/>
  <c r="Y1319" i="8"/>
  <c r="Z1319" i="8" s="1"/>
  <c r="Y1311" i="8"/>
  <c r="Z1311" i="8" s="1"/>
  <c r="Y1303" i="8"/>
  <c r="Z1303" i="8" s="1"/>
  <c r="Y1295" i="8"/>
  <c r="Z1295" i="8" s="1"/>
  <c r="Y1287" i="8"/>
  <c r="Z1287" i="8" s="1"/>
  <c r="Y1279" i="8"/>
  <c r="Z1279" i="8" s="1"/>
  <c r="Y1271" i="8"/>
  <c r="Z1271" i="8" s="1"/>
  <c r="Y1263" i="8"/>
  <c r="Z1263" i="8" s="1"/>
  <c r="Y1255" i="8"/>
  <c r="Z1255" i="8" s="1"/>
  <c r="Y1392" i="8"/>
  <c r="Z1392" i="8" s="1"/>
  <c r="AA1415" i="8"/>
  <c r="AB1415" i="8" s="1"/>
  <c r="Z1368" i="8"/>
  <c r="AA1368" i="8" s="1"/>
  <c r="Y1337" i="8"/>
  <c r="Z1337" i="8" s="1"/>
  <c r="Z1304" i="8"/>
  <c r="AA1304" i="8" s="1"/>
  <c r="Y1273" i="8"/>
  <c r="Z1273" i="8" s="1"/>
  <c r="Z1240" i="8"/>
  <c r="AA1240" i="8" s="1"/>
  <c r="Y1209" i="8"/>
  <c r="Z1209" i="8" s="1"/>
  <c r="Z1176" i="8"/>
  <c r="AA1176" i="8" s="1"/>
  <c r="Y1145" i="8"/>
  <c r="Z1145" i="8" s="1"/>
  <c r="Z1131" i="8"/>
  <c r="AA1131" i="8" s="1"/>
  <c r="Y1112" i="8"/>
  <c r="Z1112" i="8" s="1"/>
  <c r="Y1080" i="8"/>
  <c r="Z1080" i="8" s="1"/>
  <c r="Y1069" i="8"/>
  <c r="Z1069" i="8" s="1"/>
  <c r="Y1016" i="8"/>
  <c r="Z1016" i="8" s="1"/>
  <c r="Y1005" i="8"/>
  <c r="Z1005" i="8" s="1"/>
  <c r="Y976" i="8"/>
  <c r="Z976" i="8" s="1"/>
  <c r="Y960" i="8"/>
  <c r="Z960" i="8" s="1"/>
  <c r="Y944" i="8"/>
  <c r="Z944" i="8" s="1"/>
  <c r="Y928" i="8"/>
  <c r="Z928" i="8" s="1"/>
  <c r="Y912" i="8"/>
  <c r="Z912" i="8" s="1"/>
  <c r="Y1105" i="8"/>
  <c r="Z1105" i="8" s="1"/>
  <c r="Y1084" i="8"/>
  <c r="Z1084" i="8" s="1"/>
  <c r="Y1066" i="8"/>
  <c r="Z1066" i="8" s="1"/>
  <c r="Y1041" i="8"/>
  <c r="Z1041" i="8" s="1"/>
  <c r="Y1020" i="8"/>
  <c r="Z1020" i="8" s="1"/>
  <c r="Y1002" i="8"/>
  <c r="Z1002" i="8" s="1"/>
  <c r="AA1479" i="8"/>
  <c r="AB1479" i="8" s="1"/>
  <c r="Y1377" i="8"/>
  <c r="Z1377" i="8" s="1"/>
  <c r="Z1344" i="8"/>
  <c r="AA1344" i="8" s="1"/>
  <c r="Y1313" i="8"/>
  <c r="Z1313" i="8" s="1"/>
  <c r="Z1280" i="8"/>
  <c r="AA1280" i="8" s="1"/>
  <c r="Z1123" i="8"/>
  <c r="AA1123" i="8" s="1"/>
  <c r="Y1102" i="8"/>
  <c r="Z1102" i="8" s="1"/>
  <c r="Y1077" i="8"/>
  <c r="Z1077" i="8" s="1"/>
  <c r="Y1056" i="8"/>
  <c r="Z1056" i="8" s="1"/>
  <c r="Y1038" i="8"/>
  <c r="Z1038" i="8" s="1"/>
  <c r="Y1013" i="8"/>
  <c r="Z1013" i="8" s="1"/>
  <c r="Y992" i="8"/>
  <c r="Z992" i="8" s="1"/>
  <c r="Y974" i="8"/>
  <c r="Z974" i="8" s="1"/>
  <c r="Y958" i="8"/>
  <c r="Z958" i="8" s="1"/>
  <c r="Y942" i="8"/>
  <c r="Z942" i="8" s="1"/>
  <c r="Y926" i="8"/>
  <c r="Z926" i="8" s="1"/>
  <c r="Y910" i="8"/>
  <c r="Z910" i="8" s="1"/>
  <c r="Y890" i="8"/>
  <c r="Z890" i="8" s="1"/>
  <c r="Y871" i="8"/>
  <c r="Z871" i="8" s="1"/>
  <c r="Y852" i="8"/>
  <c r="Z852" i="8" s="1"/>
  <c r="Y826" i="8"/>
  <c r="Z826" i="8" s="1"/>
  <c r="Y807" i="8"/>
  <c r="Z807" i="8" s="1"/>
  <c r="Y788" i="8"/>
  <c r="Z788" i="8" s="1"/>
  <c r="Y762" i="8"/>
  <c r="Z762" i="8" s="1"/>
  <c r="Y743" i="8"/>
  <c r="Z743" i="8" s="1"/>
  <c r="Y724" i="8"/>
  <c r="Z724" i="8" s="1"/>
  <c r="Y698" i="8"/>
  <c r="Z698" i="8" s="1"/>
  <c r="Y679" i="8"/>
  <c r="Z679" i="8" s="1"/>
  <c r="AA1591" i="8"/>
  <c r="AB1591" i="8" s="1"/>
  <c r="Y1087" i="8"/>
  <c r="Z1087" i="8" s="1"/>
  <c r="Y1023" i="8"/>
  <c r="Z1023" i="8" s="1"/>
  <c r="AA1119" i="8"/>
  <c r="AB1119" i="8" s="1"/>
  <c r="Y882" i="8"/>
  <c r="Z882" i="8" s="1"/>
  <c r="Y863" i="8"/>
  <c r="Z863" i="8" s="1"/>
  <c r="Y844" i="8"/>
  <c r="Z844" i="8" s="1"/>
  <c r="Y818" i="8"/>
  <c r="Z818" i="8" s="1"/>
  <c r="Y799" i="8"/>
  <c r="Z799" i="8" s="1"/>
  <c r="Y780" i="8"/>
  <c r="Z780" i="8" s="1"/>
  <c r="Y754" i="8"/>
  <c r="Z754" i="8" s="1"/>
  <c r="Y735" i="8"/>
  <c r="Z735" i="8" s="1"/>
  <c r="Y716" i="8"/>
  <c r="Z716" i="8" s="1"/>
  <c r="Y690" i="8"/>
  <c r="Z690" i="8" s="1"/>
  <c r="Y671" i="8"/>
  <c r="Z671" i="8" s="1"/>
  <c r="AA1188" i="8"/>
  <c r="AB1188" i="8" s="1"/>
  <c r="AA939" i="8"/>
  <c r="AB939" i="8" s="1"/>
  <c r="AA663" i="8"/>
  <c r="AB663" i="8" s="1"/>
  <c r="Y642" i="8"/>
  <c r="Z642" i="8" s="1"/>
  <c r="Z636" i="8"/>
  <c r="AA636" i="8" s="1"/>
  <c r="Y626" i="8"/>
  <c r="Z626" i="8" s="1"/>
  <c r="Y615" i="8"/>
  <c r="Z615" i="8" s="1"/>
  <c r="Y562" i="8"/>
  <c r="Z562" i="8" s="1"/>
  <c r="Y551" i="8"/>
  <c r="Z551" i="8" s="1"/>
  <c r="Y498" i="8"/>
  <c r="Z498" i="8" s="1"/>
  <c r="Y487" i="8"/>
  <c r="Z487" i="8" s="1"/>
  <c r="Y434" i="8"/>
  <c r="Z434" i="8" s="1"/>
  <c r="Y423" i="8"/>
  <c r="Z423" i="8" s="1"/>
  <c r="Y370" i="8"/>
  <c r="Z370" i="8" s="1"/>
  <c r="Y359" i="8"/>
  <c r="Z359" i="8" s="1"/>
  <c r="Y306" i="8"/>
  <c r="Z306" i="8" s="1"/>
  <c r="Y295" i="8"/>
  <c r="Z295" i="8" s="1"/>
  <c r="Y242" i="8"/>
  <c r="Z242" i="8" s="1"/>
  <c r="Y231" i="8"/>
  <c r="Z231" i="8" s="1"/>
  <c r="Y178" i="8"/>
  <c r="Z178" i="8" s="1"/>
  <c r="Y167" i="8"/>
  <c r="Z167" i="8" s="1"/>
  <c r="Y114" i="8"/>
  <c r="Z114" i="8" s="1"/>
  <c r="Y103" i="8"/>
  <c r="Z103" i="8" s="1"/>
  <c r="Y76" i="8"/>
  <c r="Z76" i="8" s="1"/>
  <c r="Y60" i="8"/>
  <c r="Z60" i="8" s="1"/>
  <c r="AA927" i="8"/>
  <c r="AB927" i="8" s="1"/>
  <c r="Y628" i="8"/>
  <c r="Z628" i="8" s="1"/>
  <c r="Y539" i="8"/>
  <c r="Z539" i="8" s="1"/>
  <c r="Y518" i="8"/>
  <c r="Z518" i="8" s="1"/>
  <c r="Y502" i="8"/>
  <c r="Z502" i="8" s="1"/>
  <c r="Y486" i="8"/>
  <c r="Z486" i="8" s="1"/>
  <c r="Y468" i="8"/>
  <c r="Z468" i="8" s="1"/>
  <c r="Y452" i="8"/>
  <c r="Z452" i="8" s="1"/>
  <c r="Y436" i="8"/>
  <c r="Z436" i="8" s="1"/>
  <c r="Y420" i="8"/>
  <c r="Z420" i="8" s="1"/>
  <c r="Y404" i="8"/>
  <c r="Z404" i="8" s="1"/>
  <c r="Y388" i="8"/>
  <c r="Z388" i="8" s="1"/>
  <c r="Y372" i="8"/>
  <c r="Z372" i="8" s="1"/>
  <c r="Y356" i="8"/>
  <c r="Z356" i="8" s="1"/>
  <c r="Y340" i="8"/>
  <c r="Z340" i="8" s="1"/>
  <c r="Y324" i="8"/>
  <c r="Z324" i="8" s="1"/>
  <c r="Y308" i="8"/>
  <c r="Z308" i="8" s="1"/>
  <c r="Y292" i="8"/>
  <c r="Z292" i="8" s="1"/>
  <c r="Y267" i="8"/>
  <c r="Z267" i="8" s="1"/>
  <c r="Y251" i="8"/>
  <c r="Z251" i="8" s="1"/>
  <c r="Y235" i="8"/>
  <c r="Z235" i="8" s="1"/>
  <c r="Y219" i="8"/>
  <c r="Z219" i="8" s="1"/>
  <c r="Y203" i="8"/>
  <c r="Z203" i="8" s="1"/>
  <c r="Y187" i="8"/>
  <c r="Z187" i="8" s="1"/>
  <c r="Y171" i="8"/>
  <c r="Z171" i="8" s="1"/>
  <c r="Y155" i="8"/>
  <c r="Z155" i="8" s="1"/>
  <c r="Y139" i="8"/>
  <c r="Z139" i="8" s="1"/>
  <c r="Y123" i="8"/>
  <c r="Z123" i="8" s="1"/>
  <c r="Y107" i="8"/>
  <c r="Z107" i="8" s="1"/>
  <c r="Y91" i="8"/>
  <c r="Z91" i="8" s="1"/>
  <c r="AA983" i="8"/>
  <c r="AB983" i="8" s="1"/>
  <c r="AA1284" i="8"/>
  <c r="AB1284" i="8" s="1"/>
  <c r="AA931" i="8"/>
  <c r="AB931" i="8" s="1"/>
  <c r="Y646" i="8"/>
  <c r="Z646" i="8" s="1"/>
  <c r="Y618" i="8"/>
  <c r="Z618" i="8" s="1"/>
  <c r="Y600" i="8"/>
  <c r="Z600" i="8" s="1"/>
  <c r="Y575" i="8"/>
  <c r="Z575" i="8" s="1"/>
  <c r="Y554" i="8"/>
  <c r="Z554" i="8" s="1"/>
  <c r="Y536" i="8"/>
  <c r="Z536" i="8" s="1"/>
  <c r="Y511" i="8"/>
  <c r="Z511" i="8" s="1"/>
  <c r="Y490" i="8"/>
  <c r="Z490" i="8" s="1"/>
  <c r="Y472" i="8"/>
  <c r="Z472" i="8" s="1"/>
  <c r="Y447" i="8"/>
  <c r="Z447" i="8" s="1"/>
  <c r="Y426" i="8"/>
  <c r="Z426" i="8" s="1"/>
  <c r="Y408" i="8"/>
  <c r="Z408" i="8" s="1"/>
  <c r="Y383" i="8"/>
  <c r="Z383" i="8" s="1"/>
  <c r="Y362" i="8"/>
  <c r="Z362" i="8" s="1"/>
  <c r="Y344" i="8"/>
  <c r="Z344" i="8" s="1"/>
  <c r="Y319" i="8"/>
  <c r="Z319" i="8" s="1"/>
  <c r="Y298" i="8"/>
  <c r="Z298" i="8" s="1"/>
  <c r="Y280" i="8"/>
  <c r="Z280" i="8" s="1"/>
  <c r="Y255" i="8"/>
  <c r="Z255" i="8" s="1"/>
  <c r="Y234" i="8"/>
  <c r="Z234" i="8" s="1"/>
  <c r="Y216" i="8"/>
  <c r="Z216" i="8" s="1"/>
  <c r="Y191" i="8"/>
  <c r="Z191" i="8" s="1"/>
  <c r="Y170" i="8"/>
  <c r="Z170" i="8" s="1"/>
  <c r="Y152" i="8"/>
  <c r="Z152" i="8" s="1"/>
  <c r="Y127" i="8"/>
  <c r="Z127" i="8" s="1"/>
  <c r="Y106" i="8"/>
  <c r="Z106" i="8" s="1"/>
  <c r="Y88" i="8"/>
  <c r="Z88" i="8" s="1"/>
  <c r="Y74" i="8"/>
  <c r="Z74" i="8" s="1"/>
  <c r="Y58" i="8"/>
  <c r="Z58" i="8" s="1"/>
  <c r="AA935" i="8"/>
  <c r="AB935" i="8" s="1"/>
  <c r="AA655" i="8"/>
  <c r="AB655" i="8" s="1"/>
  <c r="AA39" i="8"/>
  <c r="AB39" i="8" s="1"/>
  <c r="AA23" i="8"/>
  <c r="AB23" i="8" s="1"/>
  <c r="AB18" i="8"/>
  <c r="AA21" i="8"/>
  <c r="AB21" i="8" s="1"/>
  <c r="AA73" i="8"/>
  <c r="AB73" i="8" s="1"/>
  <c r="AA46" i="8"/>
  <c r="AB46" i="8" s="1"/>
  <c r="Y38" i="8"/>
  <c r="Z38" i="8" s="1"/>
  <c r="Y22" i="8"/>
  <c r="Z22" i="8" s="1"/>
  <c r="Y6" i="8"/>
  <c r="Z6" i="8" s="1"/>
  <c r="AA85" i="8"/>
  <c r="AB85" i="8" s="1"/>
  <c r="AA620" i="8"/>
  <c r="AB620" i="8" s="1"/>
  <c r="AA556" i="8"/>
  <c r="AB556" i="8" s="1"/>
  <c r="AA79" i="8"/>
  <c r="AB79" i="8" s="1"/>
  <c r="AA43" i="8"/>
  <c r="AB43" i="8" s="1"/>
  <c r="Y26" i="8"/>
  <c r="Z26" i="8" s="1"/>
  <c r="Y10" i="8"/>
  <c r="Z10" i="8" s="1"/>
  <c r="AA19" i="8"/>
  <c r="AB19" i="8" s="1"/>
  <c r="V1" i="8"/>
  <c r="I1" i="8"/>
  <c r="AA1570" i="8" l="1"/>
  <c r="AB1570" i="8" s="1"/>
  <c r="AA1106" i="8"/>
  <c r="AB1106" i="8" s="1"/>
  <c r="AA1999" i="8"/>
  <c r="AB1999" i="8" s="1"/>
  <c r="AA1806" i="8"/>
  <c r="AB1806" i="8" s="1"/>
  <c r="AA1626" i="8"/>
  <c r="AB1626" i="8" s="1"/>
  <c r="AA1199" i="8"/>
  <c r="AB1199" i="8" s="1"/>
  <c r="AA1904" i="8"/>
  <c r="AB1904" i="8" s="1"/>
  <c r="AA129" i="8"/>
  <c r="AB129" i="8" s="1"/>
  <c r="AA2024" i="8"/>
  <c r="AB2024" i="8" s="1"/>
  <c r="AA1765" i="8"/>
  <c r="AB1765" i="8" s="1"/>
  <c r="AA1940" i="8"/>
  <c r="AB1940" i="8" s="1"/>
  <c r="AA1788" i="8"/>
  <c r="AB1788" i="8" s="1"/>
  <c r="AA902" i="8"/>
  <c r="AB902" i="8" s="1"/>
  <c r="AA875" i="8"/>
  <c r="AB875" i="8" s="1"/>
  <c r="AA688" i="8"/>
  <c r="AB688" i="8" s="1"/>
  <c r="AA464" i="8"/>
  <c r="AB464" i="8" s="1"/>
  <c r="AA653" i="8"/>
  <c r="AB653" i="8" s="1"/>
  <c r="AA925" i="8"/>
  <c r="AB925" i="8" s="1"/>
  <c r="AA1058" i="8"/>
  <c r="AB1058" i="8" s="1"/>
  <c r="AA1963" i="8"/>
  <c r="AB1963" i="8" s="1"/>
  <c r="AA1003" i="8"/>
  <c r="AB1003" i="8" s="1"/>
  <c r="AA526" i="8"/>
  <c r="AB526" i="8" s="1"/>
  <c r="AA316" i="8"/>
  <c r="AB316" i="8" s="1"/>
  <c r="AA49" i="8"/>
  <c r="AB49" i="8" s="1"/>
  <c r="AA1447" i="8"/>
  <c r="AB1447" i="8" s="1"/>
  <c r="AA1934" i="8"/>
  <c r="AB1934" i="8" s="1"/>
  <c r="AA1456" i="8"/>
  <c r="AB1456" i="8" s="1"/>
  <c r="AA1190" i="8"/>
  <c r="AB1190" i="8" s="1"/>
  <c r="AA483" i="8"/>
  <c r="AB483" i="8" s="1"/>
  <c r="AA1603" i="8"/>
  <c r="AB1603" i="8" s="1"/>
  <c r="AA121" i="8"/>
  <c r="AB121" i="8" s="1"/>
  <c r="AA857" i="8"/>
  <c r="AB857" i="8" s="1"/>
  <c r="AA2155" i="8"/>
  <c r="AB2155" i="8" s="1"/>
  <c r="AA2726" i="8"/>
  <c r="AB2726" i="8" s="1"/>
  <c r="AA2163" i="8"/>
  <c r="AB2163" i="8" s="1"/>
  <c r="AA2088" i="8"/>
  <c r="AB2088" i="8" s="1"/>
  <c r="AA1725" i="8"/>
  <c r="AB1725" i="8" s="1"/>
  <c r="AA1130" i="8"/>
  <c r="AB1130" i="8" s="1"/>
  <c r="AA2162" i="8"/>
  <c r="AB2162" i="8" s="1"/>
  <c r="AA2710" i="8"/>
  <c r="AB2710" i="8" s="1"/>
  <c r="AA672" i="8"/>
  <c r="AB672" i="8" s="1"/>
  <c r="AA125" i="8"/>
  <c r="AB125" i="8" s="1"/>
  <c r="AA1364" i="8"/>
  <c r="AB1364" i="8" s="1"/>
  <c r="AB1526" i="8"/>
  <c r="AA1017" i="8"/>
  <c r="AB1017" i="8" s="1"/>
  <c r="AA1301" i="8"/>
  <c r="AB1301" i="8" s="1"/>
  <c r="AA1709" i="8"/>
  <c r="AB1709" i="8" s="1"/>
  <c r="AA1229" i="8"/>
  <c r="AB1229" i="8" s="1"/>
  <c r="AA1127" i="8"/>
  <c r="AB1127" i="8" s="1"/>
  <c r="AA1617" i="8"/>
  <c r="AB1617" i="8" s="1"/>
  <c r="AA93" i="8"/>
  <c r="AB93" i="8" s="1"/>
  <c r="AA1545" i="8"/>
  <c r="AB1545" i="8" s="1"/>
  <c r="AA1043" i="8"/>
  <c r="AB1043" i="8" s="1"/>
  <c r="AA1779" i="8"/>
  <c r="AB1779" i="8" s="1"/>
  <c r="AA1841" i="8"/>
  <c r="AB1841" i="8" s="1"/>
  <c r="AA67" i="8"/>
  <c r="AB67" i="8" s="1"/>
  <c r="AA1876" i="8"/>
  <c r="AB1876" i="8" s="1"/>
  <c r="AA1646" i="8"/>
  <c r="AB1646" i="8" s="1"/>
  <c r="AA2039" i="8"/>
  <c r="AB2039" i="8" s="1"/>
  <c r="AA1772" i="8"/>
  <c r="AB1772" i="8" s="1"/>
  <c r="AA2012" i="8"/>
  <c r="AB2012" i="8" s="1"/>
  <c r="AA888" i="8"/>
  <c r="AB888" i="8" s="1"/>
  <c r="AA1398" i="8"/>
  <c r="AB1398" i="8" s="1"/>
  <c r="AA1610" i="8"/>
  <c r="AB1610" i="8" s="1"/>
  <c r="AA1755" i="8"/>
  <c r="AB1755" i="8" s="1"/>
  <c r="AA2042" i="8"/>
  <c r="AB2042" i="8" s="1"/>
  <c r="AA953" i="8"/>
  <c r="AB953" i="8" s="1"/>
  <c r="AA929" i="8"/>
  <c r="AB929" i="8" s="1"/>
  <c r="AA1588" i="8"/>
  <c r="AB1588" i="8" s="1"/>
  <c r="AA109" i="8"/>
  <c r="AB109" i="8" s="1"/>
  <c r="AA35" i="8"/>
  <c r="AB35" i="8" s="1"/>
  <c r="AA678" i="8"/>
  <c r="AB678" i="8" s="1"/>
  <c r="AA497" i="8"/>
  <c r="AB497" i="8" s="1"/>
  <c r="AA269" i="8"/>
  <c r="AB269" i="8" s="1"/>
  <c r="AA803" i="8"/>
  <c r="AB803" i="8" s="1"/>
  <c r="AA1751" i="8"/>
  <c r="AB1751" i="8" s="1"/>
  <c r="AA1912" i="8"/>
  <c r="AB1912" i="8" s="1"/>
  <c r="AA142" i="8"/>
  <c r="AB142" i="8" s="1"/>
  <c r="AA112" i="8"/>
  <c r="AB112" i="8" s="1"/>
  <c r="AA1826" i="8"/>
  <c r="AB1826" i="8" s="1"/>
  <c r="AA576" i="8"/>
  <c r="AB576" i="8" s="1"/>
  <c r="AA1601" i="8"/>
  <c r="AB1601" i="8" s="1"/>
  <c r="AA549" i="8"/>
  <c r="AB549" i="8" s="1"/>
  <c r="AA453" i="8"/>
  <c r="AB453" i="8" s="1"/>
  <c r="AA1490" i="8"/>
  <c r="AB1490" i="8" s="1"/>
  <c r="AA1733" i="8"/>
  <c r="AB1733" i="8" s="1"/>
  <c r="AA1174" i="8"/>
  <c r="AB1174" i="8" s="1"/>
  <c r="AA355" i="8"/>
  <c r="AB355" i="8" s="1"/>
  <c r="AA784" i="8"/>
  <c r="AB784" i="8" s="1"/>
  <c r="AA389" i="8"/>
  <c r="AB389" i="8" s="1"/>
  <c r="AA742" i="8"/>
  <c r="AB742" i="8" s="1"/>
  <c r="AA1667" i="8"/>
  <c r="AB1667" i="8" s="1"/>
  <c r="AA1173" i="8"/>
  <c r="AB1173" i="8" s="1"/>
  <c r="AA734" i="8"/>
  <c r="AB734" i="8" s="1"/>
  <c r="AA1221" i="8"/>
  <c r="AB1221" i="8" s="1"/>
  <c r="AA1150" i="8"/>
  <c r="AB1150" i="8" s="1"/>
  <c r="AA512" i="8"/>
  <c r="AB512" i="8" s="1"/>
  <c r="AA1900" i="8"/>
  <c r="AB1900" i="8" s="1"/>
  <c r="AA158" i="8"/>
  <c r="AB158" i="8" s="1"/>
  <c r="AA1132" i="8"/>
  <c r="AB1132" i="8" s="1"/>
  <c r="AA581" i="8"/>
  <c r="AB581" i="8" s="1"/>
  <c r="AA592" i="8"/>
  <c r="AB592" i="8" s="1"/>
  <c r="AA897" i="8"/>
  <c r="AB897" i="8" s="1"/>
  <c r="AA744" i="8"/>
  <c r="AB744" i="8" s="1"/>
  <c r="AA1147" i="8"/>
  <c r="AB1147" i="8" s="1"/>
  <c r="AA1211" i="8"/>
  <c r="AB1211" i="8" s="1"/>
  <c r="AA42" i="8"/>
  <c r="AB42" i="8" s="1"/>
  <c r="AA565" i="8"/>
  <c r="AB565" i="8" s="1"/>
  <c r="AA880" i="8"/>
  <c r="AB880" i="8" s="1"/>
  <c r="AA445" i="8"/>
  <c r="AB445" i="8" s="1"/>
  <c r="AA397" i="8"/>
  <c r="AB397" i="8" s="1"/>
  <c r="AA1801" i="8"/>
  <c r="AB1801" i="8" s="1"/>
  <c r="AA2293" i="8"/>
  <c r="AB2293" i="8" s="1"/>
  <c r="AA1758" i="8"/>
  <c r="AB1758" i="8" s="1"/>
  <c r="AA1994" i="8"/>
  <c r="AB1994" i="8" s="1"/>
  <c r="AA2161" i="8"/>
  <c r="AB2161" i="8" s="1"/>
  <c r="AA1426" i="8"/>
  <c r="AB1426" i="8" s="1"/>
  <c r="AA496" i="8"/>
  <c r="AB496" i="8" s="1"/>
  <c r="AA1908" i="8"/>
  <c r="AB1908" i="8" s="1"/>
  <c r="AA2062" i="8"/>
  <c r="AB2062" i="8" s="1"/>
  <c r="AA437" i="8"/>
  <c r="AB437" i="8" s="1"/>
  <c r="AA854" i="8"/>
  <c r="AB854" i="8" s="1"/>
  <c r="AA1442" i="8"/>
  <c r="AB1442" i="8" s="1"/>
  <c r="AA1707" i="8"/>
  <c r="AB1707" i="8" s="1"/>
  <c r="AA205" i="8"/>
  <c r="AB205" i="8" s="1"/>
  <c r="AA1898" i="8"/>
  <c r="AB1898" i="8" s="1"/>
  <c r="AA2071" i="8"/>
  <c r="AB2071" i="8" s="1"/>
  <c r="AA1839" i="8"/>
  <c r="AB1839" i="8" s="1"/>
  <c r="AA862" i="8"/>
  <c r="AB862" i="8" s="1"/>
  <c r="AA1095" i="8"/>
  <c r="AB1095" i="8" s="1"/>
  <c r="AA899" i="8"/>
  <c r="AB899" i="8" s="1"/>
  <c r="AA1536" i="8"/>
  <c r="AB1536" i="8" s="1"/>
  <c r="AA1424" i="8"/>
  <c r="AB1424" i="8" s="1"/>
  <c r="AA1552" i="8"/>
  <c r="AB1552" i="8" s="1"/>
  <c r="AA1973" i="8"/>
  <c r="AB1973" i="8" s="1"/>
  <c r="AA806" i="8"/>
  <c r="AB806" i="8" s="1"/>
  <c r="AA275" i="8"/>
  <c r="AB275" i="8" s="1"/>
  <c r="AA1976" i="8"/>
  <c r="AB1976" i="8" s="1"/>
  <c r="AA985" i="8"/>
  <c r="AB985" i="8" s="1"/>
  <c r="AA1218" i="8"/>
  <c r="AB1218" i="8" s="1"/>
  <c r="AA704" i="8"/>
  <c r="AB704" i="8" s="1"/>
  <c r="AA1857" i="8"/>
  <c r="AB1857" i="8" s="1"/>
  <c r="AA840" i="8"/>
  <c r="AB840" i="8" s="1"/>
  <c r="AA1254" i="8"/>
  <c r="AB1254" i="8" s="1"/>
  <c r="AA2146" i="8"/>
  <c r="AB2146" i="8" s="1"/>
  <c r="AA1585" i="8"/>
  <c r="AB1585" i="8" s="1"/>
  <c r="AA332" i="8"/>
  <c r="AB332" i="8" s="1"/>
  <c r="AA1824" i="8"/>
  <c r="AB1824" i="8" s="1"/>
  <c r="AA37" i="8"/>
  <c r="AB37" i="8" s="1"/>
  <c r="AA540" i="8"/>
  <c r="AB540" i="8" s="1"/>
  <c r="AA800" i="8"/>
  <c r="AB800" i="8" s="1"/>
  <c r="AA2068" i="8"/>
  <c r="AB2068" i="8" s="1"/>
  <c r="AA943" i="8"/>
  <c r="AB943" i="8" s="1"/>
  <c r="AA969" i="8"/>
  <c r="AB969" i="8" s="1"/>
  <c r="AA1639" i="8"/>
  <c r="AB1639" i="8" s="1"/>
  <c r="AA1867" i="8"/>
  <c r="AB1867" i="8" s="1"/>
  <c r="AA2079" i="8"/>
  <c r="AB2079" i="8" s="1"/>
  <c r="AA1549" i="8"/>
  <c r="AB1549" i="8" s="1"/>
  <c r="AA1918" i="8"/>
  <c r="AB1918" i="8" s="1"/>
  <c r="AA1261" i="8"/>
  <c r="AB1261" i="8" s="1"/>
  <c r="AA236" i="8"/>
  <c r="AB236" i="8" s="1"/>
  <c r="AA853" i="8"/>
  <c r="AB853" i="8" s="1"/>
  <c r="AA889" i="8"/>
  <c r="AB889" i="8" s="1"/>
  <c r="AA1882" i="8"/>
  <c r="AB1882" i="8" s="1"/>
  <c r="AA1694" i="8"/>
  <c r="AB1694" i="8" s="1"/>
  <c r="AA94" i="8"/>
  <c r="AB94" i="8" s="1"/>
  <c r="AA364" i="8"/>
  <c r="AB364" i="8" s="1"/>
  <c r="AA1692" i="8"/>
  <c r="AB1692" i="8" s="1"/>
  <c r="AA1222" i="8"/>
  <c r="AB1222" i="8" s="1"/>
  <c r="AA798" i="8"/>
  <c r="AB798" i="8" s="1"/>
  <c r="AA1739" i="8"/>
  <c r="AB1739" i="8" s="1"/>
  <c r="AA492" i="8"/>
  <c r="AB492" i="8" s="1"/>
  <c r="AA1178" i="8"/>
  <c r="AB1178" i="8" s="1"/>
  <c r="AA633" i="8"/>
  <c r="AB633" i="8" s="1"/>
  <c r="AA955" i="8"/>
  <c r="AB955" i="8" s="1"/>
  <c r="AA867" i="8"/>
  <c r="AB867" i="8" s="1"/>
  <c r="AA485" i="8"/>
  <c r="AB485" i="8" s="1"/>
  <c r="AA380" i="8"/>
  <c r="AB380" i="8" s="1"/>
  <c r="AA542" i="8"/>
  <c r="AB542" i="8" s="1"/>
  <c r="AA961" i="8"/>
  <c r="AB961" i="8" s="1"/>
  <c r="AA1954" i="8"/>
  <c r="AB1954" i="8" s="1"/>
  <c r="AA718" i="8"/>
  <c r="AB718" i="8" s="1"/>
  <c r="AA115" i="8"/>
  <c r="AB115" i="8" s="1"/>
  <c r="AA1372" i="8"/>
  <c r="AB1372" i="8" s="1"/>
  <c r="AA726" i="8"/>
  <c r="AB726" i="8" s="1"/>
  <c r="AA1125" i="8"/>
  <c r="AB1125" i="8" s="1"/>
  <c r="AA660" i="8"/>
  <c r="AB660" i="8" s="1"/>
  <c r="AA2709" i="8"/>
  <c r="AB2709" i="8" s="1"/>
  <c r="AA387" i="8"/>
  <c r="AB387" i="8" s="1"/>
  <c r="AA1890" i="8"/>
  <c r="AB1890" i="8" s="1"/>
  <c r="AA1774" i="8"/>
  <c r="AB1774" i="8" s="1"/>
  <c r="AA1877" i="8"/>
  <c r="AB1877" i="8" s="1"/>
  <c r="AA760" i="8"/>
  <c r="AB760" i="8" s="1"/>
  <c r="AA873" i="8"/>
  <c r="AB873" i="8" s="1"/>
  <c r="AA1142" i="8"/>
  <c r="AB1142" i="8" s="1"/>
  <c r="AA1197" i="8"/>
  <c r="AB1197" i="8" s="1"/>
  <c r="AA977" i="8"/>
  <c r="AB977" i="8" s="1"/>
  <c r="AA821" i="8"/>
  <c r="AB821" i="8" s="1"/>
  <c r="AA417" i="8"/>
  <c r="AB417" i="8" s="1"/>
  <c r="AA2152" i="8"/>
  <c r="AB2152" i="8" s="1"/>
  <c r="AA2688" i="8"/>
  <c r="AB2688" i="8" s="1"/>
  <c r="AA814" i="8"/>
  <c r="AB814" i="8" s="1"/>
  <c r="AA1157" i="8"/>
  <c r="AB1157" i="8" s="1"/>
  <c r="AA686" i="8"/>
  <c r="AB686" i="8" s="1"/>
  <c r="AA509" i="8"/>
  <c r="AB509" i="8" s="1"/>
  <c r="AA366" i="8"/>
  <c r="AB366" i="8" s="1"/>
  <c r="AA521" i="8"/>
  <c r="AB521" i="8" s="1"/>
  <c r="AA851" i="8"/>
  <c r="AB851" i="8" s="1"/>
  <c r="AA318" i="8"/>
  <c r="AB318" i="8" s="1"/>
  <c r="AA781" i="8"/>
  <c r="AB781" i="8" s="1"/>
  <c r="AA1990" i="8"/>
  <c r="AB1990" i="8" s="1"/>
  <c r="AA2097" i="8"/>
  <c r="AB2097" i="8" s="1"/>
  <c r="AA156" i="8"/>
  <c r="AB156" i="8" s="1"/>
  <c r="AA7" i="8"/>
  <c r="AB7" i="8" s="1"/>
  <c r="AA133" i="8"/>
  <c r="AB133" i="8" s="1"/>
  <c r="AA206" i="8"/>
  <c r="AB206" i="8" s="1"/>
  <c r="AA1154" i="8"/>
  <c r="AB1154" i="8" s="1"/>
  <c r="AA479" i="8"/>
  <c r="AB479" i="8" s="1"/>
  <c r="AB886" i="8"/>
  <c r="AB1703" i="8"/>
  <c r="AA130" i="8"/>
  <c r="AB130" i="8" s="1"/>
  <c r="AA1137" i="8"/>
  <c r="AA1812" i="8"/>
  <c r="AB1812" i="8" s="1"/>
  <c r="AA1260" i="8"/>
  <c r="AB1260" i="8" s="1"/>
  <c r="AA639" i="8"/>
  <c r="AB639" i="8" s="1"/>
  <c r="AA25" i="8"/>
  <c r="AB25" i="8" s="1"/>
  <c r="AA484" i="8"/>
  <c r="AB484" i="8" s="1"/>
  <c r="AA2043" i="8"/>
  <c r="AB2043" i="8" s="1"/>
  <c r="AA1957" i="8"/>
  <c r="AB1957" i="8" s="1"/>
  <c r="AA946" i="8"/>
  <c r="AB946" i="8" s="1"/>
  <c r="AA1032" i="8"/>
  <c r="AB1032" i="8" s="1"/>
  <c r="AA1523" i="8"/>
  <c r="AB1523" i="8" s="1"/>
  <c r="AA1803" i="8"/>
  <c r="AB1803" i="8" s="1"/>
  <c r="AA1060" i="8"/>
  <c r="AB1060" i="8" s="1"/>
  <c r="AA974" i="8"/>
  <c r="AB974" i="8" s="1"/>
  <c r="AA1040" i="8"/>
  <c r="AB1040" i="8" s="1"/>
  <c r="AA1089" i="8"/>
  <c r="AB1089" i="8" s="1"/>
  <c r="AA166" i="8"/>
  <c r="AB166" i="8" s="1"/>
  <c r="AA1786" i="8"/>
  <c r="AB1786" i="8" s="1"/>
  <c r="AA350" i="8"/>
  <c r="AB350" i="8" s="1"/>
  <c r="AA295" i="8"/>
  <c r="AB295" i="8" s="1"/>
  <c r="AA322" i="8"/>
  <c r="AB322" i="8" s="1"/>
  <c r="AA386" i="8"/>
  <c r="AB386" i="8" s="1"/>
  <c r="AA778" i="8"/>
  <c r="AB778" i="8" s="1"/>
  <c r="AA1987" i="8"/>
  <c r="AB1987" i="8" s="1"/>
  <c r="AA1587" i="8"/>
  <c r="AB1587" i="8" s="1"/>
  <c r="AA1942" i="8"/>
  <c r="AB1942" i="8" s="1"/>
  <c r="AA476" i="8"/>
  <c r="AB476" i="8" s="1"/>
  <c r="AA428" i="8"/>
  <c r="AB428" i="8" s="1"/>
  <c r="AB63" i="8"/>
  <c r="AA32" i="8"/>
  <c r="AB32" i="8" s="1"/>
  <c r="AB585" i="8"/>
  <c r="AA264" i="8"/>
  <c r="AB264" i="8" s="1"/>
  <c r="AA900" i="8"/>
  <c r="AA1086" i="8"/>
  <c r="AB1086" i="8" s="1"/>
  <c r="AA916" i="8"/>
  <c r="AB916" i="8" s="1"/>
  <c r="AA189" i="8"/>
  <c r="AB189" i="8" s="1"/>
  <c r="AA1452" i="8"/>
  <c r="AB1452" i="8" s="1"/>
  <c r="AA782" i="8"/>
  <c r="AB782" i="8" s="1"/>
  <c r="AB1141" i="8"/>
  <c r="AB1242" i="8"/>
  <c r="AA1972" i="8"/>
  <c r="AB1972" i="8" s="1"/>
  <c r="Z478" i="8"/>
  <c r="AA478" i="8" s="1"/>
  <c r="AB478" i="8" s="1"/>
  <c r="AA91" i="8"/>
  <c r="AB91" i="8" s="1"/>
  <c r="AA1087" i="8"/>
  <c r="AB1087" i="8" s="1"/>
  <c r="AA561" i="8"/>
  <c r="AB561" i="8" s="1"/>
  <c r="AA326" i="8"/>
  <c r="AB326" i="8" s="1"/>
  <c r="AA438" i="8"/>
  <c r="AB438" i="8" s="1"/>
  <c r="AA1346" i="8"/>
  <c r="AB1346" i="8" s="1"/>
  <c r="AA1544" i="8"/>
  <c r="AB1544" i="8" s="1"/>
  <c r="AA2003" i="8"/>
  <c r="AB2003" i="8" s="1"/>
  <c r="AB712" i="8"/>
  <c r="AA711" i="8"/>
  <c r="AB711" i="8" s="1"/>
  <c r="AA1501" i="8"/>
  <c r="AB1501" i="8" s="1"/>
  <c r="AA1396" i="8"/>
  <c r="AB1396" i="8" s="1"/>
  <c r="AA1100" i="8"/>
  <c r="AB1100" i="8" s="1"/>
  <c r="AA1604" i="8"/>
  <c r="AB1604" i="8" s="1"/>
  <c r="AA1342" i="8"/>
  <c r="AA1366" i="8"/>
  <c r="AB1366" i="8" s="1"/>
  <c r="AA2099" i="8"/>
  <c r="AB2099" i="8" s="1"/>
  <c r="AB1244" i="8"/>
  <c r="AA1189" i="8"/>
  <c r="AB1189" i="8" s="1"/>
  <c r="Z1065" i="8"/>
  <c r="AA1065" i="8" s="1"/>
  <c r="AA2058" i="8"/>
  <c r="AB2058" i="8" s="1"/>
  <c r="AA1647" i="8"/>
  <c r="AB1647" i="8" s="1"/>
  <c r="AA1888" i="8"/>
  <c r="AB1888" i="8" s="1"/>
  <c r="AA665" i="8"/>
  <c r="AB665" i="8" s="1"/>
  <c r="AB625" i="8"/>
  <c r="AA191" i="8"/>
  <c r="AB191" i="8" s="1"/>
  <c r="AA107" i="8"/>
  <c r="AB107" i="8" s="1"/>
  <c r="AA155" i="8"/>
  <c r="AB155" i="8" s="1"/>
  <c r="AA1384" i="8"/>
  <c r="AB1384" i="8" s="1"/>
  <c r="AA523" i="8"/>
  <c r="AB523" i="8" s="1"/>
  <c r="AA64" i="8"/>
  <c r="AB64" i="8" s="1"/>
  <c r="AA1306" i="8"/>
  <c r="AB1306" i="8" s="1"/>
  <c r="AA221" i="8"/>
  <c r="AB221" i="8" s="1"/>
  <c r="AA66" i="8"/>
  <c r="AB66" i="8" s="1"/>
  <c r="AA398" i="8"/>
  <c r="AB398" i="8" s="1"/>
  <c r="AA215" i="8"/>
  <c r="AB215" i="8" s="1"/>
  <c r="AA290" i="8"/>
  <c r="AB290" i="8" s="1"/>
  <c r="AA668" i="8"/>
  <c r="AB668" i="8" s="1"/>
  <c r="AA1329" i="8"/>
  <c r="AB1329" i="8" s="1"/>
  <c r="AA1581" i="8"/>
  <c r="AB1581" i="8" s="1"/>
  <c r="AA1967" i="8"/>
  <c r="AB1967" i="8" s="1"/>
  <c r="AA1640" i="8"/>
  <c r="AB1640" i="8" s="1"/>
  <c r="AA1939" i="8"/>
  <c r="AB1939" i="8" s="1"/>
  <c r="AA1818" i="8"/>
  <c r="AB1818" i="8" s="1"/>
  <c r="AA301" i="8"/>
  <c r="AB301" i="8" s="1"/>
  <c r="AA1777" i="8"/>
  <c r="AB1777" i="8" s="1"/>
  <c r="AA6" i="8"/>
  <c r="AB6" i="8" s="1"/>
  <c r="AA486" i="8"/>
  <c r="AB486" i="8" s="1"/>
  <c r="AA976" i="8"/>
  <c r="AB976" i="8" s="1"/>
  <c r="AA1016" i="8"/>
  <c r="AB1016" i="8" s="1"/>
  <c r="AA1271" i="8"/>
  <c r="AB1271" i="8" s="1"/>
  <c r="AA1295" i="8"/>
  <c r="AB1295" i="8" s="1"/>
  <c r="AA24" i="8"/>
  <c r="AB24" i="8" s="1"/>
  <c r="AA157" i="8"/>
  <c r="AB157" i="8" s="1"/>
  <c r="AA433" i="8"/>
  <c r="AB433" i="8" s="1"/>
  <c r="AA253" i="8"/>
  <c r="AB253" i="8" s="1"/>
  <c r="AA520" i="8"/>
  <c r="AB520" i="8" s="1"/>
  <c r="AA849" i="8"/>
  <c r="AB849" i="8" s="1"/>
  <c r="AA764" i="8"/>
  <c r="AB764" i="8" s="1"/>
  <c r="AA1431" i="8"/>
  <c r="AB1431" i="8" s="1"/>
  <c r="AA299" i="8"/>
  <c r="AB299" i="8" s="1"/>
  <c r="AA598" i="8"/>
  <c r="AB598" i="8" s="1"/>
  <c r="AA338" i="8"/>
  <c r="AB338" i="8" s="1"/>
  <c r="AA748" i="8"/>
  <c r="AB748" i="8" s="1"/>
  <c r="AA683" i="8"/>
  <c r="AB683" i="8" s="1"/>
  <c r="AA1565" i="8"/>
  <c r="AB1565" i="8" s="1"/>
  <c r="AA1400" i="8"/>
  <c r="AB1400" i="8" s="1"/>
  <c r="AA687" i="8"/>
  <c r="AB687" i="8" s="1"/>
  <c r="AA834" i="8"/>
  <c r="AB834" i="8" s="1"/>
  <c r="AA1007" i="8"/>
  <c r="AB1007" i="8" s="1"/>
  <c r="AA1768" i="8"/>
  <c r="AB1768" i="8" s="1"/>
  <c r="AA1873" i="8"/>
  <c r="AB1873" i="8" s="1"/>
  <c r="AA2164" i="8"/>
  <c r="AB2164" i="8" s="1"/>
  <c r="AA1622" i="8"/>
  <c r="AB1622" i="8" s="1"/>
  <c r="AA1605" i="8"/>
  <c r="AB1605" i="8" s="1"/>
  <c r="AA1680" i="8"/>
  <c r="AB1680" i="8" s="1"/>
  <c r="AA2057" i="8"/>
  <c r="AB2057" i="8" s="1"/>
  <c r="AB1660" i="8"/>
  <c r="AA1598" i="8"/>
  <c r="AB1598" i="8" s="1"/>
  <c r="AA1696" i="8"/>
  <c r="AB1696" i="8" s="1"/>
  <c r="AA1924" i="8"/>
  <c r="AB1924" i="8" s="1"/>
  <c r="AA1958" i="8"/>
  <c r="AB1958" i="8" s="1"/>
  <c r="AB1614" i="8"/>
  <c r="AA2033" i="8"/>
  <c r="AB2033" i="8" s="1"/>
  <c r="AA773" i="8"/>
  <c r="AB773" i="8" s="1"/>
  <c r="AA1349" i="8"/>
  <c r="AB1349" i="8" s="1"/>
  <c r="AA337" i="8"/>
  <c r="AB337" i="8" s="1"/>
  <c r="AA1675" i="8"/>
  <c r="AB1675" i="8" s="1"/>
  <c r="AA1883" i="8"/>
  <c r="AB1883" i="8" s="1"/>
  <c r="AA737" i="8"/>
  <c r="AB737" i="8" s="1"/>
  <c r="AB1014" i="8"/>
  <c r="AA1577" i="8"/>
  <c r="AB1577" i="8" s="1"/>
  <c r="AA1082" i="8"/>
  <c r="AB1082" i="8" s="1"/>
  <c r="AA494" i="8"/>
  <c r="AB494" i="8" s="1"/>
  <c r="AB824" i="8"/>
  <c r="Z412" i="8"/>
  <c r="AA412" i="8" s="1"/>
  <c r="AA238" i="8"/>
  <c r="AB238" i="8" s="1"/>
  <c r="AB524" i="8"/>
  <c r="AB697" i="8"/>
  <c r="AA216" i="8"/>
  <c r="AB216" i="8" s="1"/>
  <c r="AA626" i="8"/>
  <c r="AB626" i="8" s="1"/>
  <c r="AB1296" i="8"/>
  <c r="AA1069" i="8"/>
  <c r="AB1069" i="8" s="1"/>
  <c r="AA1335" i="8"/>
  <c r="AB1335" i="8" s="1"/>
  <c r="AA1359" i="8"/>
  <c r="AB1359" i="8" s="1"/>
  <c r="AA719" i="8"/>
  <c r="AB719" i="8" s="1"/>
  <c r="AA874" i="8"/>
  <c r="AB874" i="8" s="1"/>
  <c r="AA1671" i="8"/>
  <c r="AB1671" i="8" s="1"/>
  <c r="AA223" i="8"/>
  <c r="AB223" i="8" s="1"/>
  <c r="AA315" i="8"/>
  <c r="AB315" i="8" s="1"/>
  <c r="AA363" i="8"/>
  <c r="AB363" i="8" s="1"/>
  <c r="AA1425" i="8"/>
  <c r="AB1425" i="8" s="1"/>
  <c r="AA1006" i="8"/>
  <c r="AB1006" i="8" s="1"/>
  <c r="AA1098" i="8"/>
  <c r="AB1098" i="8" s="1"/>
  <c r="AA1437" i="8"/>
  <c r="AB1437" i="8" s="1"/>
  <c r="AA1446" i="8"/>
  <c r="AB1446" i="8" s="1"/>
  <c r="AA571" i="8"/>
  <c r="AA1653" i="8"/>
  <c r="AB1653" i="8" s="1"/>
  <c r="AA2026" i="8"/>
  <c r="AB2026" i="8" s="1"/>
  <c r="AA1161" i="8"/>
  <c r="AB1161" i="8" s="1"/>
  <c r="AA1859" i="8"/>
  <c r="AB1859" i="8" s="1"/>
  <c r="AB1879" i="8"/>
  <c r="AA1800" i="8"/>
  <c r="AB1800" i="8" s="1"/>
  <c r="AA1889" i="8"/>
  <c r="AB1889" i="8" s="1"/>
  <c r="AA2695" i="8"/>
  <c r="AB2695" i="8" s="1"/>
  <c r="AA1000" i="8"/>
  <c r="AB1000" i="8" s="1"/>
  <c r="AA1799" i="8"/>
  <c r="AB1799" i="8" s="1"/>
  <c r="AB2083" i="8"/>
  <c r="AB117" i="8"/>
  <c r="AB2116" i="8"/>
  <c r="AA169" i="8"/>
  <c r="AB169" i="8" s="1"/>
  <c r="AA472" i="8"/>
  <c r="AB472" i="8" s="1"/>
  <c r="AA207" i="8"/>
  <c r="AB207" i="8" s="1"/>
  <c r="AA250" i="8"/>
  <c r="AB250" i="8" s="1"/>
  <c r="AA488" i="8"/>
  <c r="AB488" i="8" s="1"/>
  <c r="AA102" i="8"/>
  <c r="AB102" i="8" s="1"/>
  <c r="AA887" i="8"/>
  <c r="AB887" i="8" s="1"/>
  <c r="AA954" i="8"/>
  <c r="AB954" i="8" s="1"/>
  <c r="AA1249" i="8"/>
  <c r="AB1249" i="8" s="1"/>
  <c r="AA1539" i="8"/>
  <c r="AA1718" i="8"/>
  <c r="AB1718" i="8" s="1"/>
  <c r="AA1704" i="8"/>
  <c r="AB1704" i="8" s="1"/>
  <c r="AA1752" i="8"/>
  <c r="AB1752" i="8" s="1"/>
  <c r="AA1830" i="8"/>
  <c r="AB1830" i="8" s="1"/>
  <c r="AA2036" i="8"/>
  <c r="AB2036" i="8" s="1"/>
  <c r="AA2045" i="8"/>
  <c r="AB2045" i="8" s="1"/>
  <c r="AA2095" i="8"/>
  <c r="AB2095" i="8" s="1"/>
  <c r="AA1448" i="8"/>
  <c r="AB1448" i="8" s="1"/>
  <c r="AA1698" i="8"/>
  <c r="AB1698" i="8" s="1"/>
  <c r="AA1881" i="8"/>
  <c r="AB1881" i="8" s="1"/>
  <c r="AA2061" i="8"/>
  <c r="AB2061" i="8" s="1"/>
  <c r="AA2713" i="8"/>
  <c r="AB2713" i="8" s="1"/>
  <c r="AA1471" i="8"/>
  <c r="AB1471" i="8" s="1"/>
  <c r="AA1728" i="8"/>
  <c r="AB1728" i="8" s="1"/>
  <c r="AA1901" i="8"/>
  <c r="AB1901" i="8" s="1"/>
  <c r="AA1569" i="8"/>
  <c r="AB1569" i="8" s="1"/>
  <c r="AA1875" i="8"/>
  <c r="AB1875" i="8" s="1"/>
  <c r="AB1916" i="8"/>
  <c r="AA1856" i="8"/>
  <c r="AB1856" i="8" s="1"/>
  <c r="AA1997" i="8"/>
  <c r="AB1997" i="8" s="1"/>
  <c r="AA2022" i="8"/>
  <c r="AB2022" i="8" s="1"/>
  <c r="AA2167" i="8"/>
  <c r="AB2167" i="8" s="1"/>
  <c r="AA2720" i="8"/>
  <c r="AB2720" i="8" s="1"/>
  <c r="AA1317" i="8"/>
  <c r="AB1317" i="8" s="1"/>
  <c r="AA48" i="8"/>
  <c r="AB48" i="8" s="1"/>
  <c r="AB51" i="8"/>
  <c r="AB396" i="8"/>
  <c r="AA195" i="8"/>
  <c r="AB195" i="8" s="1"/>
  <c r="AA1793" i="8"/>
  <c r="AB1793" i="8" s="1"/>
  <c r="AA2725" i="8"/>
  <c r="AB2725" i="8" s="1"/>
  <c r="AA241" i="8"/>
  <c r="AB241" i="8" s="1"/>
  <c r="AA1681" i="8"/>
  <c r="AB1681" i="8" s="1"/>
  <c r="Z286" i="8"/>
  <c r="AA286" i="8" s="1"/>
  <c r="Z1843" i="8"/>
  <c r="AA1843" i="8" s="1"/>
  <c r="AB1843" i="8" s="1"/>
  <c r="Z894" i="8"/>
  <c r="AA894" i="8" s="1"/>
  <c r="AB774" i="8"/>
  <c r="AB1563" i="8"/>
  <c r="AB1642" i="8"/>
  <c r="AA1731" i="8"/>
  <c r="AB1731" i="8" s="1"/>
  <c r="AA308" i="8"/>
  <c r="AB308" i="8" s="1"/>
  <c r="AA1023" i="8"/>
  <c r="AB1023" i="8" s="1"/>
  <c r="AA788" i="8"/>
  <c r="AB788" i="8" s="1"/>
  <c r="AA826" i="8"/>
  <c r="AB826" i="8" s="1"/>
  <c r="AA910" i="8"/>
  <c r="AB910" i="8" s="1"/>
  <c r="AA1377" i="8"/>
  <c r="AB1377" i="8" s="1"/>
  <c r="AA1405" i="8"/>
  <c r="AB1405" i="8" s="1"/>
  <c r="AA78" i="8"/>
  <c r="AB78" i="8" s="1"/>
  <c r="AA495" i="8"/>
  <c r="AB495" i="8" s="1"/>
  <c r="AA390" i="8"/>
  <c r="AB390" i="8" s="1"/>
  <c r="AA548" i="8"/>
  <c r="AB548" i="8" s="1"/>
  <c r="AA866" i="8"/>
  <c r="AB866" i="8" s="1"/>
  <c r="AA1274" i="8"/>
  <c r="AB1274" i="8" s="1"/>
  <c r="AA1378" i="8"/>
  <c r="AB1378" i="8" s="1"/>
  <c r="AA1571" i="8"/>
  <c r="AB1571" i="8" s="1"/>
  <c r="AA1498" i="8"/>
  <c r="AB1498" i="8" s="1"/>
  <c r="AA11" i="8"/>
  <c r="AB11" i="8" s="1"/>
  <c r="AA504" i="8"/>
  <c r="AB504" i="8" s="1"/>
  <c r="AA116" i="8"/>
  <c r="AB116" i="8" s="1"/>
  <c r="AA550" i="8"/>
  <c r="AB550" i="8" s="1"/>
  <c r="AA950" i="8"/>
  <c r="AB950" i="8" s="1"/>
  <c r="AA1118" i="8"/>
  <c r="AB1118" i="8" s="1"/>
  <c r="AA1345" i="8"/>
  <c r="AB1345" i="8" s="1"/>
  <c r="AA952" i="8"/>
  <c r="AB952" i="8" s="1"/>
  <c r="AA1048" i="8"/>
  <c r="AB1048" i="8" s="1"/>
  <c r="AA1347" i="8"/>
  <c r="AB1347" i="8" s="1"/>
  <c r="AA1371" i="8"/>
  <c r="AB1371" i="8" s="1"/>
  <c r="AA1427" i="8"/>
  <c r="AB1427" i="8" s="1"/>
  <c r="AA1470" i="8"/>
  <c r="AB1470" i="8" s="1"/>
  <c r="AA232" i="8"/>
  <c r="AB232" i="8" s="1"/>
  <c r="AA56" i="8"/>
  <c r="AB56" i="8" s="1"/>
  <c r="AA868" i="8"/>
  <c r="AB868" i="8" s="1"/>
  <c r="AA2059" i="8"/>
  <c r="AB2059" i="8" s="1"/>
  <c r="AA924" i="8"/>
  <c r="AB924" i="8" s="1"/>
  <c r="AA1708" i="8"/>
  <c r="AB1708" i="8" s="1"/>
  <c r="AA2149" i="8"/>
  <c r="AB2149" i="8" s="1"/>
  <c r="AA2699" i="8"/>
  <c r="AB2699" i="8" s="1"/>
  <c r="AB537" i="8"/>
  <c r="Z190" i="8"/>
  <c r="AA190" i="8" s="1"/>
  <c r="AB190" i="8" s="1"/>
  <c r="Z382" i="8"/>
  <c r="AA766" i="8"/>
  <c r="AB766" i="8" s="1"/>
  <c r="Z1186" i="8"/>
  <c r="AB790" i="8"/>
  <c r="Z1039" i="8"/>
  <c r="AA1039" i="8" s="1"/>
  <c r="Z1413" i="8"/>
  <c r="AA1413" i="8" s="1"/>
  <c r="AB192" i="8"/>
  <c r="AB448" i="8"/>
  <c r="AA1813" i="8"/>
  <c r="AB1813" i="8" s="1"/>
  <c r="Z1226" i="8"/>
  <c r="AA1226" i="8" s="1"/>
  <c r="AB1226" i="8" s="1"/>
  <c r="AA447" i="8"/>
  <c r="AB447" i="8" s="1"/>
  <c r="AA388" i="8"/>
  <c r="AB388" i="8" s="1"/>
  <c r="AA436" i="8"/>
  <c r="AB436" i="8" s="1"/>
  <c r="AA114" i="8"/>
  <c r="AB114" i="8" s="1"/>
  <c r="AA178" i="8"/>
  <c r="AB178" i="8" s="1"/>
  <c r="AA231" i="8"/>
  <c r="AB231" i="8" s="1"/>
  <c r="AA716" i="8"/>
  <c r="AB716" i="8" s="1"/>
  <c r="AA754" i="8"/>
  <c r="AB754" i="8" s="1"/>
  <c r="AA1394" i="8"/>
  <c r="AB1394" i="8" s="1"/>
  <c r="AA1542" i="8"/>
  <c r="AB1542" i="8" s="1"/>
  <c r="AA28" i="8"/>
  <c r="AB28" i="8" s="1"/>
  <c r="AA239" i="8"/>
  <c r="AB239" i="8" s="1"/>
  <c r="AA578" i="8"/>
  <c r="AB578" i="8" s="1"/>
  <c r="AA1061" i="8"/>
  <c r="AB1061" i="8" s="1"/>
  <c r="AA1104" i="8"/>
  <c r="AB1104" i="8" s="1"/>
  <c r="AA1361" i="8"/>
  <c r="AB1361" i="8" s="1"/>
  <c r="AA1068" i="8"/>
  <c r="AB1068" i="8" s="1"/>
  <c r="AA1321" i="8"/>
  <c r="AB1321" i="8" s="1"/>
  <c r="AA1473" i="8"/>
  <c r="AB1473" i="8" s="1"/>
  <c r="AA1550" i="8"/>
  <c r="AB1550" i="8" s="1"/>
  <c r="AA1519" i="8"/>
  <c r="AB1519" i="8" s="1"/>
  <c r="AA1562" i="8"/>
  <c r="AB1562" i="8" s="1"/>
  <c r="AA248" i="8"/>
  <c r="AB248" i="8" s="1"/>
  <c r="AA196" i="8"/>
  <c r="AB196" i="8" s="1"/>
  <c r="AA244" i="8"/>
  <c r="AB244" i="8" s="1"/>
  <c r="AA52" i="8"/>
  <c r="AB52" i="8" s="1"/>
  <c r="AA402" i="8"/>
  <c r="AB402" i="8" s="1"/>
  <c r="AA820" i="8"/>
  <c r="AB820" i="8" s="1"/>
  <c r="AA858" i="8"/>
  <c r="AB858" i="8" s="1"/>
  <c r="AA1024" i="8"/>
  <c r="AB1024" i="8" s="1"/>
  <c r="AA1275" i="8"/>
  <c r="AB1275" i="8" s="1"/>
  <c r="AA1379" i="8"/>
  <c r="AB1379" i="8" s="1"/>
  <c r="AA1580" i="8"/>
  <c r="AB1580" i="8" s="1"/>
  <c r="AA1418" i="8"/>
  <c r="AB1418" i="8" s="1"/>
  <c r="AA17" i="8"/>
  <c r="AB17" i="8" s="1"/>
  <c r="AA463" i="8"/>
  <c r="AB463" i="8" s="1"/>
  <c r="AA506" i="8"/>
  <c r="AB506" i="8" s="1"/>
  <c r="AA246" i="8"/>
  <c r="AB246" i="8" s="1"/>
  <c r="AA471" i="8"/>
  <c r="AB471" i="8" s="1"/>
  <c r="AA546" i="8"/>
  <c r="AB546" i="8" s="1"/>
  <c r="AA1201" i="8"/>
  <c r="AB1201" i="8" s="1"/>
  <c r="AA1689" i="8"/>
  <c r="AB1689" i="8" s="1"/>
  <c r="AA2025" i="8"/>
  <c r="AB2025" i="8" s="1"/>
  <c r="AA989" i="8"/>
  <c r="AB989" i="8" s="1"/>
  <c r="AA1420" i="8"/>
  <c r="AB1420" i="8" s="1"/>
  <c r="AA1438" i="8"/>
  <c r="AB1438" i="8" s="1"/>
  <c r="AA1423" i="8"/>
  <c r="AB1423" i="8" s="1"/>
  <c r="AA1466" i="8"/>
  <c r="AB1466" i="8" s="1"/>
  <c r="AA1754" i="8"/>
  <c r="AB1754" i="8" s="1"/>
  <c r="AA2708" i="8"/>
  <c r="AB2708" i="8" s="1"/>
  <c r="AA1742" i="8"/>
  <c r="AB1742" i="8" s="1"/>
  <c r="AA1760" i="8"/>
  <c r="AB1760" i="8" s="1"/>
  <c r="AA2018" i="8"/>
  <c r="AB2018" i="8" s="1"/>
  <c r="AA2153" i="8"/>
  <c r="AB2153" i="8" s="1"/>
  <c r="AA1278" i="8"/>
  <c r="AB1278" i="8" s="1"/>
  <c r="AA1302" i="8"/>
  <c r="AB1302" i="8" s="1"/>
  <c r="AA1602" i="8"/>
  <c r="AB1602" i="8" s="1"/>
  <c r="AA1620" i="8"/>
  <c r="AB1620" i="8" s="1"/>
  <c r="AA1648" i="8"/>
  <c r="AB1648" i="8" s="1"/>
  <c r="AA1909" i="8"/>
  <c r="AB1909" i="8" s="1"/>
  <c r="AA1878" i="8"/>
  <c r="AB1878" i="8" s="1"/>
  <c r="AA1506" i="8"/>
  <c r="AB1506" i="8" s="1"/>
  <c r="Z270" i="8"/>
  <c r="Z651" i="8"/>
  <c r="AA651" i="8" s="1"/>
  <c r="AB651" i="8" s="1"/>
  <c r="Z635" i="8"/>
  <c r="AA635" i="8" s="1"/>
  <c r="Z1497" i="8"/>
  <c r="AA1497" i="8" s="1"/>
  <c r="AB1497" i="8" s="1"/>
  <c r="AA434" i="8"/>
  <c r="AB434" i="8" s="1"/>
  <c r="AA487" i="8"/>
  <c r="AB487" i="8" s="1"/>
  <c r="AA1077" i="8"/>
  <c r="AB1077" i="8" s="1"/>
  <c r="AA1209" i="8"/>
  <c r="AB1209" i="8" s="1"/>
  <c r="AA1392" i="8"/>
  <c r="AB1392" i="8" s="1"/>
  <c r="AA10" i="8"/>
  <c r="AB10" i="8" s="1"/>
  <c r="AA22" i="8"/>
  <c r="AB22" i="8" s="1"/>
  <c r="AA106" i="8"/>
  <c r="AB106" i="8" s="1"/>
  <c r="AA127" i="8"/>
  <c r="AB127" i="8" s="1"/>
  <c r="AA170" i="8"/>
  <c r="AB170" i="8" s="1"/>
  <c r="AA362" i="8"/>
  <c r="AB362" i="8" s="1"/>
  <c r="AA383" i="8"/>
  <c r="AB383" i="8" s="1"/>
  <c r="AA426" i="8"/>
  <c r="AB426" i="8" s="1"/>
  <c r="AA618" i="8"/>
  <c r="AB618" i="8" s="1"/>
  <c r="AA646" i="8"/>
  <c r="AB646" i="8" s="1"/>
  <c r="AA171" i="8"/>
  <c r="AB171" i="8" s="1"/>
  <c r="AA219" i="8"/>
  <c r="AA551" i="8"/>
  <c r="AB551" i="8" s="1"/>
  <c r="AA671" i="8"/>
  <c r="AB671" i="8" s="1"/>
  <c r="AA780" i="8"/>
  <c r="AB780" i="8" s="1"/>
  <c r="AA818" i="8"/>
  <c r="AB818" i="8" s="1"/>
  <c r="AA863" i="8"/>
  <c r="AB863" i="8" s="1"/>
  <c r="AA679" i="8"/>
  <c r="AB679" i="8" s="1"/>
  <c r="AA743" i="8"/>
  <c r="AB743" i="8" s="1"/>
  <c r="AA852" i="8"/>
  <c r="AB852" i="8" s="1"/>
  <c r="AA890" i="8"/>
  <c r="AB890" i="8" s="1"/>
  <c r="AA1102" i="8"/>
  <c r="AB1102" i="8" s="1"/>
  <c r="AB1360" i="8"/>
  <c r="AA1002" i="8"/>
  <c r="AB1002" i="8" s="1"/>
  <c r="AA912" i="8"/>
  <c r="AB912" i="8" s="1"/>
  <c r="AA960" i="8"/>
  <c r="AB960" i="8" s="1"/>
  <c r="AA1273" i="8"/>
  <c r="AB1273" i="8" s="1"/>
  <c r="AA200" i="8"/>
  <c r="AB200" i="8" s="1"/>
  <c r="AA456" i="8"/>
  <c r="AB456" i="8" s="1"/>
  <c r="AA276" i="8"/>
  <c r="AB276" i="8" s="1"/>
  <c r="AA310" i="8"/>
  <c r="AB310" i="8" s="1"/>
  <c r="AA454" i="8"/>
  <c r="AB454" i="8" s="1"/>
  <c r="AA258" i="8"/>
  <c r="AB258" i="8" s="1"/>
  <c r="AA514" i="8"/>
  <c r="AB514" i="8" s="1"/>
  <c r="AA1282" i="8"/>
  <c r="AB1282" i="8" s="1"/>
  <c r="AA1338" i="8"/>
  <c r="AB1338" i="8" s="1"/>
  <c r="AA1559" i="8"/>
  <c r="AB1559" i="8" s="1"/>
  <c r="AA1597" i="8"/>
  <c r="AB1597" i="8" s="1"/>
  <c r="AA36" i="8"/>
  <c r="AB36" i="8" s="1"/>
  <c r="AA184" i="8"/>
  <c r="AB184" i="8" s="1"/>
  <c r="AA440" i="8"/>
  <c r="AB440" i="8" s="1"/>
  <c r="AA278" i="8"/>
  <c r="AB278" i="8" s="1"/>
  <c r="AA379" i="8"/>
  <c r="AB379" i="8" s="1"/>
  <c r="AA427" i="8"/>
  <c r="AB427" i="8" s="1"/>
  <c r="AA614" i="8"/>
  <c r="AB614" i="8" s="1"/>
  <c r="AA594" i="8"/>
  <c r="AB594" i="8" s="1"/>
  <c r="AA884" i="8"/>
  <c r="AB884" i="8" s="1"/>
  <c r="AA966" i="8"/>
  <c r="AB966" i="8" s="1"/>
  <c r="AA1045" i="8"/>
  <c r="AB1045" i="8" s="1"/>
  <c r="AA936" i="8"/>
  <c r="AB936" i="8" s="1"/>
  <c r="AA1177" i="8"/>
  <c r="AB1177" i="8" s="1"/>
  <c r="AA1369" i="8"/>
  <c r="AB1369" i="8" s="1"/>
  <c r="AA1283" i="8"/>
  <c r="AB1283" i="8" s="1"/>
  <c r="AA1339" i="8"/>
  <c r="AB1339" i="8" s="1"/>
  <c r="AA1491" i="8"/>
  <c r="AB1491" i="8" s="1"/>
  <c r="AA33" i="8"/>
  <c r="AB33" i="8" s="1"/>
  <c r="AA271" i="8"/>
  <c r="AB271" i="8" s="1"/>
  <c r="AA527" i="8"/>
  <c r="AB527" i="8" s="1"/>
  <c r="AA118" i="8"/>
  <c r="AB118" i="8" s="1"/>
  <c r="AA230" i="8"/>
  <c r="AB230" i="8" s="1"/>
  <c r="AA587" i="8"/>
  <c r="AB587" i="8" s="1"/>
  <c r="AA732" i="8"/>
  <c r="AB732" i="8" s="1"/>
  <c r="AA770" i="8"/>
  <c r="AB770" i="8" s="1"/>
  <c r="AA879" i="8"/>
  <c r="AB879" i="8" s="1"/>
  <c r="AA676" i="8"/>
  <c r="AB676" i="8" s="1"/>
  <c r="AA714" i="8"/>
  <c r="AB714" i="8" s="1"/>
  <c r="AA823" i="8"/>
  <c r="AB823" i="8" s="1"/>
  <c r="AA970" i="8"/>
  <c r="AB970" i="8" s="1"/>
  <c r="AA1265" i="8"/>
  <c r="AB1265" i="8" s="1"/>
  <c r="AB1575" i="8"/>
  <c r="AA1695" i="8"/>
  <c r="AB1695" i="8" s="1"/>
  <c r="AB1820" i="8"/>
  <c r="AA1527" i="8"/>
  <c r="AB1527" i="8" s="1"/>
  <c r="AB1651" i="8"/>
  <c r="AA1436" i="8"/>
  <c r="AB1436" i="8" s="1"/>
  <c r="AA1454" i="8"/>
  <c r="AB1454" i="8" s="1"/>
  <c r="AA1500" i="8"/>
  <c r="AB1500" i="8" s="1"/>
  <c r="AA1702" i="8"/>
  <c r="AB1702" i="8" s="1"/>
  <c r="AA1625" i="8"/>
  <c r="AB1625" i="8" s="1"/>
  <c r="AA1668" i="8"/>
  <c r="AB1668" i="8" s="1"/>
  <c r="AA1978" i="8"/>
  <c r="AB1978" i="8" s="1"/>
  <c r="AA1979" i="8"/>
  <c r="AB1979" i="8" s="1"/>
  <c r="AA2041" i="8"/>
  <c r="AB2041" i="8" s="1"/>
  <c r="AA2156" i="8"/>
  <c r="AB2156" i="8" s="1"/>
  <c r="AA1525" i="8"/>
  <c r="AB1525" i="8" s="1"/>
  <c r="AA1459" i="8"/>
  <c r="AB1459" i="8" s="1"/>
  <c r="AA1502" i="8"/>
  <c r="AB1502" i="8" s="1"/>
  <c r="AA1487" i="8"/>
  <c r="AB1487" i="8" s="1"/>
  <c r="AA1661" i="8"/>
  <c r="AB1661" i="8" s="1"/>
  <c r="AA1706" i="8"/>
  <c r="AB1706" i="8" s="1"/>
  <c r="AA1771" i="8"/>
  <c r="AB1771" i="8" s="1"/>
  <c r="AA1814" i="8"/>
  <c r="AB1814" i="8" s="1"/>
  <c r="AA1778" i="8"/>
  <c r="AB1778" i="8" s="1"/>
  <c r="AA1936" i="8"/>
  <c r="AB1936" i="8" s="1"/>
  <c r="AB1911" i="8"/>
  <c r="AA1960" i="8"/>
  <c r="AA1935" i="8"/>
  <c r="AB1935" i="8" s="1"/>
  <c r="AB1388" i="8"/>
  <c r="AB1046" i="8"/>
  <c r="AA1399" i="8"/>
  <c r="AB1399" i="8" s="1"/>
  <c r="AB1572" i="8"/>
  <c r="AA1745" i="8"/>
  <c r="AB1745" i="8" s="1"/>
  <c r="AA1407" i="8"/>
  <c r="AB1407" i="8" s="1"/>
  <c r="AA1450" i="8"/>
  <c r="AA1726" i="8"/>
  <c r="AB1726" i="8" s="1"/>
  <c r="AA1632" i="8"/>
  <c r="AB1632" i="8" s="1"/>
  <c r="AA1712" i="8"/>
  <c r="AB1712" i="8" s="1"/>
  <c r="AA1855" i="8"/>
  <c r="AB1855" i="8" s="1"/>
  <c r="AA1794" i="8"/>
  <c r="AB1794" i="8" s="1"/>
  <c r="AA1840" i="8"/>
  <c r="AB1840" i="8" s="1"/>
  <c r="AA1921" i="8"/>
  <c r="AB1921" i="8" s="1"/>
  <c r="AA2032" i="8"/>
  <c r="AB2032" i="8" s="1"/>
  <c r="AA2717" i="8"/>
  <c r="AB2717" i="8" s="1"/>
  <c r="AA2715" i="8"/>
  <c r="AB2715" i="8" s="1"/>
  <c r="AB1683" i="8"/>
  <c r="AA1654" i="8"/>
  <c r="AB1654" i="8" s="1"/>
  <c r="AA1672" i="8"/>
  <c r="AB1672" i="8" s="1"/>
  <c r="AA1716" i="8"/>
  <c r="AB1716" i="8" s="1"/>
  <c r="AA1641" i="8"/>
  <c r="AB1641" i="8" s="1"/>
  <c r="AA1684" i="8"/>
  <c r="AB1684" i="8" s="1"/>
  <c r="AA1714" i="8"/>
  <c r="AB1714" i="8" s="1"/>
  <c r="AA1784" i="8"/>
  <c r="AB1784" i="8" s="1"/>
  <c r="AA1802" i="8"/>
  <c r="AB1802" i="8" s="1"/>
  <c r="AA1871" i="8"/>
  <c r="AB1871" i="8" s="1"/>
  <c r="AA1782" i="8"/>
  <c r="AB1782" i="8" s="1"/>
  <c r="AA1928" i="8"/>
  <c r="AB1928" i="8" s="1"/>
  <c r="AB2067" i="8"/>
  <c r="AA2034" i="8"/>
  <c r="AB2034" i="8" s="1"/>
  <c r="AA2053" i="8"/>
  <c r="AB2053" i="8" s="1"/>
  <c r="AA2037" i="8"/>
  <c r="AB2037" i="8" s="1"/>
  <c r="AA2078" i="8"/>
  <c r="AB2078" i="8" s="1"/>
  <c r="AA2689" i="8"/>
  <c r="AB2689" i="8" s="1"/>
  <c r="Y5" i="8"/>
  <c r="Y1" i="8" s="1"/>
  <c r="W1" i="8"/>
  <c r="AB259" i="8"/>
  <c r="Z165" i="8"/>
  <c r="AA165" i="8" s="1"/>
  <c r="Z710" i="8"/>
  <c r="AA481" i="8"/>
  <c r="AB481" i="8" s="1"/>
  <c r="AA124" i="8"/>
  <c r="AB124" i="8" s="1"/>
  <c r="AA2722" i="8"/>
  <c r="AB2722" i="8" s="1"/>
  <c r="AA273" i="8"/>
  <c r="AB273" i="8" s="1"/>
  <c r="AA152" i="8"/>
  <c r="AB152" i="8" s="1"/>
  <c r="AA408" i="8"/>
  <c r="AB408" i="8" s="1"/>
  <c r="AA324" i="8"/>
  <c r="AB324" i="8" s="1"/>
  <c r="AA372" i="8"/>
  <c r="AB372" i="8" s="1"/>
  <c r="AA452" i="8"/>
  <c r="AB452" i="8" s="1"/>
  <c r="AA76" i="8"/>
  <c r="AB76" i="8" s="1"/>
  <c r="AA1263" i="8"/>
  <c r="AB1263" i="8" s="1"/>
  <c r="AA1303" i="8"/>
  <c r="AB1303" i="8" s="1"/>
  <c r="AA1327" i="8"/>
  <c r="AB1327" i="8" s="1"/>
  <c r="AA1367" i="8"/>
  <c r="AB1367" i="8" s="1"/>
  <c r="AA1469" i="8"/>
  <c r="AB1469" i="8" s="1"/>
  <c r="AA40" i="8"/>
  <c r="AB40" i="8" s="1"/>
  <c r="AA564" i="8"/>
  <c r="AB564" i="8" s="1"/>
  <c r="AA612" i="8"/>
  <c r="AB612" i="8" s="1"/>
  <c r="AA80" i="8"/>
  <c r="AB80" i="8" s="1"/>
  <c r="AA828" i="8"/>
  <c r="AB828" i="8" s="1"/>
  <c r="AA836" i="8"/>
  <c r="AB836" i="8" s="1"/>
  <c r="AA932" i="8"/>
  <c r="AB932" i="8" s="1"/>
  <c r="AA980" i="8"/>
  <c r="AB980" i="8" s="1"/>
  <c r="AA1404" i="8"/>
  <c r="AB1404" i="8" s="1"/>
  <c r="AA1607" i="8"/>
  <c r="AB1607" i="8" s="1"/>
  <c r="AA132" i="8"/>
  <c r="AB132" i="8" s="1"/>
  <c r="AA180" i="8"/>
  <c r="AB180" i="8" s="1"/>
  <c r="AA260" i="8"/>
  <c r="AB260" i="8" s="1"/>
  <c r="AA1307" i="8"/>
  <c r="AB1307" i="8" s="1"/>
  <c r="AA1650" i="8"/>
  <c r="AB1650" i="8" s="1"/>
  <c r="AA940" i="8"/>
  <c r="AB940" i="8" s="1"/>
  <c r="AA1484" i="8"/>
  <c r="AB1484" i="8" s="1"/>
  <c r="AA1796" i="8"/>
  <c r="AB1796" i="8" s="1"/>
  <c r="AB1895" i="8"/>
  <c r="AA1970" i="8"/>
  <c r="AB1970" i="8" s="1"/>
  <c r="AA1432" i="8"/>
  <c r="AB1432" i="8" s="1"/>
  <c r="AA1845" i="8"/>
  <c r="AB1845" i="8" s="1"/>
  <c r="AA1666" i="8"/>
  <c r="AB1666" i="8" s="1"/>
  <c r="AA1861" i="8"/>
  <c r="AB1861" i="8" s="1"/>
  <c r="AA1764" i="8"/>
  <c r="AB1764" i="8" s="1"/>
  <c r="AA2703" i="8"/>
  <c r="AB2703" i="8" s="1"/>
  <c r="Z126" i="8"/>
  <c r="AA126" i="8" s="1"/>
  <c r="Z222" i="8"/>
  <c r="AA222" i="8" s="1"/>
  <c r="Z297" i="8"/>
  <c r="AA297" i="8" s="1"/>
  <c r="Z1831" i="8"/>
  <c r="AA1831" i="8" s="1"/>
  <c r="AB1831" i="8" s="1"/>
  <c r="Z1030" i="8"/>
  <c r="AA1030" i="8" s="1"/>
  <c r="Z441" i="8"/>
  <c r="AA441" i="8" s="1"/>
  <c r="AB441" i="8" s="1"/>
  <c r="AA65" i="8"/>
  <c r="AB65" i="8" s="1"/>
  <c r="AA197" i="8"/>
  <c r="AB197" i="8" s="1"/>
  <c r="AA838" i="8"/>
  <c r="AB838" i="8" s="1"/>
  <c r="AA235" i="8"/>
  <c r="AB235" i="8" s="1"/>
  <c r="AA370" i="8"/>
  <c r="AB370" i="8" s="1"/>
  <c r="AA958" i="8"/>
  <c r="AB958" i="8" s="1"/>
  <c r="AA1056" i="8"/>
  <c r="AB1056" i="8" s="1"/>
  <c r="AA62" i="8"/>
  <c r="AB62" i="8" s="1"/>
  <c r="AA154" i="8"/>
  <c r="AB154" i="8" s="1"/>
  <c r="AA175" i="8"/>
  <c r="AB175" i="8" s="1"/>
  <c r="AA218" i="8"/>
  <c r="AB218" i="8" s="1"/>
  <c r="AA410" i="8"/>
  <c r="AB410" i="8" s="1"/>
  <c r="AA431" i="8"/>
  <c r="AB431" i="8" s="1"/>
  <c r="AA474" i="8"/>
  <c r="AB474" i="8" s="1"/>
  <c r="AA638" i="8"/>
  <c r="AB638" i="8" s="1"/>
  <c r="AA374" i="8"/>
  <c r="AB374" i="8" s="1"/>
  <c r="AA194" i="8"/>
  <c r="AB194" i="8" s="1"/>
  <c r="AA450" i="8"/>
  <c r="AB450" i="8" s="1"/>
  <c r="AA650" i="8"/>
  <c r="AB650" i="8" s="1"/>
  <c r="AA802" i="8"/>
  <c r="AB802" i="8" s="1"/>
  <c r="AA682" i="8"/>
  <c r="AB682" i="8" s="1"/>
  <c r="AA727" i="8"/>
  <c r="AB727" i="8" s="1"/>
  <c r="AA791" i="8"/>
  <c r="AB791" i="8" s="1"/>
  <c r="AA962" i="8"/>
  <c r="AB962" i="8" s="1"/>
  <c r="AA1134" i="8"/>
  <c r="AB1134" i="8" s="1"/>
  <c r="AA1085" i="8"/>
  <c r="AB1085" i="8" s="1"/>
  <c r="AA1314" i="8"/>
  <c r="AB1314" i="8" s="1"/>
  <c r="AA1370" i="8"/>
  <c r="AB1370" i="8" s="1"/>
  <c r="AA31" i="8"/>
  <c r="AB31" i="8" s="1"/>
  <c r="AA44" i="8"/>
  <c r="AB44" i="8" s="1"/>
  <c r="AA50" i="8"/>
  <c r="AB50" i="8" s="1"/>
  <c r="AA138" i="8"/>
  <c r="AB138" i="8" s="1"/>
  <c r="AA159" i="8"/>
  <c r="AB159" i="8" s="1"/>
  <c r="AA202" i="8"/>
  <c r="AB202" i="8" s="1"/>
  <c r="AA394" i="8"/>
  <c r="AB394" i="8" s="1"/>
  <c r="AA415" i="8"/>
  <c r="AB415" i="8" s="1"/>
  <c r="AA458" i="8"/>
  <c r="AB458" i="8" s="1"/>
  <c r="AA630" i="8"/>
  <c r="AB630" i="8" s="1"/>
  <c r="AA443" i="8"/>
  <c r="AB443" i="8" s="1"/>
  <c r="AA146" i="8"/>
  <c r="AB146" i="8" s="1"/>
  <c r="AA786" i="8"/>
  <c r="AB786" i="8" s="1"/>
  <c r="AA850" i="8"/>
  <c r="AB850" i="8" s="1"/>
  <c r="AA895" i="8"/>
  <c r="AB895" i="8" s="1"/>
  <c r="AA984" i="8"/>
  <c r="AB984" i="8" s="1"/>
  <c r="AA1126" i="8"/>
  <c r="AB1126" i="8" s="1"/>
  <c r="AA1315" i="8"/>
  <c r="AB1315" i="8" s="1"/>
  <c r="AA1406" i="8"/>
  <c r="AB1406" i="8" s="1"/>
  <c r="AA1439" i="8"/>
  <c r="AB1439" i="8" s="1"/>
  <c r="AA86" i="8"/>
  <c r="AB86" i="8" s="1"/>
  <c r="AA168" i="8"/>
  <c r="AB168" i="8" s="1"/>
  <c r="AA186" i="8"/>
  <c r="AB186" i="8" s="1"/>
  <c r="AA424" i="8"/>
  <c r="AB424" i="8" s="1"/>
  <c r="AA442" i="8"/>
  <c r="AB442" i="8" s="1"/>
  <c r="AA182" i="8"/>
  <c r="AB182" i="8" s="1"/>
  <c r="AA87" i="8"/>
  <c r="AB87" i="8" s="1"/>
  <c r="AA162" i="8"/>
  <c r="AB162" i="8" s="1"/>
  <c r="AA343" i="8"/>
  <c r="AB343" i="8" s="1"/>
  <c r="AA418" i="8"/>
  <c r="AB418" i="8" s="1"/>
  <c r="AA599" i="8"/>
  <c r="AB599" i="8" s="1"/>
  <c r="AB1137" i="8"/>
  <c r="AA1185" i="8"/>
  <c r="AB1185" i="8" s="1"/>
  <c r="AA1053" i="8"/>
  <c r="AB1053" i="8" s="1"/>
  <c r="AA1475" i="8"/>
  <c r="AB1475" i="8" s="1"/>
  <c r="AA1518" i="8"/>
  <c r="AB1518" i="8" s="1"/>
  <c r="AA1590" i="8"/>
  <c r="AB1590" i="8" s="1"/>
  <c r="AA1807" i="8"/>
  <c r="AB1807" i="8" s="1"/>
  <c r="AA1943" i="8"/>
  <c r="AB1943" i="8" s="1"/>
  <c r="AB1977" i="8"/>
  <c r="AA2169" i="8"/>
  <c r="AB2169" i="8" s="1"/>
  <c r="AA1402" i="8"/>
  <c r="AB1402" i="8" s="1"/>
  <c r="AA2050" i="8"/>
  <c r="AB2050" i="8" s="1"/>
  <c r="AA2030" i="8"/>
  <c r="AB2030" i="8" s="1"/>
  <c r="AA2054" i="8"/>
  <c r="AB2054" i="8" s="1"/>
  <c r="AA2171" i="8"/>
  <c r="AB2171" i="8" s="1"/>
  <c r="AA2070" i="8"/>
  <c r="AB2070" i="8" s="1"/>
  <c r="AA2147" i="8"/>
  <c r="AB2147" i="8" s="1"/>
  <c r="AA2718" i="8"/>
  <c r="AB2718" i="8" s="1"/>
  <c r="AA2693" i="8"/>
  <c r="AB2693" i="8" s="1"/>
  <c r="AA1064" i="8"/>
  <c r="AB1064" i="8" s="1"/>
  <c r="AA2051" i="8"/>
  <c r="AB2051" i="8" s="1"/>
  <c r="AA2074" i="8"/>
  <c r="AB2074" i="8" s="1"/>
  <c r="AA2292" i="8"/>
  <c r="AB2292" i="8" s="1"/>
  <c r="AA2727" i="8"/>
  <c r="AB2727" i="8" s="1"/>
  <c r="AA1270" i="8"/>
  <c r="AB1270" i="8" s="1"/>
  <c r="AA1310" i="8"/>
  <c r="AB1310" i="8" s="1"/>
  <c r="AA1334" i="8"/>
  <c r="AB1334" i="8" s="1"/>
  <c r="AA1374" i="8"/>
  <c r="AB1374" i="8" s="1"/>
  <c r="AA1693" i="8"/>
  <c r="AB1693" i="8" s="1"/>
  <c r="AA1759" i="8"/>
  <c r="AB1759" i="8" s="1"/>
  <c r="AA1823" i="8"/>
  <c r="AB1823" i="8" s="1"/>
  <c r="AA1828" i="8"/>
  <c r="AB1828" i="8" s="1"/>
  <c r="AA1872" i="8"/>
  <c r="AB1872" i="8" s="1"/>
  <c r="AA1925" i="8"/>
  <c r="AB1925" i="8" s="1"/>
  <c r="AA2013" i="8"/>
  <c r="AB2013" i="8" s="1"/>
  <c r="AA2719" i="8"/>
  <c r="AB2719" i="8" s="1"/>
  <c r="Z14" i="8"/>
  <c r="AA14" i="8" s="1"/>
  <c r="AB14" i="8" s="1"/>
  <c r="Z1181" i="8"/>
  <c r="AA1181" i="8" s="1"/>
  <c r="Z1792" i="8"/>
  <c r="AA1792" i="8" s="1"/>
  <c r="Z1357" i="8"/>
  <c r="AA229" i="8"/>
  <c r="AB229" i="8" s="1"/>
  <c r="AA777" i="8"/>
  <c r="AB777" i="8" s="1"/>
  <c r="AA1461" i="8"/>
  <c r="AB1461" i="8" s="1"/>
  <c r="AA2093" i="8"/>
  <c r="AB2093" i="8" s="1"/>
  <c r="Z2085" i="8"/>
  <c r="AA2085" i="8" s="1"/>
  <c r="AA38" i="8"/>
  <c r="AB38" i="8" s="1"/>
  <c r="AA58" i="8"/>
  <c r="AB58" i="8" s="1"/>
  <c r="AA280" i="8"/>
  <c r="AB280" i="8" s="1"/>
  <c r="AA298" i="8"/>
  <c r="AB298" i="8" s="1"/>
  <c r="AA319" i="8"/>
  <c r="AB319" i="8" s="1"/>
  <c r="AA536" i="8"/>
  <c r="AB536" i="8" s="1"/>
  <c r="AA554" i="8"/>
  <c r="AB554" i="8" s="1"/>
  <c r="AA575" i="8"/>
  <c r="AB575" i="8" s="1"/>
  <c r="AB656" i="8"/>
  <c r="AA123" i="8"/>
  <c r="AB123" i="8" s="1"/>
  <c r="AA187" i="8"/>
  <c r="AB187" i="8" s="1"/>
  <c r="AB219" i="8"/>
  <c r="AA251" i="8"/>
  <c r="AB251" i="8" s="1"/>
  <c r="AA292" i="8"/>
  <c r="AB292" i="8" s="1"/>
  <c r="AA356" i="8"/>
  <c r="AB356" i="8" s="1"/>
  <c r="AA420" i="8"/>
  <c r="AB420" i="8" s="1"/>
  <c r="AA502" i="8"/>
  <c r="AB502" i="8" s="1"/>
  <c r="AA628" i="8"/>
  <c r="AB628" i="8" s="1"/>
  <c r="AA60" i="8"/>
  <c r="AB60" i="8" s="1"/>
  <c r="AA103" i="8"/>
  <c r="AB103" i="8" s="1"/>
  <c r="AA242" i="8"/>
  <c r="AB242" i="8" s="1"/>
  <c r="AA359" i="8"/>
  <c r="AB359" i="8" s="1"/>
  <c r="AA498" i="8"/>
  <c r="AB498" i="8" s="1"/>
  <c r="AA615" i="8"/>
  <c r="AB615" i="8" s="1"/>
  <c r="AA642" i="8"/>
  <c r="AB642" i="8" s="1"/>
  <c r="AA690" i="8"/>
  <c r="AB690" i="8" s="1"/>
  <c r="AA799" i="8"/>
  <c r="AB799" i="8" s="1"/>
  <c r="AA844" i="8"/>
  <c r="AB844" i="8" s="1"/>
  <c r="AA762" i="8"/>
  <c r="AB762" i="8" s="1"/>
  <c r="AA871" i="8"/>
  <c r="AB871" i="8" s="1"/>
  <c r="AA926" i="8"/>
  <c r="AB926" i="8" s="1"/>
  <c r="AA992" i="8"/>
  <c r="AB992" i="8" s="1"/>
  <c r="AA1013" i="8"/>
  <c r="AB1013" i="8" s="1"/>
  <c r="AB1280" i="8"/>
  <c r="AA1066" i="8"/>
  <c r="AB1066" i="8" s="1"/>
  <c r="AA1084" i="8"/>
  <c r="AB1084" i="8" s="1"/>
  <c r="AA1105" i="8"/>
  <c r="AB1105" i="8" s="1"/>
  <c r="AA944" i="8"/>
  <c r="AB944" i="8" s="1"/>
  <c r="AA1145" i="8"/>
  <c r="AB1145" i="8" s="1"/>
  <c r="AB1240" i="8"/>
  <c r="AA1255" i="8"/>
  <c r="AB1255" i="8" s="1"/>
  <c r="AA1287" i="8"/>
  <c r="AB1287" i="8" s="1"/>
  <c r="AA1319" i="8"/>
  <c r="AB1319" i="8" s="1"/>
  <c r="AA1351" i="8"/>
  <c r="AB1351" i="8" s="1"/>
  <c r="AA1414" i="8"/>
  <c r="AB1414" i="8" s="1"/>
  <c r="AA12" i="8"/>
  <c r="AB12" i="8" s="1"/>
  <c r="AA8" i="8"/>
  <c r="AB8" i="8" s="1"/>
  <c r="AA90" i="8"/>
  <c r="AB90" i="8" s="1"/>
  <c r="AA111" i="8"/>
  <c r="AB111" i="8" s="1"/>
  <c r="AA328" i="8"/>
  <c r="AB328" i="8" s="1"/>
  <c r="AA346" i="8"/>
  <c r="AB346" i="8" s="1"/>
  <c r="AA367" i="8"/>
  <c r="AB367" i="8" s="1"/>
  <c r="AA584" i="8"/>
  <c r="AB584" i="8" s="1"/>
  <c r="AA602" i="8"/>
  <c r="AB602" i="8" s="1"/>
  <c r="AA623" i="8"/>
  <c r="AB623" i="8" s="1"/>
  <c r="AA342" i="8"/>
  <c r="AB342" i="8" s="1"/>
  <c r="AA406" i="8"/>
  <c r="AB406" i="8" s="1"/>
  <c r="AA470" i="8"/>
  <c r="AB470" i="8" s="1"/>
  <c r="AA491" i="8"/>
  <c r="AB491" i="8" s="1"/>
  <c r="AA596" i="8"/>
  <c r="AB596" i="8" s="1"/>
  <c r="AA119" i="8"/>
  <c r="AB119" i="8" s="1"/>
  <c r="AA183" i="8"/>
  <c r="AB183" i="8" s="1"/>
  <c r="AA247" i="8"/>
  <c r="AB247" i="8" s="1"/>
  <c r="AA311" i="8"/>
  <c r="AB311" i="8" s="1"/>
  <c r="AA375" i="8"/>
  <c r="AB375" i="8" s="1"/>
  <c r="AA439" i="8"/>
  <c r="AB439" i="8" s="1"/>
  <c r="AA503" i="8"/>
  <c r="AB503" i="8" s="1"/>
  <c r="AA567" i="8"/>
  <c r="AB567" i="8" s="1"/>
  <c r="AA738" i="8"/>
  <c r="AB738" i="8" s="1"/>
  <c r="AA847" i="8"/>
  <c r="AB847" i="8" s="1"/>
  <c r="AA892" i="8"/>
  <c r="AB892" i="8" s="1"/>
  <c r="AA905" i="8"/>
  <c r="AB905" i="8" s="1"/>
  <c r="AA708" i="8"/>
  <c r="AB708" i="8" s="1"/>
  <c r="AA810" i="8"/>
  <c r="AB810" i="8" s="1"/>
  <c r="AB900" i="8"/>
  <c r="AA914" i="8"/>
  <c r="AB914" i="8" s="1"/>
  <c r="AA978" i="8"/>
  <c r="AB978" i="8" s="1"/>
  <c r="AA997" i="8"/>
  <c r="AB997" i="8" s="1"/>
  <c r="AB1152" i="8"/>
  <c r="AB1184" i="8"/>
  <c r="AB1216" i="8"/>
  <c r="AB1248" i="8"/>
  <c r="AA1297" i="8"/>
  <c r="AB1297" i="8" s="1"/>
  <c r="AB1389" i="8"/>
  <c r="AA986" i="8"/>
  <c r="AB986" i="8" s="1"/>
  <c r="AA1004" i="8"/>
  <c r="AB1004" i="8" s="1"/>
  <c r="AA1025" i="8"/>
  <c r="AB1025" i="8" s="1"/>
  <c r="AA964" i="8"/>
  <c r="AB964" i="8" s="1"/>
  <c r="AA1021" i="8"/>
  <c r="AB1021" i="8" s="1"/>
  <c r="AA1096" i="8"/>
  <c r="AB1096" i="8" s="1"/>
  <c r="AA1257" i="8"/>
  <c r="AB1257" i="8" s="1"/>
  <c r="AB1352" i="8"/>
  <c r="AA1395" i="8"/>
  <c r="AB1395" i="8" s="1"/>
  <c r="AA1266" i="8"/>
  <c r="AB1266" i="8" s="1"/>
  <c r="AA1298" i="8"/>
  <c r="AB1298" i="8" s="1"/>
  <c r="AA1330" i="8"/>
  <c r="AB1330" i="8" s="1"/>
  <c r="AA1362" i="8"/>
  <c r="AB1362" i="8" s="1"/>
  <c r="AB1397" i="8"/>
  <c r="AA1495" i="8"/>
  <c r="AB1495" i="8" s="1"/>
  <c r="AA1468" i="8"/>
  <c r="AB1468" i="8" s="1"/>
  <c r="AA1486" i="8"/>
  <c r="AB1486" i="8" s="1"/>
  <c r="AA1507" i="8"/>
  <c r="AB1507" i="8" s="1"/>
  <c r="AA1593" i="8"/>
  <c r="AB1593" i="8" s="1"/>
  <c r="AA1416" i="8"/>
  <c r="AB1416" i="8" s="1"/>
  <c r="AA1434" i="8"/>
  <c r="AB1434" i="8" s="1"/>
  <c r="AA1455" i="8"/>
  <c r="AB1455" i="8" s="1"/>
  <c r="AA15" i="8"/>
  <c r="AB15" i="8" s="1"/>
  <c r="AA82" i="8"/>
  <c r="AB82" i="8" s="1"/>
  <c r="AA95" i="8"/>
  <c r="AB95" i="8" s="1"/>
  <c r="AA312" i="8"/>
  <c r="AB312" i="8" s="1"/>
  <c r="AA330" i="8"/>
  <c r="AB330" i="8" s="1"/>
  <c r="AA351" i="8"/>
  <c r="AB351" i="8" s="1"/>
  <c r="AA568" i="8"/>
  <c r="AB568" i="8" s="1"/>
  <c r="AA586" i="8"/>
  <c r="AB586" i="8" s="1"/>
  <c r="AA607" i="8"/>
  <c r="AB607" i="8" s="1"/>
  <c r="AA100" i="8"/>
  <c r="AB100" i="8" s="1"/>
  <c r="AA164" i="8"/>
  <c r="AB164" i="8" s="1"/>
  <c r="AA228" i="8"/>
  <c r="AB228" i="8" s="1"/>
  <c r="AA331" i="8"/>
  <c r="AB331" i="8" s="1"/>
  <c r="AA395" i="8"/>
  <c r="AB395" i="8" s="1"/>
  <c r="AA459" i="8"/>
  <c r="AB459" i="8" s="1"/>
  <c r="AA566" i="8"/>
  <c r="AB566" i="8" s="1"/>
  <c r="Z68" i="8"/>
  <c r="AA68" i="8" s="1"/>
  <c r="AA210" i="8"/>
  <c r="AB210" i="8" s="1"/>
  <c r="Z327" i="8"/>
  <c r="AA466" i="8"/>
  <c r="AB466" i="8" s="1"/>
  <c r="Z583" i="8"/>
  <c r="AA658" i="8"/>
  <c r="AB658" i="8" s="1"/>
  <c r="AA684" i="8"/>
  <c r="AB684" i="8" s="1"/>
  <c r="AA767" i="8"/>
  <c r="AB767" i="8" s="1"/>
  <c r="Z876" i="8"/>
  <c r="AA876" i="8" s="1"/>
  <c r="Z666" i="8"/>
  <c r="AA666" i="8" s="1"/>
  <c r="AA662" i="8"/>
  <c r="AB662" i="8" s="1"/>
  <c r="AA756" i="8"/>
  <c r="AB756" i="8" s="1"/>
  <c r="Z1034" i="8"/>
  <c r="AA1034" i="8" s="1"/>
  <c r="AB1034" i="8" s="1"/>
  <c r="Z968" i="8"/>
  <c r="AA968" i="8" s="1"/>
  <c r="AB968" i="8" s="1"/>
  <c r="Z1101" i="8"/>
  <c r="AA1101" i="8" s="1"/>
  <c r="AA26" i="8"/>
  <c r="AB26" i="8" s="1"/>
  <c r="AA88" i="8"/>
  <c r="AB88" i="8" s="1"/>
  <c r="AA344" i="8"/>
  <c r="AB344" i="8" s="1"/>
  <c r="AA600" i="8"/>
  <c r="AB600" i="8" s="1"/>
  <c r="AA340" i="8"/>
  <c r="AB340" i="8" s="1"/>
  <c r="AA404" i="8"/>
  <c r="AB404" i="8" s="1"/>
  <c r="AA468" i="8"/>
  <c r="AB468" i="8" s="1"/>
  <c r="AB636" i="8"/>
  <c r="AA724" i="8"/>
  <c r="AB724" i="8" s="1"/>
  <c r="AA1038" i="8"/>
  <c r="AB1038" i="8" s="1"/>
  <c r="AA928" i="8"/>
  <c r="AB928" i="8" s="1"/>
  <c r="AA1112" i="8"/>
  <c r="AB1112" i="8" s="1"/>
  <c r="AB1304" i="8"/>
  <c r="AA1279" i="8"/>
  <c r="AB1279" i="8" s="1"/>
  <c r="AA1311" i="8"/>
  <c r="AB1311" i="8" s="1"/>
  <c r="AA1343" i="8"/>
  <c r="AB1343" i="8" s="1"/>
  <c r="AA1375" i="8"/>
  <c r="AB1375" i="8" s="1"/>
  <c r="AA1533" i="8"/>
  <c r="AB1533" i="8" s="1"/>
  <c r="AA136" i="8"/>
  <c r="AB136" i="8" s="1"/>
  <c r="AA392" i="8"/>
  <c r="AB392" i="8" s="1"/>
  <c r="AB648" i="8"/>
  <c r="AA580" i="8"/>
  <c r="AB580" i="8" s="1"/>
  <c r="AA700" i="8"/>
  <c r="AB700" i="8" s="1"/>
  <c r="AA772" i="8"/>
  <c r="AB772" i="8" s="1"/>
  <c r="AA1022" i="8"/>
  <c r="AB1022" i="8" s="1"/>
  <c r="AA1050" i="8"/>
  <c r="AB1050" i="8" s="1"/>
  <c r="AA948" i="8"/>
  <c r="AB948" i="8" s="1"/>
  <c r="AB1160" i="8"/>
  <c r="AA1258" i="8"/>
  <c r="AB1258" i="8" s="1"/>
  <c r="AA1290" i="8"/>
  <c r="AB1290" i="8" s="1"/>
  <c r="AA1322" i="8"/>
  <c r="AB1322" i="8" s="1"/>
  <c r="AA1354" i="8"/>
  <c r="AB1354" i="8" s="1"/>
  <c r="AA1409" i="8"/>
  <c r="AB1409" i="8" s="1"/>
  <c r="AA1537" i="8"/>
  <c r="AB1537" i="8" s="1"/>
  <c r="AA1532" i="8"/>
  <c r="AB1532" i="8" s="1"/>
  <c r="AA1655" i="8"/>
  <c r="AB1655" i="8" s="1"/>
  <c r="AA1480" i="8"/>
  <c r="AB1480" i="8" s="1"/>
  <c r="AA27" i="8"/>
  <c r="AB27" i="8" s="1"/>
  <c r="AA20" i="8"/>
  <c r="AB20" i="8" s="1"/>
  <c r="AA120" i="8"/>
  <c r="AB120" i="8" s="1"/>
  <c r="AA376" i="8"/>
  <c r="AB376" i="8" s="1"/>
  <c r="AB640" i="8"/>
  <c r="AA148" i="8"/>
  <c r="AB148" i="8" s="1"/>
  <c r="AA212" i="8"/>
  <c r="AB212" i="8" s="1"/>
  <c r="AA532" i="8"/>
  <c r="AB532" i="8" s="1"/>
  <c r="AA84" i="8"/>
  <c r="AB84" i="8" s="1"/>
  <c r="Z263" i="8"/>
  <c r="Z519" i="8"/>
  <c r="AA519" i="8" s="1"/>
  <c r="Z722" i="8"/>
  <c r="AA722" i="8" s="1"/>
  <c r="Z812" i="8"/>
  <c r="AA812" i="8" s="1"/>
  <c r="AB812" i="8" s="1"/>
  <c r="Z794" i="8"/>
  <c r="AA794" i="8" s="1"/>
  <c r="Z839" i="8"/>
  <c r="AA839" i="8" s="1"/>
  <c r="Z918" i="8"/>
  <c r="AA918" i="8" s="1"/>
  <c r="Z1088" i="8"/>
  <c r="AA1088" i="8" s="1"/>
  <c r="AB1088" i="8" s="1"/>
  <c r="AB1123" i="8"/>
  <c r="AB1344" i="8"/>
  <c r="AB1131" i="8"/>
  <c r="AB1368" i="8"/>
  <c r="AB1168" i="8"/>
  <c r="AB1200" i="8"/>
  <c r="AB1232" i="8"/>
  <c r="AB1264" i="8"/>
  <c r="AB1224" i="8"/>
  <c r="Z199" i="8"/>
  <c r="AA199" i="8" s="1"/>
  <c r="Z455" i="8"/>
  <c r="Z692" i="8"/>
  <c r="AA692" i="8" s="1"/>
  <c r="Z730" i="8"/>
  <c r="AA730" i="8" s="1"/>
  <c r="AB730" i="8" s="1"/>
  <c r="Z934" i="8"/>
  <c r="AA934" i="8" s="1"/>
  <c r="AB934" i="8" s="1"/>
  <c r="Z988" i="8"/>
  <c r="AA988" i="8" s="1"/>
  <c r="AB988" i="8" s="1"/>
  <c r="Z1037" i="8"/>
  <c r="AA1037" i="8" s="1"/>
  <c r="AB1385" i="8"/>
  <c r="AA74" i="8"/>
  <c r="AB74" i="8" s="1"/>
  <c r="AA234" i="8"/>
  <c r="AB234" i="8" s="1"/>
  <c r="AA255" i="8"/>
  <c r="AB255" i="8" s="1"/>
  <c r="AA490" i="8"/>
  <c r="AB490" i="8" s="1"/>
  <c r="AA511" i="8"/>
  <c r="AB511" i="8" s="1"/>
  <c r="AA139" i="8"/>
  <c r="AB139" i="8" s="1"/>
  <c r="AA203" i="8"/>
  <c r="AB203" i="8" s="1"/>
  <c r="AA267" i="8"/>
  <c r="AB267" i="8" s="1"/>
  <c r="AA518" i="8"/>
  <c r="AB518" i="8" s="1"/>
  <c r="AA539" i="8"/>
  <c r="AB539" i="8" s="1"/>
  <c r="AA167" i="8"/>
  <c r="AB167" i="8" s="1"/>
  <c r="AA306" i="8"/>
  <c r="AB306" i="8" s="1"/>
  <c r="AA423" i="8"/>
  <c r="AB423" i="8" s="1"/>
  <c r="AA562" i="8"/>
  <c r="AB562" i="8" s="1"/>
  <c r="AA735" i="8"/>
  <c r="AB735" i="8" s="1"/>
  <c r="AA882" i="8"/>
  <c r="AB882" i="8" s="1"/>
  <c r="AA698" i="8"/>
  <c r="AB698" i="8" s="1"/>
  <c r="AA807" i="8"/>
  <c r="AB807" i="8" s="1"/>
  <c r="AA942" i="8"/>
  <c r="AB942" i="8" s="1"/>
  <c r="AA1313" i="8"/>
  <c r="AB1313" i="8" s="1"/>
  <c r="AA1020" i="8"/>
  <c r="AB1020" i="8" s="1"/>
  <c r="AA1041" i="8"/>
  <c r="AB1041" i="8" s="1"/>
  <c r="AA1005" i="8"/>
  <c r="AB1005" i="8" s="1"/>
  <c r="AA1080" i="8"/>
  <c r="AB1080" i="8" s="1"/>
  <c r="AB1176" i="8"/>
  <c r="AA1337" i="8"/>
  <c r="AB1337" i="8" s="1"/>
  <c r="AA1478" i="8"/>
  <c r="AB1478" i="8" s="1"/>
  <c r="AA282" i="8"/>
  <c r="AB282" i="8" s="1"/>
  <c r="AA303" i="8"/>
  <c r="AB303" i="8" s="1"/>
  <c r="AA538" i="8"/>
  <c r="AB538" i="8" s="1"/>
  <c r="AA559" i="8"/>
  <c r="AB559" i="8" s="1"/>
  <c r="AA294" i="8"/>
  <c r="AB294" i="8" s="1"/>
  <c r="AA358" i="8"/>
  <c r="AB358" i="8" s="1"/>
  <c r="AA422" i="8"/>
  <c r="AB422" i="8" s="1"/>
  <c r="AA507" i="8"/>
  <c r="AB507" i="8" s="1"/>
  <c r="AB644" i="8"/>
  <c r="AA674" i="8"/>
  <c r="AB674" i="8" s="1"/>
  <c r="AA783" i="8"/>
  <c r="AB783" i="8" s="1"/>
  <c r="AA746" i="8"/>
  <c r="AB746" i="8" s="1"/>
  <c r="AA855" i="8"/>
  <c r="AB855" i="8" s="1"/>
  <c r="AA930" i="8"/>
  <c r="AB930" i="8" s="1"/>
  <c r="AB1328" i="8"/>
  <c r="AB1115" i="8"/>
  <c r="AA1193" i="8"/>
  <c r="AB1193" i="8" s="1"/>
  <c r="AB1288" i="8"/>
  <c r="AA1422" i="8"/>
  <c r="AB1422" i="8" s="1"/>
  <c r="AA1443" i="8"/>
  <c r="AB1443" i="8" s="1"/>
  <c r="AA9" i="8"/>
  <c r="AB9" i="8" s="1"/>
  <c r="AA41" i="8"/>
  <c r="AB41" i="8" s="1"/>
  <c r="AA266" i="8"/>
  <c r="AB266" i="8" s="1"/>
  <c r="AA287" i="8"/>
  <c r="AB287" i="8" s="1"/>
  <c r="AA522" i="8"/>
  <c r="AB522" i="8" s="1"/>
  <c r="AA543" i="8"/>
  <c r="AB543" i="8" s="1"/>
  <c r="AA661" i="8"/>
  <c r="AB661" i="8" s="1"/>
  <c r="AA347" i="8"/>
  <c r="AB347" i="8" s="1"/>
  <c r="AA411" i="8"/>
  <c r="AB411" i="8" s="1"/>
  <c r="AA475" i="8"/>
  <c r="AB475" i="8" s="1"/>
  <c r="AA582" i="8"/>
  <c r="AB582" i="8" s="1"/>
  <c r="Z135" i="8"/>
  <c r="AA135" i="8" s="1"/>
  <c r="AA274" i="8"/>
  <c r="AB274" i="8" s="1"/>
  <c r="Z391" i="8"/>
  <c r="AA391" i="8" s="1"/>
  <c r="AA530" i="8"/>
  <c r="AB530" i="8" s="1"/>
  <c r="AB652" i="8"/>
  <c r="Z703" i="8"/>
  <c r="AA703" i="8" s="1"/>
  <c r="Z831" i="8"/>
  <c r="AA831" i="8" s="1"/>
  <c r="Z775" i="8"/>
  <c r="AA775" i="8" s="1"/>
  <c r="AB775" i="8" s="1"/>
  <c r="Z1009" i="8"/>
  <c r="AA1009" i="8" s="1"/>
  <c r="AA29" i="8"/>
  <c r="AB29" i="8" s="1"/>
  <c r="AA72" i="8"/>
  <c r="AB72" i="8" s="1"/>
  <c r="AA1120" i="8"/>
  <c r="AB1120" i="8" s="1"/>
  <c r="AA1146" i="8"/>
  <c r="AB1146" i="8" s="1"/>
  <c r="AA1192" i="8"/>
  <c r="AB1192" i="8" s="1"/>
  <c r="AB1524" i="8"/>
  <c r="AB1596" i="8"/>
  <c r="AA1720" i="8"/>
  <c r="AB1720" i="8" s="1"/>
  <c r="AA1833" i="8"/>
  <c r="AB1833" i="8" s="1"/>
  <c r="AA1931" i="8"/>
  <c r="AB1931" i="8" s="1"/>
  <c r="AA2069" i="8"/>
  <c r="AB2069" i="8" s="1"/>
  <c r="AA956" i="8"/>
  <c r="AB956" i="8" s="1"/>
  <c r="AB1492" i="8"/>
  <c r="AB1679" i="8"/>
  <c r="AA1724" i="8"/>
  <c r="AB1724" i="8" s="1"/>
  <c r="AA2691" i="8"/>
  <c r="AB2691" i="8" s="1"/>
  <c r="AB1460" i="8"/>
  <c r="AB1612" i="8"/>
  <c r="AA1687" i="8"/>
  <c r="AB1687" i="8" s="1"/>
  <c r="AA1805" i="8"/>
  <c r="AB1805" i="8" s="1"/>
  <c r="AA1744" i="8"/>
  <c r="AB1744" i="8" s="1"/>
  <c r="AB1619" i="8"/>
  <c r="AA1732" i="8"/>
  <c r="AB1732" i="8" s="1"/>
  <c r="AB1993" i="8"/>
  <c r="AB1272" i="8"/>
  <c r="AB1649" i="8"/>
  <c r="AA1070" i="8"/>
  <c r="AB1070" i="8" s="1"/>
  <c r="AA1109" i="8"/>
  <c r="AB1109" i="8" s="1"/>
  <c r="AB1312" i="8"/>
  <c r="AA1241" i="8"/>
  <c r="AB1241" i="8" s="1"/>
  <c r="AB1336" i="8"/>
  <c r="AA1267" i="8"/>
  <c r="AB1267" i="8" s="1"/>
  <c r="AA1299" i="8"/>
  <c r="AB1299" i="8" s="1"/>
  <c r="AA1331" i="8"/>
  <c r="AB1331" i="8" s="1"/>
  <c r="AA1363" i="8"/>
  <c r="AB1363" i="8" s="1"/>
  <c r="AA1510" i="8"/>
  <c r="AB1510" i="8" s="1"/>
  <c r="AA1516" i="8"/>
  <c r="AB1516" i="8" s="1"/>
  <c r="AA1534" i="8"/>
  <c r="AB1534" i="8" s="1"/>
  <c r="AA1555" i="8"/>
  <c r="AB1555" i="8" s="1"/>
  <c r="AA1464" i="8"/>
  <c r="AB1464" i="8" s="1"/>
  <c r="AA1482" i="8"/>
  <c r="AB1482" i="8" s="1"/>
  <c r="AA1503" i="8"/>
  <c r="AB1503" i="8" s="1"/>
  <c r="AA13" i="8"/>
  <c r="AB13" i="8" s="1"/>
  <c r="AA70" i="8"/>
  <c r="AB70" i="8" s="1"/>
  <c r="AA296" i="8"/>
  <c r="AB296" i="8" s="1"/>
  <c r="AA314" i="8"/>
  <c r="AB314" i="8" s="1"/>
  <c r="AA335" i="8"/>
  <c r="AB335" i="8" s="1"/>
  <c r="AA552" i="8"/>
  <c r="AB552" i="8" s="1"/>
  <c r="AA570" i="8"/>
  <c r="AB570" i="8" s="1"/>
  <c r="AA591" i="8"/>
  <c r="AB591" i="8" s="1"/>
  <c r="AA654" i="8"/>
  <c r="AB654" i="8" s="1"/>
  <c r="AA150" i="8"/>
  <c r="AB150" i="8" s="1"/>
  <c r="AA214" i="8"/>
  <c r="AB214" i="8" s="1"/>
  <c r="AA516" i="8"/>
  <c r="AB516" i="8" s="1"/>
  <c r="AA534" i="8"/>
  <c r="AB534" i="8" s="1"/>
  <c r="AA555" i="8"/>
  <c r="AB555" i="8" s="1"/>
  <c r="AA619" i="8"/>
  <c r="AB619" i="8" s="1"/>
  <c r="AA751" i="8"/>
  <c r="AB751" i="8" s="1"/>
  <c r="AA796" i="8"/>
  <c r="AB796" i="8" s="1"/>
  <c r="AA898" i="8"/>
  <c r="AB898" i="8" s="1"/>
  <c r="AA695" i="8"/>
  <c r="AB695" i="8" s="1"/>
  <c r="AA740" i="8"/>
  <c r="AB740" i="8" s="1"/>
  <c r="AA842" i="8"/>
  <c r="AB842" i="8" s="1"/>
  <c r="AA938" i="8"/>
  <c r="AB938" i="8" s="1"/>
  <c r="AA990" i="8"/>
  <c r="AB990" i="8" s="1"/>
  <c r="AA1008" i="8"/>
  <c r="AB1008" i="8" s="1"/>
  <c r="AA1029" i="8"/>
  <c r="AB1029" i="8" s="1"/>
  <c r="AA1169" i="8"/>
  <c r="AB1169" i="8" s="1"/>
  <c r="AA1233" i="8"/>
  <c r="AB1233" i="8" s="1"/>
  <c r="AA993" i="8"/>
  <c r="AB993" i="8" s="1"/>
  <c r="AA1204" i="8"/>
  <c r="AB1204" i="8" s="1"/>
  <c r="AB1582" i="8"/>
  <c r="AA1564" i="8"/>
  <c r="AB1564" i="8" s="1"/>
  <c r="AA1613" i="8"/>
  <c r="AB1613" i="8" s="1"/>
  <c r="AA1750" i="8"/>
  <c r="AB1750" i="8" s="1"/>
  <c r="AA1815" i="8"/>
  <c r="AB1815" i="8" s="1"/>
  <c r="AA1917" i="8"/>
  <c r="AB1917" i="8" s="1"/>
  <c r="AA1932" i="8"/>
  <c r="AB1932" i="8" s="1"/>
  <c r="AA1860" i="8"/>
  <c r="AB1860" i="8" s="1"/>
  <c r="AA1929" i="8"/>
  <c r="AB1929" i="8" s="1"/>
  <c r="AA2009" i="8"/>
  <c r="AB2009" i="8" s="1"/>
  <c r="AA2010" i="8"/>
  <c r="AB2010" i="8" s="1"/>
  <c r="AA2082" i="8"/>
  <c r="AB2082" i="8" s="1"/>
  <c r="AA2096" i="8"/>
  <c r="AB2096" i="8" s="1"/>
  <c r="AA2705" i="8"/>
  <c r="AB2705" i="8" s="1"/>
  <c r="AA2724" i="8"/>
  <c r="AB2724" i="8" s="1"/>
  <c r="AA1110" i="8"/>
  <c r="AB1110" i="8" s="1"/>
  <c r="AA1691" i="8"/>
  <c r="AB1691" i="8" s="1"/>
  <c r="AA1441" i="8"/>
  <c r="AB1441" i="8" s="1"/>
  <c r="AA1383" i="8"/>
  <c r="AB1383" i="8" s="1"/>
  <c r="AA1548" i="8"/>
  <c r="AB1548" i="8" s="1"/>
  <c r="AA1566" i="8"/>
  <c r="AB1566" i="8" s="1"/>
  <c r="AA1583" i="8"/>
  <c r="AB1583" i="8" s="1"/>
  <c r="AA1512" i="8"/>
  <c r="AB1512" i="8" s="1"/>
  <c r="AA1530" i="8"/>
  <c r="AB1530" i="8" s="1"/>
  <c r="AA1551" i="8"/>
  <c r="AB1551" i="8" s="1"/>
  <c r="AA1686" i="8"/>
  <c r="AB1686" i="8" s="1"/>
  <c r="AA1817" i="8"/>
  <c r="AB1817" i="8" s="1"/>
  <c r="AA1594" i="8"/>
  <c r="AB1594" i="8" s="1"/>
  <c r="AA1609" i="8"/>
  <c r="AB1609" i="8" s="1"/>
  <c r="AA1616" i="8"/>
  <c r="AB1616" i="8" s="1"/>
  <c r="AA1738" i="8"/>
  <c r="AB1738" i="8" s="1"/>
  <c r="AA1770" i="8"/>
  <c r="AB1770" i="8" s="1"/>
  <c r="AA1791" i="8"/>
  <c r="AB1791" i="8" s="1"/>
  <c r="AA1767" i="8"/>
  <c r="AB1767" i="8" s="1"/>
  <c r="AA1893" i="8"/>
  <c r="AB1893" i="8" s="1"/>
  <c r="AA1920" i="8"/>
  <c r="AB1920" i="8" s="1"/>
  <c r="AA1836" i="8"/>
  <c r="AB1836" i="8" s="1"/>
  <c r="AA1864" i="8"/>
  <c r="AB1864" i="8" s="1"/>
  <c r="AA1933" i="8"/>
  <c r="AB1933" i="8" s="1"/>
  <c r="AA1948" i="8"/>
  <c r="AB1948" i="8" s="1"/>
  <c r="AA2014" i="8"/>
  <c r="AB2014" i="8" s="1"/>
  <c r="AA2173" i="8"/>
  <c r="AB2173" i="8" s="1"/>
  <c r="AB1320" i="8"/>
  <c r="AA1391" i="8"/>
  <c r="AB1391" i="8" s="1"/>
  <c r="AB1713" i="8"/>
  <c r="AB1450" i="8"/>
  <c r="AA1496" i="8"/>
  <c r="AB1496" i="8" s="1"/>
  <c r="AA1514" i="8"/>
  <c r="AB1514" i="8" s="1"/>
  <c r="AA1535" i="8"/>
  <c r="AB1535" i="8" s="1"/>
  <c r="AA1606" i="8"/>
  <c r="AB1606" i="8" s="1"/>
  <c r="AA1624" i="8"/>
  <c r="AB1624" i="8" s="1"/>
  <c r="AA1645" i="8"/>
  <c r="AB1645" i="8" s="1"/>
  <c r="AA1710" i="8"/>
  <c r="AB1710" i="8" s="1"/>
  <c r="AA1618" i="8"/>
  <c r="AB1618" i="8" s="1"/>
  <c r="AA1636" i="8"/>
  <c r="AB1636" i="8" s="1"/>
  <c r="AA1657" i="8"/>
  <c r="AB1657" i="8" s="1"/>
  <c r="AA1621" i="8"/>
  <c r="AB1621" i="8" s="1"/>
  <c r="AA1685" i="8"/>
  <c r="AB1685" i="8" s="1"/>
  <c r="AA1780" i="8"/>
  <c r="AB1780" i="8" s="1"/>
  <c r="AA1798" i="8"/>
  <c r="AB1798" i="8" s="1"/>
  <c r="AA1819" i="8"/>
  <c r="AB1819" i="8" s="1"/>
  <c r="AA1783" i="8"/>
  <c r="AB1783" i="8" s="1"/>
  <c r="AA1868" i="8"/>
  <c r="AB1868" i="8" s="1"/>
  <c r="AA1983" i="8"/>
  <c r="AB1983" i="8" s="1"/>
  <c r="AA1944" i="8"/>
  <c r="AB1944" i="8" s="1"/>
  <c r="AA2002" i="8"/>
  <c r="AB2002" i="8" s="1"/>
  <c r="AA2089" i="8"/>
  <c r="AB2089" i="8" s="1"/>
  <c r="AA2157" i="8"/>
  <c r="AB2157" i="8" s="1"/>
  <c r="AA2160" i="8"/>
  <c r="AB2160" i="8" s="1"/>
  <c r="AA2294" i="8"/>
  <c r="AB2294" i="8" s="1"/>
  <c r="AA2697" i="8"/>
  <c r="AB2697" i="8" s="1"/>
  <c r="AA1428" i="8"/>
  <c r="AB1428" i="8" s="1"/>
  <c r="AA1262" i="8"/>
  <c r="AB1262" i="8" s="1"/>
  <c r="AA1294" i="8"/>
  <c r="AB1294" i="8" s="1"/>
  <c r="AA1326" i="8"/>
  <c r="AB1326" i="8" s="1"/>
  <c r="AA1358" i="8"/>
  <c r="AB1358" i="8" s="1"/>
  <c r="AA1769" i="8"/>
  <c r="AB1769" i="8" s="1"/>
  <c r="AA1637" i="8"/>
  <c r="AB1637" i="8" s="1"/>
  <c r="AA1701" i="8"/>
  <c r="AB1701" i="8" s="1"/>
  <c r="AA1746" i="8"/>
  <c r="AB1746" i="8" s="1"/>
  <c r="AA1838" i="8"/>
  <c r="AB1838" i="8" s="1"/>
  <c r="AA1810" i="8"/>
  <c r="AB1810" i="8" s="1"/>
  <c r="AA1897" i="8"/>
  <c r="AB1897" i="8" s="1"/>
  <c r="AA1941" i="8"/>
  <c r="AB1941" i="8" s="1"/>
  <c r="AA1959" i="8"/>
  <c r="AB1959" i="8" s="1"/>
  <c r="AA1975" i="8"/>
  <c r="AB1975" i="8" s="1"/>
  <c r="AA1953" i="8"/>
  <c r="AB1953" i="8" s="1"/>
  <c r="AA2006" i="8"/>
  <c r="AB2006" i="8" s="1"/>
  <c r="AA2701" i="8"/>
  <c r="AB2701" i="8" s="1"/>
  <c r="AA1865" i="8"/>
  <c r="AB1865" i="8" s="1"/>
  <c r="AA982" i="8"/>
  <c r="AB982" i="8" s="1"/>
  <c r="AA1136" i="8"/>
  <c r="AB1136" i="8" s="1"/>
  <c r="AA1281" i="8"/>
  <c r="AB1281" i="8" s="1"/>
  <c r="AB1376" i="8"/>
  <c r="AA1052" i="8"/>
  <c r="AB1052" i="8" s="1"/>
  <c r="AA1073" i="8"/>
  <c r="AB1073" i="8" s="1"/>
  <c r="AA920" i="8"/>
  <c r="AB920" i="8" s="1"/>
  <c r="AB1144" i="8"/>
  <c r="AA1208" i="8"/>
  <c r="AB1208" i="8" s="1"/>
  <c r="AA1305" i="8"/>
  <c r="AB1305" i="8" s="1"/>
  <c r="AA1390" i="8"/>
  <c r="AB1390" i="8" s="1"/>
  <c r="AA1259" i="8"/>
  <c r="AB1259" i="8" s="1"/>
  <c r="AA1291" i="8"/>
  <c r="AB1291" i="8" s="1"/>
  <c r="AA1323" i="8"/>
  <c r="AB1323" i="8" s="1"/>
  <c r="AA1355" i="8"/>
  <c r="AB1355" i="8" s="1"/>
  <c r="AA1574" i="8"/>
  <c r="AB1574" i="8" s="1"/>
  <c r="AA1528" i="8"/>
  <c r="AB1528" i="8" s="1"/>
  <c r="AA1546" i="8"/>
  <c r="AB1546" i="8" s="1"/>
  <c r="AA1567" i="8"/>
  <c r="AB1567" i="8" s="1"/>
  <c r="AA54" i="8"/>
  <c r="AB54" i="8" s="1"/>
  <c r="AA104" i="8"/>
  <c r="AB104" i="8" s="1"/>
  <c r="AA122" i="8"/>
  <c r="AB122" i="8" s="1"/>
  <c r="AA143" i="8"/>
  <c r="AB143" i="8" s="1"/>
  <c r="AA360" i="8"/>
  <c r="AB360" i="8" s="1"/>
  <c r="AA378" i="8"/>
  <c r="AB378" i="8" s="1"/>
  <c r="AA399" i="8"/>
  <c r="AB399" i="8" s="1"/>
  <c r="AA616" i="8"/>
  <c r="AB616" i="8" s="1"/>
  <c r="AA134" i="8"/>
  <c r="AB134" i="8" s="1"/>
  <c r="AA198" i="8"/>
  <c r="AB198" i="8" s="1"/>
  <c r="AA262" i="8"/>
  <c r="AB262" i="8" s="1"/>
  <c r="AA283" i="8"/>
  <c r="AB283" i="8" s="1"/>
  <c r="AA500" i="8"/>
  <c r="AB500" i="8" s="1"/>
  <c r="AB571" i="8"/>
  <c r="AA603" i="8"/>
  <c r="AB603" i="8" s="1"/>
  <c r="AA98" i="8"/>
  <c r="AB98" i="8" s="1"/>
  <c r="AA151" i="8"/>
  <c r="AB151" i="8" s="1"/>
  <c r="AA226" i="8"/>
  <c r="AB226" i="8" s="1"/>
  <c r="AA279" i="8"/>
  <c r="AB279" i="8" s="1"/>
  <c r="AA354" i="8"/>
  <c r="AB354" i="8" s="1"/>
  <c r="AA407" i="8"/>
  <c r="AB407" i="8" s="1"/>
  <c r="AA482" i="8"/>
  <c r="AB482" i="8" s="1"/>
  <c r="AA535" i="8"/>
  <c r="AB535" i="8" s="1"/>
  <c r="AA610" i="8"/>
  <c r="AB610" i="8" s="1"/>
  <c r="AA634" i="8"/>
  <c r="AB634" i="8" s="1"/>
  <c r="AA706" i="8"/>
  <c r="AB706" i="8" s="1"/>
  <c r="AA815" i="8"/>
  <c r="AB815" i="8" s="1"/>
  <c r="AA860" i="8"/>
  <c r="AB860" i="8" s="1"/>
  <c r="AA1071" i="8"/>
  <c r="AB1071" i="8" s="1"/>
  <c r="AA759" i="8"/>
  <c r="AB759" i="8" s="1"/>
  <c r="AA804" i="8"/>
  <c r="AB804" i="8" s="1"/>
  <c r="AA922" i="8"/>
  <c r="AB922" i="8" s="1"/>
  <c r="AA1054" i="8"/>
  <c r="AB1054" i="8" s="1"/>
  <c r="AA1072" i="8"/>
  <c r="AB1072" i="8" s="1"/>
  <c r="AA1093" i="8"/>
  <c r="AB1093" i="8" s="1"/>
  <c r="AA1153" i="8"/>
  <c r="AB1153" i="8" s="1"/>
  <c r="AA1217" i="8"/>
  <c r="AB1217" i="8" s="1"/>
  <c r="AA1018" i="8"/>
  <c r="AB1018" i="8" s="1"/>
  <c r="AA1036" i="8"/>
  <c r="AB1036" i="8" s="1"/>
  <c r="AA1057" i="8"/>
  <c r="AB1057" i="8" s="1"/>
  <c r="AA1353" i="8"/>
  <c r="AB1353" i="8" s="1"/>
  <c r="AA1505" i="8"/>
  <c r="AB1505" i="8" s="1"/>
  <c r="AA1411" i="8"/>
  <c r="AB1411" i="8" s="1"/>
  <c r="AB1539" i="8"/>
  <c r="AA1638" i="8"/>
  <c r="AB1638" i="8" s="1"/>
  <c r="AA1656" i="8"/>
  <c r="AB1656" i="8" s="1"/>
  <c r="AA1677" i="8"/>
  <c r="AB1677" i="8" s="1"/>
  <c r="AA1734" i="8"/>
  <c r="AB1734" i="8" s="1"/>
  <c r="AA1664" i="8"/>
  <c r="AB1664" i="8" s="1"/>
  <c r="AA1736" i="8"/>
  <c r="AB1736" i="8" s="1"/>
  <c r="AA1766" i="8"/>
  <c r="AB1766" i="8" s="1"/>
  <c r="AA1787" i="8"/>
  <c r="AB1787" i="8" s="1"/>
  <c r="AA1885" i="8"/>
  <c r="AB1885" i="8" s="1"/>
  <c r="AA1832" i="8"/>
  <c r="AB1832" i="8" s="1"/>
  <c r="AA1905" i="8"/>
  <c r="AB1905" i="8" s="1"/>
  <c r="AA1955" i="8"/>
  <c r="AB1955" i="8" s="1"/>
  <c r="AA1995" i="8"/>
  <c r="AB1995" i="8" s="1"/>
  <c r="AA2066" i="8"/>
  <c r="AB2066" i="8" s="1"/>
  <c r="AA908" i="8"/>
  <c r="AB908" i="8" s="1"/>
  <c r="AA972" i="8"/>
  <c r="AB972" i="8" s="1"/>
  <c r="AA1463" i="8"/>
  <c r="AB1463" i="8" s="1"/>
  <c r="AA1576" i="8"/>
  <c r="AB1576" i="8" s="1"/>
  <c r="AA1740" i="8"/>
  <c r="AB1740" i="8" s="1"/>
  <c r="AA1756" i="8"/>
  <c r="AB1756" i="8" s="1"/>
  <c r="AA1634" i="8"/>
  <c r="AB1634" i="8" s="1"/>
  <c r="AA1652" i="8"/>
  <c r="AB1652" i="8" s="1"/>
  <c r="AA1673" i="8"/>
  <c r="AB1673" i="8" s="1"/>
  <c r="AA1669" i="8"/>
  <c r="AB1669" i="8" s="1"/>
  <c r="AA1722" i="8"/>
  <c r="AB1722" i="8" s="1"/>
  <c r="AA1816" i="8"/>
  <c r="AB1816" i="8" s="1"/>
  <c r="AB1887" i="8"/>
  <c r="AB1903" i="8"/>
  <c r="AB1919" i="8"/>
  <c r="AA1848" i="8"/>
  <c r="AB1848" i="8" s="1"/>
  <c r="AA1913" i="8"/>
  <c r="AB1913" i="8" s="1"/>
  <c r="AA1969" i="8"/>
  <c r="AB1969" i="8" s="1"/>
  <c r="AA1991" i="8"/>
  <c r="AB1991" i="8" s="1"/>
  <c r="AB1960" i="8"/>
  <c r="AA2094" i="8"/>
  <c r="AB2094" i="8" s="1"/>
  <c r="AA1998" i="8"/>
  <c r="AB1998" i="8" s="1"/>
  <c r="AA2100" i="8"/>
  <c r="AB2100" i="8" s="1"/>
  <c r="AA2087" i="8"/>
  <c r="AB2087" i="8" s="1"/>
  <c r="AA2092" i="8"/>
  <c r="AB2092" i="8" s="1"/>
  <c r="AA2707" i="8"/>
  <c r="AB2707" i="8" s="1"/>
  <c r="AA2711" i="8"/>
  <c r="AB2711" i="8" s="1"/>
  <c r="AA1225" i="8"/>
  <c r="AB1225" i="8" s="1"/>
  <c r="AA1560" i="8"/>
  <c r="AB1560" i="8" s="1"/>
  <c r="AA1584" i="8"/>
  <c r="AB1584" i="8" s="1"/>
  <c r="AA1670" i="8"/>
  <c r="AB1670" i="8" s="1"/>
  <c r="AA1688" i="8"/>
  <c r="AB1688" i="8" s="1"/>
  <c r="AA1682" i="8"/>
  <c r="AB1682" i="8" s="1"/>
  <c r="AA1700" i="8"/>
  <c r="AB1700" i="8" s="1"/>
  <c r="AA1775" i="8"/>
  <c r="AB1775" i="8" s="1"/>
  <c r="AA1829" i="8"/>
  <c r="AB1829" i="8" s="1"/>
  <c r="AA1869" i="8"/>
  <c r="AB1869" i="8" s="1"/>
  <c r="AA1852" i="8"/>
  <c r="AB1852" i="8" s="1"/>
  <c r="AA1937" i="8"/>
  <c r="AB1937" i="8" s="1"/>
  <c r="AA1962" i="8"/>
  <c r="AB1962" i="8" s="1"/>
  <c r="AA1923" i="8"/>
  <c r="AB1923" i="8" s="1"/>
  <c r="AA2073" i="8"/>
  <c r="AB2073" i="8" s="1"/>
  <c r="AA2028" i="8"/>
  <c r="AB2028" i="8" s="1"/>
  <c r="AA2716" i="8"/>
  <c r="AB2716" i="8" s="1"/>
  <c r="AB1210" i="8"/>
  <c r="AA1128" i="8"/>
  <c r="AB1128" i="8" s="1"/>
  <c r="AA1289" i="8"/>
  <c r="AB1289" i="8" s="1"/>
  <c r="AA1286" i="8"/>
  <c r="AB1286" i="8" s="1"/>
  <c r="AA1318" i="8"/>
  <c r="AB1318" i="8" s="1"/>
  <c r="AB1342" i="8"/>
  <c r="AA1350" i="8"/>
  <c r="AB1350" i="8" s="1"/>
  <c r="AA1382" i="8"/>
  <c r="AB1382" i="8" s="1"/>
  <c r="AB1633" i="8"/>
  <c r="AA1697" i="8"/>
  <c r="AB1697" i="8" s="1"/>
  <c r="AA1608" i="8"/>
  <c r="AB1608" i="8" s="1"/>
  <c r="AA1629" i="8"/>
  <c r="AB1629" i="8" s="1"/>
  <c r="AA1748" i="8"/>
  <c r="AB1748" i="8" s="1"/>
  <c r="AA1730" i="8"/>
  <c r="AB1730" i="8" s="1"/>
  <c r="AA1853" i="8"/>
  <c r="AB1853" i="8" s="1"/>
  <c r="AA1844" i="8"/>
  <c r="AB1844" i="8" s="1"/>
  <c r="AA1985" i="8"/>
  <c r="AB1985" i="8" s="1"/>
  <c r="AA1927" i="8"/>
  <c r="AB1927" i="8" s="1"/>
  <c r="AA1951" i="8"/>
  <c r="AB1951" i="8" s="1"/>
  <c r="AA2154" i="8"/>
  <c r="AB2154" i="8" s="1"/>
  <c r="AA2091" i="8"/>
  <c r="AB2091" i="8" s="1"/>
  <c r="AB1065" i="8" l="1"/>
  <c r="AB1039" i="8"/>
  <c r="AB126" i="8"/>
  <c r="AB412" i="8"/>
  <c r="AB1792" i="8"/>
  <c r="AB297" i="8"/>
  <c r="AB1413" i="8"/>
  <c r="AA382" i="8"/>
  <c r="AB382" i="8" s="1"/>
  <c r="AB894" i="8"/>
  <c r="AB286" i="8"/>
  <c r="AB1037" i="8"/>
  <c r="AB1030" i="8"/>
  <c r="AA270" i="8"/>
  <c r="AB270" i="8" s="1"/>
  <c r="AA1186" i="8"/>
  <c r="AB1186" i="8" s="1"/>
  <c r="AB635" i="8"/>
  <c r="AB222" i="8"/>
  <c r="AB839" i="8"/>
  <c r="AB1181" i="8"/>
  <c r="AA1357" i="8"/>
  <c r="AB1357" i="8" s="1"/>
  <c r="Z5" i="8"/>
  <c r="Z1" i="8" s="1"/>
  <c r="AB199" i="8"/>
  <c r="AA710" i="8"/>
  <c r="AB710" i="8" s="1"/>
  <c r="AB165" i="8"/>
  <c r="AB1009" i="8"/>
  <c r="AB692" i="8"/>
  <c r="AB794" i="8"/>
  <c r="AA455" i="8"/>
  <c r="AB455" i="8" s="1"/>
  <c r="AB918" i="8"/>
  <c r="AA263" i="8"/>
  <c r="AB263" i="8" s="1"/>
  <c r="AB2085" i="8"/>
  <c r="AB831" i="8"/>
  <c r="AB1101" i="8"/>
  <c r="AB703" i="8"/>
  <c r="AB135" i="8"/>
  <c r="AB722" i="8"/>
  <c r="AB519" i="8"/>
  <c r="AB391" i="8"/>
  <c r="AB876" i="8"/>
  <c r="AB666" i="8"/>
  <c r="AA583" i="8"/>
  <c r="AB583" i="8" s="1"/>
  <c r="AA327" i="8"/>
  <c r="AB327" i="8" s="1"/>
  <c r="AB68" i="8"/>
  <c r="AA5" i="8" l="1"/>
  <c r="AA1" i="8" s="1"/>
  <c r="AB5" i="8" l="1"/>
  <c r="AB1" i="8" s="1"/>
</calcChain>
</file>

<file path=xl/sharedStrings.xml><?xml version="1.0" encoding="utf-8"?>
<sst xmlns="http://schemas.openxmlformats.org/spreadsheetml/2006/main" count="7426" uniqueCount="240">
  <si>
    <t>BWH</t>
  </si>
  <si>
    <t>Deg.</t>
  </si>
  <si>
    <t>PL</t>
  </si>
  <si>
    <t>Ludhiana</t>
  </si>
  <si>
    <t>Date</t>
  </si>
  <si>
    <t>Month</t>
  </si>
  <si>
    <t>Group Name</t>
  </si>
  <si>
    <t>Party Name</t>
  </si>
  <si>
    <t>Brand Name</t>
  </si>
  <si>
    <t>Bill no.</t>
  </si>
  <si>
    <t>Qts.</t>
  </si>
  <si>
    <t>Pts.</t>
  </si>
  <si>
    <t>Nips</t>
  </si>
  <si>
    <t>Total cases</t>
  </si>
  <si>
    <t>Quota Type</t>
  </si>
  <si>
    <t>Open</t>
  </si>
  <si>
    <t>Ravi Sons Noorwala</t>
  </si>
  <si>
    <t>Ravi Sons Luxmi Cinema</t>
  </si>
  <si>
    <t>Sardar Enterprises Khamanon</t>
  </si>
  <si>
    <t>Sardar Enterprises Doraha</t>
  </si>
  <si>
    <t>Infinity Wines And Spirits Machhiwara</t>
  </si>
  <si>
    <t>Amarjit Gandhi Madhopuri</t>
  </si>
  <si>
    <t>Dollar Rum</t>
  </si>
  <si>
    <t>Grand Total</t>
  </si>
  <si>
    <t>Sum of Total cases</t>
  </si>
  <si>
    <t>Ludhiana Total</t>
  </si>
  <si>
    <t>Mohali</t>
  </si>
  <si>
    <t>Malwa</t>
  </si>
  <si>
    <t>Harpal Ji</t>
  </si>
  <si>
    <t>Mohali Total</t>
  </si>
  <si>
    <t>Jai Mata And Company Ropar</t>
  </si>
  <si>
    <t>Star Wine Mohali-3</t>
  </si>
  <si>
    <t xml:space="preserve">Harpal Singh Bharatgarh </t>
  </si>
  <si>
    <t>Amarjit Singh Dhillon Samrala</t>
  </si>
  <si>
    <t>A to Z Wines Sherpur</t>
  </si>
  <si>
    <t>Sameer Sood Dehlon</t>
  </si>
  <si>
    <t>Jai Mata Enterprises Jagraon</t>
  </si>
  <si>
    <t>Punit Kumar Vishvkarma Chowk</t>
  </si>
  <si>
    <t>Manohar Lal Gill Road</t>
  </si>
  <si>
    <t>Aman Sharma Lalru</t>
  </si>
  <si>
    <t>Pk Enterprises Sahnewal</t>
  </si>
  <si>
    <t>Monarch Wines Ladhowal</t>
  </si>
  <si>
    <t>Lakshya Trader Bhairo Munna</t>
  </si>
  <si>
    <t>Star Wine Mohali-1</t>
  </si>
  <si>
    <t>Sangrur</t>
  </si>
  <si>
    <t>Kamaldeep Bansal &amp; co. Sherpur</t>
  </si>
  <si>
    <t>Kamaldeep Bansal &amp; co. Malerkotla</t>
  </si>
  <si>
    <t>A to Z Wines Daba-Giaspura</t>
  </si>
  <si>
    <t>Jugni Saunfi</t>
  </si>
  <si>
    <t>Mahavir Singh Dhandari</t>
  </si>
  <si>
    <t>Mahadev Enclave Pvt. Ltd. Payal</t>
  </si>
  <si>
    <t>Kamaldeep Bansal &amp; Co. Ahmedgarh</t>
  </si>
  <si>
    <t>Manohar Lal Sunam</t>
  </si>
  <si>
    <t>Hoshiarpur</t>
  </si>
  <si>
    <t>Club Whiskey</t>
  </si>
  <si>
    <t>Punit Kumar Hariana</t>
  </si>
  <si>
    <t>Sidhu Enterprises Mahilpur</t>
  </si>
  <si>
    <t>PK Enterprises Raikot</t>
  </si>
  <si>
    <t>Rajinderpal Singh Dugri</t>
  </si>
  <si>
    <t>Ropar</t>
  </si>
  <si>
    <t>Fatehgarh</t>
  </si>
  <si>
    <t>Imperial Wines Daresi</t>
  </si>
  <si>
    <t>Pk Enterprises Sudhar</t>
  </si>
  <si>
    <t>Manohar Lal Bahadurke</t>
  </si>
  <si>
    <t>Sangrur Total</t>
  </si>
  <si>
    <t>Hoshiarpur Total</t>
  </si>
  <si>
    <t>Ropar Total</t>
  </si>
  <si>
    <t>Fatehgarh Total</t>
  </si>
  <si>
    <t>Jalwa Mota Santra</t>
  </si>
  <si>
    <t>AB Liquors Westend Mall</t>
  </si>
  <si>
    <t>AB Liquors Transport Nagar</t>
  </si>
  <si>
    <t>Pk Enterprises Jagraon City-2</t>
  </si>
  <si>
    <t>Rakesh Kumar Chhabra Mall Road</t>
  </si>
  <si>
    <t>Chandigarh Town Dhillon Market</t>
  </si>
  <si>
    <t>Shivani Chopra Jalandhar Bypass</t>
  </si>
  <si>
    <t>Shree Balaji Triangle Fort Meharban</t>
  </si>
  <si>
    <t>Shri Vishnu Enterprises Partap Singh Wala</t>
  </si>
  <si>
    <t>Alphaa Spirits Nangal-1</t>
  </si>
  <si>
    <t>HK Kanjla Wine Amargarh</t>
  </si>
  <si>
    <t>Malwa Liquors Dirba</t>
  </si>
  <si>
    <t>Malwa Liquors Lehra</t>
  </si>
  <si>
    <t>Doaba Wines Chabbewal</t>
  </si>
  <si>
    <t>Adh Enterprises Garhdiwal</t>
  </si>
  <si>
    <t>Malwa &amp; Co. Bhawanigarh</t>
  </si>
  <si>
    <t>Malwa &amp; Co. Patran</t>
  </si>
  <si>
    <t>Scotchtap Derabassi</t>
  </si>
  <si>
    <t>Nawanshahar</t>
  </si>
  <si>
    <t>Hoshiarpur Traders Garhshankar</t>
  </si>
  <si>
    <t>Gurmukh Singh Balachur</t>
  </si>
  <si>
    <t>Nawanshahar Total</t>
  </si>
  <si>
    <t>Gajraj Retails Bassi Pathana</t>
  </si>
  <si>
    <t>Club Rum</t>
  </si>
  <si>
    <t>Hoshiarpur Wines Hsp-3</t>
  </si>
  <si>
    <t>Tejinder Pal Singh Tanda</t>
  </si>
  <si>
    <t>Fateh Traders Kharar-1</t>
  </si>
  <si>
    <t>Muktsar</t>
  </si>
  <si>
    <t>Krishna Enterprise Muktsar-2</t>
  </si>
  <si>
    <t>Vinay Budhraja Banga</t>
  </si>
  <si>
    <t>Royal Enterprises Morinda</t>
  </si>
  <si>
    <t>Scotchtap Nangal-2</t>
  </si>
  <si>
    <t>Muktsar Total</t>
  </si>
  <si>
    <t>Tinku Wines Sirhind-2</t>
  </si>
  <si>
    <t>Manohar Lal Phillaur</t>
  </si>
  <si>
    <t>Royal Punjab Wine Model Town</t>
  </si>
  <si>
    <t>Abs Group New Chd.</t>
  </si>
  <si>
    <t>Patiala</t>
  </si>
  <si>
    <t>Gurmukh Singh &amp; Co. Rajpura-1</t>
  </si>
  <si>
    <t>Sharma Enterprises Rajpura-3</t>
  </si>
  <si>
    <t>Ak &amp; Co. Rajpura-2</t>
  </si>
  <si>
    <t>Scotchtap Ropar-1</t>
  </si>
  <si>
    <t>Goyal &amp; Co. Dhuri</t>
  </si>
  <si>
    <t>Jindal Wines Barnala-1</t>
  </si>
  <si>
    <t>Patiala Total</t>
  </si>
  <si>
    <t>Barnala</t>
  </si>
  <si>
    <t>Sood Wine Barnala-2</t>
  </si>
  <si>
    <t>Khasa Santra</t>
  </si>
  <si>
    <t>Shree Balaji Triangle Lodhi Club</t>
  </si>
  <si>
    <t>Barnala Total</t>
  </si>
  <si>
    <t>Gajraj Retails Sirhind-1</t>
  </si>
  <si>
    <t xml:space="preserve">YY Traders Rahon </t>
  </si>
  <si>
    <t>Jagdish Chand Janakpuri</t>
  </si>
  <si>
    <t>Riviera Enterprises Malhar</t>
  </si>
  <si>
    <t>Star Wine Kharar-2</t>
  </si>
  <si>
    <t>GT Devolopers Pvt. Ltd.</t>
  </si>
  <si>
    <t>Sood Wine Tapa</t>
  </si>
  <si>
    <t>Shri Vishnu Enterprises Gobindgarh Fatak</t>
  </si>
  <si>
    <t>Star Wine Kharar-3</t>
  </si>
  <si>
    <t>Chandigarh Liquors</t>
  </si>
  <si>
    <t>Jugni Apple Vodka</t>
  </si>
  <si>
    <t>(blank)</t>
  </si>
  <si>
    <t>Apr</t>
  </si>
  <si>
    <t>Jagjeet Singh Zkr-1</t>
  </si>
  <si>
    <t>star wine kharar-2</t>
  </si>
  <si>
    <t>Rajesh Kumar Jalalabad</t>
  </si>
  <si>
    <t>star wine kharar-3</t>
  </si>
  <si>
    <t>Js Wine traders Hsp-2</t>
  </si>
  <si>
    <t>Abp Wines Mgg-1</t>
  </si>
  <si>
    <t>Abp Wines Mgg-2</t>
  </si>
  <si>
    <t>Abp Wines Mgg-3</t>
  </si>
  <si>
    <t>Gobindgarh Ent. khanna-1</t>
  </si>
  <si>
    <t>Gobindgarh Ent. khanna-2</t>
  </si>
  <si>
    <t>Pratham &amp; Gautam Wine Hsp-1</t>
  </si>
  <si>
    <t>Shiva Wines Fortis Group</t>
  </si>
  <si>
    <t>Shiva Traders Kanganwal</t>
  </si>
  <si>
    <t>Rajesh Kumar Nihal Khera</t>
  </si>
  <si>
    <t>Parvinder Kumar Fazilka</t>
  </si>
  <si>
    <t>(blank) Total</t>
  </si>
  <si>
    <t>Ayush Sood Dhanaula</t>
  </si>
  <si>
    <t>Tinku Wines Nawanshahar</t>
  </si>
  <si>
    <t>Friends Wine Moga-2</t>
  </si>
  <si>
    <t>May</t>
  </si>
  <si>
    <t>YY Traders Goraya</t>
  </si>
  <si>
    <t>star wine mohali-3</t>
  </si>
  <si>
    <t>Poonam Sandhu &amp; Co. Phagwara-3</t>
  </si>
  <si>
    <t>PK Enterprises Dakha Group</t>
  </si>
  <si>
    <t>Vijeta Beverages Maur Mandi</t>
  </si>
  <si>
    <t>Vijeta Beverages Badal Chowk</t>
  </si>
  <si>
    <t>Star Wine Mohali-2</t>
  </si>
  <si>
    <t>Shiva Traders Haibowal</t>
  </si>
  <si>
    <t>KD Khosla Ent. Mukerian</t>
  </si>
  <si>
    <t>Malwa &amp; co. bhawanigarh</t>
  </si>
  <si>
    <t>Tarsem Chand Kurali</t>
  </si>
  <si>
    <t>Tarsem Chand Zkr-2</t>
  </si>
  <si>
    <t>Chandigarh Town Dasuya</t>
  </si>
  <si>
    <t>Fincity Vardhman</t>
  </si>
  <si>
    <t>Calx Paper Abohar</t>
  </si>
  <si>
    <t>Star wine mohali-2</t>
  </si>
  <si>
    <t>(All)</t>
  </si>
  <si>
    <t>Rajesh Khera Muktsar</t>
  </si>
  <si>
    <t>abp wines mgg-2</t>
  </si>
  <si>
    <t>abp wines mgg-1</t>
  </si>
  <si>
    <t>abp wines mgg-3</t>
  </si>
  <si>
    <t>Dollar Cinnamon</t>
  </si>
  <si>
    <t>Ravi Sons luxmi Cinema</t>
  </si>
  <si>
    <t>star wine mohali-1</t>
  </si>
  <si>
    <t>Calx Paper Tibba</t>
  </si>
  <si>
    <t>Gurinder Singh Kotkapura-1</t>
  </si>
  <si>
    <t>Jaswinder Singh Bharat Nagar Bathinda</t>
  </si>
  <si>
    <t>star wine mohali-2</t>
  </si>
  <si>
    <t>AB Liquors Pakhowal</t>
  </si>
  <si>
    <t>Shree Balaji Triangle Fort Lodhi Club</t>
  </si>
  <si>
    <t>Jun</t>
  </si>
  <si>
    <t>Qts</t>
  </si>
  <si>
    <t>Pits</t>
  </si>
  <si>
    <t>Additional</t>
  </si>
  <si>
    <t>Rate</t>
  </si>
  <si>
    <t>Amount</t>
  </si>
  <si>
    <t>Total1</t>
  </si>
  <si>
    <t>Ex. Duty</t>
  </si>
  <si>
    <t xml:space="preserve">Code </t>
  </si>
  <si>
    <t>MA</t>
  </si>
  <si>
    <t>MO</t>
  </si>
  <si>
    <t>JSO</t>
  </si>
  <si>
    <t>CWO</t>
  </si>
  <si>
    <t>CRO</t>
  </si>
  <si>
    <t>KSO</t>
  </si>
  <si>
    <t>JAVO</t>
  </si>
  <si>
    <t>DCO</t>
  </si>
  <si>
    <t>DRO</t>
  </si>
  <si>
    <t>KSA</t>
  </si>
  <si>
    <t>DCA</t>
  </si>
  <si>
    <t>DRA</t>
  </si>
  <si>
    <t>JSA</t>
  </si>
  <si>
    <t>CWA</t>
  </si>
  <si>
    <t>CRA</t>
  </si>
  <si>
    <t>JAVA</t>
  </si>
  <si>
    <t>Code</t>
  </si>
  <si>
    <t>Dro</t>
  </si>
  <si>
    <t>Q. Type</t>
  </si>
  <si>
    <t>Spl lic Fee</t>
  </si>
  <si>
    <t>Vat</t>
  </si>
  <si>
    <t>Vat Surc.</t>
  </si>
  <si>
    <t>Tcs</t>
  </si>
  <si>
    <t>mo</t>
  </si>
  <si>
    <t>JMSO</t>
  </si>
  <si>
    <t>JMSA</t>
  </si>
  <si>
    <t>jso</t>
  </si>
  <si>
    <t>dro</t>
  </si>
  <si>
    <t>cro</t>
  </si>
  <si>
    <t>cwo</t>
  </si>
  <si>
    <t>dco</t>
  </si>
  <si>
    <t>javo</t>
  </si>
  <si>
    <t>kso</t>
  </si>
  <si>
    <t>jmso</t>
  </si>
  <si>
    <t>Sum of Total1</t>
  </si>
  <si>
    <t>Sum of Ex. Duty</t>
  </si>
  <si>
    <t>Sum of Spl lic Fee</t>
  </si>
  <si>
    <t>Sum of Vat</t>
  </si>
  <si>
    <t>Sum of Vat Surc.</t>
  </si>
  <si>
    <t>Sum of Tcs</t>
  </si>
  <si>
    <t>Sum of Amount</t>
  </si>
  <si>
    <t>Values</t>
  </si>
  <si>
    <t>Kamaldeep Bansal &amp; Co. sherpur</t>
  </si>
  <si>
    <t>sameer sood Dehlon</t>
  </si>
  <si>
    <t>Degree</t>
  </si>
  <si>
    <t>Satrangi Santra</t>
  </si>
  <si>
    <t>SSO</t>
  </si>
  <si>
    <t>SSA</t>
  </si>
  <si>
    <t>Kamaldeep Bansal &amp; Co. Sherpur</t>
  </si>
  <si>
    <t>Quota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</si>
</sst>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 * #,##0_ ;_ * \-#,##0_ ;_ * &quot;-&quot;??_ ;_ @_ "/>
    <numFmt numFmtId="166" formatCode="_(* #,##0_);_(* \(#,##0\);_(* &quot;-&quot;??_);_(@_)"/>
    <numFmt numFmtId="167" formatCode="[$-14009]dd\-mm\-yyyy;@"/>
    <numFmt numFmtId="168" formatCode="_(* #,##0_);_(* \(#,##0\);_(* &quot;-&quot;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9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5" fontId="3" fillId="2" borderId="2" xfId="1" applyNumberFormat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165" fontId="3" fillId="2" borderId="2" xfId="1" applyNumberFormat="1" applyFont="1" applyFill="1" applyBorder="1"/>
    <xf numFmtId="165" fontId="3" fillId="0" borderId="0" xfId="1" applyNumberFormat="1" applyFont="1" applyBorder="1"/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166" fontId="3" fillId="3" borderId="2" xfId="1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" fontId="0" fillId="0" borderId="2" xfId="1" applyNumberFormat="1" applyFont="1" applyBorder="1" applyAlignment="1">
      <alignment horizontal="center"/>
    </xf>
    <xf numFmtId="166" fontId="0" fillId="0" borderId="2" xfId="1" applyNumberFormat="1" applyFont="1" applyBorder="1" applyAlignment="1">
      <alignment horizontal="center" vertical="center"/>
    </xf>
    <xf numFmtId="166" fontId="0" fillId="0" borderId="2" xfId="1" applyNumberFormat="1" applyFont="1" applyBorder="1"/>
    <xf numFmtId="0" fontId="0" fillId="0" borderId="2" xfId="0" applyBorder="1"/>
    <xf numFmtId="166" fontId="0" fillId="0" borderId="2" xfId="1" applyNumberFormat="1" applyFont="1" applyBorder="1" applyAlignment="1">
      <alignment horizontal="center"/>
    </xf>
    <xf numFmtId="166" fontId="0" fillId="0" borderId="0" xfId="0" applyNumberFormat="1"/>
    <xf numFmtId="166" fontId="0" fillId="0" borderId="0" xfId="0" pivotButton="1" applyNumberFormat="1"/>
    <xf numFmtId="166" fontId="4" fillId="0" borderId="0" xfId="0" pivotButton="1" applyNumberFormat="1" applyFont="1"/>
    <xf numFmtId="166" fontId="4" fillId="0" borderId="0" xfId="0" applyNumberFormat="1" applyFont="1"/>
    <xf numFmtId="166" fontId="4" fillId="0" borderId="0" xfId="0" pivotButton="1" applyNumberFormat="1" applyFont="1" applyAlignment="1">
      <alignment wrapText="1"/>
    </xf>
    <xf numFmtId="166" fontId="4" fillId="0" borderId="0" xfId="0" applyNumberFormat="1" applyFont="1" applyAlignment="1">
      <alignment wrapText="1"/>
    </xf>
    <xf numFmtId="166" fontId="4" fillId="5" borderId="0" xfId="0" applyNumberFormat="1" applyFont="1" applyFill="1"/>
    <xf numFmtId="0" fontId="5" fillId="0" borderId="0" xfId="0" applyFont="1"/>
    <xf numFmtId="0" fontId="5" fillId="0" borderId="0" xfId="0" applyFont="1" applyAlignment="1">
      <alignment wrapText="1"/>
    </xf>
    <xf numFmtId="166" fontId="5" fillId="0" borderId="0" xfId="1" applyNumberFormat="1" applyFont="1"/>
    <xf numFmtId="0" fontId="0" fillId="0" borderId="0" xfId="0" pivotButton="1"/>
    <xf numFmtId="2" fontId="0" fillId="0" borderId="2" xfId="0" applyNumberFormat="1" applyBorder="1"/>
    <xf numFmtId="0" fontId="0" fillId="3" borderId="2" xfId="0" applyFill="1" applyBorder="1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167" fontId="0" fillId="0" borderId="2" xfId="0" applyNumberFormat="1" applyBorder="1"/>
    <xf numFmtId="164" fontId="0" fillId="0" borderId="2" xfId="0" applyNumberFormat="1" applyBorder="1"/>
    <xf numFmtId="164" fontId="0" fillId="0" borderId="0" xfId="0" applyNumberFormat="1"/>
    <xf numFmtId="0" fontId="0" fillId="0" borderId="2" xfId="0" applyBorder="1" applyAlignment="1">
      <alignment horizontal="center"/>
    </xf>
    <xf numFmtId="164" fontId="3" fillId="0" borderId="0" xfId="1" applyFont="1" applyFill="1" applyBorder="1"/>
    <xf numFmtId="164" fontId="0" fillId="0" borderId="0" xfId="1" applyFont="1" applyAlignment="1">
      <alignment horizontal="center"/>
    </xf>
    <xf numFmtId="164" fontId="3" fillId="3" borderId="2" xfId="1" applyFont="1" applyFill="1" applyBorder="1" applyAlignment="1">
      <alignment horizontal="center" vertical="center"/>
    </xf>
    <xf numFmtId="164" fontId="0" fillId="0" borderId="2" xfId="1" applyFont="1" applyBorder="1"/>
    <xf numFmtId="164" fontId="0" fillId="0" borderId="0" xfId="1" applyFont="1"/>
    <xf numFmtId="164" fontId="0" fillId="0" borderId="2" xfId="1" applyFont="1" applyBorder="1" applyAlignment="1">
      <alignment horizontal="center"/>
    </xf>
    <xf numFmtId="164" fontId="3" fillId="2" borderId="2" xfId="1" applyFont="1" applyFill="1" applyBorder="1"/>
    <xf numFmtId="164" fontId="3" fillId="2" borderId="2" xfId="1" applyFont="1" applyFill="1" applyBorder="1" applyAlignment="1">
      <alignment horizontal="center"/>
    </xf>
    <xf numFmtId="164" fontId="0" fillId="0" borderId="0" xfId="1" applyFont="1" applyFill="1" applyAlignment="1">
      <alignment horizontal="center"/>
    </xf>
    <xf numFmtId="164" fontId="0" fillId="0" borderId="2" xfId="1" applyFont="1" applyFill="1" applyBorder="1" applyAlignment="1">
      <alignment horizontal="center"/>
    </xf>
    <xf numFmtId="164" fontId="3" fillId="4" borderId="2" xfId="1" applyFont="1" applyFill="1" applyBorder="1" applyAlignment="1">
      <alignment horizontal="center"/>
    </xf>
    <xf numFmtId="164" fontId="0" fillId="4" borderId="2" xfId="1" applyFont="1" applyFill="1" applyBorder="1" applyAlignment="1">
      <alignment horizontal="center"/>
    </xf>
    <xf numFmtId="164" fontId="0" fillId="4" borderId="0" xfId="1" applyFont="1" applyFill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Comma" xfId="1" builtinId="3"/>
    <cellStyle name="Normal" xfId="0" builtinId="0"/>
  </cellStyles>
  <dxfs count="83"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ill>
        <patternFill>
          <bgColor theme="7" tint="0.79998168889431442"/>
        </patternFill>
      </fill>
    </dxf>
    <dxf>
      <fill>
        <patternFill patternType="solid">
          <bgColor rgb="FFFFFF00"/>
        </patternFill>
      </fill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alignment wrapText="1" readingOrder="0"/>
    </dxf>
    <dxf>
      <alignment wrapText="1" readingOrder="0"/>
    </dxf>
    <dxf>
      <alignment wrapText="1" readingOrder="0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4" formatCode="_(* #,##0.00_);_(* \(#,##0.00\);_(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RK%20Wines%20Sale%202025-26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821.737777314818" createdVersion="5" refreshedVersion="5" minRefreshableVersion="3" recordCount="2723" xr:uid="{00000000-000A-0000-FFFF-FFFF0C000000}">
  <cacheSource type="worksheet">
    <worksheetSource ref="A4:AB2727" sheet="Master Sheet" r:id="rId2"/>
  </cacheSource>
  <cacheFields count="28">
    <cacheField name="Date" numFmtId="167">
      <sharedItems containsNonDate="0" containsDate="1" containsString="0" containsBlank="1" minDate="2024-04-08T00:00:00" maxDate="2024-06-14T00:00:00"/>
    </cacheField>
    <cacheField name="Month" numFmtId="0">
      <sharedItems containsBlank="1" count="4">
        <s v="Apr"/>
        <s v="May"/>
        <s v="Jun"/>
        <m/>
      </sharedItems>
    </cacheField>
    <cacheField name="BWH" numFmtId="0">
      <sharedItems containsBlank="1" count="11">
        <s v="Ludhiana"/>
        <s v="Mohali"/>
        <s v="Sangrur"/>
        <s v="Hoshiarpur"/>
        <s v="Ropar"/>
        <s v="Fatehgarh"/>
        <s v="Nawanshahar"/>
        <s v="Muktsar"/>
        <s v="Patiala"/>
        <s v="Barnala"/>
        <m/>
      </sharedItems>
    </cacheField>
    <cacheField name="Group Name" numFmtId="0">
      <sharedItems containsBlank="1"/>
    </cacheField>
    <cacheField name="Party Name" numFmtId="0">
      <sharedItems containsBlank="1" count="119">
        <s v="Ravi Sons Noorwala"/>
        <s v="Ravi Sons Luxmi Cinema"/>
        <s v="Sardar Enterprises Khamanon"/>
        <s v="Sardar Enterprises Doraha"/>
        <s v="Infinity Wines And Spirits Machhiwara"/>
        <s v="Amarjit Gandhi Madhopuri"/>
        <s v="Amarjit Singh Dhillon Samrala"/>
        <s v="Jai Mata And Company Ropar"/>
        <s v="Scotchtap Derabassi"/>
        <s v="Star Wine Mohali-3"/>
        <s v="Harpal Singh Bharatgarh "/>
        <s v="Sameer Sood Dehlon"/>
        <s v="A to Z Wines Sherpur"/>
        <s v="PK Enterprises Dakha Group"/>
        <s v="Jai Mata Enterprises Jagraon"/>
        <s v="Punit Kumar Vishvkarma Chowk"/>
        <s v="Manohar Lal Gill Road"/>
        <s v="Aman Sharma Lalru"/>
        <s v="Alphaa Spirits Nangal-1"/>
        <s v="AB Liquors Westend Mall"/>
        <s v="AB Liquors Transport Nagar"/>
        <s v="Pk Enterprises Sahnewal"/>
        <s v="Monarch Wines Ladhowal"/>
        <s v="Lakshya Trader Bhairo Munna"/>
        <s v="Pk Enterprises Jagraon City-2"/>
        <s v="Shri Vishnu Enterprises Gobindgarh Fatak"/>
        <s v="Rakesh Kumar Chhabra Mall Road"/>
        <s v="Star Wine Mohali-1"/>
        <s v="Malwa &amp; Co. Bhawanigarh"/>
        <s v="Malwa &amp; Co. Patran"/>
        <s v="Malwa Liquors Dirba"/>
        <s v="Kamaldeep Bansal &amp; co. Sherpur"/>
        <s v="Kamaldeep Bansal &amp; co. Malerkotla"/>
        <s v="HK Kanjla Wine Amargarh"/>
        <s v="A to Z Wines Daba-Giaspura"/>
        <s v="Calx Paper Tibba"/>
        <s v="Chandigarh Town Dhillon Market"/>
        <s v="Mahavir Singh Dhandari"/>
        <s v="Mahadev Enclave Pvt. Ltd. Payal"/>
        <s v="Malwa Liquors Lehra"/>
        <s v="Kamaldeep Bansal &amp; Co. Ahmedgarh"/>
        <s v="Manohar Lal Sunam"/>
        <s v="Pratham &amp; Gautam Wine Hsp-1"/>
        <s v="Punit Kumar Hariana"/>
        <s v="Poonam Sandhu &amp; Co. Phagwara-3"/>
        <s v="Sidhu Enterprises Mahilpur"/>
        <s v="PK Enterprises Raikot"/>
        <s v="Rajinderpal Singh Dugri"/>
        <s v="Scotchtap Ropar-1"/>
        <s v="Tinku Wines Sirhind-2"/>
        <s v="Gobindgarh Ent. khanna-1"/>
        <s v="Gobindgarh Ent. khanna-2"/>
        <s v="Imperial Wines Daresi"/>
        <s v="Shivani Chopra Jalandhar Bypass"/>
        <s v="Pk Enterprises Sudhar"/>
        <s v="Shree Balaji Triangle Fort Meharban"/>
        <s v="Shri Vishnu Enterprises Partap Singh Wala"/>
        <s v="Manohar Lal Bahadurke"/>
        <s v="Doaba Wines Chabbewal"/>
        <s v="Adh Enterprises Garhdiwal"/>
        <s v="Hoshiarpur Traders Garhshankar"/>
        <s v="Gurmukh Singh Balachur"/>
        <s v="Gajraj Retails Bassi Pathana"/>
        <s v="Hoshiarpur Wines Hsp-3"/>
        <s v="Tejinder Pal Singh Tanda"/>
        <s v="Fateh Traders Kharar-1"/>
        <s v="Krishna Enterprise Muktsar-2"/>
        <s v="Vinay Budhraja Banga"/>
        <s v="Royal Enterprises Morinda"/>
        <s v="Scotchtap Nangal-2"/>
        <s v="Abp Wines Mgg-1"/>
        <s v="Abp Wines Mgg-2"/>
        <s v="Manohar Lal Phillaur"/>
        <s v="Royal Punjab Wine Model Town"/>
        <s v="Abs Group New Chd."/>
        <s v="Gurmukh Singh &amp; Co. Rajpura-1"/>
        <s v="Sharma Enterprises Rajpura-3"/>
        <s v="Ak &amp; Co. Rajpura-2"/>
        <s v="Goyal &amp; Co. Dhuri"/>
        <s v="Jindal Wines Barnala-1"/>
        <s v="Sood Wine Barnala-2"/>
        <s v="Shree Balaji Triangle Lodhi Club"/>
        <s v="Gajraj Retails Sirhind-1"/>
        <s v="YY Traders Rahon "/>
        <s v="Jagdish Chand Janakpuri"/>
        <s v="Riviera Enterprises Malhar"/>
        <s v="Star Wine Kharar-2"/>
        <s v="Tarsem Chand Zkr-2"/>
        <s v="GT Devolopers Pvt. Ltd."/>
        <s v="Sood Wine Tapa"/>
        <s v="Abp Wines Mgg-3"/>
        <s v="Star Wine Kharar-3"/>
        <s v="Chandigarh Liquors"/>
        <s v="Tarsem Chand Kurali"/>
        <s v="Jagjeet Singh Zkr-1"/>
        <s v="Rajesh Kumar Jalalabad"/>
        <s v="Vijeta Beverages Maur Mandi"/>
        <s v="Vijeta Beverages Badal Chowk"/>
        <s v="Js Wine traders Hsp-2"/>
        <s v="Shiva Wines Fortis Group"/>
        <s v="Shiva Traders Kanganwal"/>
        <s v="Rajesh Kumar Nihal Khera"/>
        <s v="Parvinder Kumar Fazilka"/>
        <s v="Star Wine Mohali-2"/>
        <s v="Ayush Sood Dhanaula"/>
        <s v="Tinku Wines Nawanshahar"/>
        <s v="Friends Wine Moga-2"/>
        <s v="YY Traders Goraya"/>
        <s v="Shiva Traders Haibowal"/>
        <s v="KD Khosla Ent. Mukerian"/>
        <s v="Chandigarh Town Dasuya"/>
        <s v="Fincity Vardhman"/>
        <s v="Calx Paper Abohar"/>
        <s v="Shree Balaji Triangle Fort Lodhi Club"/>
        <s v="Rajesh Khera Muktsar"/>
        <s v="Gurinder Singh Kotkapura-1"/>
        <s v="Jaswinder Singh Bharat Nagar Bathinda"/>
        <s v="AB Liquors Pakhowal"/>
        <m/>
      </sharedItems>
    </cacheField>
    <cacheField name="Code" numFmtId="0">
      <sharedItems containsBlank="1"/>
    </cacheField>
    <cacheField name="Brand Name" numFmtId="0">
      <sharedItems containsBlank="1" count="11">
        <s v="Dollar Rum"/>
        <s v="Malwa"/>
        <s v="Jalwa Mota Santra"/>
        <s v="Jugni Saunfi"/>
        <s v="Club Whiskey"/>
        <s v="Club Rum"/>
        <s v="Khasa Santra"/>
        <s v="Jugni Apple Vodka"/>
        <s v="Dollar Cinnamon"/>
        <s v=""/>
        <m u="1"/>
      </sharedItems>
    </cacheField>
    <cacheField name="Deg." numFmtId="0">
      <sharedItems containsMixedTypes="1" containsNumber="1" containsInteger="1" minValue="50" maxValue="65"/>
    </cacheField>
    <cacheField name="PL" numFmtId="164">
      <sharedItems containsSemiMixedTypes="0" containsString="0" containsNumber="1" minValue="0" maxValue="8810.1"/>
    </cacheField>
    <cacheField name="Bill no." numFmtId="1">
      <sharedItems containsString="0" containsBlank="1" containsNumber="1" containsInteger="1" minValue="1" maxValue="495"/>
    </cacheField>
    <cacheField name="Qts." numFmtId="166">
      <sharedItems containsSemiMixedTypes="0" containsString="0" containsNumber="1" minValue="0" maxValue="1400"/>
    </cacheField>
    <cacheField name="Pts." numFmtId="166">
      <sharedItems containsSemiMixedTypes="0" containsString="0" containsNumber="1" minValue="0" maxValue="800"/>
    </cacheField>
    <cacheField name="Nips" numFmtId="166">
      <sharedItems containsSemiMixedTypes="0" containsString="0" containsNumber="1" containsInteger="1" minValue="0" maxValue="700"/>
    </cacheField>
    <cacheField name="Total cases" numFmtId="166">
      <sharedItems containsSemiMixedTypes="0" containsString="0" containsNumber="1" minValue="0" maxValue="1506"/>
    </cacheField>
    <cacheField name="Q. Type" numFmtId="0">
      <sharedItems containsMixedTypes="1" containsNumber="1" containsInteger="1" minValue="1" maxValue="1"/>
    </cacheField>
    <cacheField name="Qts.2" numFmtId="0">
      <sharedItems containsMixedTypes="1" containsNumber="1" minValue="919.43" maxValue="1161.27"/>
    </cacheField>
    <cacheField name="Pts.2" numFmtId="0">
      <sharedItems containsMixedTypes="1" containsNumber="1" minValue="948.3" maxValue="1190.1300000000001"/>
    </cacheField>
    <cacheField name="Nips2" numFmtId="0">
      <sharedItems containsMixedTypes="1" containsNumber="1" minValue="1030.25" maxValue="1272.08"/>
    </cacheField>
    <cacheField name="Qts.3" numFmtId="164">
      <sharedItems containsMixedTypes="1" containsNumber="1" minValue="0" maxValue="1508026"/>
    </cacheField>
    <cacheField name="Pts.3" numFmtId="164">
      <sharedItems containsMixedTypes="1" containsNumber="1" minValue="0" maxValue="758640"/>
    </cacheField>
    <cacheField name="Nips3" numFmtId="164">
      <sharedItems containsMixedTypes="1" containsNumber="1" minValue="0" maxValue="763248"/>
    </cacheField>
    <cacheField name="Total1" numFmtId="164">
      <sharedItems containsSemiMixedTypes="0" containsString="0" containsNumber="1" minValue="0" maxValue="1825707"/>
    </cacheField>
    <cacheField name="Ex. Duty" numFmtId="164">
      <sharedItems containsSemiMixedTypes="0" containsString="0" containsNumber="1" minValue="0" maxValue="942680.70000000007"/>
    </cacheField>
    <cacheField name="Spl lic Fee" numFmtId="164">
      <sharedItems containsSemiMixedTypes="0" containsString="0" containsNumber="1" minValue="0" maxValue="13215.150000000001"/>
    </cacheField>
    <cacheField name="Vat" numFmtId="164">
      <sharedItems containsSemiMixedTypes="0" containsString="0" containsNumber="1" minValue="0" maxValue="27777.945"/>
    </cacheField>
    <cacheField name="Vat Surc." numFmtId="164">
      <sharedItems containsSemiMixedTypes="0" containsString="0" containsNumber="1" minValue="0" maxValue="2777.7945"/>
    </cacheField>
    <cacheField name="Tcs" numFmtId="164">
      <sharedItems containsSemiMixedTypes="0" containsString="0" containsNumber="1" minValue="0" maxValue="28083.502394999996"/>
    </cacheField>
    <cacheField name="Amount" numFmtId="164">
      <sharedItems containsSemiMixedTypes="0" containsString="0" containsNumber="1" minValue="0" maxValue="2836433.741894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23">
  <r>
    <d v="2024-04-08T00:00:00"/>
    <x v="0"/>
    <x v="0"/>
    <m/>
    <x v="0"/>
    <s v="Dro"/>
    <x v="0"/>
    <n v="65"/>
    <n v="1755"/>
    <n v="1"/>
    <n v="100"/>
    <n v="200"/>
    <n v="0"/>
    <n v="300"/>
    <n v="1"/>
    <n v="1161.27"/>
    <n v="1190.1300000000001"/>
    <n v="1272.08"/>
    <n v="116127"/>
    <n v="238026.00000000003"/>
    <n v="0"/>
    <n v="354153"/>
    <n v="187785"/>
    <n v="2632.5"/>
    <n v="5445.7049999999999"/>
    <n v="544.57050000000004"/>
    <n v="5505.607755"/>
    <n v="556066.38325499999"/>
  </r>
  <r>
    <d v="2024-04-08T00:00:00"/>
    <x v="0"/>
    <x v="0"/>
    <m/>
    <x v="1"/>
    <s v="Dro"/>
    <x v="0"/>
    <n v="65"/>
    <n v="1755"/>
    <n v="2"/>
    <n v="100"/>
    <n v="200"/>
    <n v="0"/>
    <n v="300"/>
    <n v="1"/>
    <n v="1161.27"/>
    <n v="1190.1300000000001"/>
    <n v="1272.08"/>
    <n v="116127"/>
    <n v="238026.00000000003"/>
    <n v="0"/>
    <n v="354153"/>
    <n v="187785"/>
    <n v="2632.5"/>
    <n v="5445.7049999999999"/>
    <n v="544.57050000000004"/>
    <n v="5505.607755"/>
    <n v="556066.38325499999"/>
  </r>
  <r>
    <d v="2024-04-08T00:00:00"/>
    <x v="0"/>
    <x v="0"/>
    <m/>
    <x v="2"/>
    <s v="Dro"/>
    <x v="0"/>
    <n v="65"/>
    <n v="1755"/>
    <n v="3"/>
    <n v="125"/>
    <n v="100"/>
    <n v="75"/>
    <n v="300"/>
    <n v="1"/>
    <n v="1161.27"/>
    <n v="1190.1300000000001"/>
    <n v="1272.08"/>
    <n v="145158.75"/>
    <n v="119013.00000000001"/>
    <n v="95406"/>
    <n v="359577.75"/>
    <n v="187785"/>
    <n v="2632.5"/>
    <n v="5499.9525000000003"/>
    <n v="549.99525000000006"/>
    <n v="5560.4519775000008"/>
    <n v="561605.64972750004"/>
  </r>
  <r>
    <d v="2024-04-08T00:00:00"/>
    <x v="0"/>
    <x v="0"/>
    <m/>
    <x v="2"/>
    <s v="Dro"/>
    <x v="0"/>
    <n v="65"/>
    <n v="1755"/>
    <n v="4"/>
    <n v="125"/>
    <n v="100"/>
    <n v="75"/>
    <n v="300"/>
    <n v="1"/>
    <n v="1161.27"/>
    <n v="1190.1300000000001"/>
    <n v="1272.08"/>
    <n v="145158.75"/>
    <n v="119013.00000000001"/>
    <n v="95406"/>
    <n v="359577.75"/>
    <n v="187785"/>
    <n v="2632.5"/>
    <n v="5499.9525000000003"/>
    <n v="549.99525000000006"/>
    <n v="5560.4519775000008"/>
    <n v="561605.64972750004"/>
  </r>
  <r>
    <d v="2024-04-08T00:00:00"/>
    <x v="0"/>
    <x v="0"/>
    <m/>
    <x v="3"/>
    <s v="Dro"/>
    <x v="0"/>
    <n v="65"/>
    <n v="3510"/>
    <n v="5"/>
    <n v="250"/>
    <n v="200"/>
    <n v="150"/>
    <n v="600"/>
    <n v="1"/>
    <n v="1161.27"/>
    <n v="1190.1300000000001"/>
    <n v="1272.08"/>
    <n v="290317.5"/>
    <n v="238026.00000000003"/>
    <n v="190812"/>
    <n v="719155.5"/>
    <n v="375570"/>
    <n v="5265"/>
    <n v="10999.905000000001"/>
    <n v="1099.9905000000001"/>
    <n v="11120.903955000002"/>
    <n v="1123211.2994550001"/>
  </r>
  <r>
    <d v="2024-04-08T00:00:00"/>
    <x v="0"/>
    <x v="0"/>
    <m/>
    <x v="4"/>
    <s v="Dro"/>
    <x v="0"/>
    <n v="65"/>
    <n v="1170"/>
    <n v="6"/>
    <n v="120"/>
    <n v="80"/>
    <n v="0"/>
    <n v="200"/>
    <n v="1"/>
    <n v="1161.27"/>
    <n v="1190.1300000000001"/>
    <n v="1272.08"/>
    <n v="139352.4"/>
    <n v="95210.400000000009"/>
    <n v="0"/>
    <n v="234562.8"/>
    <n v="125190"/>
    <n v="1755"/>
    <n v="3615.078"/>
    <n v="361.50780000000003"/>
    <n v="3654.8438580000002"/>
    <n v="369139.229658"/>
  </r>
  <r>
    <d v="2024-04-08T00:00:00"/>
    <x v="0"/>
    <x v="0"/>
    <m/>
    <x v="4"/>
    <s v="Dro"/>
    <x v="0"/>
    <n v="65"/>
    <n v="2808"/>
    <n v="7"/>
    <n v="180"/>
    <n v="200"/>
    <n v="100"/>
    <n v="480"/>
    <n v="1"/>
    <n v="1161.27"/>
    <n v="1190.1300000000001"/>
    <n v="1272.08"/>
    <n v="209028.6"/>
    <n v="238026.00000000003"/>
    <n v="127208"/>
    <n v="574262.60000000009"/>
    <n v="300456"/>
    <n v="4212"/>
    <n v="8789.3060000000005"/>
    <n v="878.93060000000014"/>
    <n v="8885.9883660000014"/>
    <n v="897484.82496600004"/>
  </r>
  <r>
    <d v="2024-04-08T00:00:00"/>
    <x v="0"/>
    <x v="0"/>
    <m/>
    <x v="5"/>
    <s v="Dro"/>
    <x v="0"/>
    <n v="65"/>
    <n v="1755"/>
    <n v="8"/>
    <n v="0"/>
    <n v="300"/>
    <n v="0"/>
    <n v="300"/>
    <n v="1"/>
    <n v="1161.27"/>
    <n v="1190.1300000000001"/>
    <n v="1272.08"/>
    <n v="0"/>
    <n v="357039.00000000006"/>
    <n v="0"/>
    <n v="357039.00000000006"/>
    <n v="187785"/>
    <n v="2632.5"/>
    <n v="5474.5650000000005"/>
    <n v="547.45650000000012"/>
    <n v="5534.785214999999"/>
    <n v="559013.30671499996"/>
  </r>
  <r>
    <d v="2024-04-08T00:00:00"/>
    <x v="0"/>
    <x v="0"/>
    <m/>
    <x v="5"/>
    <s v="Dro"/>
    <x v="0"/>
    <n v="65"/>
    <n v="1755"/>
    <n v="9"/>
    <n v="0"/>
    <n v="100"/>
    <n v="200"/>
    <n v="300"/>
    <n v="1"/>
    <n v="1161.27"/>
    <n v="1190.1300000000001"/>
    <n v="1272.08"/>
    <n v="0"/>
    <n v="119013.00000000001"/>
    <n v="254416"/>
    <n v="373429"/>
    <n v="187785"/>
    <n v="2632.5"/>
    <n v="5638.4650000000001"/>
    <n v="563.84649999999999"/>
    <n v="5700.4881149999992"/>
    <n v="575749.29961499991"/>
  </r>
  <r>
    <d v="2024-04-08T00:00:00"/>
    <x v="0"/>
    <x v="0"/>
    <m/>
    <x v="6"/>
    <s v="Dro"/>
    <x v="0"/>
    <n v="65"/>
    <n v="1755"/>
    <n v="10"/>
    <n v="130"/>
    <n v="120"/>
    <n v="50"/>
    <n v="300"/>
    <n v="1"/>
    <n v="1161.27"/>
    <n v="1190.1300000000001"/>
    <n v="1272.08"/>
    <n v="150965.1"/>
    <n v="142815.6"/>
    <n v="63604"/>
    <n v="357384.7"/>
    <n v="187785"/>
    <n v="2632.5"/>
    <n v="5478.0219999999999"/>
    <n v="547.80219999999997"/>
    <n v="5538.2802419999998"/>
    <n v="559366.30444199999"/>
  </r>
  <r>
    <d v="2024-04-08T00:00:00"/>
    <x v="0"/>
    <x v="1"/>
    <s v="Harpal Ji"/>
    <x v="7"/>
    <s v="mo"/>
    <x v="1"/>
    <n v="50"/>
    <n v="1800"/>
    <n v="1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08T00:00:00"/>
    <x v="0"/>
    <x v="1"/>
    <s v="Harpal Ji"/>
    <x v="7"/>
    <s v="mo"/>
    <x v="1"/>
    <n v="50"/>
    <n v="1800"/>
    <n v="2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08T00:00:00"/>
    <x v="0"/>
    <x v="1"/>
    <s v="Harpal Ji"/>
    <x v="7"/>
    <s v="mo"/>
    <x v="1"/>
    <n v="50"/>
    <n v="2700"/>
    <n v="3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08T00:00:00"/>
    <x v="0"/>
    <x v="1"/>
    <s v="Harpal Ji"/>
    <x v="8"/>
    <s v="mo"/>
    <x v="1"/>
    <n v="50"/>
    <n v="1800"/>
    <n v="4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08T00:00:00"/>
    <x v="0"/>
    <x v="1"/>
    <s v="Harpal Ji"/>
    <x v="8"/>
    <s v="mo"/>
    <x v="1"/>
    <n v="50"/>
    <n v="1800"/>
    <n v="5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08T00:00:00"/>
    <x v="0"/>
    <x v="1"/>
    <s v="Harpal Ji"/>
    <x v="8"/>
    <s v="mo"/>
    <x v="1"/>
    <n v="50"/>
    <n v="2700"/>
    <n v="6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09T00:00:00"/>
    <x v="0"/>
    <x v="1"/>
    <m/>
    <x v="9"/>
    <s v="mo"/>
    <x v="1"/>
    <n v="50"/>
    <n v="1800"/>
    <n v="7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09T00:00:00"/>
    <x v="0"/>
    <x v="1"/>
    <m/>
    <x v="9"/>
    <s v="mo"/>
    <x v="1"/>
    <n v="50"/>
    <n v="2700"/>
    <n v="8"/>
    <n v="0"/>
    <n v="600"/>
    <n v="0"/>
    <n v="600"/>
    <n v="1"/>
    <n v="919.43"/>
    <n v="948.3"/>
    <n v="1030.25"/>
    <n v="0"/>
    <n v="568980"/>
    <n v="0"/>
    <n v="568980"/>
    <n v="288900"/>
    <n v="4050"/>
    <n v="8619.2999999999993"/>
    <n v="861.93"/>
    <n v="8714.1123000000007"/>
    <n v="880125.34230000013"/>
  </r>
  <r>
    <d v="2024-04-09T00:00:00"/>
    <x v="0"/>
    <x v="1"/>
    <m/>
    <x v="9"/>
    <s v="mo"/>
    <x v="1"/>
    <n v="50"/>
    <n v="1800"/>
    <n v="9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09T00:00:00"/>
    <x v="0"/>
    <x v="1"/>
    <s v="Harpal Ji"/>
    <x v="10"/>
    <s v="mo"/>
    <x v="1"/>
    <n v="50"/>
    <n v="4050"/>
    <n v="10"/>
    <n v="0"/>
    <n v="650"/>
    <n v="250"/>
    <n v="900"/>
    <n v="1"/>
    <n v="919.43"/>
    <n v="948.3"/>
    <n v="1030.25"/>
    <n v="0"/>
    <n v="616395"/>
    <n v="257562.5"/>
    <n v="873957.5"/>
    <n v="433350"/>
    <n v="6075"/>
    <n v="13133.825000000001"/>
    <n v="1313.3825000000002"/>
    <n v="13278.297075"/>
    <n v="1341108.0045749999"/>
  </r>
  <r>
    <d v="2024-04-09T00:00:00"/>
    <x v="0"/>
    <x v="1"/>
    <s v="Harpal Ji"/>
    <x v="10"/>
    <s v="mo"/>
    <x v="1"/>
    <n v="50"/>
    <n v="2250"/>
    <n v="11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4-09T00:00:00"/>
    <x v="0"/>
    <x v="1"/>
    <s v="Harpal Ji"/>
    <x v="8"/>
    <s v="mo"/>
    <x v="1"/>
    <n v="50"/>
    <n v="3600"/>
    <n v="12"/>
    <n v="0"/>
    <n v="550"/>
    <n v="250"/>
    <n v="800"/>
    <n v="1"/>
    <n v="919.43"/>
    <n v="948.3"/>
    <n v="1030.25"/>
    <n v="0"/>
    <n v="521565"/>
    <n v="257562.5"/>
    <n v="779127.5"/>
    <n v="385200"/>
    <n v="5400"/>
    <n v="11697.275"/>
    <n v="1169.7275"/>
    <n v="11825.945024999999"/>
    <n v="1194420.447525"/>
  </r>
  <r>
    <d v="2024-04-09T00:00:00"/>
    <x v="0"/>
    <x v="1"/>
    <s v="Harpal Ji"/>
    <x v="8"/>
    <s v="mo"/>
    <x v="1"/>
    <n v="50"/>
    <n v="2700"/>
    <n v="13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09T00:00:00"/>
    <x v="0"/>
    <x v="0"/>
    <m/>
    <x v="4"/>
    <s v="Dro"/>
    <x v="0"/>
    <n v="65"/>
    <n v="1287"/>
    <n v="11"/>
    <n v="120"/>
    <n v="100"/>
    <n v="0"/>
    <n v="220"/>
    <n v="1"/>
    <n v="1161.27"/>
    <n v="1190.1300000000001"/>
    <n v="1272.08"/>
    <n v="139352.4"/>
    <n v="119013.00000000001"/>
    <n v="0"/>
    <n v="258365.40000000002"/>
    <n v="137709"/>
    <n v="1930.5"/>
    <n v="3980.0490000000004"/>
    <n v="398.00490000000008"/>
    <n v="4023.8295390000003"/>
    <n v="406406.78343900002"/>
  </r>
  <r>
    <d v="2024-04-09T00:00:00"/>
    <x v="0"/>
    <x v="0"/>
    <m/>
    <x v="4"/>
    <s v="Dro"/>
    <x v="0"/>
    <n v="65"/>
    <n v="2340"/>
    <n v="12"/>
    <n v="200"/>
    <n v="200"/>
    <n v="0"/>
    <n v="400"/>
    <n v="1"/>
    <n v="1161.27"/>
    <n v="1190.1300000000001"/>
    <n v="1272.08"/>
    <n v="232254"/>
    <n v="238026.00000000003"/>
    <n v="0"/>
    <n v="470280"/>
    <n v="250380"/>
    <n v="3510"/>
    <n v="7241.7"/>
    <n v="724.17000000000007"/>
    <n v="7321.3586999999998"/>
    <n v="739457.22869999998"/>
  </r>
  <r>
    <d v="2024-04-09T00:00:00"/>
    <x v="0"/>
    <x v="0"/>
    <m/>
    <x v="6"/>
    <s v="Dro"/>
    <x v="0"/>
    <n v="65"/>
    <n v="2106"/>
    <n v="13"/>
    <n v="200"/>
    <n v="100"/>
    <n v="60"/>
    <n v="360"/>
    <n v="1"/>
    <n v="1161.27"/>
    <n v="1190.1300000000001"/>
    <n v="1272.08"/>
    <n v="232254"/>
    <n v="119013.00000000001"/>
    <n v="76324.799999999988"/>
    <n v="427591.8"/>
    <n v="225342"/>
    <n v="3159"/>
    <n v="6560.9280000000008"/>
    <n v="656.09280000000012"/>
    <n v="6633.0982080000003"/>
    <n v="669942.91900799994"/>
  </r>
  <r>
    <d v="2024-04-09T00:00:00"/>
    <x v="0"/>
    <x v="0"/>
    <m/>
    <x v="11"/>
    <s v="Dro"/>
    <x v="0"/>
    <n v="65"/>
    <n v="3510"/>
    <n v="14"/>
    <n v="500"/>
    <n v="0"/>
    <n v="100"/>
    <n v="600"/>
    <n v="1"/>
    <n v="1161.27"/>
    <n v="1190.1300000000001"/>
    <n v="1272.08"/>
    <n v="580635"/>
    <n v="0"/>
    <n v="127208"/>
    <n v="707843"/>
    <n v="375570"/>
    <n v="5265"/>
    <n v="10886.78"/>
    <n v="1088.6780000000001"/>
    <n v="11006.534580000001"/>
    <n v="1111659.9925800001"/>
  </r>
  <r>
    <d v="2024-04-09T00:00:00"/>
    <x v="0"/>
    <x v="0"/>
    <m/>
    <x v="12"/>
    <s v="Dro"/>
    <x v="0"/>
    <n v="65"/>
    <n v="1638"/>
    <n v="15"/>
    <n v="120"/>
    <n v="80"/>
    <n v="80"/>
    <n v="280"/>
    <n v="1"/>
    <n v="1161.27"/>
    <n v="1190.1300000000001"/>
    <n v="1272.08"/>
    <n v="139352.4"/>
    <n v="95210.400000000009"/>
    <n v="101766.39999999999"/>
    <n v="336329.19999999995"/>
    <n v="175266"/>
    <n v="2457"/>
    <n v="5140.5219999999999"/>
    <n v="514.05219999999997"/>
    <n v="5197.0677419999993"/>
    <n v="524903.84194199997"/>
  </r>
  <r>
    <d v="2024-04-09T00:00:00"/>
    <x v="0"/>
    <x v="0"/>
    <m/>
    <x v="12"/>
    <s v="Dro"/>
    <x v="0"/>
    <n v="65"/>
    <n v="1638"/>
    <n v="16"/>
    <n v="120"/>
    <n v="80"/>
    <n v="80"/>
    <n v="280"/>
    <n v="1"/>
    <n v="1161.27"/>
    <n v="1190.1300000000001"/>
    <n v="1272.08"/>
    <n v="139352.4"/>
    <n v="95210.400000000009"/>
    <n v="101766.39999999999"/>
    <n v="336329.19999999995"/>
    <n v="175266"/>
    <n v="2457"/>
    <n v="5140.5219999999999"/>
    <n v="514.05219999999997"/>
    <n v="5197.0677419999993"/>
    <n v="524903.84194199997"/>
  </r>
  <r>
    <d v="2024-04-09T00:00:00"/>
    <x v="0"/>
    <x v="0"/>
    <m/>
    <x v="12"/>
    <s v="Dro"/>
    <x v="0"/>
    <n v="65"/>
    <n v="1638"/>
    <n v="17"/>
    <n v="120"/>
    <n v="80"/>
    <n v="80"/>
    <n v="280"/>
    <n v="1"/>
    <n v="1161.27"/>
    <n v="1190.1300000000001"/>
    <n v="1272.08"/>
    <n v="139352.4"/>
    <n v="95210.400000000009"/>
    <n v="101766.39999999999"/>
    <n v="336329.19999999995"/>
    <n v="175266"/>
    <n v="2457"/>
    <n v="5140.5219999999999"/>
    <n v="514.05219999999997"/>
    <n v="5197.0677419999993"/>
    <n v="524903.84194199997"/>
  </r>
  <r>
    <d v="2024-04-09T00:00:00"/>
    <x v="0"/>
    <x v="0"/>
    <m/>
    <x v="12"/>
    <s v="Dro"/>
    <x v="0"/>
    <n v="65"/>
    <n v="1380.6"/>
    <n v="18"/>
    <n v="120"/>
    <n v="80"/>
    <n v="36"/>
    <n v="236"/>
    <n v="1"/>
    <n v="1161.27"/>
    <n v="1190.1300000000001"/>
    <n v="1272.08"/>
    <n v="139352.4"/>
    <n v="95210.400000000009"/>
    <n v="45794.879999999997"/>
    <n v="280357.68"/>
    <n v="147724.19999999998"/>
    <n v="2070.8999999999996"/>
    <n v="4301.5278000000008"/>
    <n v="430.15278000000012"/>
    <n v="4348.8446058"/>
    <n v="439233.30518580001"/>
  </r>
  <r>
    <d v="2024-04-10T00:00:00"/>
    <x v="0"/>
    <x v="0"/>
    <m/>
    <x v="2"/>
    <s v="mo"/>
    <x v="1"/>
    <n v="50"/>
    <n v="5400"/>
    <n v="19"/>
    <n v="500"/>
    <n v="400"/>
    <n v="300"/>
    <n v="1200"/>
    <n v="1"/>
    <n v="919.43"/>
    <n v="948.3"/>
    <n v="1030.25"/>
    <n v="459715"/>
    <n v="379320"/>
    <n v="309075"/>
    <n v="1148110"/>
    <n v="577800"/>
    <n v="8100"/>
    <n v="17340.099999999999"/>
    <n v="1734.01"/>
    <n v="17530.841100000001"/>
    <n v="1770614.9511000002"/>
  </r>
  <r>
    <d v="2024-04-10T00:00:00"/>
    <x v="0"/>
    <x v="0"/>
    <m/>
    <x v="13"/>
    <s v="Dro"/>
    <x v="0"/>
    <n v="65"/>
    <n v="1755"/>
    <n v="20"/>
    <n v="120"/>
    <n v="80"/>
    <n v="100"/>
    <n v="300"/>
    <n v="1"/>
    <n v="1161.27"/>
    <n v="1190.1300000000001"/>
    <n v="1272.08"/>
    <n v="139352.4"/>
    <n v="95210.400000000009"/>
    <n v="127208"/>
    <n v="361770.8"/>
    <n v="187785"/>
    <n v="2632.5"/>
    <n v="5521.8830000000007"/>
    <n v="552.18830000000014"/>
    <n v="5582.6237130000009"/>
    <n v="563844.99501300009"/>
  </r>
  <r>
    <d v="2024-04-10T00:00:00"/>
    <x v="0"/>
    <x v="0"/>
    <m/>
    <x v="14"/>
    <s v="Dro"/>
    <x v="0"/>
    <n v="65"/>
    <n v="3510"/>
    <n v="21"/>
    <n v="300"/>
    <n v="200"/>
    <n v="100"/>
    <n v="600"/>
    <n v="1"/>
    <n v="1161.27"/>
    <n v="1190.1300000000001"/>
    <n v="1272.08"/>
    <n v="348381"/>
    <n v="238026.00000000003"/>
    <n v="127208"/>
    <n v="713615"/>
    <n v="375570"/>
    <n v="5265"/>
    <n v="10944.5"/>
    <n v="1094.45"/>
    <n v="11064.889499999999"/>
    <n v="1117553.8395"/>
  </r>
  <r>
    <d v="2024-04-10T00:00:00"/>
    <x v="0"/>
    <x v="0"/>
    <m/>
    <x v="15"/>
    <s v="Dro"/>
    <x v="0"/>
    <n v="65"/>
    <n v="1755"/>
    <n v="22"/>
    <n v="0"/>
    <n v="300"/>
    <n v="0"/>
    <n v="300"/>
    <n v="1"/>
    <n v="1161.27"/>
    <n v="1190.1300000000001"/>
    <n v="1272.08"/>
    <n v="0"/>
    <n v="357039.00000000006"/>
    <n v="0"/>
    <n v="357039.00000000006"/>
    <n v="187785"/>
    <n v="2632.5"/>
    <n v="5474.5650000000005"/>
    <n v="547.45650000000012"/>
    <n v="5534.785214999999"/>
    <n v="559013.30671499996"/>
  </r>
  <r>
    <d v="2024-04-10T00:00:00"/>
    <x v="0"/>
    <x v="0"/>
    <m/>
    <x v="15"/>
    <s v="Dro"/>
    <x v="0"/>
    <n v="65"/>
    <n v="1755"/>
    <n v="23"/>
    <n v="0"/>
    <n v="50"/>
    <n v="250"/>
    <n v="300"/>
    <n v="1"/>
    <n v="1161.27"/>
    <n v="1190.1300000000001"/>
    <n v="1272.08"/>
    <n v="0"/>
    <n v="59506.500000000007"/>
    <n v="318020"/>
    <n v="377526.5"/>
    <n v="187785"/>
    <n v="2632.5"/>
    <n v="5679.4400000000005"/>
    <n v="567.94400000000007"/>
    <n v="5741.9138400000002"/>
    <n v="579933.29784000001"/>
  </r>
  <r>
    <d v="2024-04-10T00:00:00"/>
    <x v="0"/>
    <x v="0"/>
    <m/>
    <x v="16"/>
    <s v="Dro"/>
    <x v="0"/>
    <n v="65"/>
    <n v="1755"/>
    <n v="24"/>
    <n v="0"/>
    <n v="300"/>
    <n v="0"/>
    <n v="300"/>
    <n v="1"/>
    <n v="1161.27"/>
    <n v="1190.1300000000001"/>
    <n v="1272.08"/>
    <n v="0"/>
    <n v="357039.00000000006"/>
    <n v="0"/>
    <n v="357039.00000000006"/>
    <n v="187785"/>
    <n v="2632.5"/>
    <n v="5474.5650000000005"/>
    <n v="547.45650000000012"/>
    <n v="5534.785214999999"/>
    <n v="559013.30671499996"/>
  </r>
  <r>
    <d v="2024-04-10T00:00:00"/>
    <x v="0"/>
    <x v="1"/>
    <m/>
    <x v="17"/>
    <s v="mo"/>
    <x v="1"/>
    <n v="50"/>
    <n v="3375"/>
    <n v="14"/>
    <n v="500"/>
    <n v="0"/>
    <n v="250"/>
    <n v="750"/>
    <n v="1"/>
    <n v="919.43"/>
    <n v="948.3"/>
    <n v="1030.25"/>
    <n v="459715"/>
    <n v="0"/>
    <n v="257562.5"/>
    <n v="717277.5"/>
    <n v="361125"/>
    <n v="5062.5"/>
    <n v="10834.65"/>
    <n v="1083.4649999999999"/>
    <n v="10953.83115"/>
    <n v="1106336.94615"/>
  </r>
  <r>
    <d v="2024-04-10T00:00:00"/>
    <x v="0"/>
    <x v="1"/>
    <m/>
    <x v="17"/>
    <s v="mo"/>
    <x v="1"/>
    <n v="50"/>
    <n v="2925"/>
    <n v="15"/>
    <n v="0"/>
    <n v="650"/>
    <n v="0"/>
    <n v="650"/>
    <n v="1"/>
    <n v="919.43"/>
    <n v="948.3"/>
    <n v="1030.25"/>
    <n v="0"/>
    <n v="616395"/>
    <n v="0"/>
    <n v="616395"/>
    <n v="312975"/>
    <n v="4387.5"/>
    <n v="9337.5750000000007"/>
    <n v="933.75750000000016"/>
    <n v="9440.2883249999995"/>
    <n v="953469.12082499987"/>
  </r>
  <r>
    <d v="2024-04-10T00:00:00"/>
    <x v="0"/>
    <x v="1"/>
    <m/>
    <x v="9"/>
    <s v="mo"/>
    <x v="1"/>
    <n v="50"/>
    <n v="3600"/>
    <n v="16"/>
    <n v="0"/>
    <n v="550"/>
    <n v="250"/>
    <n v="800"/>
    <n v="1"/>
    <n v="919.43"/>
    <n v="948.3"/>
    <n v="1030.25"/>
    <n v="0"/>
    <n v="521565"/>
    <n v="257562.5"/>
    <n v="779127.5"/>
    <n v="385200"/>
    <n v="5400"/>
    <n v="11697.275"/>
    <n v="1169.7275"/>
    <n v="11825.945024999999"/>
    <n v="1194420.447525"/>
  </r>
  <r>
    <d v="2024-04-10T00:00:00"/>
    <x v="0"/>
    <x v="1"/>
    <m/>
    <x v="9"/>
    <s v="mo"/>
    <x v="1"/>
    <n v="50"/>
    <n v="2700"/>
    <n v="17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10T00:00:00"/>
    <x v="0"/>
    <x v="1"/>
    <m/>
    <x v="18"/>
    <s v="mo"/>
    <x v="1"/>
    <n v="50"/>
    <n v="3150"/>
    <n v="18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4-10T00:00:00"/>
    <x v="0"/>
    <x v="1"/>
    <m/>
    <x v="18"/>
    <s v="mo"/>
    <x v="1"/>
    <n v="50"/>
    <n v="3150"/>
    <n v="19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4-11T00:00:00"/>
    <x v="0"/>
    <x v="0"/>
    <m/>
    <x v="16"/>
    <s v="Dro"/>
    <x v="0"/>
    <n v="65"/>
    <n v="1755"/>
    <n v="25"/>
    <n v="0"/>
    <n v="50"/>
    <n v="250"/>
    <n v="300"/>
    <n v="1"/>
    <n v="1161.27"/>
    <n v="1190.1300000000001"/>
    <n v="1272.08"/>
    <n v="0"/>
    <n v="59506.500000000007"/>
    <n v="318020"/>
    <n v="377526.5"/>
    <n v="187785"/>
    <n v="2632.5"/>
    <n v="5679.4400000000005"/>
    <n v="567.94400000000007"/>
    <n v="5741.9138400000002"/>
    <n v="579933.29784000001"/>
  </r>
  <r>
    <d v="2024-04-11T00:00:00"/>
    <x v="0"/>
    <x v="0"/>
    <m/>
    <x v="19"/>
    <s v="Dro"/>
    <x v="0"/>
    <n v="65"/>
    <n v="1755"/>
    <n v="26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4-11T00:00:00"/>
    <x v="0"/>
    <x v="0"/>
    <m/>
    <x v="19"/>
    <s v="Dro"/>
    <x v="0"/>
    <n v="65"/>
    <n v="1228.5"/>
    <n v="27"/>
    <n v="0"/>
    <n v="150"/>
    <n v="60"/>
    <n v="210"/>
    <n v="1"/>
    <n v="1161.27"/>
    <n v="1190.1300000000001"/>
    <n v="1272.08"/>
    <n v="0"/>
    <n v="178519.50000000003"/>
    <n v="76324.799999999988"/>
    <n v="254844.30000000002"/>
    <n v="131449.5"/>
    <n v="1842.75"/>
    <n v="3881.3655000000003"/>
    <n v="388.13655000000006"/>
    <n v="3924.0605205000006"/>
    <n v="396330.11257050006"/>
  </r>
  <r>
    <d v="2024-04-11T00:00:00"/>
    <x v="0"/>
    <x v="0"/>
    <m/>
    <x v="19"/>
    <s v="Dro"/>
    <x v="0"/>
    <n v="65"/>
    <n v="351"/>
    <n v="28"/>
    <n v="0"/>
    <n v="0"/>
    <n v="60"/>
    <n v="60"/>
    <n v="1"/>
    <n v="1161.27"/>
    <n v="1190.1300000000001"/>
    <n v="1272.08"/>
    <n v="0"/>
    <n v="0"/>
    <n v="76324.799999999988"/>
    <n v="76324.799999999988"/>
    <n v="37557"/>
    <n v="526.5"/>
    <n v="1144.0829999999999"/>
    <n v="114.4083"/>
    <n v="1156.6679129999998"/>
    <n v="116823.45921299998"/>
  </r>
  <r>
    <d v="2024-04-11T00:00:00"/>
    <x v="0"/>
    <x v="0"/>
    <m/>
    <x v="19"/>
    <s v="Dro"/>
    <x v="0"/>
    <n v="65"/>
    <n v="175.5"/>
    <n v="29"/>
    <n v="0"/>
    <n v="0"/>
    <n v="30"/>
    <n v="30"/>
    <n v="1"/>
    <n v="1161.27"/>
    <n v="1190.1300000000001"/>
    <n v="1272.08"/>
    <n v="0"/>
    <n v="0"/>
    <n v="38162.399999999994"/>
    <n v="38162.399999999994"/>
    <n v="18778.5"/>
    <n v="263.25"/>
    <n v="572.04149999999993"/>
    <n v="57.204149999999998"/>
    <n v="578.33395649999989"/>
    <n v="58411.72960649999"/>
  </r>
  <r>
    <d v="2024-04-11T00:00:00"/>
    <x v="0"/>
    <x v="0"/>
    <m/>
    <x v="20"/>
    <s v="Dro"/>
    <x v="0"/>
    <n v="65"/>
    <n v="1755"/>
    <n v="30"/>
    <n v="250"/>
    <n v="50"/>
    <n v="0"/>
    <n v="300"/>
    <n v="1"/>
    <n v="1161.27"/>
    <n v="1190.1300000000001"/>
    <n v="1272.08"/>
    <n v="290317.5"/>
    <n v="59506.500000000007"/>
    <n v="0"/>
    <n v="349824"/>
    <n v="187785"/>
    <n v="2632.5"/>
    <n v="5402.415"/>
    <n v="540.24149999999997"/>
    <n v="5461.8415650000006"/>
    <n v="551645.99806500005"/>
  </r>
  <r>
    <d v="2024-04-11T00:00:00"/>
    <x v="0"/>
    <x v="0"/>
    <m/>
    <x v="20"/>
    <s v="Dro"/>
    <x v="0"/>
    <n v="65"/>
    <n v="1170"/>
    <n v="31"/>
    <n v="0"/>
    <n v="150"/>
    <n v="50"/>
    <n v="200"/>
    <n v="1"/>
    <n v="1161.27"/>
    <n v="1190.1300000000001"/>
    <n v="1272.08"/>
    <n v="0"/>
    <n v="178519.50000000003"/>
    <n v="63604"/>
    <n v="242123.50000000003"/>
    <n v="125190"/>
    <n v="1755"/>
    <n v="3690.6849999999999"/>
    <n v="369.06850000000003"/>
    <n v="3731.2825349999998"/>
    <n v="376859.536035"/>
  </r>
  <r>
    <d v="2024-04-11T00:00:00"/>
    <x v="0"/>
    <x v="0"/>
    <m/>
    <x v="20"/>
    <s v="Dro"/>
    <x v="0"/>
    <n v="65"/>
    <n v="292.5"/>
    <n v="32"/>
    <n v="0"/>
    <n v="0"/>
    <n v="50"/>
    <n v="50"/>
    <n v="1"/>
    <n v="1161.27"/>
    <n v="1190.1300000000001"/>
    <n v="1272.08"/>
    <n v="0"/>
    <n v="0"/>
    <n v="63604"/>
    <n v="63604"/>
    <n v="31297.5"/>
    <n v="438.75"/>
    <n v="953.40250000000003"/>
    <n v="95.340250000000012"/>
    <n v="963.88992749999989"/>
    <n v="97352.882677499991"/>
  </r>
  <r>
    <d v="2024-04-11T00:00:00"/>
    <x v="0"/>
    <x v="0"/>
    <m/>
    <x v="20"/>
    <s v="Dro"/>
    <x v="0"/>
    <n v="65"/>
    <n v="292.5"/>
    <n v="33"/>
    <n v="0"/>
    <n v="0"/>
    <n v="50"/>
    <n v="50"/>
    <n v="1"/>
    <n v="1161.27"/>
    <n v="1190.1300000000001"/>
    <n v="1272.08"/>
    <n v="0"/>
    <n v="0"/>
    <n v="63604"/>
    <n v="63604"/>
    <n v="31297.5"/>
    <n v="438.75"/>
    <n v="953.40250000000003"/>
    <n v="95.340250000000012"/>
    <n v="963.88992749999989"/>
    <n v="97352.882677499991"/>
  </r>
  <r>
    <d v="2024-04-11T00:00:00"/>
    <x v="0"/>
    <x v="0"/>
    <m/>
    <x v="21"/>
    <s v="Dro"/>
    <x v="0"/>
    <n v="65"/>
    <n v="1755"/>
    <n v="34"/>
    <n v="150"/>
    <n v="100"/>
    <n v="50"/>
    <n v="300"/>
    <n v="1"/>
    <n v="1161.27"/>
    <n v="1190.1300000000001"/>
    <n v="1272.08"/>
    <n v="174190.5"/>
    <n v="119013.00000000001"/>
    <n v="63604"/>
    <n v="356807.5"/>
    <n v="187785"/>
    <n v="2632.5"/>
    <n v="5472.25"/>
    <n v="547.22500000000002"/>
    <n v="5532.4447499999997"/>
    <n v="558776.91975"/>
  </r>
  <r>
    <d v="2024-04-11T00:00:00"/>
    <x v="0"/>
    <x v="0"/>
    <m/>
    <x v="21"/>
    <s v="Dro"/>
    <x v="0"/>
    <n v="65"/>
    <n v="1755"/>
    <n v="35"/>
    <n v="150"/>
    <n v="100"/>
    <n v="50"/>
    <n v="300"/>
    <n v="1"/>
    <n v="1161.27"/>
    <n v="1190.1300000000001"/>
    <n v="1272.08"/>
    <n v="174190.5"/>
    <n v="119013.00000000001"/>
    <n v="63604"/>
    <n v="356807.5"/>
    <n v="187785"/>
    <n v="2632.5"/>
    <n v="5472.25"/>
    <n v="547.22500000000002"/>
    <n v="5532.4447499999997"/>
    <n v="558776.91975"/>
  </r>
  <r>
    <d v="2024-04-11T00:00:00"/>
    <x v="0"/>
    <x v="0"/>
    <m/>
    <x v="0"/>
    <s v="Dro"/>
    <x v="0"/>
    <n v="65"/>
    <n v="1755"/>
    <n v="36"/>
    <n v="100"/>
    <n v="200"/>
    <n v="0"/>
    <n v="300"/>
    <n v="1"/>
    <n v="1161.27"/>
    <n v="1190.1300000000001"/>
    <n v="1272.08"/>
    <n v="116127"/>
    <n v="238026.00000000003"/>
    <n v="0"/>
    <n v="354153"/>
    <n v="187785"/>
    <n v="2632.5"/>
    <n v="5445.7049999999999"/>
    <n v="544.57050000000004"/>
    <n v="5505.607755"/>
    <n v="556066.38325499999"/>
  </r>
  <r>
    <d v="2024-04-11T00:00:00"/>
    <x v="0"/>
    <x v="0"/>
    <m/>
    <x v="22"/>
    <s v="Dro"/>
    <x v="0"/>
    <n v="65"/>
    <n v="2925"/>
    <n v="37"/>
    <n v="150"/>
    <n v="200"/>
    <n v="150"/>
    <n v="500"/>
    <n v="1"/>
    <n v="1161.27"/>
    <n v="1190.1300000000001"/>
    <n v="1272.08"/>
    <n v="174190.5"/>
    <n v="238026.00000000003"/>
    <n v="190812"/>
    <n v="603028.5"/>
    <n v="312975"/>
    <n v="4387.5"/>
    <n v="9203.91"/>
    <n v="920.39100000000008"/>
    <n v="9305.15301"/>
    <n v="939820.45400999999"/>
  </r>
  <r>
    <d v="2024-04-11T00:00:00"/>
    <x v="0"/>
    <x v="0"/>
    <m/>
    <x v="23"/>
    <s v="Dro"/>
    <x v="0"/>
    <n v="65"/>
    <n v="1755"/>
    <n v="38"/>
    <n v="125"/>
    <n v="100"/>
    <n v="75"/>
    <n v="300"/>
    <n v="1"/>
    <n v="1161.27"/>
    <n v="1190.1300000000001"/>
    <n v="1272.08"/>
    <n v="145158.75"/>
    <n v="119013.00000000001"/>
    <n v="95406"/>
    <n v="359577.75"/>
    <n v="187785"/>
    <n v="2632.5"/>
    <n v="5499.9525000000003"/>
    <n v="549.99525000000006"/>
    <n v="5560.4519775000008"/>
    <n v="561605.64972750004"/>
  </r>
  <r>
    <d v="2024-04-11T00:00:00"/>
    <x v="0"/>
    <x v="0"/>
    <m/>
    <x v="23"/>
    <s v="Dro"/>
    <x v="0"/>
    <n v="65"/>
    <n v="1755"/>
    <n v="39"/>
    <n v="125"/>
    <n v="100"/>
    <n v="75"/>
    <n v="300"/>
    <n v="1"/>
    <n v="1161.27"/>
    <n v="1190.1300000000001"/>
    <n v="1272.08"/>
    <n v="145158.75"/>
    <n v="119013.00000000001"/>
    <n v="95406"/>
    <n v="359577.75"/>
    <n v="187785"/>
    <n v="2632.5"/>
    <n v="5499.9525000000003"/>
    <n v="549.99525000000006"/>
    <n v="5560.4519775000008"/>
    <n v="561605.64972750004"/>
  </r>
  <r>
    <d v="2024-04-11T00:00:00"/>
    <x v="0"/>
    <x v="0"/>
    <m/>
    <x v="24"/>
    <s v="Dro"/>
    <x v="0"/>
    <n v="65"/>
    <n v="3510"/>
    <n v="40"/>
    <n v="200"/>
    <n v="200"/>
    <n v="200"/>
    <n v="600"/>
    <n v="1"/>
    <n v="1161.27"/>
    <n v="1190.1300000000001"/>
    <n v="1272.08"/>
    <n v="232254"/>
    <n v="238026.00000000003"/>
    <n v="254416"/>
    <n v="724696"/>
    <n v="375570"/>
    <n v="5265"/>
    <n v="11055.31"/>
    <n v="1105.5309999999999"/>
    <n v="11176.91841"/>
    <n v="1128868.7594099999"/>
  </r>
  <r>
    <d v="2024-04-11T00:00:00"/>
    <x v="0"/>
    <x v="0"/>
    <m/>
    <x v="4"/>
    <s v="Dro"/>
    <x v="0"/>
    <n v="65"/>
    <n v="1755"/>
    <n v="41"/>
    <n v="150"/>
    <n v="150"/>
    <n v="0"/>
    <n v="300"/>
    <n v="1"/>
    <n v="1161.27"/>
    <n v="1190.1300000000001"/>
    <n v="1272.08"/>
    <n v="174190.5"/>
    <n v="178519.50000000003"/>
    <n v="0"/>
    <n v="352710"/>
    <n v="187785"/>
    <n v="2632.5"/>
    <n v="5431.2750000000005"/>
    <n v="543.12750000000005"/>
    <n v="5491.0190249999996"/>
    <n v="554592.92152500001"/>
  </r>
  <r>
    <d v="2024-04-11T00:00:00"/>
    <x v="0"/>
    <x v="0"/>
    <m/>
    <x v="25"/>
    <s v="Dro"/>
    <x v="0"/>
    <n v="65"/>
    <n v="1755"/>
    <n v="42"/>
    <n v="100"/>
    <n v="150"/>
    <n v="50"/>
    <n v="300"/>
    <n v="1"/>
    <n v="1161.27"/>
    <n v="1190.1300000000001"/>
    <n v="1272.08"/>
    <n v="116127"/>
    <n v="178519.50000000003"/>
    <n v="63604"/>
    <n v="358250.5"/>
    <n v="187785"/>
    <n v="2632.5"/>
    <n v="5486.68"/>
    <n v="548.66800000000001"/>
    <n v="5547.0334800000001"/>
    <n v="560250.38147999998"/>
  </r>
  <r>
    <d v="2024-04-11T00:00:00"/>
    <x v="0"/>
    <x v="0"/>
    <m/>
    <x v="25"/>
    <s v="Dro"/>
    <x v="0"/>
    <n v="65"/>
    <n v="1755"/>
    <n v="43"/>
    <n v="100"/>
    <n v="150"/>
    <n v="50"/>
    <n v="300"/>
    <n v="1"/>
    <n v="1161.27"/>
    <n v="1190.1300000000001"/>
    <n v="1272.08"/>
    <n v="116127"/>
    <n v="178519.50000000003"/>
    <n v="63604"/>
    <n v="358250.5"/>
    <n v="187785"/>
    <n v="2632.5"/>
    <n v="5486.68"/>
    <n v="548.66800000000001"/>
    <n v="5547.0334800000001"/>
    <n v="560250.38147999998"/>
  </r>
  <r>
    <d v="2024-04-11T00:00:00"/>
    <x v="0"/>
    <x v="0"/>
    <m/>
    <x v="26"/>
    <s v="Dro"/>
    <x v="0"/>
    <n v="65"/>
    <n v="1755"/>
    <n v="44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4-11T00:00:00"/>
    <x v="0"/>
    <x v="1"/>
    <m/>
    <x v="9"/>
    <s v="mo"/>
    <x v="1"/>
    <n v="50"/>
    <n v="2925"/>
    <n v="20"/>
    <n v="100"/>
    <n v="550"/>
    <n v="0"/>
    <n v="650"/>
    <n v="1"/>
    <n v="919.43"/>
    <n v="948.3"/>
    <n v="1030.25"/>
    <n v="91943"/>
    <n v="521565"/>
    <n v="0"/>
    <n v="613508"/>
    <n v="312975"/>
    <n v="4387.5"/>
    <n v="9308.7049999999999"/>
    <n v="930.87049999999999"/>
    <n v="9411.1007549999995"/>
    <n v="950521.17625499994"/>
  </r>
  <r>
    <d v="2024-04-11T00:00:00"/>
    <x v="0"/>
    <x v="1"/>
    <m/>
    <x v="9"/>
    <s v="mo"/>
    <x v="1"/>
    <n v="50"/>
    <n v="3375"/>
    <n v="21"/>
    <n v="500"/>
    <n v="0"/>
    <n v="250"/>
    <n v="750"/>
    <n v="1"/>
    <n v="919.43"/>
    <n v="948.3"/>
    <n v="1030.25"/>
    <n v="459715"/>
    <n v="0"/>
    <n v="257562.5"/>
    <n v="717277.5"/>
    <n v="361125"/>
    <n v="5062.5"/>
    <n v="10834.65"/>
    <n v="1083.4649999999999"/>
    <n v="10953.83115"/>
    <n v="1106336.94615"/>
  </r>
  <r>
    <d v="2024-04-11T00:00:00"/>
    <x v="0"/>
    <x v="1"/>
    <m/>
    <x v="27"/>
    <s v="mo"/>
    <x v="1"/>
    <n v="50"/>
    <n v="2925"/>
    <n v="22"/>
    <n v="100"/>
    <n v="550"/>
    <n v="0"/>
    <n v="650"/>
    <n v="1"/>
    <n v="919.43"/>
    <n v="948.3"/>
    <n v="1030.25"/>
    <n v="91943"/>
    <n v="521565"/>
    <n v="0"/>
    <n v="613508"/>
    <n v="312975"/>
    <n v="4387.5"/>
    <n v="9308.7049999999999"/>
    <n v="930.87049999999999"/>
    <n v="9411.1007549999995"/>
    <n v="950521.17625499994"/>
  </r>
  <r>
    <d v="2024-04-11T00:00:00"/>
    <x v="0"/>
    <x v="1"/>
    <m/>
    <x v="27"/>
    <s v="mo"/>
    <x v="1"/>
    <n v="50"/>
    <n v="3375"/>
    <n v="23"/>
    <n v="500"/>
    <n v="0"/>
    <n v="250"/>
    <n v="750"/>
    <n v="1"/>
    <n v="919.43"/>
    <n v="948.3"/>
    <n v="1030.25"/>
    <n v="459715"/>
    <n v="0"/>
    <n v="257562.5"/>
    <n v="717277.5"/>
    <n v="361125"/>
    <n v="5062.5"/>
    <n v="10834.65"/>
    <n v="1083.4649999999999"/>
    <n v="10953.83115"/>
    <n v="1106336.94615"/>
  </r>
  <r>
    <d v="2024-04-11T00:00:00"/>
    <x v="0"/>
    <x v="1"/>
    <m/>
    <x v="17"/>
    <s v="mo"/>
    <x v="1"/>
    <n v="50"/>
    <n v="3375"/>
    <n v="24"/>
    <n v="500"/>
    <n v="0"/>
    <n v="250"/>
    <n v="750"/>
    <n v="1"/>
    <n v="919.43"/>
    <n v="948.3"/>
    <n v="1030.25"/>
    <n v="459715"/>
    <n v="0"/>
    <n v="257562.5"/>
    <n v="717277.5"/>
    <n v="361125"/>
    <n v="5062.5"/>
    <n v="10834.65"/>
    <n v="1083.4649999999999"/>
    <n v="10953.83115"/>
    <n v="1106336.94615"/>
  </r>
  <r>
    <d v="2024-04-11T00:00:00"/>
    <x v="0"/>
    <x v="1"/>
    <m/>
    <x v="17"/>
    <s v="mo"/>
    <x v="1"/>
    <n v="50"/>
    <n v="2925"/>
    <n v="25"/>
    <n v="0"/>
    <n v="650"/>
    <n v="0"/>
    <n v="650"/>
    <n v="1"/>
    <n v="919.43"/>
    <n v="948.3"/>
    <n v="1030.25"/>
    <n v="0"/>
    <n v="616395"/>
    <n v="0"/>
    <n v="616395"/>
    <n v="312975"/>
    <n v="4387.5"/>
    <n v="9337.5750000000007"/>
    <n v="933.75750000000016"/>
    <n v="9440.2883249999995"/>
    <n v="953469.12082499987"/>
  </r>
  <r>
    <d v="2024-04-12T00:00:00"/>
    <x v="0"/>
    <x v="2"/>
    <m/>
    <x v="28"/>
    <s v="jmso"/>
    <x v="2"/>
    <n v="50"/>
    <n v="1350"/>
    <n v="1"/>
    <n v="200"/>
    <n v="50"/>
    <n v="50"/>
    <n v="300"/>
    <n v="1"/>
    <n v="919.43"/>
    <n v="948.3"/>
    <n v="1030.25"/>
    <n v="183886"/>
    <n v="47415"/>
    <n v="51512.5"/>
    <n v="282813.5"/>
    <n v="144450"/>
    <n v="2025"/>
    <n v="4292.8850000000002"/>
    <n v="429.28850000000006"/>
    <n v="4340.1067350000003"/>
    <n v="438350.78023500001"/>
  </r>
  <r>
    <d v="2024-04-12T00:00:00"/>
    <x v="0"/>
    <x v="2"/>
    <m/>
    <x v="29"/>
    <s v="jmso"/>
    <x v="2"/>
    <n v="50"/>
    <n v="1575"/>
    <n v="2"/>
    <n v="0"/>
    <n v="200"/>
    <n v="150"/>
    <n v="350"/>
    <n v="1"/>
    <n v="919.43"/>
    <n v="948.3"/>
    <n v="1030.25"/>
    <n v="0"/>
    <n v="189660"/>
    <n v="154537.5"/>
    <n v="344197.5"/>
    <n v="168525"/>
    <n v="2362.5"/>
    <n v="5150.8500000000004"/>
    <n v="515.08500000000004"/>
    <n v="5207.5093500000003"/>
    <n v="525958.44435000001"/>
  </r>
  <r>
    <d v="2024-04-12T00:00:00"/>
    <x v="0"/>
    <x v="2"/>
    <m/>
    <x v="29"/>
    <s v="jmso"/>
    <x v="2"/>
    <n v="50"/>
    <n v="1575"/>
    <n v="3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12T00:00:00"/>
    <x v="0"/>
    <x v="2"/>
    <m/>
    <x v="30"/>
    <s v="jmso"/>
    <x v="2"/>
    <n v="50"/>
    <n v="1350"/>
    <n v="4"/>
    <n v="200"/>
    <n v="50"/>
    <n v="50"/>
    <n v="300"/>
    <n v="1"/>
    <n v="919.43"/>
    <n v="948.3"/>
    <n v="1030.25"/>
    <n v="183886"/>
    <n v="47415"/>
    <n v="51512.5"/>
    <n v="282813.5"/>
    <n v="144450"/>
    <n v="2025"/>
    <n v="4292.8850000000002"/>
    <n v="429.28850000000006"/>
    <n v="4340.1067350000003"/>
    <n v="438350.78023500001"/>
  </r>
  <r>
    <d v="2024-04-12T00:00:00"/>
    <x v="0"/>
    <x v="2"/>
    <m/>
    <x v="31"/>
    <s v="jmso"/>
    <x v="2"/>
    <n v="50"/>
    <n v="1350"/>
    <n v="5"/>
    <n v="200"/>
    <n v="50"/>
    <n v="50"/>
    <n v="300"/>
    <n v="1"/>
    <n v="919.43"/>
    <n v="948.3"/>
    <n v="1030.25"/>
    <n v="183886"/>
    <n v="47415"/>
    <n v="51512.5"/>
    <n v="282813.5"/>
    <n v="144450"/>
    <n v="2025"/>
    <n v="4292.8850000000002"/>
    <n v="429.28850000000006"/>
    <n v="4340.1067350000003"/>
    <n v="438350.78023500001"/>
  </r>
  <r>
    <d v="2024-04-12T00:00:00"/>
    <x v="0"/>
    <x v="2"/>
    <m/>
    <x v="32"/>
    <s v="jmso"/>
    <x v="2"/>
    <n v="50"/>
    <n v="1575"/>
    <n v="6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12T00:00:00"/>
    <x v="0"/>
    <x v="2"/>
    <m/>
    <x v="32"/>
    <s v="jmso"/>
    <x v="2"/>
    <n v="50"/>
    <n v="1575"/>
    <n v="7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12T00:00:00"/>
    <x v="0"/>
    <x v="2"/>
    <m/>
    <x v="33"/>
    <s v="jmso"/>
    <x v="2"/>
    <n v="50"/>
    <n v="1575"/>
    <n v="8"/>
    <n v="250"/>
    <n v="50"/>
    <n v="50"/>
    <n v="350"/>
    <n v="1"/>
    <n v="919.43"/>
    <n v="948.3"/>
    <n v="1030.25"/>
    <n v="229857.5"/>
    <n v="47415"/>
    <n v="51512.5"/>
    <n v="328785"/>
    <n v="168525"/>
    <n v="2362.5"/>
    <n v="4996.7250000000004"/>
    <n v="499.67250000000007"/>
    <n v="5051.688975"/>
    <n v="510220.58647499996"/>
  </r>
  <r>
    <d v="2024-04-12T00:00:00"/>
    <x v="0"/>
    <x v="1"/>
    <m/>
    <x v="9"/>
    <s v="mo"/>
    <x v="1"/>
    <n v="50"/>
    <n v="3600"/>
    <n v="26"/>
    <n v="0"/>
    <n v="550"/>
    <n v="250"/>
    <n v="800"/>
    <n v="1"/>
    <n v="919.43"/>
    <n v="948.3"/>
    <n v="1030.25"/>
    <n v="0"/>
    <n v="521565"/>
    <n v="257562.5"/>
    <n v="779127.5"/>
    <n v="385200"/>
    <n v="5400"/>
    <n v="11697.275"/>
    <n v="1169.7275"/>
    <n v="11825.945024999999"/>
    <n v="1194420.447525"/>
  </r>
  <r>
    <d v="2024-04-12T00:00:00"/>
    <x v="0"/>
    <x v="1"/>
    <m/>
    <x v="9"/>
    <s v="mo"/>
    <x v="1"/>
    <n v="50"/>
    <n v="2700"/>
    <n v="27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12T00:00:00"/>
    <x v="0"/>
    <x v="1"/>
    <m/>
    <x v="18"/>
    <s v="mo"/>
    <x v="1"/>
    <n v="50"/>
    <n v="3150"/>
    <n v="28"/>
    <n v="100"/>
    <n v="400"/>
    <n v="200"/>
    <n v="700"/>
    <n v="1"/>
    <n v="919.43"/>
    <n v="948.3"/>
    <n v="1030.25"/>
    <n v="91943"/>
    <n v="379320"/>
    <n v="206050"/>
    <n v="677313"/>
    <n v="337050"/>
    <n v="4725"/>
    <n v="10190.880000000001"/>
    <n v="1019.0880000000002"/>
    <n v="10302.97968"/>
    <n v="1040600.94768"/>
  </r>
  <r>
    <d v="2024-04-12T00:00:00"/>
    <x v="0"/>
    <x v="1"/>
    <m/>
    <x v="18"/>
    <s v="mo"/>
    <x v="1"/>
    <n v="50"/>
    <n v="3150"/>
    <n v="29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4-12T00:00:00"/>
    <x v="0"/>
    <x v="1"/>
    <m/>
    <x v="17"/>
    <s v="mo"/>
    <x v="1"/>
    <n v="50"/>
    <n v="3600"/>
    <n v="30"/>
    <n v="0"/>
    <n v="550"/>
    <n v="250"/>
    <n v="800"/>
    <n v="1"/>
    <n v="919.43"/>
    <n v="948.3"/>
    <n v="1030.25"/>
    <n v="0"/>
    <n v="521565"/>
    <n v="257562.5"/>
    <n v="779127.5"/>
    <n v="385200"/>
    <n v="5400"/>
    <n v="11697.275"/>
    <n v="1169.7275"/>
    <n v="11825.945024999999"/>
    <n v="1194420.447525"/>
  </r>
  <r>
    <d v="2024-04-12T00:00:00"/>
    <x v="0"/>
    <x v="1"/>
    <m/>
    <x v="17"/>
    <s v="mo"/>
    <x v="1"/>
    <n v="50"/>
    <n v="2700"/>
    <n v="31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12T00:00:00"/>
    <x v="0"/>
    <x v="0"/>
    <m/>
    <x v="4"/>
    <s v="Dro"/>
    <x v="0"/>
    <n v="65"/>
    <n v="2340"/>
    <n v="45"/>
    <n v="200"/>
    <n v="200"/>
    <n v="0"/>
    <n v="400"/>
    <n v="1"/>
    <n v="1161.27"/>
    <n v="1190.1300000000001"/>
    <n v="1272.08"/>
    <n v="232254"/>
    <n v="238026.00000000003"/>
    <n v="0"/>
    <n v="470280"/>
    <n v="250380"/>
    <n v="3510"/>
    <n v="7241.7"/>
    <n v="724.17000000000007"/>
    <n v="7321.3586999999998"/>
    <n v="739457.22869999998"/>
  </r>
  <r>
    <d v="2024-04-12T00:00:00"/>
    <x v="0"/>
    <x v="0"/>
    <m/>
    <x v="6"/>
    <s v="Dro"/>
    <x v="0"/>
    <n v="65"/>
    <n v="3510"/>
    <n v="46"/>
    <n v="300"/>
    <n v="200"/>
    <n v="100"/>
    <n v="600"/>
    <n v="1"/>
    <n v="1161.27"/>
    <n v="1190.1300000000001"/>
    <n v="1272.08"/>
    <n v="348381"/>
    <n v="238026.00000000003"/>
    <n v="127208"/>
    <n v="713615"/>
    <n v="375570"/>
    <n v="5265"/>
    <n v="10944.5"/>
    <n v="1094.45"/>
    <n v="11064.889499999999"/>
    <n v="1117553.8395"/>
  </r>
  <r>
    <d v="2024-04-12T00:00:00"/>
    <x v="0"/>
    <x v="0"/>
    <m/>
    <x v="13"/>
    <s v="Dro"/>
    <x v="0"/>
    <n v="65"/>
    <n v="1755"/>
    <n v="47"/>
    <n v="100"/>
    <n v="150"/>
    <n v="50"/>
    <n v="300"/>
    <n v="1"/>
    <n v="1161.27"/>
    <n v="1190.1300000000001"/>
    <n v="1272.08"/>
    <n v="116127"/>
    <n v="178519.50000000003"/>
    <n v="63604"/>
    <n v="358250.5"/>
    <n v="187785"/>
    <n v="2632.5"/>
    <n v="5486.68"/>
    <n v="548.66800000000001"/>
    <n v="5547.0334800000001"/>
    <n v="560250.38147999998"/>
  </r>
  <r>
    <d v="2024-04-12T00:00:00"/>
    <x v="0"/>
    <x v="0"/>
    <m/>
    <x v="34"/>
    <s v="Dro"/>
    <x v="0"/>
    <n v="65"/>
    <n v="1638"/>
    <n v="48"/>
    <n v="120"/>
    <n v="96"/>
    <n v="64"/>
    <n v="280"/>
    <n v="1"/>
    <n v="1161.27"/>
    <n v="1190.1300000000001"/>
    <n v="1272.08"/>
    <n v="139352.4"/>
    <n v="114252.48000000001"/>
    <n v="81413.119999999995"/>
    <n v="335018"/>
    <n v="175266"/>
    <n v="2457"/>
    <n v="5127.41"/>
    <n v="512.74099999999999"/>
    <n v="5183.8115099999995"/>
    <n v="523564.96250999998"/>
  </r>
  <r>
    <d v="2024-04-12T00:00:00"/>
    <x v="0"/>
    <x v="0"/>
    <m/>
    <x v="34"/>
    <s v="Dro"/>
    <x v="0"/>
    <n v="65"/>
    <n v="1380.6"/>
    <n v="49"/>
    <n v="120"/>
    <n v="80"/>
    <n v="36"/>
    <n v="236"/>
    <n v="1"/>
    <n v="1161.27"/>
    <n v="1190.1300000000001"/>
    <n v="1272.08"/>
    <n v="139352.4"/>
    <n v="95210.400000000009"/>
    <n v="45794.879999999997"/>
    <n v="280357.68"/>
    <n v="147724.19999999998"/>
    <n v="2070.8999999999996"/>
    <n v="4301.5278000000008"/>
    <n v="430.15278000000012"/>
    <n v="4348.8446058"/>
    <n v="439233.30518580001"/>
  </r>
  <r>
    <d v="2024-04-12T00:00:00"/>
    <x v="0"/>
    <x v="0"/>
    <m/>
    <x v="34"/>
    <s v="Dro"/>
    <x v="0"/>
    <n v="65"/>
    <n v="1638"/>
    <n v="50"/>
    <n v="120"/>
    <n v="80"/>
    <n v="80"/>
    <n v="280"/>
    <n v="1"/>
    <n v="1161.27"/>
    <n v="1190.1300000000001"/>
    <n v="1272.08"/>
    <n v="139352.4"/>
    <n v="95210.400000000009"/>
    <n v="101766.39999999999"/>
    <n v="336329.19999999995"/>
    <n v="175266"/>
    <n v="2457"/>
    <n v="5140.5219999999999"/>
    <n v="514.05219999999997"/>
    <n v="5197.0677419999993"/>
    <n v="524903.84194199997"/>
  </r>
  <r>
    <d v="2024-04-12T00:00:00"/>
    <x v="0"/>
    <x v="0"/>
    <m/>
    <x v="34"/>
    <s v="Dro"/>
    <x v="0"/>
    <n v="65"/>
    <n v="1638"/>
    <n v="51"/>
    <n v="120"/>
    <n v="80"/>
    <n v="80"/>
    <n v="280"/>
    <n v="1"/>
    <n v="1161.27"/>
    <n v="1190.1300000000001"/>
    <n v="1272.08"/>
    <n v="139352.4"/>
    <n v="95210.400000000009"/>
    <n v="101766.39999999999"/>
    <n v="336329.19999999995"/>
    <n v="175266"/>
    <n v="2457"/>
    <n v="5140.5219999999999"/>
    <n v="514.05219999999997"/>
    <n v="5197.0677419999993"/>
    <n v="524903.84194199997"/>
  </r>
  <r>
    <d v="2024-04-12T00:00:00"/>
    <x v="0"/>
    <x v="0"/>
    <m/>
    <x v="26"/>
    <s v="Dro"/>
    <x v="0"/>
    <n v="65"/>
    <n v="1755"/>
    <n v="52"/>
    <n v="150"/>
    <n v="0"/>
    <n v="150"/>
    <n v="300"/>
    <n v="1"/>
    <n v="1161.27"/>
    <n v="1190.1300000000001"/>
    <n v="1272.08"/>
    <n v="174190.5"/>
    <n v="0"/>
    <n v="190812"/>
    <n v="365002.5"/>
    <n v="187785"/>
    <n v="2632.5"/>
    <n v="5554.2"/>
    <n v="555.41999999999996"/>
    <n v="5615.2961999999998"/>
    <n v="567144.91619999998"/>
  </r>
  <r>
    <d v="2024-04-12T00:00:00"/>
    <x v="0"/>
    <x v="0"/>
    <m/>
    <x v="35"/>
    <s v="Dro"/>
    <x v="0"/>
    <n v="65"/>
    <n v="1755"/>
    <n v="53"/>
    <n v="150"/>
    <n v="150"/>
    <n v="0"/>
    <n v="300"/>
    <n v="1"/>
    <n v="1161.27"/>
    <n v="1190.1300000000001"/>
    <n v="1272.08"/>
    <n v="174190.5"/>
    <n v="178519.50000000003"/>
    <n v="0"/>
    <n v="352710"/>
    <n v="187785"/>
    <n v="2632.5"/>
    <n v="5431.2750000000005"/>
    <n v="543.12750000000005"/>
    <n v="5491.0190249999996"/>
    <n v="554592.92152500001"/>
  </r>
  <r>
    <d v="2024-04-12T00:00:00"/>
    <x v="0"/>
    <x v="0"/>
    <m/>
    <x v="35"/>
    <s v="Dro"/>
    <x v="0"/>
    <n v="65"/>
    <n v="1755"/>
    <n v="54"/>
    <n v="150"/>
    <n v="150"/>
    <n v="0"/>
    <n v="300"/>
    <n v="1"/>
    <n v="1161.27"/>
    <n v="1190.1300000000001"/>
    <n v="1272.08"/>
    <n v="174190.5"/>
    <n v="178519.50000000003"/>
    <n v="0"/>
    <n v="352710"/>
    <n v="187785"/>
    <n v="2632.5"/>
    <n v="5431.2750000000005"/>
    <n v="543.12750000000005"/>
    <n v="5491.0190249999996"/>
    <n v="554592.92152500001"/>
  </r>
  <r>
    <d v="2024-04-14T00:00:00"/>
    <x v="0"/>
    <x v="0"/>
    <m/>
    <x v="11"/>
    <s v="Dro"/>
    <x v="0"/>
    <n v="65"/>
    <n v="3510"/>
    <n v="55"/>
    <n v="600"/>
    <n v="0"/>
    <n v="0"/>
    <n v="600"/>
    <n v="1"/>
    <n v="1161.27"/>
    <n v="1190.1300000000001"/>
    <n v="1272.08"/>
    <n v="696762"/>
    <n v="0"/>
    <n v="0"/>
    <n v="696762"/>
    <n v="375570"/>
    <n v="5265"/>
    <n v="10775.97"/>
    <n v="1077.597"/>
    <n v="10894.50567"/>
    <n v="1100345.0726700001"/>
  </r>
  <r>
    <d v="2024-04-14T00:00:00"/>
    <x v="0"/>
    <x v="0"/>
    <m/>
    <x v="14"/>
    <s v="jso"/>
    <x v="3"/>
    <n v="50"/>
    <n v="1350"/>
    <n v="5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14T00:00:00"/>
    <x v="0"/>
    <x v="0"/>
    <m/>
    <x v="36"/>
    <s v="Dro"/>
    <x v="0"/>
    <n v="65"/>
    <n v="1755"/>
    <n v="57"/>
    <n v="125"/>
    <n v="100"/>
    <n v="75"/>
    <n v="300"/>
    <n v="1"/>
    <n v="1161.27"/>
    <n v="1190.1300000000001"/>
    <n v="1272.08"/>
    <n v="145158.75"/>
    <n v="119013.00000000001"/>
    <n v="95406"/>
    <n v="359577.75"/>
    <n v="187785"/>
    <n v="2632.5"/>
    <n v="5499.9525000000003"/>
    <n v="549.99525000000006"/>
    <n v="5560.4519775000008"/>
    <n v="561605.64972750004"/>
  </r>
  <r>
    <d v="2024-04-14T00:00:00"/>
    <x v="0"/>
    <x v="0"/>
    <m/>
    <x v="36"/>
    <s v="Dro"/>
    <x v="0"/>
    <n v="65"/>
    <n v="1755"/>
    <n v="58"/>
    <n v="125"/>
    <n v="100"/>
    <n v="75"/>
    <n v="300"/>
    <n v="1"/>
    <n v="1161.27"/>
    <n v="1190.1300000000001"/>
    <n v="1272.08"/>
    <n v="145158.75"/>
    <n v="119013.00000000001"/>
    <n v="95406"/>
    <n v="359577.75"/>
    <n v="187785"/>
    <n v="2632.5"/>
    <n v="5499.9525000000003"/>
    <n v="549.99525000000006"/>
    <n v="5560.4519775000008"/>
    <n v="561605.64972750004"/>
  </r>
  <r>
    <d v="2024-04-14T00:00:00"/>
    <x v="0"/>
    <x v="0"/>
    <m/>
    <x v="36"/>
    <s v="Dro"/>
    <x v="0"/>
    <n v="65"/>
    <n v="1755"/>
    <n v="59"/>
    <n v="125"/>
    <n v="100"/>
    <n v="75"/>
    <n v="300"/>
    <n v="1"/>
    <n v="1161.27"/>
    <n v="1190.1300000000001"/>
    <n v="1272.08"/>
    <n v="145158.75"/>
    <n v="119013.00000000001"/>
    <n v="95406"/>
    <n v="359577.75"/>
    <n v="187785"/>
    <n v="2632.5"/>
    <n v="5499.9525000000003"/>
    <n v="549.99525000000006"/>
    <n v="5560.4519775000008"/>
    <n v="561605.64972750004"/>
  </r>
  <r>
    <d v="2024-04-14T00:00:00"/>
    <x v="0"/>
    <x v="0"/>
    <m/>
    <x v="36"/>
    <s v="Dro"/>
    <x v="0"/>
    <n v="65"/>
    <n v="1755"/>
    <n v="60"/>
    <n v="125"/>
    <n v="100"/>
    <n v="75"/>
    <n v="300"/>
    <n v="1"/>
    <n v="1161.27"/>
    <n v="1190.1300000000001"/>
    <n v="1272.08"/>
    <n v="145158.75"/>
    <n v="119013.00000000001"/>
    <n v="95406"/>
    <n v="359577.75"/>
    <n v="187785"/>
    <n v="2632.5"/>
    <n v="5499.9525000000003"/>
    <n v="549.99525000000006"/>
    <n v="5560.4519775000008"/>
    <n v="561605.64972750004"/>
  </r>
  <r>
    <d v="2024-04-14T00:00:00"/>
    <x v="0"/>
    <x v="0"/>
    <m/>
    <x v="37"/>
    <s v="jso"/>
    <x v="3"/>
    <n v="50"/>
    <n v="1170"/>
    <n v="61"/>
    <n v="260"/>
    <n v="0"/>
    <n v="0"/>
    <n v="260"/>
    <n v="1"/>
    <n v="919.43"/>
    <n v="948.3"/>
    <n v="1030.25"/>
    <n v="239051.8"/>
    <n v="0"/>
    <n v="0"/>
    <n v="239051.8"/>
    <n v="125190"/>
    <n v="1755"/>
    <n v="3659.9679999999998"/>
    <n v="365.99680000000001"/>
    <n v="3700.227648"/>
    <n v="373722.992448"/>
  </r>
  <r>
    <d v="2024-04-14T00:00:00"/>
    <x v="0"/>
    <x v="0"/>
    <m/>
    <x v="37"/>
    <s v="Dro"/>
    <x v="0"/>
    <n v="65"/>
    <n v="1755"/>
    <n v="62"/>
    <n v="0"/>
    <n v="0"/>
    <n v="300"/>
    <n v="300"/>
    <n v="1"/>
    <n v="1161.27"/>
    <n v="1190.1300000000001"/>
    <n v="1272.08"/>
    <n v="0"/>
    <n v="0"/>
    <n v="381624"/>
    <n v="381624"/>
    <n v="187785"/>
    <n v="2632.5"/>
    <n v="5720.415"/>
    <n v="572.04150000000004"/>
    <n v="5783.3395650000011"/>
    <n v="584117.29606500012"/>
  </r>
  <r>
    <d v="2024-04-14T00:00:00"/>
    <x v="0"/>
    <x v="0"/>
    <m/>
    <x v="38"/>
    <s v="Dro"/>
    <x v="0"/>
    <n v="65"/>
    <n v="7020"/>
    <n v="63"/>
    <n v="400"/>
    <n v="400"/>
    <n v="400"/>
    <n v="1200"/>
    <n v="1"/>
    <n v="1161.27"/>
    <n v="1190.1300000000001"/>
    <n v="1272.08"/>
    <n v="464508"/>
    <n v="476052.00000000006"/>
    <n v="508832"/>
    <n v="1449392"/>
    <n v="751140"/>
    <n v="10530"/>
    <n v="22110.62"/>
    <n v="2211.0619999999999"/>
    <n v="22353.83682"/>
    <n v="2257737.5188199999"/>
  </r>
  <r>
    <d v="2024-04-14T00:00:00"/>
    <x v="0"/>
    <x v="0"/>
    <m/>
    <x v="3"/>
    <s v="Dro"/>
    <x v="0"/>
    <n v="65"/>
    <n v="1889.55"/>
    <n v="64"/>
    <n v="73"/>
    <n v="200"/>
    <n v="50"/>
    <n v="323"/>
    <n v="1"/>
    <n v="1161.27"/>
    <n v="1190.1300000000001"/>
    <n v="1272.08"/>
    <n v="84772.709999999992"/>
    <n v="238026.00000000003"/>
    <n v="63604"/>
    <n v="386402.71"/>
    <n v="202181.85"/>
    <n v="2834.3249999999998"/>
    <n v="5914.1888500000005"/>
    <n v="591.41888500000005"/>
    <n v="5979.2449273500015"/>
    <n v="603903.73766235006"/>
  </r>
  <r>
    <d v="2024-04-14T00:00:00"/>
    <x v="0"/>
    <x v="0"/>
    <m/>
    <x v="3"/>
    <s v="jso"/>
    <x v="3"/>
    <n v="50"/>
    <n v="0.3735"/>
    <n v="64"/>
    <n v="8.3000000000000004E-2"/>
    <n v="0"/>
    <n v="0"/>
    <n v="8.3000000000000004E-2"/>
    <n v="1"/>
    <n v="919.43"/>
    <n v="948.3"/>
    <n v="1030.25"/>
    <n v="76.312690000000003"/>
    <n v="0"/>
    <n v="0"/>
    <n v="76.312690000000003"/>
    <n v="39.964500000000001"/>
    <n v="0.56025000000000003"/>
    <n v="1.1683744"/>
    <n v="0.11683744000000001"/>
    <n v="1.1812265184000001"/>
    <n v="119.3038783584"/>
  </r>
  <r>
    <d v="2024-04-14T00:00:00"/>
    <x v="0"/>
    <x v="0"/>
    <m/>
    <x v="26"/>
    <s v="Dro"/>
    <x v="0"/>
    <n v="65"/>
    <n v="2106"/>
    <n v="65"/>
    <n v="300"/>
    <n v="0"/>
    <n v="60"/>
    <n v="360"/>
    <n v="1"/>
    <n v="1161.27"/>
    <n v="1190.1300000000001"/>
    <n v="1272.08"/>
    <n v="348381"/>
    <n v="0"/>
    <n v="76324.799999999988"/>
    <n v="424705.8"/>
    <n v="225342"/>
    <n v="3159"/>
    <n v="6532.0680000000002"/>
    <n v="653.20680000000004"/>
    <n v="6603.9207480000005"/>
    <n v="666995.99554800009"/>
  </r>
  <r>
    <d v="2024-04-14T00:00:00"/>
    <x v="0"/>
    <x v="1"/>
    <m/>
    <x v="17"/>
    <s v="jmso"/>
    <x v="2"/>
    <n v="50"/>
    <n v="1350"/>
    <n v="3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14T00:00:00"/>
    <x v="0"/>
    <x v="1"/>
    <m/>
    <x v="17"/>
    <s v="mo"/>
    <x v="1"/>
    <n v="50"/>
    <n v="1800"/>
    <n v="32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14T00:00:00"/>
    <x v="0"/>
    <x v="1"/>
    <m/>
    <x v="17"/>
    <s v="mo"/>
    <x v="1"/>
    <n v="50"/>
    <n v="3150"/>
    <n v="33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4-14T00:00:00"/>
    <x v="0"/>
    <x v="2"/>
    <m/>
    <x v="39"/>
    <s v="jmso"/>
    <x v="2"/>
    <n v="50"/>
    <n v="1350"/>
    <n v="9"/>
    <n v="200"/>
    <n v="50"/>
    <n v="50"/>
    <n v="300"/>
    <n v="1"/>
    <n v="919.43"/>
    <n v="948.3"/>
    <n v="1030.25"/>
    <n v="183886"/>
    <n v="47415"/>
    <n v="51512.5"/>
    <n v="282813.5"/>
    <n v="144450"/>
    <n v="2025"/>
    <n v="4292.8850000000002"/>
    <n v="429.28850000000006"/>
    <n v="4340.1067350000003"/>
    <n v="438350.78023500001"/>
  </r>
  <r>
    <d v="2024-04-14T00:00:00"/>
    <x v="0"/>
    <x v="2"/>
    <m/>
    <x v="39"/>
    <s v="jmso"/>
    <x v="2"/>
    <n v="50"/>
    <n v="1800"/>
    <n v="10"/>
    <n v="200"/>
    <n v="100"/>
    <n v="100"/>
    <n v="400"/>
    <n v="1"/>
    <n v="919.43"/>
    <n v="948.3"/>
    <n v="1030.25"/>
    <n v="183886"/>
    <n v="94830"/>
    <n v="103025"/>
    <n v="381741"/>
    <n v="192600"/>
    <n v="2700"/>
    <n v="5770.41"/>
    <n v="577.04100000000005"/>
    <n v="5833.8845099999999"/>
    <n v="589222.33551"/>
  </r>
  <r>
    <d v="2024-04-14T00:00:00"/>
    <x v="0"/>
    <x v="2"/>
    <m/>
    <x v="40"/>
    <s v="jmso"/>
    <x v="2"/>
    <n v="50"/>
    <n v="1575"/>
    <n v="11"/>
    <n v="200"/>
    <n v="50"/>
    <n v="100"/>
    <n v="350"/>
    <n v="1"/>
    <n v="919.43"/>
    <n v="948.3"/>
    <n v="1030.25"/>
    <n v="183886"/>
    <n v="47415"/>
    <n v="103025"/>
    <n v="334326"/>
    <n v="168525"/>
    <n v="2362.5"/>
    <n v="5052.1350000000002"/>
    <n v="505.21350000000007"/>
    <n v="5107.7084850000001"/>
    <n v="515878.55698500003"/>
  </r>
  <r>
    <d v="2024-04-14T00:00:00"/>
    <x v="0"/>
    <x v="2"/>
    <m/>
    <x v="40"/>
    <s v="jmso"/>
    <x v="2"/>
    <n v="50"/>
    <n v="1575"/>
    <n v="12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4-14T00:00:00"/>
    <x v="0"/>
    <x v="2"/>
    <m/>
    <x v="39"/>
    <s v="jmso"/>
    <x v="2"/>
    <n v="50"/>
    <n v="1575"/>
    <n v="13"/>
    <n v="200"/>
    <n v="50"/>
    <n v="100"/>
    <n v="350"/>
    <n v="1"/>
    <n v="919.43"/>
    <n v="948.3"/>
    <n v="1030.25"/>
    <n v="183886"/>
    <n v="47415"/>
    <n v="103025"/>
    <n v="334326"/>
    <n v="168525"/>
    <n v="2362.5"/>
    <n v="5052.1350000000002"/>
    <n v="505.21350000000007"/>
    <n v="5107.7084850000001"/>
    <n v="515878.55698500003"/>
  </r>
  <r>
    <d v="2024-04-14T00:00:00"/>
    <x v="0"/>
    <x v="2"/>
    <m/>
    <x v="39"/>
    <s v="jmso"/>
    <x v="2"/>
    <n v="50"/>
    <n v="1575"/>
    <n v="14"/>
    <n v="200"/>
    <n v="50"/>
    <n v="100"/>
    <n v="350"/>
    <n v="1"/>
    <n v="919.43"/>
    <n v="948.3"/>
    <n v="1030.25"/>
    <n v="183886"/>
    <n v="47415"/>
    <n v="103025"/>
    <n v="334326"/>
    <n v="168525"/>
    <n v="2362.5"/>
    <n v="5052.1350000000002"/>
    <n v="505.21350000000007"/>
    <n v="5107.7084850000001"/>
    <n v="515878.55698500003"/>
  </r>
  <r>
    <d v="2024-04-14T00:00:00"/>
    <x v="0"/>
    <x v="2"/>
    <m/>
    <x v="41"/>
    <s v="jmso"/>
    <x v="2"/>
    <n v="50"/>
    <n v="1350"/>
    <n v="1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14T00:00:00"/>
    <x v="0"/>
    <x v="2"/>
    <m/>
    <x v="41"/>
    <s v="jmso"/>
    <x v="2"/>
    <n v="50"/>
    <n v="1350"/>
    <n v="16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14T00:00:00"/>
    <x v="0"/>
    <x v="3"/>
    <m/>
    <x v="42"/>
    <s v="cwo"/>
    <x v="4"/>
    <n v="65"/>
    <n v="1755"/>
    <n v="1"/>
    <n v="0"/>
    <n v="300"/>
    <n v="0"/>
    <n v="300"/>
    <n v="1"/>
    <n v="1160.02"/>
    <n v="1188.9000000000001"/>
    <n v="1270.83"/>
    <n v="0"/>
    <n v="356670"/>
    <n v="0"/>
    <n v="356670"/>
    <n v="187785"/>
    <n v="2632.5"/>
    <n v="5470.875"/>
    <n v="547.08749999999998"/>
    <n v="5531.0546250000007"/>
    <n v="558636.51712500001"/>
  </r>
  <r>
    <d v="2024-04-14T00:00:00"/>
    <x v="0"/>
    <x v="3"/>
    <m/>
    <x v="42"/>
    <s v="cwo"/>
    <x v="4"/>
    <n v="65"/>
    <n v="1755"/>
    <n v="2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4-14T00:00:00"/>
    <x v="0"/>
    <x v="3"/>
    <m/>
    <x v="42"/>
    <s v="cwo"/>
    <x v="4"/>
    <n v="65"/>
    <n v="3510"/>
    <n v="3"/>
    <n v="600"/>
    <n v="0"/>
    <n v="0"/>
    <n v="600"/>
    <n v="1"/>
    <n v="1160.02"/>
    <n v="1188.9000000000001"/>
    <n v="1270.83"/>
    <n v="696012"/>
    <n v="0"/>
    <n v="0"/>
    <n v="696012"/>
    <n v="375570"/>
    <n v="5265"/>
    <n v="10768.47"/>
    <n v="1076.847"/>
    <n v="10886.92317"/>
    <n v="1099579.2401700001"/>
  </r>
  <r>
    <d v="2024-04-14T00:00:00"/>
    <x v="0"/>
    <x v="3"/>
    <m/>
    <x v="43"/>
    <s v="cwo"/>
    <x v="4"/>
    <n v="65"/>
    <n v="1755"/>
    <n v="4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4-14T00:00:00"/>
    <x v="0"/>
    <x v="3"/>
    <m/>
    <x v="43"/>
    <s v="cwo"/>
    <x v="4"/>
    <n v="65"/>
    <n v="585"/>
    <n v="5"/>
    <n v="100"/>
    <n v="0"/>
    <n v="0"/>
    <n v="100"/>
    <n v="1"/>
    <n v="1160.02"/>
    <n v="1188.9000000000001"/>
    <n v="1270.83"/>
    <n v="116002"/>
    <n v="0"/>
    <n v="0"/>
    <n v="116002"/>
    <n v="62595"/>
    <n v="877.5"/>
    <n v="1794.7450000000001"/>
    <n v="179.47450000000003"/>
    <n v="1814.4871950000002"/>
    <n v="183263.206695"/>
  </r>
  <r>
    <d v="2024-04-14T00:00:00"/>
    <x v="0"/>
    <x v="3"/>
    <m/>
    <x v="44"/>
    <s v="cwo"/>
    <x v="4"/>
    <n v="65"/>
    <n v="2925"/>
    <n v="6"/>
    <n v="500"/>
    <n v="0"/>
    <n v="0"/>
    <n v="500"/>
    <n v="1"/>
    <n v="1160.02"/>
    <n v="1188.9000000000001"/>
    <n v="1270.83"/>
    <n v="580010"/>
    <n v="0"/>
    <n v="0"/>
    <n v="580010"/>
    <n v="312975"/>
    <n v="4387.5"/>
    <n v="8973.7250000000004"/>
    <n v="897.37250000000006"/>
    <n v="9072.4359750000003"/>
    <n v="916316.03347500006"/>
  </r>
  <r>
    <d v="2024-04-14T00:00:00"/>
    <x v="0"/>
    <x v="3"/>
    <m/>
    <x v="44"/>
    <s v="cwo"/>
    <x v="4"/>
    <n v="65"/>
    <n v="1170"/>
    <n v="7"/>
    <n v="0"/>
    <n v="200"/>
    <n v="0"/>
    <n v="200"/>
    <n v="1"/>
    <n v="1160.02"/>
    <n v="1188.9000000000001"/>
    <n v="1270.83"/>
    <n v="0"/>
    <n v="237780.00000000003"/>
    <n v="0"/>
    <n v="237780.00000000003"/>
    <n v="125190"/>
    <n v="1755"/>
    <n v="3647.25"/>
    <n v="364.72500000000002"/>
    <n v="3687.3697499999998"/>
    <n v="372424.34474999999"/>
  </r>
  <r>
    <d v="2024-04-14T00:00:00"/>
    <x v="0"/>
    <x v="3"/>
    <m/>
    <x v="44"/>
    <s v="cwo"/>
    <x v="4"/>
    <n v="65"/>
    <n v="1170"/>
    <n v="8"/>
    <n v="0"/>
    <n v="200"/>
    <n v="0"/>
    <n v="200"/>
    <n v="1"/>
    <n v="1160.02"/>
    <n v="1188.9000000000001"/>
    <n v="1270.83"/>
    <n v="0"/>
    <n v="237780.00000000003"/>
    <n v="0"/>
    <n v="237780.00000000003"/>
    <n v="125190"/>
    <n v="1755"/>
    <n v="3647.25"/>
    <n v="364.72500000000002"/>
    <n v="3687.3697499999998"/>
    <n v="372424.34474999999"/>
  </r>
  <r>
    <d v="2024-04-15T00:00:00"/>
    <x v="0"/>
    <x v="2"/>
    <m/>
    <x v="31"/>
    <s v="jso"/>
    <x v="3"/>
    <n v="50"/>
    <n v="1575"/>
    <n v="17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15T00:00:00"/>
    <x v="0"/>
    <x v="2"/>
    <m/>
    <x v="31"/>
    <s v="jmso"/>
    <x v="2"/>
    <n v="50"/>
    <n v="1575"/>
    <n v="18"/>
    <n v="250"/>
    <n v="50"/>
    <n v="50"/>
    <n v="350"/>
    <n v="1"/>
    <n v="919.43"/>
    <n v="948.3"/>
    <n v="1030.25"/>
    <n v="229857.5"/>
    <n v="47415"/>
    <n v="51512.5"/>
    <n v="328785"/>
    <n v="168525"/>
    <n v="2362.5"/>
    <n v="4996.7250000000004"/>
    <n v="499.67250000000007"/>
    <n v="5051.688975"/>
    <n v="510220.58647499996"/>
  </r>
  <r>
    <d v="2024-04-15T00:00:00"/>
    <x v="0"/>
    <x v="2"/>
    <m/>
    <x v="33"/>
    <s v="jmso"/>
    <x v="2"/>
    <n v="50"/>
    <n v="1575"/>
    <n v="19"/>
    <n v="300"/>
    <n v="50"/>
    <n v="0"/>
    <n v="350"/>
    <n v="1"/>
    <n v="919.43"/>
    <n v="948.3"/>
    <n v="1030.25"/>
    <n v="275829"/>
    <n v="47415"/>
    <n v="0"/>
    <n v="323244"/>
    <n v="168525"/>
    <n v="2362.5"/>
    <n v="4941.3150000000005"/>
    <n v="494.13150000000007"/>
    <n v="4995.6694649999999"/>
    <n v="504562.615965"/>
  </r>
  <r>
    <d v="2024-04-15T00:00:00"/>
    <x v="0"/>
    <x v="2"/>
    <m/>
    <x v="29"/>
    <s v="jso"/>
    <x v="3"/>
    <n v="50"/>
    <n v="1350"/>
    <n v="20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15T00:00:00"/>
    <x v="0"/>
    <x v="2"/>
    <m/>
    <x v="28"/>
    <s v="jmso"/>
    <x v="2"/>
    <n v="50"/>
    <n v="1125"/>
    <n v="21"/>
    <n v="100"/>
    <n v="100"/>
    <n v="50"/>
    <n v="250"/>
    <n v="1"/>
    <n v="919.43"/>
    <n v="948.3"/>
    <n v="1030.25"/>
    <n v="91943"/>
    <n v="94830"/>
    <n v="51512.5"/>
    <n v="238285.5"/>
    <n v="120375"/>
    <n v="1687.5"/>
    <n v="3603.48"/>
    <n v="360.34800000000001"/>
    <n v="3643.1182799999997"/>
    <n v="367954.94627999997"/>
  </r>
  <r>
    <d v="2024-04-15T00:00:00"/>
    <x v="0"/>
    <x v="2"/>
    <m/>
    <x v="39"/>
    <s v="jso"/>
    <x v="3"/>
    <n v="50"/>
    <n v="1575"/>
    <n v="22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15T00:00:00"/>
    <x v="0"/>
    <x v="2"/>
    <m/>
    <x v="39"/>
    <s v="jmso"/>
    <x v="2"/>
    <n v="50"/>
    <n v="1575"/>
    <n v="23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4-15T00:00:00"/>
    <x v="0"/>
    <x v="3"/>
    <m/>
    <x v="45"/>
    <s v="cwo"/>
    <x v="4"/>
    <n v="65"/>
    <n v="1755"/>
    <n v="9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4-15T00:00:00"/>
    <x v="0"/>
    <x v="0"/>
    <m/>
    <x v="37"/>
    <s v="Dro"/>
    <x v="0"/>
    <n v="65"/>
    <n v="526.5"/>
    <n v="66"/>
    <n v="90"/>
    <n v="0"/>
    <n v="0"/>
    <n v="90"/>
    <n v="1"/>
    <n v="1161.27"/>
    <n v="1190.1300000000001"/>
    <n v="1272.08"/>
    <n v="104514.3"/>
    <n v="0"/>
    <n v="0"/>
    <n v="104514.3"/>
    <n v="56335.5"/>
    <n v="789.75"/>
    <n v="1616.3954999999999"/>
    <n v="161.63954999999999"/>
    <n v="1634.1758505"/>
    <n v="165051.7609005"/>
  </r>
  <r>
    <d v="2024-04-15T00:00:00"/>
    <x v="0"/>
    <x v="0"/>
    <m/>
    <x v="37"/>
    <s v="jso"/>
    <x v="3"/>
    <n v="50"/>
    <n v="675"/>
    <n v="66"/>
    <n v="0"/>
    <n v="45"/>
    <n v="105"/>
    <n v="150"/>
    <n v="1"/>
    <n v="919.43"/>
    <n v="948.3"/>
    <n v="1030.25"/>
    <n v="0"/>
    <n v="42673.5"/>
    <n v="108176.25"/>
    <n v="150849.75"/>
    <n v="72225"/>
    <n v="1012.5"/>
    <n v="2240.8724999999999"/>
    <n v="224.08725000000001"/>
    <n v="2265.5220975000002"/>
    <n v="228817.73184750002"/>
  </r>
  <r>
    <d v="2024-04-15T00:00:00"/>
    <x v="0"/>
    <x v="0"/>
    <m/>
    <x v="11"/>
    <s v="jso"/>
    <x v="3"/>
    <n v="50"/>
    <n v="3150"/>
    <n v="67"/>
    <n v="0"/>
    <n v="500"/>
    <n v="200"/>
    <n v="700"/>
    <n v="1"/>
    <n v="919.43"/>
    <n v="948.3"/>
    <n v="1030.25"/>
    <n v="0"/>
    <n v="474150"/>
    <n v="206050"/>
    <n v="680200"/>
    <n v="337050"/>
    <n v="4725"/>
    <n v="10219.75"/>
    <n v="1021.975"/>
    <n v="10332.16725"/>
    <n v="1043548.89225"/>
  </r>
  <r>
    <d v="2024-04-15T00:00:00"/>
    <x v="0"/>
    <x v="0"/>
    <m/>
    <x v="46"/>
    <s v="Dro"/>
    <x v="0"/>
    <n v="65"/>
    <n v="2340"/>
    <n v="68"/>
    <n v="100"/>
    <n v="200"/>
    <n v="100"/>
    <n v="400"/>
    <n v="1"/>
    <n v="1161.27"/>
    <n v="1190.1300000000001"/>
    <n v="1272.08"/>
    <n v="116127"/>
    <n v="238026.00000000003"/>
    <n v="127208"/>
    <n v="481361"/>
    <n v="250380"/>
    <n v="3510"/>
    <n v="7352.51"/>
    <n v="735.25100000000009"/>
    <n v="7433.3876100000007"/>
    <n v="750772.14861000003"/>
  </r>
  <r>
    <d v="2024-04-15T00:00:00"/>
    <x v="0"/>
    <x v="0"/>
    <m/>
    <x v="46"/>
    <s v="jso"/>
    <x v="3"/>
    <n v="50"/>
    <n v="1350"/>
    <n v="68"/>
    <n v="100"/>
    <n v="150"/>
    <n v="50"/>
    <n v="300"/>
    <n v="1"/>
    <n v="919.43"/>
    <n v="948.3"/>
    <n v="1030.25"/>
    <n v="91943"/>
    <n v="142245"/>
    <n v="51512.5"/>
    <n v="285700.5"/>
    <n v="144450"/>
    <n v="2025"/>
    <n v="4321.7550000000001"/>
    <n v="432.17550000000006"/>
    <n v="4369.2943050000003"/>
    <n v="441298.72480500001"/>
  </r>
  <r>
    <d v="2024-04-15T00:00:00"/>
    <x v="0"/>
    <x v="0"/>
    <m/>
    <x v="13"/>
    <s v="jso"/>
    <x v="3"/>
    <n v="50"/>
    <n v="1350"/>
    <n v="69"/>
    <n v="50"/>
    <n v="150"/>
    <n v="100"/>
    <n v="300"/>
    <n v="1"/>
    <n v="919.43"/>
    <n v="948.3"/>
    <n v="1030.25"/>
    <n v="45971.5"/>
    <n v="142245"/>
    <n v="103025"/>
    <n v="291241.5"/>
    <n v="144450"/>
    <n v="2025"/>
    <n v="4377.165"/>
    <n v="437.7165"/>
    <n v="4425.3138149999995"/>
    <n v="446956.69531499996"/>
  </r>
  <r>
    <d v="2024-04-15T00:00:00"/>
    <x v="0"/>
    <x v="0"/>
    <m/>
    <x v="4"/>
    <s v="jso"/>
    <x v="3"/>
    <n v="50"/>
    <n v="1350"/>
    <n v="70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4-15T00:00:00"/>
    <x v="0"/>
    <x v="0"/>
    <m/>
    <x v="1"/>
    <s v="Dro"/>
    <x v="0"/>
    <n v="65"/>
    <n v="819"/>
    <n v="71"/>
    <n v="0"/>
    <n v="140"/>
    <n v="0"/>
    <n v="140"/>
    <n v="1"/>
    <n v="1161.27"/>
    <n v="1190.1300000000001"/>
    <n v="1272.08"/>
    <n v="0"/>
    <n v="166618.20000000001"/>
    <n v="0"/>
    <n v="166618.20000000001"/>
    <n v="87633"/>
    <n v="1228.5"/>
    <n v="2554.797"/>
    <n v="255.47970000000001"/>
    <n v="2582.8997669999999"/>
    <n v="260872.87646699999"/>
  </r>
  <r>
    <d v="2024-04-15T00:00:00"/>
    <x v="0"/>
    <x v="0"/>
    <m/>
    <x v="1"/>
    <s v="jso"/>
    <x v="3"/>
    <n v="50"/>
    <n v="936"/>
    <n v="71"/>
    <n v="0"/>
    <n v="108"/>
    <n v="100"/>
    <n v="208"/>
    <n v="1"/>
    <n v="919.43"/>
    <n v="948.3"/>
    <n v="1030.25"/>
    <n v="0"/>
    <n v="102416.4"/>
    <n v="103025"/>
    <n v="205441.4"/>
    <n v="100152"/>
    <n v="1404"/>
    <n v="3069.9740000000002"/>
    <n v="306.99740000000003"/>
    <n v="3103.7437140000002"/>
    <n v="313478.11511399999"/>
  </r>
  <r>
    <d v="2024-04-15T00:00:00"/>
    <x v="0"/>
    <x v="0"/>
    <m/>
    <x v="4"/>
    <s v="Dro"/>
    <x v="0"/>
    <n v="65"/>
    <n v="1755"/>
    <n v="72"/>
    <n v="150"/>
    <n v="150"/>
    <n v="0"/>
    <n v="300"/>
    <n v="1"/>
    <n v="1161.27"/>
    <n v="1190.1300000000001"/>
    <n v="1272.08"/>
    <n v="174190.5"/>
    <n v="178519.50000000003"/>
    <n v="0"/>
    <n v="352710"/>
    <n v="187785"/>
    <n v="2632.5"/>
    <n v="5431.2750000000005"/>
    <n v="543.12750000000005"/>
    <n v="5491.0190249999996"/>
    <n v="554592.92152500001"/>
  </r>
  <r>
    <d v="2024-04-15T00:00:00"/>
    <x v="0"/>
    <x v="0"/>
    <m/>
    <x v="13"/>
    <s v="jso"/>
    <x v="3"/>
    <n v="50"/>
    <n v="540"/>
    <n v="73"/>
    <n v="20"/>
    <n v="70"/>
    <n v="30"/>
    <n v="120"/>
    <n v="1"/>
    <n v="919.43"/>
    <n v="948.3"/>
    <n v="1030.25"/>
    <n v="18388.599999999999"/>
    <n v="66381"/>
    <n v="30907.5"/>
    <n v="115677.1"/>
    <n v="57780"/>
    <n v="810"/>
    <n v="1742.671"/>
    <n v="174.26710000000003"/>
    <n v="1761.840381"/>
    <n v="177945.87848099999"/>
  </r>
  <r>
    <d v="2024-04-15T00:00:00"/>
    <x v="0"/>
    <x v="0"/>
    <m/>
    <x v="26"/>
    <s v="jso"/>
    <x v="3"/>
    <n v="50"/>
    <n v="1404"/>
    <n v="74"/>
    <n v="162"/>
    <n v="75"/>
    <n v="75"/>
    <n v="312"/>
    <n v="1"/>
    <n v="919.43"/>
    <n v="948.3"/>
    <n v="1030.25"/>
    <n v="148947.66"/>
    <n v="71122.5"/>
    <n v="77268.75"/>
    <n v="297338.91000000003"/>
    <n v="150228"/>
    <n v="2106"/>
    <n v="4496.7291000000005"/>
    <n v="449.67291000000006"/>
    <n v="4546.1931201000007"/>
    <n v="459165.50513010006"/>
  </r>
  <r>
    <d v="2024-04-15T00:00:00"/>
    <x v="0"/>
    <x v="0"/>
    <m/>
    <x v="47"/>
    <s v="Dro"/>
    <x v="0"/>
    <n v="65"/>
    <n v="3510"/>
    <n v="75"/>
    <n v="150"/>
    <n v="300"/>
    <n v="150"/>
    <n v="600"/>
    <n v="1"/>
    <n v="1161.27"/>
    <n v="1190.1300000000001"/>
    <n v="1272.08"/>
    <n v="174190.5"/>
    <n v="357039.00000000006"/>
    <n v="190812"/>
    <n v="722041.5"/>
    <n v="375570"/>
    <n v="5265"/>
    <n v="11028.764999999999"/>
    <n v="1102.8765000000001"/>
    <n v="11150.081414999999"/>
    <n v="1126158.2229149998"/>
  </r>
  <r>
    <d v="2024-04-15T00:00:00"/>
    <x v="0"/>
    <x v="0"/>
    <m/>
    <x v="47"/>
    <s v="Dro"/>
    <x v="0"/>
    <n v="65"/>
    <n v="3510"/>
    <n v="76"/>
    <n v="150"/>
    <n v="300"/>
    <n v="150"/>
    <n v="600"/>
    <n v="1"/>
    <n v="1161.27"/>
    <n v="1190.1300000000001"/>
    <n v="1272.08"/>
    <n v="174190.5"/>
    <n v="357039.00000000006"/>
    <n v="190812"/>
    <n v="722041.5"/>
    <n v="375570"/>
    <n v="5265"/>
    <n v="11028.764999999999"/>
    <n v="1102.8765000000001"/>
    <n v="11150.081414999999"/>
    <n v="1126158.2229149998"/>
  </r>
  <r>
    <d v="2024-04-15T00:00:00"/>
    <x v="0"/>
    <x v="1"/>
    <m/>
    <x v="27"/>
    <s v="mo"/>
    <x v="1"/>
    <n v="50"/>
    <n v="2700"/>
    <n v="34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15T00:00:00"/>
    <x v="0"/>
    <x v="1"/>
    <m/>
    <x v="27"/>
    <s v="mo"/>
    <x v="1"/>
    <n v="50"/>
    <n v="3600"/>
    <n v="35"/>
    <n v="0"/>
    <n v="550"/>
    <n v="250"/>
    <n v="800"/>
    <n v="1"/>
    <n v="919.43"/>
    <n v="948.3"/>
    <n v="1030.25"/>
    <n v="0"/>
    <n v="521565"/>
    <n v="257562.5"/>
    <n v="779127.5"/>
    <n v="385200"/>
    <n v="5400"/>
    <n v="11697.275"/>
    <n v="1169.7275"/>
    <n v="11825.945024999999"/>
    <n v="1194420.447525"/>
  </r>
  <r>
    <d v="2024-04-16T00:00:00"/>
    <x v="0"/>
    <x v="4"/>
    <m/>
    <x v="48"/>
    <s v="mo"/>
    <x v="1"/>
    <n v="50"/>
    <n v="1350"/>
    <n v="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16T00:00:00"/>
    <x v="0"/>
    <x v="4"/>
    <m/>
    <x v="48"/>
    <s v="mo"/>
    <x v="1"/>
    <n v="50"/>
    <n v="1350"/>
    <n v="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16T00:00:00"/>
    <x v="0"/>
    <x v="4"/>
    <m/>
    <x v="48"/>
    <s v="mo"/>
    <x v="1"/>
    <n v="50"/>
    <n v="1350"/>
    <n v="3"/>
    <n v="50"/>
    <n v="0"/>
    <n v="250"/>
    <n v="300"/>
    <n v="1"/>
    <n v="919.43"/>
    <n v="948.3"/>
    <n v="1030.25"/>
    <n v="45971.5"/>
    <n v="0"/>
    <n v="257562.5"/>
    <n v="303534"/>
    <n v="144450"/>
    <n v="2025"/>
    <n v="4500.09"/>
    <n v="450.00900000000001"/>
    <n v="4549.5909900000006"/>
    <n v="459508.68999000004"/>
  </r>
  <r>
    <d v="2024-04-16T00:00:00"/>
    <x v="0"/>
    <x v="4"/>
    <m/>
    <x v="48"/>
    <s v="mo"/>
    <x v="1"/>
    <n v="50"/>
    <n v="1350"/>
    <n v="4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16T00:00:00"/>
    <x v="0"/>
    <x v="4"/>
    <m/>
    <x v="7"/>
    <s v="Dro"/>
    <x v="0"/>
    <n v="65"/>
    <n v="1755"/>
    <n v="5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4-16T00:00:00"/>
    <x v="0"/>
    <x v="2"/>
    <m/>
    <x v="41"/>
    <s v="jmso"/>
    <x v="2"/>
    <n v="50"/>
    <n v="1350"/>
    <n v="24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16T00:00:00"/>
    <x v="0"/>
    <x v="2"/>
    <m/>
    <x v="40"/>
    <s v="jmso"/>
    <x v="2"/>
    <n v="50"/>
    <n v="900"/>
    <n v="25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4-16T00:00:00"/>
    <x v="0"/>
    <x v="2"/>
    <m/>
    <x v="40"/>
    <s v="jso"/>
    <x v="3"/>
    <n v="50"/>
    <n v="450"/>
    <n v="25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4-16T00:00:00"/>
    <x v="0"/>
    <x v="2"/>
    <m/>
    <x v="40"/>
    <s v="jmso"/>
    <x v="2"/>
    <n v="50"/>
    <n v="450"/>
    <n v="26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4-16T00:00:00"/>
    <x v="0"/>
    <x v="2"/>
    <m/>
    <x v="40"/>
    <s v="jso"/>
    <x v="3"/>
    <n v="50"/>
    <n v="1350"/>
    <n v="26"/>
    <n v="100"/>
    <n v="150"/>
    <n v="50"/>
    <n v="300"/>
    <n v="1"/>
    <n v="919.43"/>
    <n v="948.3"/>
    <n v="1030.25"/>
    <n v="91943"/>
    <n v="142245"/>
    <n v="51512.5"/>
    <n v="285700.5"/>
    <n v="144450"/>
    <n v="2025"/>
    <n v="4321.7550000000001"/>
    <n v="432.17550000000006"/>
    <n v="4369.2943050000003"/>
    <n v="441298.72480500001"/>
  </r>
  <r>
    <d v="2024-04-16T00:00:00"/>
    <x v="0"/>
    <x v="2"/>
    <m/>
    <x v="32"/>
    <s v="jso"/>
    <x v="3"/>
    <n v="50"/>
    <n v="1575"/>
    <n v="27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16T00:00:00"/>
    <x v="0"/>
    <x v="2"/>
    <m/>
    <x v="32"/>
    <s v="jmso"/>
    <x v="2"/>
    <n v="50"/>
    <n v="1575"/>
    <n v="28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16T00:00:00"/>
    <x v="0"/>
    <x v="2"/>
    <m/>
    <x v="30"/>
    <s v="jso"/>
    <x v="3"/>
    <n v="50"/>
    <n v="1575"/>
    <n v="29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4-16T00:00:00"/>
    <x v="0"/>
    <x v="2"/>
    <m/>
    <x v="30"/>
    <s v="jso"/>
    <x v="3"/>
    <n v="50"/>
    <n v="1575"/>
    <n v="30"/>
    <n v="100"/>
    <n v="100"/>
    <n v="150"/>
    <n v="350"/>
    <n v="1"/>
    <n v="919.43"/>
    <n v="948.3"/>
    <n v="1030.25"/>
    <n v="91943"/>
    <n v="94830"/>
    <n v="154537.5"/>
    <n v="341310.5"/>
    <n v="168525"/>
    <n v="2362.5"/>
    <n v="5121.9800000000005"/>
    <n v="512.19800000000009"/>
    <n v="5178.3217799999993"/>
    <n v="523010.49977999995"/>
  </r>
  <r>
    <d v="2024-04-16T00:00:00"/>
    <x v="0"/>
    <x v="2"/>
    <m/>
    <x v="30"/>
    <s v="jmso"/>
    <x v="2"/>
    <n v="50"/>
    <n v="225"/>
    <n v="31"/>
    <n v="0"/>
    <n v="0"/>
    <n v="50"/>
    <n v="50"/>
    <n v="1"/>
    <n v="919.43"/>
    <n v="948.3"/>
    <n v="1030.25"/>
    <n v="0"/>
    <n v="0"/>
    <n v="51512.5"/>
    <n v="51512.5"/>
    <n v="24075"/>
    <n v="337.5"/>
    <n v="759.25"/>
    <n v="75.924999999999997"/>
    <n v="767.60175000000004"/>
    <n v="77527.776750000005"/>
  </r>
  <r>
    <d v="2024-04-16T00:00:00"/>
    <x v="0"/>
    <x v="2"/>
    <m/>
    <x v="30"/>
    <s v="jso"/>
    <x v="3"/>
    <n v="50"/>
    <n v="1350"/>
    <n v="3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16T00:00:00"/>
    <x v="0"/>
    <x v="2"/>
    <m/>
    <x v="28"/>
    <s v="jso"/>
    <x v="3"/>
    <n v="50"/>
    <n v="1575"/>
    <n v="32"/>
    <n v="150"/>
    <n v="100"/>
    <n v="100"/>
    <n v="350"/>
    <n v="1"/>
    <n v="919.43"/>
    <n v="948.3"/>
    <n v="1030.25"/>
    <n v="137914.5"/>
    <n v="94830"/>
    <n v="103025"/>
    <n v="335769.5"/>
    <n v="168525"/>
    <n v="2362.5"/>
    <n v="5066.57"/>
    <n v="506.65699999999998"/>
    <n v="5122.3022700000001"/>
    <n v="517352.52927"/>
  </r>
  <r>
    <d v="2024-04-16T00:00:00"/>
    <x v="0"/>
    <x v="2"/>
    <m/>
    <x v="33"/>
    <s v="jmso"/>
    <x v="2"/>
    <n v="50"/>
    <n v="1575"/>
    <n v="33"/>
    <n v="300"/>
    <n v="50"/>
    <n v="0"/>
    <n v="350"/>
    <n v="1"/>
    <n v="919.43"/>
    <n v="948.3"/>
    <n v="1030.25"/>
    <n v="275829"/>
    <n v="47415"/>
    <n v="0"/>
    <n v="323244"/>
    <n v="168525"/>
    <n v="2362.5"/>
    <n v="4941.3150000000005"/>
    <n v="494.13150000000007"/>
    <n v="4995.6694649999999"/>
    <n v="504562.615965"/>
  </r>
  <r>
    <d v="2024-04-16T00:00:00"/>
    <x v="0"/>
    <x v="2"/>
    <m/>
    <x v="29"/>
    <s v="jso"/>
    <x v="3"/>
    <n v="50"/>
    <n v="1350"/>
    <n v="34"/>
    <n v="0"/>
    <n v="100"/>
    <n v="200"/>
    <n v="300"/>
    <n v="1"/>
    <n v="919.43"/>
    <n v="948.3"/>
    <n v="1030.25"/>
    <n v="0"/>
    <n v="94830"/>
    <n v="206050"/>
    <n v="300880"/>
    <n v="144450"/>
    <n v="2025"/>
    <n v="4473.55"/>
    <n v="447.35500000000002"/>
    <n v="4522.7590499999997"/>
    <n v="456798.66404999996"/>
  </r>
  <r>
    <d v="2024-04-16T00:00:00"/>
    <x v="0"/>
    <x v="2"/>
    <m/>
    <x v="29"/>
    <s v="jso"/>
    <x v="3"/>
    <n v="50"/>
    <n v="1800"/>
    <n v="35"/>
    <n v="300"/>
    <n v="100"/>
    <n v="0"/>
    <n v="400"/>
    <n v="1"/>
    <n v="919.43"/>
    <n v="948.3"/>
    <n v="1030.25"/>
    <n v="275829"/>
    <n v="94830"/>
    <n v="0"/>
    <n v="370659"/>
    <n v="192600"/>
    <n v="2700"/>
    <n v="5659.59"/>
    <n v="565.95900000000006"/>
    <n v="5721.8454899999997"/>
    <n v="577906.39448999998"/>
  </r>
  <r>
    <d v="2024-04-16T00:00:00"/>
    <x v="0"/>
    <x v="2"/>
    <m/>
    <x v="39"/>
    <s v="jso"/>
    <x v="3"/>
    <n v="50"/>
    <n v="1575"/>
    <n v="36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16T00:00:00"/>
    <x v="0"/>
    <x v="5"/>
    <m/>
    <x v="49"/>
    <s v="jso"/>
    <x v="3"/>
    <n v="50"/>
    <n v="630"/>
    <n v="1"/>
    <n v="80"/>
    <n v="40"/>
    <n v="20"/>
    <n v="140"/>
    <n v="1"/>
    <n v="919.43"/>
    <n v="948.3"/>
    <n v="1030.25"/>
    <n v="73554.399999999994"/>
    <n v="37932"/>
    <n v="20605"/>
    <n v="132091.4"/>
    <n v="67410"/>
    <n v="945"/>
    <n v="2004.4639999999999"/>
    <n v="200.44640000000001"/>
    <n v="2026.5131039999999"/>
    <n v="204677.823504"/>
  </r>
  <r>
    <d v="2024-04-16T00:00:00"/>
    <x v="0"/>
    <x v="5"/>
    <m/>
    <x v="49"/>
    <s v="jso"/>
    <x v="3"/>
    <n v="50"/>
    <n v="630"/>
    <n v="2"/>
    <n v="80"/>
    <n v="40"/>
    <n v="20"/>
    <n v="140"/>
    <n v="1"/>
    <n v="919.43"/>
    <n v="948.3"/>
    <n v="1030.25"/>
    <n v="73554.399999999994"/>
    <n v="37932"/>
    <n v="20605"/>
    <n v="132091.4"/>
    <n v="67410"/>
    <n v="945"/>
    <n v="2004.4639999999999"/>
    <n v="200.44640000000001"/>
    <n v="2026.5131039999999"/>
    <n v="204677.823504"/>
  </r>
  <r>
    <d v="2024-04-16T00:00:00"/>
    <x v="0"/>
    <x v="5"/>
    <m/>
    <x v="49"/>
    <s v="jso"/>
    <x v="3"/>
    <n v="50"/>
    <n v="630"/>
    <n v="3"/>
    <n v="80"/>
    <n v="40"/>
    <n v="20"/>
    <n v="140"/>
    <n v="1"/>
    <n v="919.43"/>
    <n v="948.3"/>
    <n v="1030.25"/>
    <n v="73554.399999999994"/>
    <n v="37932"/>
    <n v="20605"/>
    <n v="132091.4"/>
    <n v="67410"/>
    <n v="945"/>
    <n v="2004.4639999999999"/>
    <n v="200.44640000000001"/>
    <n v="2026.5131039999999"/>
    <n v="204677.823504"/>
  </r>
  <r>
    <d v="2024-04-16T00:00:00"/>
    <x v="0"/>
    <x v="5"/>
    <m/>
    <x v="49"/>
    <s v="jso"/>
    <x v="3"/>
    <n v="50"/>
    <n v="630"/>
    <n v="4"/>
    <n v="80"/>
    <n v="40"/>
    <n v="20"/>
    <n v="140"/>
    <n v="1"/>
    <n v="919.43"/>
    <n v="948.3"/>
    <n v="1030.25"/>
    <n v="73554.399999999994"/>
    <n v="37932"/>
    <n v="20605"/>
    <n v="132091.4"/>
    <n v="67410"/>
    <n v="945"/>
    <n v="2004.4639999999999"/>
    <n v="200.44640000000001"/>
    <n v="2026.5131039999999"/>
    <n v="204677.823504"/>
  </r>
  <r>
    <d v="2024-04-16T00:00:00"/>
    <x v="0"/>
    <x v="5"/>
    <m/>
    <x v="49"/>
    <s v="jmso"/>
    <x v="2"/>
    <n v="50"/>
    <n v="630"/>
    <n v="5"/>
    <n v="80"/>
    <n v="40"/>
    <n v="20"/>
    <n v="140"/>
    <n v="1"/>
    <n v="919.43"/>
    <n v="948.3"/>
    <n v="1030.25"/>
    <n v="73554.399999999994"/>
    <n v="37932"/>
    <n v="20605"/>
    <n v="132091.4"/>
    <n v="67410"/>
    <n v="945"/>
    <n v="2004.4639999999999"/>
    <n v="200.44640000000001"/>
    <n v="2026.5131039999999"/>
    <n v="204677.823504"/>
  </r>
  <r>
    <d v="2024-04-16T00:00:00"/>
    <x v="0"/>
    <x v="5"/>
    <m/>
    <x v="49"/>
    <s v="jso"/>
    <x v="3"/>
    <n v="50"/>
    <n v="630"/>
    <n v="6"/>
    <n v="80"/>
    <n v="40"/>
    <n v="20"/>
    <n v="140"/>
    <n v="1"/>
    <n v="919.43"/>
    <n v="948.3"/>
    <n v="1030.25"/>
    <n v="73554.399999999994"/>
    <n v="37932"/>
    <n v="20605"/>
    <n v="132091.4"/>
    <n v="67410"/>
    <n v="945"/>
    <n v="2004.4639999999999"/>
    <n v="200.44640000000001"/>
    <n v="2026.5131039999999"/>
    <n v="204677.823504"/>
  </r>
  <r>
    <d v="2024-04-16T00:00:00"/>
    <x v="0"/>
    <x v="5"/>
    <m/>
    <x v="49"/>
    <s v="jmso"/>
    <x v="2"/>
    <n v="50"/>
    <n v="630"/>
    <n v="7"/>
    <n v="80"/>
    <n v="40"/>
    <n v="20"/>
    <n v="140"/>
    <n v="1"/>
    <n v="919.43"/>
    <n v="948.3"/>
    <n v="1030.25"/>
    <n v="73554.399999999994"/>
    <n v="37932"/>
    <n v="20605"/>
    <n v="132091.4"/>
    <n v="67410"/>
    <n v="945"/>
    <n v="2004.4639999999999"/>
    <n v="200.44640000000001"/>
    <n v="2026.5131039999999"/>
    <n v="204677.823504"/>
  </r>
  <r>
    <d v="2024-04-16T00:00:00"/>
    <x v="0"/>
    <x v="5"/>
    <m/>
    <x v="49"/>
    <s v="jmso"/>
    <x v="2"/>
    <n v="50"/>
    <n v="630"/>
    <n v="8"/>
    <n v="80"/>
    <n v="40"/>
    <n v="20"/>
    <n v="140"/>
    <n v="1"/>
    <n v="919.43"/>
    <n v="948.3"/>
    <n v="1030.25"/>
    <n v="73554.399999999994"/>
    <n v="37932"/>
    <n v="20605"/>
    <n v="132091.4"/>
    <n v="67410"/>
    <n v="945"/>
    <n v="2004.4639999999999"/>
    <n v="200.44640000000001"/>
    <n v="2026.5131039999999"/>
    <n v="204677.823504"/>
  </r>
  <r>
    <d v="2024-04-16T00:00:00"/>
    <x v="0"/>
    <x v="5"/>
    <m/>
    <x v="49"/>
    <s v="jmso"/>
    <x v="2"/>
    <n v="50"/>
    <n v="630"/>
    <n v="9"/>
    <n v="80"/>
    <n v="40"/>
    <n v="20"/>
    <n v="140"/>
    <n v="1"/>
    <n v="919.43"/>
    <n v="948.3"/>
    <n v="1030.25"/>
    <n v="73554.399999999994"/>
    <n v="37932"/>
    <n v="20605"/>
    <n v="132091.4"/>
    <n v="67410"/>
    <n v="945"/>
    <n v="2004.4639999999999"/>
    <n v="200.44640000000001"/>
    <n v="2026.5131039999999"/>
    <n v="204677.823504"/>
  </r>
  <r>
    <d v="2024-04-16T00:00:00"/>
    <x v="0"/>
    <x v="5"/>
    <m/>
    <x v="49"/>
    <s v="jmso"/>
    <x v="2"/>
    <n v="50"/>
    <n v="630"/>
    <n v="10"/>
    <n v="80"/>
    <n v="40"/>
    <n v="20"/>
    <n v="140"/>
    <n v="1"/>
    <n v="919.43"/>
    <n v="948.3"/>
    <n v="1030.25"/>
    <n v="73554.399999999994"/>
    <n v="37932"/>
    <n v="20605"/>
    <n v="132091.4"/>
    <n v="67410"/>
    <n v="945"/>
    <n v="2004.4639999999999"/>
    <n v="200.44640000000001"/>
    <n v="2026.5131039999999"/>
    <n v="204677.823504"/>
  </r>
  <r>
    <d v="2024-04-16T00:00:00"/>
    <x v="0"/>
    <x v="5"/>
    <m/>
    <x v="50"/>
    <s v="jso"/>
    <x v="3"/>
    <n v="50"/>
    <n v="3150"/>
    <n v="11"/>
    <n v="400"/>
    <n v="200"/>
    <n v="100"/>
    <n v="700"/>
    <n v="1"/>
    <n v="919.43"/>
    <n v="948.3"/>
    <n v="1030.25"/>
    <n v="367772"/>
    <n v="189660"/>
    <n v="103025"/>
    <n v="660457"/>
    <n v="337050"/>
    <n v="4725"/>
    <n v="10022.32"/>
    <n v="1002.232"/>
    <n v="10132.56552"/>
    <n v="1023389.1175199999"/>
  </r>
  <r>
    <d v="2024-04-16T00:00:00"/>
    <x v="0"/>
    <x v="5"/>
    <m/>
    <x v="51"/>
    <s v="jso"/>
    <x v="3"/>
    <n v="50"/>
    <n v="3150"/>
    <n v="12"/>
    <n v="400"/>
    <n v="200"/>
    <n v="100"/>
    <n v="700"/>
    <n v="1"/>
    <n v="919.43"/>
    <n v="948.3"/>
    <n v="1030.25"/>
    <n v="367772"/>
    <n v="189660"/>
    <n v="103025"/>
    <n v="660457"/>
    <n v="337050"/>
    <n v="4725"/>
    <n v="10022.32"/>
    <n v="1002.232"/>
    <n v="10132.56552"/>
    <n v="1023389.1175199999"/>
  </r>
  <r>
    <d v="2024-04-16T00:00:00"/>
    <x v="0"/>
    <x v="3"/>
    <m/>
    <x v="44"/>
    <s v="cwo"/>
    <x v="4"/>
    <n v="65"/>
    <n v="1755"/>
    <n v="10"/>
    <n v="0"/>
    <n v="0"/>
    <n v="300"/>
    <n v="300"/>
    <n v="1"/>
    <n v="1160.02"/>
    <n v="1188.9000000000001"/>
    <n v="1270.83"/>
    <n v="0"/>
    <n v="0"/>
    <n v="381249"/>
    <n v="381249"/>
    <n v="187785"/>
    <n v="2632.5"/>
    <n v="5716.665"/>
    <n v="571.66650000000004"/>
    <n v="5779.5483150000009"/>
    <n v="583734.37981500011"/>
  </r>
  <r>
    <d v="2024-04-16T00:00:00"/>
    <x v="0"/>
    <x v="3"/>
    <m/>
    <x v="43"/>
    <s v="cwo"/>
    <x v="4"/>
    <n v="65"/>
    <n v="1755"/>
    <n v="11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4-16T00:00:00"/>
    <x v="0"/>
    <x v="3"/>
    <m/>
    <x v="43"/>
    <s v="cwo"/>
    <x v="4"/>
    <n v="65"/>
    <n v="1755"/>
    <n v="12"/>
    <n v="0"/>
    <n v="0"/>
    <n v="300"/>
    <n v="300"/>
    <n v="1"/>
    <n v="1160.02"/>
    <n v="1188.9000000000001"/>
    <n v="1270.83"/>
    <n v="0"/>
    <n v="0"/>
    <n v="381249"/>
    <n v="381249"/>
    <n v="187785"/>
    <n v="2632.5"/>
    <n v="5716.665"/>
    <n v="571.66650000000004"/>
    <n v="5779.5483150000009"/>
    <n v="583734.37981500011"/>
  </r>
  <r>
    <d v="2024-04-16T00:00:00"/>
    <x v="0"/>
    <x v="3"/>
    <m/>
    <x v="43"/>
    <s v="cwo"/>
    <x v="4"/>
    <n v="65"/>
    <n v="1755"/>
    <n v="13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4-16T00:00:00"/>
    <x v="0"/>
    <x v="1"/>
    <m/>
    <x v="27"/>
    <s v="jso"/>
    <x v="3"/>
    <n v="50"/>
    <n v="2700"/>
    <n v="36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16T00:00:00"/>
    <x v="0"/>
    <x v="1"/>
    <m/>
    <x v="27"/>
    <s v="jso"/>
    <x v="3"/>
    <n v="50"/>
    <n v="3600"/>
    <n v="37"/>
    <n v="0"/>
    <n v="500"/>
    <n v="300"/>
    <n v="800"/>
    <n v="1"/>
    <n v="919.43"/>
    <n v="948.3"/>
    <n v="1030.25"/>
    <n v="0"/>
    <n v="474150"/>
    <n v="309075"/>
    <n v="783225"/>
    <n v="385200"/>
    <n v="5400"/>
    <n v="11738.25"/>
    <n v="1173.825"/>
    <n v="11867.37075"/>
    <n v="1198604.44575"/>
  </r>
  <r>
    <d v="2024-04-16T00:00:00"/>
    <x v="0"/>
    <x v="1"/>
    <s v="Harpal Ji"/>
    <x v="8"/>
    <s v="jso"/>
    <x v="3"/>
    <n v="50"/>
    <n v="1350"/>
    <n v="3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16T00:00:00"/>
    <x v="0"/>
    <x v="1"/>
    <s v="Harpal Ji"/>
    <x v="8"/>
    <s v="mo"/>
    <x v="1"/>
    <n v="50"/>
    <n v="1800"/>
    <n v="38"/>
    <n v="0"/>
    <n v="300"/>
    <n v="100"/>
    <n v="400"/>
    <n v="1"/>
    <n v="919.43"/>
    <n v="948.3"/>
    <n v="1030.25"/>
    <n v="0"/>
    <n v="284490"/>
    <n v="103025"/>
    <n v="387515"/>
    <n v="192600"/>
    <n v="2700"/>
    <n v="5828.1500000000005"/>
    <n v="582.81500000000005"/>
    <n v="5892.25965"/>
    <n v="595118.22464999999"/>
  </r>
  <r>
    <d v="2024-04-16T00:00:00"/>
    <x v="0"/>
    <x v="1"/>
    <s v="Harpal Ji"/>
    <x v="8"/>
    <s v="jso"/>
    <x v="3"/>
    <n v="50"/>
    <n v="3150"/>
    <n v="39"/>
    <n v="0"/>
    <n v="500"/>
    <n v="200"/>
    <n v="700"/>
    <n v="1"/>
    <n v="919.43"/>
    <n v="948.3"/>
    <n v="1030.25"/>
    <n v="0"/>
    <n v="474150"/>
    <n v="206050"/>
    <n v="680200"/>
    <n v="337050"/>
    <n v="4725"/>
    <n v="10219.75"/>
    <n v="1021.975"/>
    <n v="10332.16725"/>
    <n v="1043548.89225"/>
  </r>
  <r>
    <d v="2024-04-16T00:00:00"/>
    <x v="0"/>
    <x v="0"/>
    <m/>
    <x v="52"/>
    <s v="jso"/>
    <x v="3"/>
    <n v="50"/>
    <n v="450"/>
    <n v="77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4-16T00:00:00"/>
    <x v="0"/>
    <x v="0"/>
    <m/>
    <x v="52"/>
    <s v="Dro"/>
    <x v="0"/>
    <n v="65"/>
    <n v="877.5"/>
    <n v="77"/>
    <n v="0"/>
    <n v="75"/>
    <n v="75"/>
    <n v="150"/>
    <n v="1"/>
    <n v="1161.27"/>
    <n v="1190.1300000000001"/>
    <n v="1272.08"/>
    <n v="0"/>
    <n v="89259.750000000015"/>
    <n v="95406"/>
    <n v="184665.75"/>
    <n v="93892.5"/>
    <n v="1316.25"/>
    <n v="2798.7449999999999"/>
    <n v="279.87450000000001"/>
    <n v="2829.5311949999996"/>
    <n v="285782.65069499996"/>
  </r>
  <r>
    <d v="2024-04-16T00:00:00"/>
    <x v="0"/>
    <x v="0"/>
    <m/>
    <x v="23"/>
    <s v="jso"/>
    <x v="3"/>
    <n v="50"/>
    <n v="900"/>
    <n v="78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4-16T00:00:00"/>
    <x v="0"/>
    <x v="0"/>
    <m/>
    <x v="53"/>
    <s v="Dro"/>
    <x v="0"/>
    <n v="65"/>
    <n v="4680"/>
    <n v="79"/>
    <n v="0"/>
    <n v="400"/>
    <n v="400"/>
    <n v="800"/>
    <n v="1"/>
    <n v="1161.27"/>
    <n v="1190.1300000000001"/>
    <n v="1272.08"/>
    <n v="0"/>
    <n v="476052.00000000006"/>
    <n v="508832"/>
    <n v="984884"/>
    <n v="500760"/>
    <n v="7020"/>
    <n v="14926.64"/>
    <n v="1492.664"/>
    <n v="15090.83304"/>
    <n v="1524174.1370399999"/>
  </r>
  <r>
    <d v="2024-04-16T00:00:00"/>
    <x v="0"/>
    <x v="0"/>
    <m/>
    <x v="53"/>
    <s v="jso"/>
    <x v="3"/>
    <n v="50"/>
    <n v="450"/>
    <n v="80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4-16T00:00:00"/>
    <x v="0"/>
    <x v="0"/>
    <m/>
    <x v="54"/>
    <s v="Dro"/>
    <x v="0"/>
    <n v="65"/>
    <n v="5265"/>
    <n v="81"/>
    <n v="500"/>
    <n v="200"/>
    <n v="200"/>
    <n v="900"/>
    <n v="1"/>
    <n v="1161.27"/>
    <n v="1190.1300000000001"/>
    <n v="1272.08"/>
    <n v="580635"/>
    <n v="238026.00000000003"/>
    <n v="254416"/>
    <n v="1073077"/>
    <n v="563355"/>
    <n v="7897.5"/>
    <n v="16443.295000000002"/>
    <n v="1644.3295000000003"/>
    <n v="16624.171244999998"/>
    <n v="1679041.295745"/>
  </r>
  <r>
    <d v="2024-04-16T00:00:00"/>
    <x v="0"/>
    <x v="0"/>
    <m/>
    <x v="55"/>
    <s v="Dro"/>
    <x v="0"/>
    <n v="65"/>
    <n v="7020"/>
    <n v="82"/>
    <n v="400"/>
    <n v="400"/>
    <n v="400"/>
    <n v="1200"/>
    <n v="1"/>
    <n v="1161.27"/>
    <n v="1190.1300000000001"/>
    <n v="1272.08"/>
    <n v="464508"/>
    <n v="476052.00000000006"/>
    <n v="508832"/>
    <n v="1449392"/>
    <n v="751140"/>
    <n v="10530"/>
    <n v="22110.62"/>
    <n v="2211.0619999999999"/>
    <n v="22353.83682"/>
    <n v="2257737.5188199999"/>
  </r>
  <r>
    <d v="2024-04-16T00:00:00"/>
    <x v="0"/>
    <x v="0"/>
    <m/>
    <x v="56"/>
    <s v="Dro"/>
    <x v="0"/>
    <n v="65"/>
    <n v="1755"/>
    <n v="83"/>
    <n v="250"/>
    <n v="0"/>
    <n v="50"/>
    <n v="300"/>
    <n v="1"/>
    <n v="1161.27"/>
    <n v="1190.1300000000001"/>
    <n v="1272.08"/>
    <n v="290317.5"/>
    <n v="0"/>
    <n v="63604"/>
    <n v="353921.5"/>
    <n v="187785"/>
    <n v="2632.5"/>
    <n v="5443.39"/>
    <n v="544.33900000000006"/>
    <n v="5503.2672900000007"/>
    <n v="555829.99629000004"/>
  </r>
  <r>
    <d v="2024-04-16T00:00:00"/>
    <x v="0"/>
    <x v="0"/>
    <m/>
    <x v="5"/>
    <s v="jso"/>
    <x v="3"/>
    <n v="50"/>
    <n v="1350"/>
    <n v="84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4-16T00:00:00"/>
    <x v="0"/>
    <x v="0"/>
    <m/>
    <x v="57"/>
    <s v="jso"/>
    <x v="3"/>
    <n v="50"/>
    <n v="1350"/>
    <n v="85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4-16T00:00:00"/>
    <x v="0"/>
    <x v="0"/>
    <m/>
    <x v="37"/>
    <s v="jso"/>
    <x v="3"/>
    <n v="50"/>
    <n v="1125"/>
    <n v="86"/>
    <n v="0"/>
    <n v="155"/>
    <n v="95"/>
    <n v="250"/>
    <n v="1"/>
    <n v="919.43"/>
    <n v="948.3"/>
    <n v="1030.25"/>
    <n v="0"/>
    <n v="146986.5"/>
    <n v="97873.75"/>
    <n v="244860.25"/>
    <n v="120375"/>
    <n v="1687.5"/>
    <n v="3669.2275"/>
    <n v="366.92275000000001"/>
    <n v="3709.5890025000003"/>
    <n v="374668.4892525"/>
  </r>
  <r>
    <d v="2024-04-16T00:00:00"/>
    <x v="0"/>
    <x v="0"/>
    <m/>
    <x v="15"/>
    <s v="jso"/>
    <x v="3"/>
    <n v="50"/>
    <n v="1350"/>
    <n v="87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4-16T00:00:00"/>
    <x v="0"/>
    <x v="0"/>
    <m/>
    <x v="52"/>
    <s v="Dro"/>
    <x v="0"/>
    <n v="65"/>
    <n v="585"/>
    <n v="88"/>
    <n v="100"/>
    <n v="0"/>
    <n v="0"/>
    <n v="100"/>
    <n v="1"/>
    <n v="1161.27"/>
    <n v="1190.1300000000001"/>
    <n v="1272.08"/>
    <n v="116127"/>
    <n v="0"/>
    <n v="0"/>
    <n v="116127"/>
    <n v="62595"/>
    <n v="877.5"/>
    <n v="1795.9950000000001"/>
    <n v="179.59950000000003"/>
    <n v="1815.750945"/>
    <n v="183390.84544500001"/>
  </r>
  <r>
    <d v="2024-04-16T00:00:00"/>
    <x v="0"/>
    <x v="0"/>
    <m/>
    <x v="52"/>
    <s v="jso"/>
    <x v="3"/>
    <n v="50"/>
    <n v="405"/>
    <n v="88"/>
    <n v="0"/>
    <n v="45"/>
    <n v="45"/>
    <n v="90"/>
    <n v="1"/>
    <n v="919.43"/>
    <n v="948.3"/>
    <n v="1030.25"/>
    <n v="0"/>
    <n v="42673.5"/>
    <n v="46361.25"/>
    <n v="89034.75"/>
    <n v="43335"/>
    <n v="607.5"/>
    <n v="1329.7725"/>
    <n v="132.97725"/>
    <n v="1344.3999974999999"/>
    <n v="135784.39974749999"/>
  </r>
  <r>
    <d v="2024-04-17T00:00:00"/>
    <x v="0"/>
    <x v="3"/>
    <m/>
    <x v="58"/>
    <s v="cwo"/>
    <x v="4"/>
    <n v="65"/>
    <n v="1462.5"/>
    <n v="14"/>
    <n v="100"/>
    <n v="100"/>
    <n v="50"/>
    <n v="250"/>
    <n v="1"/>
    <n v="1160.02"/>
    <n v="1188.9000000000001"/>
    <n v="1270.83"/>
    <n v="116002"/>
    <n v="118890.00000000001"/>
    <n v="63541.5"/>
    <n v="298433.5"/>
    <n v="156487.5"/>
    <n v="2193.75"/>
    <n v="4571.1475"/>
    <n v="457.11475000000002"/>
    <n v="4621.4301225000008"/>
    <n v="466764.44237250002"/>
  </r>
  <r>
    <d v="2024-04-17T00:00:00"/>
    <x v="0"/>
    <x v="3"/>
    <m/>
    <x v="58"/>
    <s v="cwo"/>
    <x v="4"/>
    <n v="65"/>
    <n v="1462.5"/>
    <n v="15"/>
    <n v="100"/>
    <n v="100"/>
    <n v="50"/>
    <n v="250"/>
    <n v="1"/>
    <n v="1160.02"/>
    <n v="1188.9000000000001"/>
    <n v="1270.83"/>
    <n v="116002"/>
    <n v="118890.00000000001"/>
    <n v="63541.5"/>
    <n v="298433.5"/>
    <n v="156487.5"/>
    <n v="2193.75"/>
    <n v="4571.1475"/>
    <n v="457.11475000000002"/>
    <n v="4621.4301225000008"/>
    <n v="466764.44237250002"/>
  </r>
  <r>
    <d v="2024-04-17T00:00:00"/>
    <x v="0"/>
    <x v="3"/>
    <m/>
    <x v="58"/>
    <s v="cwo"/>
    <x v="4"/>
    <n v="65"/>
    <n v="1755"/>
    <n v="16"/>
    <n v="200"/>
    <n v="0"/>
    <n v="100"/>
    <n v="300"/>
    <n v="1"/>
    <n v="1160.02"/>
    <n v="1188.9000000000001"/>
    <n v="1270.83"/>
    <n v="232004"/>
    <n v="0"/>
    <n v="127083"/>
    <n v="359087"/>
    <n v="187785"/>
    <n v="2632.5"/>
    <n v="5495.0450000000001"/>
    <n v="549.50450000000001"/>
    <n v="5555.4904950000009"/>
    <n v="561104.53999500012"/>
  </r>
  <r>
    <d v="2024-04-17T00:00:00"/>
    <x v="0"/>
    <x v="3"/>
    <m/>
    <x v="58"/>
    <s v="cwo"/>
    <x v="4"/>
    <n v="65"/>
    <n v="3510"/>
    <n v="17"/>
    <n v="300"/>
    <n v="200"/>
    <n v="100"/>
    <n v="600"/>
    <n v="1"/>
    <n v="1160.02"/>
    <n v="1188.9000000000001"/>
    <n v="1270.83"/>
    <n v="348006"/>
    <n v="237780.00000000003"/>
    <n v="127083"/>
    <n v="712869"/>
    <n v="375570"/>
    <n v="5265"/>
    <n v="10937.04"/>
    <n v="1093.7040000000002"/>
    <n v="11057.34744"/>
    <n v="1116792.0914399999"/>
  </r>
  <r>
    <d v="2024-04-17T00:00:00"/>
    <x v="0"/>
    <x v="3"/>
    <m/>
    <x v="59"/>
    <s v="jmso"/>
    <x v="2"/>
    <n v="50"/>
    <n v="2700"/>
    <n v="18"/>
    <n v="200"/>
    <n v="200"/>
    <n v="200"/>
    <n v="600"/>
    <n v="1"/>
    <n v="919.43"/>
    <n v="948.3"/>
    <n v="1030.25"/>
    <n v="183886"/>
    <n v="189660"/>
    <n v="206050"/>
    <n v="579596"/>
    <n v="288900"/>
    <n v="4050"/>
    <n v="8725.4600000000009"/>
    <n v="872.54600000000016"/>
    <n v="8821.440059999999"/>
    <n v="890965.44605999999"/>
  </r>
  <r>
    <d v="2024-04-17T00:00:00"/>
    <x v="0"/>
    <x v="3"/>
    <m/>
    <x v="59"/>
    <s v="jso"/>
    <x v="3"/>
    <n v="50"/>
    <n v="2700"/>
    <n v="18"/>
    <n v="200"/>
    <n v="200"/>
    <n v="200"/>
    <n v="600"/>
    <n v="1"/>
    <n v="919.43"/>
    <n v="948.3"/>
    <n v="1030.25"/>
    <n v="183886"/>
    <n v="189660"/>
    <n v="206050"/>
    <n v="579596"/>
    <n v="288900"/>
    <n v="4050"/>
    <n v="8725.4600000000009"/>
    <n v="872.54600000000016"/>
    <n v="8821.440059999999"/>
    <n v="890965.44605999999"/>
  </r>
  <r>
    <d v="2024-04-17T00:00:00"/>
    <x v="0"/>
    <x v="2"/>
    <m/>
    <x v="30"/>
    <s v="jmso"/>
    <x v="2"/>
    <n v="50"/>
    <n v="1575"/>
    <n v="37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17T00:00:00"/>
    <x v="0"/>
    <x v="2"/>
    <m/>
    <x v="33"/>
    <s v="jmso"/>
    <x v="2"/>
    <n v="50"/>
    <n v="1575"/>
    <n v="38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4-17T00:00:00"/>
    <x v="0"/>
    <x v="2"/>
    <m/>
    <x v="40"/>
    <s v="jso"/>
    <x v="3"/>
    <n v="50"/>
    <n v="1575"/>
    <n v="39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17T00:00:00"/>
    <x v="0"/>
    <x v="2"/>
    <m/>
    <x v="40"/>
    <s v="jso"/>
    <x v="3"/>
    <n v="50"/>
    <n v="1575"/>
    <n v="40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17T00:00:00"/>
    <x v="0"/>
    <x v="2"/>
    <m/>
    <x v="39"/>
    <s v="jso"/>
    <x v="3"/>
    <n v="50"/>
    <n v="1350"/>
    <n v="41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4-17T00:00:00"/>
    <x v="0"/>
    <x v="2"/>
    <m/>
    <x v="39"/>
    <s v="jso"/>
    <x v="3"/>
    <n v="50"/>
    <n v="1800"/>
    <n v="42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17T00:00:00"/>
    <x v="0"/>
    <x v="2"/>
    <m/>
    <x v="28"/>
    <s v="jmso"/>
    <x v="2"/>
    <n v="50"/>
    <n v="1575"/>
    <n v="43"/>
    <n v="250"/>
    <n v="100"/>
    <n v="0"/>
    <n v="350"/>
    <n v="1"/>
    <n v="919.43"/>
    <n v="948.3"/>
    <n v="1030.25"/>
    <n v="229857.5"/>
    <n v="94830"/>
    <n v="0"/>
    <n v="324687.5"/>
    <n v="168525"/>
    <n v="2362.5"/>
    <n v="4955.75"/>
    <n v="495.57500000000005"/>
    <n v="5010.26325"/>
    <n v="506036.58825000003"/>
  </r>
  <r>
    <d v="2024-04-17T00:00:00"/>
    <x v="0"/>
    <x v="4"/>
    <m/>
    <x v="7"/>
    <s v="Dro"/>
    <x v="0"/>
    <n v="65"/>
    <n v="1170"/>
    <n v="6"/>
    <n v="0"/>
    <n v="200"/>
    <n v="0"/>
    <n v="200"/>
    <n v="1"/>
    <n v="1161.27"/>
    <n v="1190.1300000000001"/>
    <n v="1272.08"/>
    <n v="0"/>
    <n v="238026.00000000003"/>
    <n v="0"/>
    <n v="238026.00000000003"/>
    <n v="125190"/>
    <n v="1755"/>
    <n v="3649.71"/>
    <n v="364.971"/>
    <n v="3689.8568100000007"/>
    <n v="372675.53781000007"/>
  </r>
  <r>
    <d v="2024-04-17T00:00:00"/>
    <x v="0"/>
    <x v="4"/>
    <m/>
    <x v="7"/>
    <s v="Dro"/>
    <x v="0"/>
    <n v="65"/>
    <n v="1755"/>
    <n v="7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4-17T00:00:00"/>
    <x v="0"/>
    <x v="4"/>
    <m/>
    <x v="48"/>
    <s v="mo"/>
    <x v="1"/>
    <n v="50"/>
    <n v="900"/>
    <n v="8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4-17T00:00:00"/>
    <x v="0"/>
    <x v="4"/>
    <m/>
    <x v="7"/>
    <s v="Dro"/>
    <x v="0"/>
    <n v="65"/>
    <n v="1755"/>
    <n v="9"/>
    <n v="0"/>
    <n v="300"/>
    <n v="0"/>
    <n v="300"/>
    <n v="1"/>
    <n v="1161.27"/>
    <n v="1190.1300000000001"/>
    <n v="1272.08"/>
    <n v="0"/>
    <n v="357039.00000000006"/>
    <n v="0"/>
    <n v="357039.00000000006"/>
    <n v="187785"/>
    <n v="2632.5"/>
    <n v="5474.5650000000005"/>
    <n v="547.45650000000012"/>
    <n v="5534.785214999999"/>
    <n v="559013.30671499996"/>
  </r>
  <r>
    <d v="2024-04-17T00:00:00"/>
    <x v="0"/>
    <x v="3"/>
    <m/>
    <x v="43"/>
    <s v="cwo"/>
    <x v="4"/>
    <n v="65"/>
    <n v="585"/>
    <n v="19"/>
    <n v="100"/>
    <n v="0"/>
    <n v="0"/>
    <n v="100"/>
    <n v="1"/>
    <n v="1160.02"/>
    <n v="1188.9000000000001"/>
    <n v="1270.83"/>
    <n v="116002"/>
    <n v="0"/>
    <n v="0"/>
    <n v="116002"/>
    <n v="62595"/>
    <n v="877.5"/>
    <n v="1794.7450000000001"/>
    <n v="179.47450000000003"/>
    <n v="1814.4871950000002"/>
    <n v="183263.206695"/>
  </r>
  <r>
    <d v="2024-04-17T00:00:00"/>
    <x v="0"/>
    <x v="3"/>
    <m/>
    <x v="44"/>
    <s v="jso"/>
    <x v="3"/>
    <n v="50"/>
    <n v="1125"/>
    <n v="20"/>
    <n v="50"/>
    <n v="100"/>
    <n v="100"/>
    <n v="250"/>
    <n v="1"/>
    <n v="919.43"/>
    <n v="948.3"/>
    <n v="1030.25"/>
    <n v="45971.5"/>
    <n v="94830"/>
    <n v="103025"/>
    <n v="243826.5"/>
    <n v="120375"/>
    <n v="1687.5"/>
    <n v="3658.89"/>
    <n v="365.88900000000001"/>
    <n v="3699.1377900000007"/>
    <n v="373612.91679000005"/>
  </r>
  <r>
    <d v="2024-04-17T00:00:00"/>
    <x v="0"/>
    <x v="0"/>
    <m/>
    <x v="11"/>
    <s v="jso"/>
    <x v="3"/>
    <n v="50"/>
    <n v="112.5"/>
    <n v="89"/>
    <n v="25"/>
    <n v="0"/>
    <n v="0"/>
    <n v="25"/>
    <n v="1"/>
    <n v="919.43"/>
    <n v="948.3"/>
    <n v="1030.25"/>
    <n v="22985.75"/>
    <n v="0"/>
    <n v="0"/>
    <n v="22985.75"/>
    <n v="12037.5"/>
    <n v="168.75"/>
    <n v="351.92"/>
    <n v="35.192"/>
    <n v="355.79112000000003"/>
    <n v="35934.903120000003"/>
  </r>
  <r>
    <d v="2024-04-17T00:00:00"/>
    <x v="0"/>
    <x v="0"/>
    <m/>
    <x v="11"/>
    <s v="Dro"/>
    <x v="0"/>
    <n v="65"/>
    <n v="3217.5"/>
    <n v="89"/>
    <n v="550"/>
    <n v="0"/>
    <n v="0"/>
    <n v="550"/>
    <n v="1"/>
    <n v="1161.27"/>
    <n v="1190.1300000000001"/>
    <n v="1272.08"/>
    <n v="638698.5"/>
    <n v="0"/>
    <n v="0"/>
    <n v="638698.5"/>
    <n v="344272.5"/>
    <n v="4826.25"/>
    <n v="9877.9724999999999"/>
    <n v="987.79725000000008"/>
    <n v="9986.6301975000006"/>
    <n v="1008649.6499475"/>
  </r>
  <r>
    <d v="2024-04-17T00:00:00"/>
    <x v="0"/>
    <x v="0"/>
    <m/>
    <x v="35"/>
    <s v="Dro"/>
    <x v="0"/>
    <n v="65"/>
    <n v="1755"/>
    <n v="90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4-17T00:00:00"/>
    <x v="0"/>
    <x v="0"/>
    <m/>
    <x v="35"/>
    <s v="Dro"/>
    <x v="0"/>
    <n v="65"/>
    <n v="1755"/>
    <n v="91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4-17T00:00:00"/>
    <x v="0"/>
    <x v="0"/>
    <m/>
    <x v="35"/>
    <s v="Dro"/>
    <x v="0"/>
    <n v="65"/>
    <n v="1755"/>
    <n v="92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4-17T00:00:00"/>
    <x v="0"/>
    <x v="0"/>
    <m/>
    <x v="6"/>
    <s v="Dro"/>
    <x v="0"/>
    <n v="65"/>
    <n v="3510"/>
    <n v="93"/>
    <n v="400"/>
    <n v="150"/>
    <n v="50"/>
    <n v="600"/>
    <n v="1"/>
    <n v="1161.27"/>
    <n v="1190.1300000000001"/>
    <n v="1272.08"/>
    <n v="464508"/>
    <n v="178519.50000000003"/>
    <n v="63604"/>
    <n v="706631.5"/>
    <n v="375570"/>
    <n v="5265"/>
    <n v="10874.665000000001"/>
    <n v="1087.4665000000002"/>
    <n v="10994.286315000001"/>
    <n v="1110422.9178150001"/>
  </r>
  <r>
    <d v="2024-04-17T00:00:00"/>
    <x v="0"/>
    <x v="0"/>
    <m/>
    <x v="53"/>
    <s v="Dro"/>
    <x v="0"/>
    <n v="65"/>
    <n v="585"/>
    <n v="94"/>
    <n v="100"/>
    <n v="0"/>
    <n v="0"/>
    <n v="100"/>
    <n v="1"/>
    <n v="1161.27"/>
    <n v="1190.1300000000001"/>
    <n v="1272.08"/>
    <n v="116127"/>
    <n v="0"/>
    <n v="0"/>
    <n v="116127"/>
    <n v="62595"/>
    <n v="877.5"/>
    <n v="1795.9950000000001"/>
    <n v="179.59950000000003"/>
    <n v="1815.750945"/>
    <n v="183390.84544500001"/>
  </r>
  <r>
    <d v="2024-04-17T00:00:00"/>
    <x v="0"/>
    <x v="0"/>
    <m/>
    <x v="53"/>
    <s v="Dro"/>
    <x v="0"/>
    <n v="65"/>
    <n v="1755"/>
    <n v="95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4-17T00:00:00"/>
    <x v="0"/>
    <x v="2"/>
    <m/>
    <x v="41"/>
    <s v="jmso"/>
    <x v="2"/>
    <n v="50"/>
    <n v="1800"/>
    <n v="44"/>
    <n v="100"/>
    <n v="100"/>
    <n v="200"/>
    <n v="400"/>
    <n v="1"/>
    <n v="919.43"/>
    <n v="948.3"/>
    <n v="1030.25"/>
    <n v="91943"/>
    <n v="94830"/>
    <n v="206050"/>
    <n v="392823"/>
    <n v="192600"/>
    <n v="2700"/>
    <n v="5881.2300000000005"/>
    <n v="588.12300000000005"/>
    <n v="5945.92353"/>
    <n v="600538.27653000003"/>
  </r>
  <r>
    <d v="2024-04-17T00:00:00"/>
    <x v="0"/>
    <x v="2"/>
    <m/>
    <x v="41"/>
    <s v="jmso"/>
    <x v="2"/>
    <n v="50"/>
    <n v="1350"/>
    <n v="45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17T00:00:00"/>
    <x v="0"/>
    <x v="2"/>
    <m/>
    <x v="41"/>
    <s v="jmso"/>
    <x v="2"/>
    <n v="50"/>
    <n v="1350"/>
    <n v="46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17T00:00:00"/>
    <x v="0"/>
    <x v="0"/>
    <m/>
    <x v="22"/>
    <s v="Dro"/>
    <x v="0"/>
    <n v="65"/>
    <n v="2925"/>
    <n v="96"/>
    <n v="200"/>
    <n v="200"/>
    <n v="100"/>
    <n v="500"/>
    <n v="1"/>
    <n v="1161.27"/>
    <n v="1190.1300000000001"/>
    <n v="1272.08"/>
    <n v="232254"/>
    <n v="238026.00000000003"/>
    <n v="127208"/>
    <n v="597488"/>
    <n v="312975"/>
    <n v="4387.5"/>
    <n v="9148.505000000001"/>
    <n v="914.85050000000012"/>
    <n v="9249.1385549999995"/>
    <n v="934162.9940549999"/>
  </r>
  <r>
    <d v="2024-04-17T00:00:00"/>
    <x v="0"/>
    <x v="0"/>
    <m/>
    <x v="12"/>
    <s v="Dro"/>
    <x v="0"/>
    <n v="65"/>
    <n v="2340"/>
    <n v="97"/>
    <n v="200"/>
    <n v="100"/>
    <n v="100"/>
    <n v="400"/>
    <n v="1"/>
    <n v="1161.27"/>
    <n v="1190.1300000000001"/>
    <n v="1272.08"/>
    <n v="232254"/>
    <n v="119013.00000000001"/>
    <n v="127208"/>
    <n v="478475"/>
    <n v="250380"/>
    <n v="3510"/>
    <n v="7323.6500000000005"/>
    <n v="732.36500000000012"/>
    <n v="7404.2101499999999"/>
    <n v="747825.22515000007"/>
  </r>
  <r>
    <d v="2024-04-17T00:00:00"/>
    <x v="0"/>
    <x v="0"/>
    <m/>
    <x v="12"/>
    <s v="Dro"/>
    <x v="0"/>
    <n v="65"/>
    <n v="2363.3999999999996"/>
    <n v="98"/>
    <n v="204"/>
    <n v="200"/>
    <n v="0"/>
    <n v="404"/>
    <n v="1"/>
    <n v="1161.27"/>
    <n v="1190.1300000000001"/>
    <n v="1272.08"/>
    <n v="236899.08"/>
    <n v="238026.00000000003"/>
    <n v="0"/>
    <n v="474925.08"/>
    <n v="252883.79999999996"/>
    <n v="3545.0999999999995"/>
    <n v="7313.5397999999996"/>
    <n v="731.35397999999998"/>
    <n v="7393.9887378000003"/>
    <n v="746792.86251780007"/>
  </r>
  <r>
    <d v="2024-04-17T00:00:00"/>
    <x v="0"/>
    <x v="0"/>
    <m/>
    <x v="12"/>
    <s v="Dro"/>
    <x v="0"/>
    <n v="65"/>
    <n v="2340"/>
    <n v="99"/>
    <n v="200"/>
    <n v="200"/>
    <n v="0"/>
    <n v="400"/>
    <n v="1"/>
    <n v="1161.27"/>
    <n v="1190.1300000000001"/>
    <n v="1272.08"/>
    <n v="232254"/>
    <n v="238026.00000000003"/>
    <n v="0"/>
    <n v="470280"/>
    <n v="250380"/>
    <n v="3510"/>
    <n v="7241.7"/>
    <n v="724.17000000000007"/>
    <n v="7321.3586999999998"/>
    <n v="739457.22869999998"/>
  </r>
  <r>
    <d v="2024-04-17T00:00:00"/>
    <x v="0"/>
    <x v="0"/>
    <m/>
    <x v="34"/>
    <s v="Dro"/>
    <x v="0"/>
    <n v="65"/>
    <n v="2340"/>
    <n v="100"/>
    <n v="200"/>
    <n v="200"/>
    <n v="0"/>
    <n v="400"/>
    <n v="1"/>
    <n v="1161.27"/>
    <n v="1190.1300000000001"/>
    <n v="1272.08"/>
    <n v="232254"/>
    <n v="238026.00000000003"/>
    <n v="0"/>
    <n v="470280"/>
    <n v="250380"/>
    <n v="3510"/>
    <n v="7241.7"/>
    <n v="724.17000000000007"/>
    <n v="7321.3586999999998"/>
    <n v="739457.22869999998"/>
  </r>
  <r>
    <d v="2024-04-17T00:00:00"/>
    <x v="0"/>
    <x v="0"/>
    <m/>
    <x v="34"/>
    <s v="Dro"/>
    <x v="0"/>
    <n v="65"/>
    <n v="1755"/>
    <n v="101"/>
    <n v="200"/>
    <n v="100"/>
    <n v="0"/>
    <n v="300"/>
    <n v="1"/>
    <n v="1161.27"/>
    <n v="1190.1300000000001"/>
    <n v="1272.08"/>
    <n v="232254"/>
    <n v="119013.00000000001"/>
    <n v="0"/>
    <n v="351267"/>
    <n v="187785"/>
    <n v="2632.5"/>
    <n v="5416.8450000000003"/>
    <n v="541.68450000000007"/>
    <n v="5476.4302949999992"/>
    <n v="553119.45979499992"/>
  </r>
  <r>
    <d v="2024-04-17T00:00:00"/>
    <x v="0"/>
    <x v="0"/>
    <m/>
    <x v="34"/>
    <s v="Dro"/>
    <x v="0"/>
    <n v="65"/>
    <n v="1755"/>
    <n v="102"/>
    <n v="200"/>
    <n v="100"/>
    <n v="0"/>
    <n v="300"/>
    <n v="1"/>
    <n v="1161.27"/>
    <n v="1190.1300000000001"/>
    <n v="1272.08"/>
    <n v="232254"/>
    <n v="119013.00000000001"/>
    <n v="0"/>
    <n v="351267"/>
    <n v="187785"/>
    <n v="2632.5"/>
    <n v="5416.8450000000003"/>
    <n v="541.68450000000007"/>
    <n v="5476.4302949999992"/>
    <n v="553119.45979499992"/>
  </r>
  <r>
    <d v="2024-04-17T00:00:00"/>
    <x v="0"/>
    <x v="6"/>
    <m/>
    <x v="60"/>
    <s v="jso"/>
    <x v="3"/>
    <n v="50"/>
    <n v="900"/>
    <n v="1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4-17T00:00:00"/>
    <x v="0"/>
    <x v="6"/>
    <m/>
    <x v="60"/>
    <s v="cwo"/>
    <x v="4"/>
    <n v="65"/>
    <n v="1901.2499999999998"/>
    <n v="2"/>
    <n v="225"/>
    <n v="100"/>
    <n v="0"/>
    <n v="325"/>
    <n v="1"/>
    <n v="1160.02"/>
    <n v="1188.9000000000001"/>
    <n v="1270.83"/>
    <n v="261004.5"/>
    <n v="118890.00000000001"/>
    <n v="0"/>
    <n v="379894.5"/>
    <n v="203433.74999999997"/>
    <n v="2851.8749999999995"/>
    <n v="5861.8012500000004"/>
    <n v="586.18012500000009"/>
    <n v="5926.2810637499997"/>
    <n v="598554.38743875001"/>
  </r>
  <r>
    <d v="2024-04-17T00:00:00"/>
    <x v="0"/>
    <x v="6"/>
    <m/>
    <x v="60"/>
    <s v="Dro"/>
    <x v="0"/>
    <n v="65"/>
    <n v="292.5"/>
    <n v="2"/>
    <n v="0"/>
    <n v="25"/>
    <n v="25"/>
    <n v="50"/>
    <n v="1"/>
    <n v="1161.27"/>
    <n v="1190.1300000000001"/>
    <n v="1272.08"/>
    <n v="0"/>
    <n v="29753.250000000004"/>
    <n v="31802"/>
    <n v="61555.25"/>
    <n v="31297.5"/>
    <n v="438.75"/>
    <n v="932.91499999999996"/>
    <n v="93.291499999999999"/>
    <n v="943.17706499999997"/>
    <n v="95260.883564999996"/>
  </r>
  <r>
    <d v="2024-04-17T00:00:00"/>
    <x v="0"/>
    <x v="6"/>
    <m/>
    <x v="60"/>
    <s v="jmso"/>
    <x v="2"/>
    <n v="50"/>
    <n v="337.5"/>
    <n v="3"/>
    <n v="25"/>
    <n v="25"/>
    <n v="25"/>
    <n v="75"/>
    <n v="1"/>
    <n v="919.43"/>
    <n v="948.3"/>
    <n v="1030.25"/>
    <n v="22985.75"/>
    <n v="23707.5"/>
    <n v="25756.25"/>
    <n v="72449.5"/>
    <n v="36112.5"/>
    <n v="506.25"/>
    <n v="1090.6825000000001"/>
    <n v="109.06825000000002"/>
    <n v="1102.6800074999999"/>
    <n v="111370.6807575"/>
  </r>
  <r>
    <d v="2024-04-17T00:00:00"/>
    <x v="0"/>
    <x v="6"/>
    <m/>
    <x v="60"/>
    <s v="jso"/>
    <x v="3"/>
    <n v="50"/>
    <n v="1575"/>
    <n v="3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17T00:00:00"/>
    <x v="0"/>
    <x v="6"/>
    <m/>
    <x v="60"/>
    <s v="cwo"/>
    <x v="4"/>
    <n v="65"/>
    <n v="2340"/>
    <n v="4"/>
    <n v="400"/>
    <n v="0"/>
    <n v="0"/>
    <n v="400"/>
    <n v="1"/>
    <n v="1160.02"/>
    <n v="1188.9000000000001"/>
    <n v="1270.83"/>
    <n v="464008"/>
    <n v="0"/>
    <n v="0"/>
    <n v="464008"/>
    <n v="250380"/>
    <n v="3510"/>
    <n v="7178.9800000000005"/>
    <n v="717.89800000000014"/>
    <n v="7257.9487800000006"/>
    <n v="733052.82678"/>
  </r>
  <r>
    <d v="2024-04-17T00:00:00"/>
    <x v="0"/>
    <x v="6"/>
    <m/>
    <x v="61"/>
    <s v="cwo"/>
    <x v="4"/>
    <n v="65"/>
    <n v="2925"/>
    <n v="5"/>
    <n v="0"/>
    <n v="250"/>
    <n v="250"/>
    <n v="500"/>
    <n v="1"/>
    <n v="1160.02"/>
    <n v="1188.9000000000001"/>
    <n v="1270.83"/>
    <n v="0"/>
    <n v="297225"/>
    <n v="317707.5"/>
    <n v="614932.5"/>
    <n v="312975"/>
    <n v="4387.5"/>
    <n v="9322.9500000000007"/>
    <n v="932.29500000000007"/>
    <n v="9425.50245"/>
    <n v="951975.74745000002"/>
  </r>
  <r>
    <d v="2024-04-17T00:00:00"/>
    <x v="0"/>
    <x v="6"/>
    <m/>
    <x v="61"/>
    <s v="Dro"/>
    <x v="0"/>
    <n v="65"/>
    <n v="1462.5"/>
    <n v="6"/>
    <n v="250"/>
    <n v="0"/>
    <n v="0"/>
    <n v="250"/>
    <n v="1"/>
    <n v="1161.27"/>
    <n v="1190.1300000000001"/>
    <n v="1272.08"/>
    <n v="290317.5"/>
    <n v="0"/>
    <n v="0"/>
    <n v="290317.5"/>
    <n v="156487.5"/>
    <n v="2193.75"/>
    <n v="4489.9875000000002"/>
    <n v="448.99875000000003"/>
    <n v="4539.3773625000003"/>
    <n v="458477.11361250002"/>
  </r>
  <r>
    <d v="2024-04-17T00:00:00"/>
    <x v="0"/>
    <x v="6"/>
    <m/>
    <x v="61"/>
    <s v="Dro"/>
    <x v="0"/>
    <n v="65"/>
    <n v="1462.5"/>
    <n v="7"/>
    <n v="250"/>
    <n v="0"/>
    <n v="0"/>
    <n v="250"/>
    <n v="1"/>
    <n v="1161.27"/>
    <n v="1190.1300000000001"/>
    <n v="1272.08"/>
    <n v="290317.5"/>
    <n v="0"/>
    <n v="0"/>
    <n v="290317.5"/>
    <n v="156487.5"/>
    <n v="2193.75"/>
    <n v="4489.9875000000002"/>
    <n v="448.99875000000003"/>
    <n v="4539.3773625000003"/>
    <n v="458477.11361250002"/>
  </r>
  <r>
    <d v="2024-04-17T00:00:00"/>
    <x v="0"/>
    <x v="6"/>
    <m/>
    <x v="61"/>
    <s v="cwo"/>
    <x v="4"/>
    <n v="65"/>
    <n v="585"/>
    <n v="8"/>
    <n v="100"/>
    <n v="0"/>
    <n v="0"/>
    <n v="100"/>
    <n v="1"/>
    <n v="1160.02"/>
    <n v="1188.9000000000001"/>
    <n v="1270.83"/>
    <n v="116002"/>
    <n v="0"/>
    <n v="0"/>
    <n v="116002"/>
    <n v="62595"/>
    <n v="877.5"/>
    <n v="1794.7450000000001"/>
    <n v="179.47450000000003"/>
    <n v="1814.4871950000002"/>
    <n v="183263.206695"/>
  </r>
  <r>
    <d v="2024-04-17T00:00:00"/>
    <x v="0"/>
    <x v="6"/>
    <m/>
    <x v="61"/>
    <s v="Dro"/>
    <x v="0"/>
    <n v="65"/>
    <n v="1755"/>
    <n v="8"/>
    <n v="0"/>
    <n v="200"/>
    <n v="100"/>
    <n v="300"/>
    <n v="1"/>
    <n v="1161.27"/>
    <n v="1190.1300000000001"/>
    <n v="1272.08"/>
    <n v="0"/>
    <n v="238026.00000000003"/>
    <n v="127208"/>
    <n v="365234"/>
    <n v="187785"/>
    <n v="2632.5"/>
    <n v="5556.5150000000003"/>
    <n v="555.65150000000006"/>
    <n v="5617.6366650000009"/>
    <n v="567381.30316500005"/>
  </r>
  <r>
    <d v="2024-04-17T00:00:00"/>
    <x v="0"/>
    <x v="4"/>
    <m/>
    <x v="48"/>
    <s v="jso"/>
    <x v="3"/>
    <n v="50"/>
    <n v="1350"/>
    <n v="10"/>
    <n v="150"/>
    <n v="100"/>
    <n v="50"/>
    <n v="300"/>
    <n v="1"/>
    <n v="919.43"/>
    <n v="948.3"/>
    <n v="1030.25"/>
    <n v="137914.5"/>
    <n v="94830"/>
    <n v="51512.5"/>
    <n v="284257"/>
    <n v="144450"/>
    <n v="2025"/>
    <n v="4307.32"/>
    <n v="430.73199999999997"/>
    <n v="4354.7005200000003"/>
    <n v="439824.75252000004"/>
  </r>
  <r>
    <d v="2024-04-18T00:00:00"/>
    <x v="0"/>
    <x v="5"/>
    <m/>
    <x v="62"/>
    <s v="mo"/>
    <x v="1"/>
    <n v="50"/>
    <n v="1575"/>
    <n v="13"/>
    <n v="0"/>
    <n v="250"/>
    <n v="100"/>
    <n v="350"/>
    <n v="1"/>
    <n v="919.43"/>
    <n v="948.3"/>
    <n v="1030.25"/>
    <n v="0"/>
    <n v="237075"/>
    <n v="103025"/>
    <n v="340100"/>
    <n v="168525"/>
    <n v="2362.5"/>
    <n v="5109.875"/>
    <n v="510.98750000000001"/>
    <n v="5166.0836250000002"/>
    <n v="521774.44612500002"/>
  </r>
  <r>
    <d v="2024-04-18T00:00:00"/>
    <x v="0"/>
    <x v="5"/>
    <m/>
    <x v="62"/>
    <s v="mo"/>
    <x v="1"/>
    <n v="50"/>
    <n v="1575"/>
    <n v="14"/>
    <n v="100"/>
    <n v="250"/>
    <n v="0"/>
    <n v="350"/>
    <n v="1"/>
    <n v="919.43"/>
    <n v="948.3"/>
    <n v="1030.25"/>
    <n v="91943"/>
    <n v="237075"/>
    <n v="0"/>
    <n v="329018"/>
    <n v="168525"/>
    <n v="2362.5"/>
    <n v="4999.0550000000003"/>
    <n v="499.90550000000007"/>
    <n v="5054.044605"/>
    <n v="510458.50510499999"/>
  </r>
  <r>
    <d v="2024-04-18T00:00:00"/>
    <x v="0"/>
    <x v="5"/>
    <m/>
    <x v="62"/>
    <s v="mo"/>
    <x v="1"/>
    <n v="50"/>
    <n v="1575"/>
    <n v="15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18T00:00:00"/>
    <x v="0"/>
    <x v="5"/>
    <m/>
    <x v="62"/>
    <s v="mo"/>
    <x v="1"/>
    <n v="50"/>
    <n v="1575"/>
    <n v="16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18T00:00:00"/>
    <x v="0"/>
    <x v="5"/>
    <m/>
    <x v="50"/>
    <s v="cwo"/>
    <x v="4"/>
    <n v="65"/>
    <n v="4094.9999999999995"/>
    <n v="17"/>
    <n v="300"/>
    <n v="250"/>
    <n v="150"/>
    <n v="700"/>
    <n v="1"/>
    <n v="1160.02"/>
    <n v="1188.9000000000001"/>
    <n v="1270.83"/>
    <n v="348006"/>
    <n v="297225"/>
    <n v="190624.5"/>
    <n v="835855.5"/>
    <n v="438164.99999999994"/>
    <n v="6142.4999999999991"/>
    <n v="12801.630000000001"/>
    <n v="1280.1630000000002"/>
    <n v="12942.447929999998"/>
    <n v="1307187.2409299999"/>
  </r>
  <r>
    <d v="2024-04-18T00:00:00"/>
    <x v="0"/>
    <x v="5"/>
    <m/>
    <x v="50"/>
    <s v="cwo"/>
    <x v="4"/>
    <n v="65"/>
    <n v="4094.9999999999995"/>
    <n v="18"/>
    <n v="300"/>
    <n v="250"/>
    <n v="150"/>
    <n v="700"/>
    <n v="1"/>
    <n v="1160.02"/>
    <n v="1188.9000000000001"/>
    <n v="1270.83"/>
    <n v="348006"/>
    <n v="297225"/>
    <n v="190624.5"/>
    <n v="835855.5"/>
    <n v="438164.99999999994"/>
    <n v="6142.4999999999991"/>
    <n v="12801.630000000001"/>
    <n v="1280.1630000000002"/>
    <n v="12942.447929999998"/>
    <n v="1307187.2409299999"/>
  </r>
  <r>
    <d v="2024-04-18T00:00:00"/>
    <x v="0"/>
    <x v="3"/>
    <m/>
    <x v="45"/>
    <s v="cwo"/>
    <x v="4"/>
    <n v="65"/>
    <n v="1755"/>
    <n v="21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4-18T00:00:00"/>
    <x v="0"/>
    <x v="3"/>
    <m/>
    <x v="45"/>
    <s v="cwo"/>
    <x v="4"/>
    <n v="65"/>
    <n v="3510"/>
    <n v="22"/>
    <n v="600"/>
    <n v="0"/>
    <n v="0"/>
    <n v="600"/>
    <n v="1"/>
    <n v="1160.02"/>
    <n v="1188.9000000000001"/>
    <n v="1270.83"/>
    <n v="696012"/>
    <n v="0"/>
    <n v="0"/>
    <n v="696012"/>
    <n v="375570"/>
    <n v="5265"/>
    <n v="10768.47"/>
    <n v="1076.847"/>
    <n v="10886.92317"/>
    <n v="1099579.2401700001"/>
  </r>
  <r>
    <d v="2024-04-18T00:00:00"/>
    <x v="0"/>
    <x v="3"/>
    <m/>
    <x v="42"/>
    <s v="cwo"/>
    <x v="4"/>
    <n v="65"/>
    <n v="585"/>
    <n v="23"/>
    <n v="0"/>
    <n v="0"/>
    <n v="100"/>
    <n v="100"/>
    <n v="1"/>
    <n v="1160.02"/>
    <n v="1188.9000000000001"/>
    <n v="1270.83"/>
    <n v="0"/>
    <n v="0"/>
    <n v="127083"/>
    <n v="127083"/>
    <n v="62595"/>
    <n v="877.5"/>
    <n v="1905.5550000000001"/>
    <n v="190.55550000000002"/>
    <n v="1926.5161049999999"/>
    <n v="194578.12660499997"/>
  </r>
  <r>
    <d v="2024-04-18T00:00:00"/>
    <x v="0"/>
    <x v="3"/>
    <m/>
    <x v="59"/>
    <s v="cro"/>
    <x v="5"/>
    <n v="65"/>
    <n v="1170"/>
    <n v="24"/>
    <n v="200"/>
    <n v="0"/>
    <n v="0"/>
    <n v="200"/>
    <n v="1"/>
    <n v="1161.27"/>
    <n v="1190.1300000000001"/>
    <n v="1272.08"/>
    <n v="232254"/>
    <n v="0"/>
    <n v="0"/>
    <n v="232254"/>
    <n v="125190"/>
    <n v="1755"/>
    <n v="3591.9900000000002"/>
    <n v="359.19900000000007"/>
    <n v="3631.50189"/>
    <n v="366781.69089000003"/>
  </r>
  <r>
    <d v="2024-04-18T00:00:00"/>
    <x v="0"/>
    <x v="3"/>
    <m/>
    <x v="59"/>
    <s v="cwo"/>
    <x v="4"/>
    <n v="65"/>
    <n v="1170"/>
    <n v="24"/>
    <n v="200"/>
    <n v="0"/>
    <n v="0"/>
    <n v="200"/>
    <n v="1"/>
    <n v="1160.02"/>
    <n v="1188.9000000000001"/>
    <n v="1270.83"/>
    <n v="232004"/>
    <n v="0"/>
    <n v="0"/>
    <n v="232004"/>
    <n v="125190"/>
    <n v="1755"/>
    <n v="3589.4900000000002"/>
    <n v="358.94900000000007"/>
    <n v="3628.9743900000003"/>
    <n v="366526.41339"/>
  </r>
  <r>
    <d v="2024-04-18T00:00:00"/>
    <x v="0"/>
    <x v="3"/>
    <m/>
    <x v="58"/>
    <s v="cwo"/>
    <x v="4"/>
    <n v="65"/>
    <n v="585"/>
    <n v="25"/>
    <n v="100"/>
    <n v="0"/>
    <n v="0"/>
    <n v="100"/>
    <n v="1"/>
    <n v="1160.02"/>
    <n v="1188.9000000000001"/>
    <n v="1270.83"/>
    <n v="116002"/>
    <n v="0"/>
    <n v="0"/>
    <n v="116002"/>
    <n v="62595"/>
    <n v="877.5"/>
    <n v="1794.7450000000001"/>
    <n v="179.47450000000003"/>
    <n v="1814.4871950000002"/>
    <n v="183263.206695"/>
  </r>
  <r>
    <d v="2024-04-18T00:00:00"/>
    <x v="0"/>
    <x v="3"/>
    <m/>
    <x v="63"/>
    <s v="cwo"/>
    <x v="4"/>
    <n v="65"/>
    <n v="585"/>
    <n v="26"/>
    <n v="100"/>
    <n v="0"/>
    <n v="0"/>
    <n v="100"/>
    <n v="1"/>
    <n v="1160.02"/>
    <n v="1188.9000000000001"/>
    <n v="1270.83"/>
    <n v="116002"/>
    <n v="0"/>
    <n v="0"/>
    <n v="116002"/>
    <n v="62595"/>
    <n v="877.5"/>
    <n v="1794.7450000000001"/>
    <n v="179.47450000000003"/>
    <n v="1814.4871950000002"/>
    <n v="183263.206695"/>
  </r>
  <r>
    <d v="2024-04-18T00:00:00"/>
    <x v="0"/>
    <x v="3"/>
    <m/>
    <x v="63"/>
    <s v="cwo"/>
    <x v="4"/>
    <n v="65"/>
    <n v="1170"/>
    <n v="27"/>
    <n v="100"/>
    <n v="100"/>
    <n v="0"/>
    <n v="200"/>
    <n v="1"/>
    <n v="1160.02"/>
    <n v="1188.9000000000001"/>
    <n v="1270.83"/>
    <n v="116002"/>
    <n v="118890.00000000001"/>
    <n v="0"/>
    <n v="234892"/>
    <n v="125190"/>
    <n v="1755"/>
    <n v="3618.37"/>
    <n v="361.83699999999999"/>
    <n v="3658.1720700000001"/>
    <n v="369475.37906999997"/>
  </r>
  <r>
    <d v="2024-04-18T00:00:00"/>
    <x v="0"/>
    <x v="3"/>
    <m/>
    <x v="63"/>
    <s v="cwo"/>
    <x v="4"/>
    <n v="65"/>
    <n v="585"/>
    <n v="28"/>
    <n v="100"/>
    <n v="0"/>
    <n v="0"/>
    <n v="100"/>
    <n v="1"/>
    <n v="1160.02"/>
    <n v="1188.9000000000001"/>
    <n v="1270.83"/>
    <n v="116002"/>
    <n v="0"/>
    <n v="0"/>
    <n v="116002"/>
    <n v="62595"/>
    <n v="877.5"/>
    <n v="1794.7450000000001"/>
    <n v="179.47450000000003"/>
    <n v="1814.4871950000002"/>
    <n v="183263.206695"/>
  </r>
  <r>
    <d v="2024-04-18T00:00:00"/>
    <x v="0"/>
    <x v="3"/>
    <m/>
    <x v="63"/>
    <s v="cwo"/>
    <x v="4"/>
    <n v="65"/>
    <n v="1170"/>
    <n v="29"/>
    <n v="200"/>
    <n v="0"/>
    <n v="0"/>
    <n v="200"/>
    <n v="1"/>
    <n v="1160.02"/>
    <n v="1188.9000000000001"/>
    <n v="1270.83"/>
    <n v="232004"/>
    <n v="0"/>
    <n v="0"/>
    <n v="232004"/>
    <n v="125190"/>
    <n v="1755"/>
    <n v="3589.4900000000002"/>
    <n v="358.94900000000007"/>
    <n v="3628.9743900000003"/>
    <n v="366526.41339"/>
  </r>
  <r>
    <d v="2024-04-18T00:00:00"/>
    <x v="0"/>
    <x v="3"/>
    <m/>
    <x v="63"/>
    <s v="cwo"/>
    <x v="4"/>
    <n v="65"/>
    <n v="1170"/>
    <n v="30"/>
    <n v="200"/>
    <n v="0"/>
    <n v="0"/>
    <n v="200"/>
    <n v="1"/>
    <n v="1160.02"/>
    <n v="1188.9000000000001"/>
    <n v="1270.83"/>
    <n v="232004"/>
    <n v="0"/>
    <n v="0"/>
    <n v="232004"/>
    <n v="125190"/>
    <n v="1755"/>
    <n v="3589.4900000000002"/>
    <n v="358.94900000000007"/>
    <n v="3628.9743900000003"/>
    <n v="366526.41339"/>
  </r>
  <r>
    <d v="2024-04-18T00:00:00"/>
    <x v="0"/>
    <x v="3"/>
    <m/>
    <x v="63"/>
    <s v="cwo"/>
    <x v="4"/>
    <n v="65"/>
    <n v="1170"/>
    <n v="31"/>
    <n v="200"/>
    <n v="0"/>
    <n v="0"/>
    <n v="200"/>
    <n v="1"/>
    <n v="1160.02"/>
    <n v="1188.9000000000001"/>
    <n v="1270.83"/>
    <n v="232004"/>
    <n v="0"/>
    <n v="0"/>
    <n v="232004"/>
    <n v="125190"/>
    <n v="1755"/>
    <n v="3589.4900000000002"/>
    <n v="358.94900000000007"/>
    <n v="3628.9743900000003"/>
    <n v="366526.41339"/>
  </r>
  <r>
    <d v="2024-04-18T00:00:00"/>
    <x v="0"/>
    <x v="3"/>
    <m/>
    <x v="64"/>
    <s v="cwo"/>
    <x v="4"/>
    <n v="65"/>
    <n v="3510"/>
    <n v="32"/>
    <n v="300"/>
    <n v="100"/>
    <n v="200"/>
    <n v="600"/>
    <n v="1"/>
    <n v="1160.02"/>
    <n v="1188.9000000000001"/>
    <n v="1270.83"/>
    <n v="348006"/>
    <n v="118890.00000000001"/>
    <n v="254166"/>
    <n v="721062"/>
    <n v="375570"/>
    <n v="5265"/>
    <n v="11018.97"/>
    <n v="1101.8969999999999"/>
    <n v="11140.178670000001"/>
    <n v="1125158.0456700001"/>
  </r>
  <r>
    <d v="2024-04-18T00:00:00"/>
    <x v="0"/>
    <x v="0"/>
    <m/>
    <x v="26"/>
    <s v="Dro"/>
    <x v="0"/>
    <n v="65"/>
    <n v="1755"/>
    <n v="103"/>
    <n v="250"/>
    <n v="0"/>
    <n v="50"/>
    <n v="300"/>
    <n v="1"/>
    <n v="1161.27"/>
    <n v="1190.1300000000001"/>
    <n v="1272.08"/>
    <n v="290317.5"/>
    <n v="0"/>
    <n v="63604"/>
    <n v="353921.5"/>
    <n v="187785"/>
    <n v="2632.5"/>
    <n v="5443.39"/>
    <n v="544.33900000000006"/>
    <n v="5503.2672900000007"/>
    <n v="555829.99629000004"/>
  </r>
  <r>
    <d v="2024-04-18T00:00:00"/>
    <x v="0"/>
    <x v="0"/>
    <m/>
    <x v="35"/>
    <s v="Dro"/>
    <x v="0"/>
    <n v="65"/>
    <n v="1755"/>
    <n v="104"/>
    <n v="0"/>
    <n v="0"/>
    <n v="300"/>
    <n v="300"/>
    <n v="1"/>
    <n v="1161.27"/>
    <n v="1190.1300000000001"/>
    <n v="1272.08"/>
    <n v="0"/>
    <n v="0"/>
    <n v="381624"/>
    <n v="381624"/>
    <n v="187785"/>
    <n v="2632.5"/>
    <n v="5720.415"/>
    <n v="572.04150000000004"/>
    <n v="5783.3395650000011"/>
    <n v="584117.29606500012"/>
  </r>
  <r>
    <d v="2024-04-18T00:00:00"/>
    <x v="0"/>
    <x v="0"/>
    <m/>
    <x v="14"/>
    <s v="jso"/>
    <x v="3"/>
    <n v="50"/>
    <n v="900"/>
    <n v="105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4-18T00:00:00"/>
    <x v="0"/>
    <x v="0"/>
    <m/>
    <x v="2"/>
    <s v="jso"/>
    <x v="3"/>
    <n v="50"/>
    <n v="0.3735"/>
    <n v="106"/>
    <n v="8.3000000000000004E-2"/>
    <n v="0"/>
    <n v="0"/>
    <n v="8.3000000000000004E-2"/>
    <n v="1"/>
    <n v="919.43"/>
    <n v="948.3"/>
    <n v="1030.25"/>
    <n v="76.312690000000003"/>
    <n v="0"/>
    <n v="0"/>
    <n v="76.312690000000003"/>
    <n v="39.964500000000001"/>
    <n v="0.56025000000000003"/>
    <n v="1.1683744"/>
    <n v="0.11683744000000001"/>
    <n v="1.1812265184000001"/>
    <n v="119.3038783584"/>
  </r>
  <r>
    <d v="2024-04-18T00:00:00"/>
    <x v="0"/>
    <x v="0"/>
    <m/>
    <x v="2"/>
    <s v="Dro"/>
    <x v="0"/>
    <n v="65"/>
    <n v="1889.55"/>
    <n v="106"/>
    <n v="200"/>
    <n v="123"/>
    <n v="0"/>
    <n v="323"/>
    <n v="1"/>
    <n v="1161.27"/>
    <n v="1190.1300000000001"/>
    <n v="1272.08"/>
    <n v="232254"/>
    <n v="146385.99000000002"/>
    <n v="0"/>
    <n v="378639.99"/>
    <n v="202181.85"/>
    <n v="2834.3249999999998"/>
    <n v="5836.5616499999996"/>
    <n v="583.65616499999999"/>
    <n v="5900.7638281500003"/>
    <n v="595977.14664315002"/>
  </r>
  <r>
    <d v="2024-04-18T00:00:00"/>
    <x v="0"/>
    <x v="0"/>
    <m/>
    <x v="36"/>
    <s v="Dro"/>
    <x v="0"/>
    <n v="65"/>
    <n v="2340"/>
    <n v="107"/>
    <n v="200"/>
    <n v="100"/>
    <n v="100"/>
    <n v="400"/>
    <n v="1"/>
    <n v="1161.27"/>
    <n v="1190.1300000000001"/>
    <n v="1272.08"/>
    <n v="232254"/>
    <n v="119013.00000000001"/>
    <n v="127208"/>
    <n v="478475"/>
    <n v="250380"/>
    <n v="3510"/>
    <n v="7323.6500000000005"/>
    <n v="732.36500000000012"/>
    <n v="7404.2101499999999"/>
    <n v="747825.22515000007"/>
  </r>
  <r>
    <d v="2024-04-18T00:00:00"/>
    <x v="0"/>
    <x v="0"/>
    <m/>
    <x v="36"/>
    <s v="Dro"/>
    <x v="0"/>
    <n v="65"/>
    <n v="2340"/>
    <n v="108"/>
    <n v="200"/>
    <n v="200"/>
    <n v="0"/>
    <n v="400"/>
    <n v="1"/>
    <n v="1161.27"/>
    <n v="1190.1300000000001"/>
    <n v="1272.08"/>
    <n v="232254"/>
    <n v="238026.00000000003"/>
    <n v="0"/>
    <n v="470280"/>
    <n v="250380"/>
    <n v="3510"/>
    <n v="7241.7"/>
    <n v="724.17000000000007"/>
    <n v="7321.3586999999998"/>
    <n v="739457.22869999998"/>
  </r>
  <r>
    <d v="2024-04-18T00:00:00"/>
    <x v="0"/>
    <x v="0"/>
    <m/>
    <x v="36"/>
    <s v="Dro"/>
    <x v="0"/>
    <n v="65"/>
    <n v="2340"/>
    <n v="109"/>
    <n v="200"/>
    <n v="200"/>
    <n v="0"/>
    <n v="400"/>
    <n v="1"/>
    <n v="1161.27"/>
    <n v="1190.1300000000001"/>
    <n v="1272.08"/>
    <n v="232254"/>
    <n v="238026.00000000003"/>
    <n v="0"/>
    <n v="470280"/>
    <n v="250380"/>
    <n v="3510"/>
    <n v="7241.7"/>
    <n v="724.17000000000007"/>
    <n v="7321.3586999999998"/>
    <n v="739457.22869999998"/>
  </r>
  <r>
    <d v="2024-04-18T00:00:00"/>
    <x v="0"/>
    <x v="0"/>
    <m/>
    <x v="57"/>
    <s v="Dro"/>
    <x v="0"/>
    <n v="65"/>
    <n v="3510"/>
    <n v="110"/>
    <n v="600"/>
    <n v="0"/>
    <n v="0"/>
    <n v="600"/>
    <n v="1"/>
    <n v="1161.27"/>
    <n v="1190.1300000000001"/>
    <n v="1272.08"/>
    <n v="696762"/>
    <n v="0"/>
    <n v="0"/>
    <n v="696762"/>
    <n v="375570"/>
    <n v="5265"/>
    <n v="10775.97"/>
    <n v="1077.597"/>
    <n v="10894.50567"/>
    <n v="1100345.0726700001"/>
  </r>
  <r>
    <d v="2024-04-18T00:00:00"/>
    <x v="0"/>
    <x v="0"/>
    <m/>
    <x v="13"/>
    <s v="Dro"/>
    <x v="0"/>
    <n v="65"/>
    <n v="1755"/>
    <n v="111"/>
    <n v="150"/>
    <n v="100"/>
    <n v="50"/>
    <n v="300"/>
    <n v="1"/>
    <n v="1161.27"/>
    <n v="1190.1300000000001"/>
    <n v="1272.08"/>
    <n v="174190.5"/>
    <n v="119013.00000000001"/>
    <n v="63604"/>
    <n v="356807.5"/>
    <n v="187785"/>
    <n v="2632.5"/>
    <n v="5472.25"/>
    <n v="547.22500000000002"/>
    <n v="5532.4447499999997"/>
    <n v="558776.91975"/>
  </r>
  <r>
    <d v="2024-04-18T00:00:00"/>
    <x v="0"/>
    <x v="1"/>
    <m/>
    <x v="8"/>
    <s v="mo"/>
    <x v="1"/>
    <n v="50"/>
    <n v="3150"/>
    <n v="40"/>
    <n v="0"/>
    <n v="700"/>
    <n v="0"/>
    <n v="700"/>
    <n v="1"/>
    <n v="919.43"/>
    <n v="948.3"/>
    <n v="1030.25"/>
    <n v="0"/>
    <n v="663810"/>
    <n v="0"/>
    <n v="663810"/>
    <n v="337050"/>
    <n v="4725"/>
    <n v="10055.85"/>
    <n v="1005.585"/>
    <n v="10166.46435"/>
    <n v="1026812.89935"/>
  </r>
  <r>
    <d v="2024-04-18T00:00:00"/>
    <x v="0"/>
    <x v="1"/>
    <m/>
    <x v="8"/>
    <s v="mo"/>
    <x v="1"/>
    <n v="50"/>
    <n v="3150"/>
    <n v="41"/>
    <n v="0"/>
    <n v="0"/>
    <n v="700"/>
    <n v="700"/>
    <n v="1"/>
    <n v="919.43"/>
    <n v="948.3"/>
    <n v="1030.25"/>
    <n v="0"/>
    <n v="0"/>
    <n v="721175"/>
    <n v="721175"/>
    <n v="337050"/>
    <n v="4725"/>
    <n v="10629.5"/>
    <n v="1062.95"/>
    <n v="10746.424499999999"/>
    <n v="1085388.8744999999"/>
  </r>
  <r>
    <d v="2024-04-18T00:00:00"/>
    <x v="0"/>
    <x v="1"/>
    <m/>
    <x v="65"/>
    <s v="jso"/>
    <x v="3"/>
    <n v="50"/>
    <n v="2700"/>
    <n v="42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18T00:00:00"/>
    <x v="0"/>
    <x v="1"/>
    <m/>
    <x v="65"/>
    <s v="jso"/>
    <x v="3"/>
    <n v="50"/>
    <n v="2700"/>
    <n v="43"/>
    <n v="0"/>
    <n v="300"/>
    <n v="300"/>
    <n v="600"/>
    <n v="1"/>
    <n v="919.43"/>
    <n v="948.3"/>
    <n v="1030.25"/>
    <n v="0"/>
    <n v="284490"/>
    <n v="309075"/>
    <n v="593565"/>
    <n v="288900"/>
    <n v="4050"/>
    <n v="8865.15"/>
    <n v="886.51499999999999"/>
    <n v="8962.666650000001"/>
    <n v="905229.33165000007"/>
  </r>
  <r>
    <d v="2024-04-18T00:00:00"/>
    <x v="0"/>
    <x v="1"/>
    <m/>
    <x v="65"/>
    <s v="jmso"/>
    <x v="2"/>
    <n v="50"/>
    <n v="900"/>
    <n v="44"/>
    <n v="100"/>
    <n v="75"/>
    <n v="25"/>
    <n v="200"/>
    <n v="1"/>
    <n v="919.43"/>
    <n v="948.3"/>
    <n v="1030.25"/>
    <n v="91943"/>
    <n v="71122.5"/>
    <n v="25756.25"/>
    <n v="188821.75"/>
    <n v="96300"/>
    <n v="1350"/>
    <n v="2864.7175000000002"/>
    <n v="286.47175000000004"/>
    <n v="2896.2293925000008"/>
    <n v="292519.16864250007"/>
  </r>
  <r>
    <d v="2024-04-18T00:00:00"/>
    <x v="0"/>
    <x v="1"/>
    <m/>
    <x v="65"/>
    <s v="mo"/>
    <x v="1"/>
    <n v="50"/>
    <n v="1800"/>
    <n v="45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18T00:00:00"/>
    <x v="0"/>
    <x v="1"/>
    <m/>
    <x v="65"/>
    <s v="mo"/>
    <x v="1"/>
    <n v="50"/>
    <n v="2925"/>
    <n v="46"/>
    <n v="0"/>
    <n v="400"/>
    <n v="250"/>
    <n v="650"/>
    <n v="1"/>
    <n v="919.43"/>
    <n v="948.3"/>
    <n v="1030.25"/>
    <n v="0"/>
    <n v="379320"/>
    <n v="257562.5"/>
    <n v="636882.5"/>
    <n v="312975"/>
    <n v="4387.5"/>
    <n v="9542.4500000000007"/>
    <n v="954.24500000000012"/>
    <n v="9647.4169499999989"/>
    <n v="974389.11194999993"/>
  </r>
  <r>
    <d v="2024-04-18T00:00:00"/>
    <x v="0"/>
    <x v="1"/>
    <m/>
    <x v="27"/>
    <s v="jso"/>
    <x v="3"/>
    <n v="50"/>
    <n v="2250"/>
    <n v="47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4-18T00:00:00"/>
    <x v="0"/>
    <x v="1"/>
    <m/>
    <x v="27"/>
    <s v="jso"/>
    <x v="3"/>
    <n v="50"/>
    <n v="4050"/>
    <n v="48"/>
    <n v="100"/>
    <n v="500"/>
    <n v="300"/>
    <n v="900"/>
    <n v="1"/>
    <n v="919.43"/>
    <n v="948.3"/>
    <n v="1030.25"/>
    <n v="91943"/>
    <n v="474150"/>
    <n v="309075"/>
    <n v="875168"/>
    <n v="433350"/>
    <n v="6075"/>
    <n v="13145.93"/>
    <n v="1314.5930000000001"/>
    <n v="13290.535230000001"/>
    <n v="1342344.0582300001"/>
  </r>
  <r>
    <d v="2024-04-18T00:00:00"/>
    <x v="0"/>
    <x v="1"/>
    <m/>
    <x v="65"/>
    <s v="mo"/>
    <x v="1"/>
    <n v="50"/>
    <n v="1575"/>
    <n v="49"/>
    <n v="0"/>
    <n v="0"/>
    <n v="350"/>
    <n v="350"/>
    <n v="1"/>
    <n v="919.43"/>
    <n v="948.3"/>
    <n v="1030.25"/>
    <n v="0"/>
    <n v="0"/>
    <n v="360587.5"/>
    <n v="360587.5"/>
    <n v="168525"/>
    <n v="2362.5"/>
    <n v="5314.75"/>
    <n v="531.47500000000002"/>
    <n v="5373.2122499999996"/>
    <n v="542694.43724999996"/>
  </r>
  <r>
    <d v="2024-04-18T00:00:00"/>
    <x v="0"/>
    <x v="7"/>
    <m/>
    <x v="66"/>
    <s v="jso"/>
    <x v="3"/>
    <n v="50"/>
    <n v="6300"/>
    <n v="1"/>
    <n v="600"/>
    <n v="400"/>
    <n v="400"/>
    <n v="1400"/>
    <n v="1"/>
    <n v="919.43"/>
    <n v="948.3"/>
    <n v="1030.25"/>
    <n v="551658"/>
    <n v="379320"/>
    <n v="412100"/>
    <n v="1343078"/>
    <n v="674100"/>
    <n v="9450"/>
    <n v="20266.28"/>
    <n v="2026.6279999999999"/>
    <n v="20489.209080000001"/>
    <n v="2069410.11708"/>
  </r>
  <r>
    <d v="2024-04-18T00:00:00"/>
    <x v="0"/>
    <x v="6"/>
    <m/>
    <x v="67"/>
    <s v="cwo"/>
    <x v="4"/>
    <n v="65"/>
    <n v="2340"/>
    <n v="9"/>
    <n v="400"/>
    <n v="0"/>
    <n v="0"/>
    <n v="400"/>
    <n v="1"/>
    <n v="1160.02"/>
    <n v="1188.9000000000001"/>
    <n v="1270.83"/>
    <n v="464008"/>
    <n v="0"/>
    <n v="0"/>
    <n v="464008"/>
    <n v="250380"/>
    <n v="3510"/>
    <n v="7178.9800000000005"/>
    <n v="717.89800000000014"/>
    <n v="7257.9487800000006"/>
    <n v="733052.82678"/>
  </r>
  <r>
    <d v="2024-04-18T00:00:00"/>
    <x v="0"/>
    <x v="6"/>
    <m/>
    <x v="67"/>
    <s v="cwo"/>
    <x v="4"/>
    <n v="65"/>
    <n v="2632.5"/>
    <n v="10"/>
    <n v="0"/>
    <n v="450"/>
    <n v="0"/>
    <n v="450"/>
    <n v="1"/>
    <n v="1160.02"/>
    <n v="1188.9000000000001"/>
    <n v="1270.83"/>
    <n v="0"/>
    <n v="535005"/>
    <n v="0"/>
    <n v="535005"/>
    <n v="281677.5"/>
    <n v="3948.75"/>
    <n v="8206.3125"/>
    <n v="820.63125000000002"/>
    <n v="8296.5819374999992"/>
    <n v="837954.77568750002"/>
  </r>
  <r>
    <d v="2024-04-18T00:00:00"/>
    <x v="0"/>
    <x v="6"/>
    <m/>
    <x v="67"/>
    <s v="cwo"/>
    <x v="4"/>
    <n v="65"/>
    <n v="731.25"/>
    <n v="11"/>
    <n v="0"/>
    <n v="0"/>
    <n v="125"/>
    <n v="125"/>
    <n v="1"/>
    <n v="1160.02"/>
    <n v="1188.9000000000001"/>
    <n v="1270.83"/>
    <n v="0"/>
    <n v="0"/>
    <n v="158853.75"/>
    <n v="158853.75"/>
    <n v="78243.75"/>
    <n v="1096.875"/>
    <n v="2381.9437499999999"/>
    <n v="238.19437500000001"/>
    <n v="2408.1451312499998"/>
    <n v="243222.65825625"/>
  </r>
  <r>
    <d v="2024-04-18T00:00:00"/>
    <x v="0"/>
    <x v="6"/>
    <m/>
    <x v="67"/>
    <s v="Dro"/>
    <x v="0"/>
    <n v="65"/>
    <n v="731.25"/>
    <n v="11"/>
    <n v="0"/>
    <n v="75"/>
    <n v="50"/>
    <n v="125"/>
    <n v="1"/>
    <n v="1161.27"/>
    <n v="1190.1300000000001"/>
    <n v="1272.08"/>
    <n v="0"/>
    <n v="89259.750000000015"/>
    <n v="63604"/>
    <n v="152863.75"/>
    <n v="78243.75"/>
    <n v="1096.875"/>
    <n v="2322.0437500000003"/>
    <n v="232.20437500000003"/>
    <n v="2347.5862312500003"/>
    <n v="237106.20935625001"/>
  </r>
  <r>
    <d v="2024-04-18T00:00:00"/>
    <x v="0"/>
    <x v="6"/>
    <m/>
    <x v="67"/>
    <s v="jso"/>
    <x v="3"/>
    <n v="50"/>
    <n v="900"/>
    <n v="11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4-18T00:00:00"/>
    <x v="0"/>
    <x v="6"/>
    <m/>
    <x v="67"/>
    <s v="jso"/>
    <x v="3"/>
    <n v="50"/>
    <n v="900"/>
    <n v="12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4-18T00:00:00"/>
    <x v="0"/>
    <x v="4"/>
    <m/>
    <x v="68"/>
    <s v="jso"/>
    <x v="3"/>
    <n v="50"/>
    <n v="1350"/>
    <n v="1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18T00:00:00"/>
    <x v="0"/>
    <x v="4"/>
    <m/>
    <x v="68"/>
    <s v="jso"/>
    <x v="3"/>
    <n v="50"/>
    <n v="1350"/>
    <n v="12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4-18T00:00:00"/>
    <x v="0"/>
    <x v="4"/>
    <m/>
    <x v="69"/>
    <s v="jso"/>
    <x v="3"/>
    <n v="50"/>
    <n v="1350"/>
    <n v="13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18T00:00:00"/>
    <x v="0"/>
    <x v="4"/>
    <m/>
    <x v="69"/>
    <s v="jso"/>
    <x v="3"/>
    <n v="50"/>
    <n v="1350"/>
    <n v="14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18T00:00:00"/>
    <x v="0"/>
    <x v="4"/>
    <m/>
    <x v="69"/>
    <s v="jso"/>
    <x v="3"/>
    <n v="50"/>
    <n v="1350"/>
    <n v="15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18T00:00:00"/>
    <x v="0"/>
    <x v="4"/>
    <m/>
    <x v="69"/>
    <s v="jso"/>
    <x v="3"/>
    <n v="50"/>
    <n v="1350"/>
    <n v="1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18T00:00:00"/>
    <x v="0"/>
    <x v="4"/>
    <m/>
    <x v="69"/>
    <s v="jso"/>
    <x v="3"/>
    <n v="50"/>
    <n v="900"/>
    <n v="17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4-18T00:00:00"/>
    <x v="0"/>
    <x v="2"/>
    <m/>
    <x v="29"/>
    <s v="jso"/>
    <x v="3"/>
    <n v="50"/>
    <n v="1575"/>
    <n v="47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4-18T00:00:00"/>
    <x v="0"/>
    <x v="2"/>
    <m/>
    <x v="28"/>
    <s v="jso"/>
    <x v="3"/>
    <n v="50"/>
    <n v="1575"/>
    <n v="48"/>
    <n v="250"/>
    <n v="50"/>
    <n v="50"/>
    <n v="350"/>
    <n v="1"/>
    <n v="919.43"/>
    <n v="948.3"/>
    <n v="1030.25"/>
    <n v="229857.5"/>
    <n v="47415"/>
    <n v="51512.5"/>
    <n v="328785"/>
    <n v="168525"/>
    <n v="2362.5"/>
    <n v="4996.7250000000004"/>
    <n v="499.67250000000007"/>
    <n v="5051.688975"/>
    <n v="510220.58647499996"/>
  </r>
  <r>
    <d v="2024-04-18T00:00:00"/>
    <x v="0"/>
    <x v="2"/>
    <m/>
    <x v="28"/>
    <s v="jso"/>
    <x v="3"/>
    <n v="50"/>
    <n v="1575"/>
    <n v="49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4-18T00:00:00"/>
    <x v="0"/>
    <x v="2"/>
    <m/>
    <x v="31"/>
    <s v="jso"/>
    <x v="3"/>
    <n v="50"/>
    <n v="1800"/>
    <n v="50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18T00:00:00"/>
    <x v="0"/>
    <x v="2"/>
    <m/>
    <x v="31"/>
    <s v="jso"/>
    <x v="3"/>
    <n v="50"/>
    <n v="1800"/>
    <n v="51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18T00:00:00"/>
    <x v="0"/>
    <x v="2"/>
    <m/>
    <x v="31"/>
    <s v="jso"/>
    <x v="3"/>
    <n v="50"/>
    <n v="2700"/>
    <n v="52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18T00:00:00"/>
    <x v="0"/>
    <x v="2"/>
    <m/>
    <x v="32"/>
    <s v="jso"/>
    <x v="3"/>
    <n v="50"/>
    <n v="1575"/>
    <n v="53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4-18T00:00:00"/>
    <x v="0"/>
    <x v="2"/>
    <m/>
    <x v="41"/>
    <s v="jmso"/>
    <x v="2"/>
    <n v="50"/>
    <n v="1350"/>
    <n v="54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4-19T00:00:00"/>
    <x v="0"/>
    <x v="5"/>
    <m/>
    <x v="70"/>
    <s v="jso"/>
    <x v="3"/>
    <n v="50"/>
    <n v="1800"/>
    <n v="19"/>
    <n v="100"/>
    <n v="250"/>
    <n v="50"/>
    <n v="400"/>
    <n v="1"/>
    <n v="919.43"/>
    <n v="948.3"/>
    <n v="1030.25"/>
    <n v="91943"/>
    <n v="237075"/>
    <n v="51512.5"/>
    <n v="380530.5"/>
    <n v="192600"/>
    <n v="2700"/>
    <n v="5758.3050000000003"/>
    <n v="575.83050000000003"/>
    <n v="5821.6463550000008"/>
    <n v="587986.28185500007"/>
  </r>
  <r>
    <d v="2024-04-19T00:00:00"/>
    <x v="0"/>
    <x v="5"/>
    <m/>
    <x v="70"/>
    <s v="Dro"/>
    <x v="0"/>
    <n v="65"/>
    <n v="146.25"/>
    <n v="19"/>
    <n v="0"/>
    <n v="0"/>
    <n v="25"/>
    <n v="25"/>
    <n v="1"/>
    <n v="1161.27"/>
    <n v="1190.1300000000001"/>
    <n v="1272.08"/>
    <n v="0"/>
    <n v="0"/>
    <n v="31802"/>
    <n v="31802"/>
    <n v="15648.75"/>
    <n v="219.375"/>
    <n v="476.70125000000002"/>
    <n v="47.670125000000006"/>
    <n v="481.94496374999994"/>
    <n v="48676.441338749995"/>
  </r>
  <r>
    <d v="2024-04-19T00:00:00"/>
    <x v="0"/>
    <x v="5"/>
    <m/>
    <x v="70"/>
    <s v="cwo"/>
    <x v="4"/>
    <n v="65"/>
    <n v="1608.75"/>
    <n v="19"/>
    <n v="100"/>
    <n v="125"/>
    <n v="50"/>
    <n v="275"/>
    <n v="1"/>
    <n v="1160.02"/>
    <n v="1188.9000000000001"/>
    <n v="1270.83"/>
    <n v="116002"/>
    <n v="148612.5"/>
    <n v="63541.5"/>
    <n v="328156"/>
    <n v="172136.25"/>
    <n v="2413.125"/>
    <n v="5027.05375"/>
    <n v="502.705375"/>
    <n v="5082.3513412500006"/>
    <n v="513317.48546625004"/>
  </r>
  <r>
    <d v="2024-04-19T00:00:00"/>
    <x v="0"/>
    <x v="5"/>
    <m/>
    <x v="71"/>
    <s v="cwo"/>
    <x v="4"/>
    <n v="65"/>
    <n v="1608.75"/>
    <n v="20"/>
    <n v="100"/>
    <n v="125"/>
    <n v="50"/>
    <n v="275"/>
    <n v="1"/>
    <n v="1160.02"/>
    <n v="1188.9000000000001"/>
    <n v="1270.83"/>
    <n v="116002"/>
    <n v="148612.5"/>
    <n v="63541.5"/>
    <n v="328156"/>
    <n v="172136.25"/>
    <n v="2413.125"/>
    <n v="5027.05375"/>
    <n v="502.705375"/>
    <n v="5082.3513412500006"/>
    <n v="513317.48546625004"/>
  </r>
  <r>
    <d v="2024-04-19T00:00:00"/>
    <x v="0"/>
    <x v="5"/>
    <m/>
    <x v="71"/>
    <s v="Dro"/>
    <x v="0"/>
    <n v="65"/>
    <n v="146.25"/>
    <n v="20"/>
    <n v="0"/>
    <n v="0"/>
    <n v="25"/>
    <n v="25"/>
    <n v="1"/>
    <n v="1161.27"/>
    <n v="1190.1300000000001"/>
    <n v="1272.08"/>
    <n v="0"/>
    <n v="0"/>
    <n v="31802"/>
    <n v="31802"/>
    <n v="15648.75"/>
    <n v="219.375"/>
    <n v="476.70125000000002"/>
    <n v="47.670125000000006"/>
    <n v="481.94496374999994"/>
    <n v="48676.441338749995"/>
  </r>
  <r>
    <d v="2024-04-19T00:00:00"/>
    <x v="0"/>
    <x v="5"/>
    <m/>
    <x v="71"/>
    <s v="jso"/>
    <x v="3"/>
    <n v="50"/>
    <n v="1800"/>
    <n v="20"/>
    <n v="100"/>
    <n v="250"/>
    <n v="50"/>
    <n v="400"/>
    <n v="1"/>
    <n v="919.43"/>
    <n v="948.3"/>
    <n v="1030.25"/>
    <n v="91943"/>
    <n v="237075"/>
    <n v="51512.5"/>
    <n v="380530.5"/>
    <n v="192600"/>
    <n v="2700"/>
    <n v="5758.3050000000003"/>
    <n v="575.83050000000003"/>
    <n v="5821.6463550000008"/>
    <n v="587986.28185500007"/>
  </r>
  <r>
    <d v="2024-04-19T00:00:00"/>
    <x v="0"/>
    <x v="5"/>
    <m/>
    <x v="49"/>
    <s v="jso"/>
    <x v="3"/>
    <n v="50"/>
    <n v="3150"/>
    <n v="21"/>
    <n v="400"/>
    <n v="200"/>
    <n v="100"/>
    <n v="700"/>
    <n v="1"/>
    <n v="919.43"/>
    <n v="948.3"/>
    <n v="1030.25"/>
    <n v="367772"/>
    <n v="189660"/>
    <n v="103025"/>
    <n v="660457"/>
    <n v="337050"/>
    <n v="4725"/>
    <n v="10022.32"/>
    <n v="1002.232"/>
    <n v="10132.56552"/>
    <n v="1023389.1175199999"/>
  </r>
  <r>
    <d v="2024-04-19T00:00:00"/>
    <x v="0"/>
    <x v="5"/>
    <m/>
    <x v="49"/>
    <s v="jmso"/>
    <x v="2"/>
    <n v="50"/>
    <n v="3150"/>
    <n v="22"/>
    <n v="400"/>
    <n v="200"/>
    <n v="100"/>
    <n v="700"/>
    <n v="1"/>
    <n v="919.43"/>
    <n v="948.3"/>
    <n v="1030.25"/>
    <n v="367772"/>
    <n v="189660"/>
    <n v="103025"/>
    <n v="660457"/>
    <n v="337050"/>
    <n v="4725"/>
    <n v="10022.32"/>
    <n v="1002.232"/>
    <n v="10132.56552"/>
    <n v="1023389.1175199999"/>
  </r>
  <r>
    <d v="2024-04-19T00:00:00"/>
    <x v="0"/>
    <x v="3"/>
    <m/>
    <x v="72"/>
    <s v="cwo"/>
    <x v="4"/>
    <n v="65"/>
    <n v="8189.9999999999991"/>
    <n v="33"/>
    <n v="600"/>
    <n v="400"/>
    <n v="400"/>
    <n v="1400"/>
    <n v="1"/>
    <n v="1160.02"/>
    <n v="1188.9000000000001"/>
    <n v="1270.83"/>
    <n v="696012"/>
    <n v="475560.00000000006"/>
    <n v="508332"/>
    <n v="1679904"/>
    <n v="876329.99999999988"/>
    <n v="12284.999999999998"/>
    <n v="25685.190000000002"/>
    <n v="2568.5190000000002"/>
    <n v="25967.72709"/>
    <n v="2622740.43609"/>
  </r>
  <r>
    <d v="2024-04-19T00:00:00"/>
    <x v="0"/>
    <x v="0"/>
    <m/>
    <x v="73"/>
    <s v="jso"/>
    <x v="3"/>
    <n v="50"/>
    <n v="2700"/>
    <n v="112"/>
    <n v="300"/>
    <n v="200"/>
    <n v="100"/>
    <n v="600"/>
    <n v="1"/>
    <n v="919.43"/>
    <n v="948.3"/>
    <n v="1030.25"/>
    <n v="275829"/>
    <n v="189660"/>
    <n v="103025"/>
    <n v="568514"/>
    <n v="288900"/>
    <n v="4050"/>
    <n v="8614.64"/>
    <n v="861.46399999999994"/>
    <n v="8709.4010400000006"/>
    <n v="879649.50504000008"/>
  </r>
  <r>
    <d v="2024-04-19T00:00:00"/>
    <x v="0"/>
    <x v="0"/>
    <m/>
    <x v="26"/>
    <s v="Dro"/>
    <x v="0"/>
    <n v="65"/>
    <n v="1755"/>
    <n v="113"/>
    <n v="250"/>
    <n v="0"/>
    <n v="50"/>
    <n v="300"/>
    <n v="1"/>
    <n v="1161.27"/>
    <n v="1190.1300000000001"/>
    <n v="1272.08"/>
    <n v="290317.5"/>
    <n v="0"/>
    <n v="63604"/>
    <n v="353921.5"/>
    <n v="187785"/>
    <n v="2632.5"/>
    <n v="5443.39"/>
    <n v="544.33900000000006"/>
    <n v="5503.2672900000007"/>
    <n v="555829.99629000004"/>
  </r>
  <r>
    <d v="2024-04-19T00:00:00"/>
    <x v="0"/>
    <x v="0"/>
    <m/>
    <x v="6"/>
    <s v="Dro"/>
    <x v="0"/>
    <n v="65"/>
    <n v="1696.5"/>
    <n v="114"/>
    <n v="150"/>
    <n v="100"/>
    <n v="40"/>
    <n v="290"/>
    <n v="1"/>
    <n v="1161.27"/>
    <n v="1190.1300000000001"/>
    <n v="1272.08"/>
    <n v="174190.5"/>
    <n v="119013.00000000001"/>
    <n v="50883.199999999997"/>
    <n v="344086.7"/>
    <n v="181525.5"/>
    <n v="2544.75"/>
    <n v="5281.5694999999996"/>
    <n v="528.15694999999994"/>
    <n v="5339.6667644999989"/>
    <n v="539306.34321449988"/>
  </r>
  <r>
    <d v="2024-04-19T00:00:00"/>
    <x v="0"/>
    <x v="0"/>
    <m/>
    <x v="6"/>
    <s v="jso"/>
    <x v="3"/>
    <n v="50"/>
    <n v="22.5"/>
    <n v="115"/>
    <n v="5"/>
    <n v="0"/>
    <n v="0"/>
    <n v="5"/>
    <n v="1"/>
    <n v="919.43"/>
    <n v="948.3"/>
    <n v="1030.25"/>
    <n v="4597.1499999999996"/>
    <n v="0"/>
    <n v="0"/>
    <n v="4597.1499999999996"/>
    <n v="2407.5"/>
    <n v="33.75"/>
    <n v="70.384"/>
    <n v="7.0384000000000002"/>
    <n v="71.158224000000004"/>
    <n v="7186.9806239999998"/>
  </r>
  <r>
    <d v="2024-04-19T00:00:00"/>
    <x v="0"/>
    <x v="0"/>
    <m/>
    <x v="36"/>
    <s v="jso"/>
    <x v="3"/>
    <n v="50"/>
    <n v="1593"/>
    <n v="116"/>
    <n v="0"/>
    <n v="204"/>
    <n v="150"/>
    <n v="354"/>
    <n v="1"/>
    <n v="919.43"/>
    <n v="948.3"/>
    <n v="1030.25"/>
    <n v="0"/>
    <n v="193453.19999999998"/>
    <n v="154537.5"/>
    <n v="347990.69999999995"/>
    <n v="170451"/>
    <n v="2389.5"/>
    <n v="5208.3119999999999"/>
    <n v="520.83119999999997"/>
    <n v="5265.6034319999999"/>
    <n v="531825.94663200004"/>
  </r>
  <r>
    <d v="2024-04-19T00:00:00"/>
    <x v="0"/>
    <x v="0"/>
    <m/>
    <x v="36"/>
    <s v="jso"/>
    <x v="3"/>
    <n v="50"/>
    <n v="225"/>
    <n v="117"/>
    <n v="0"/>
    <n v="50"/>
    <n v="0"/>
    <n v="50"/>
    <n v="1"/>
    <n v="919.43"/>
    <n v="948.3"/>
    <n v="1030.25"/>
    <n v="0"/>
    <n v="47415"/>
    <n v="0"/>
    <n v="47415"/>
    <n v="24075"/>
    <n v="337.5"/>
    <n v="718.27499999999998"/>
    <n v="71.827500000000001"/>
    <n v="726.17602499999998"/>
    <n v="73343.778524999987"/>
  </r>
  <r>
    <d v="2024-04-19T00:00:00"/>
    <x v="0"/>
    <x v="0"/>
    <m/>
    <x v="36"/>
    <s v="Dro"/>
    <x v="0"/>
    <n v="65"/>
    <n v="702"/>
    <n v="118"/>
    <n v="0"/>
    <n v="0"/>
    <n v="120"/>
    <n v="120"/>
    <n v="1"/>
    <n v="1161.27"/>
    <n v="1190.1300000000001"/>
    <n v="1272.08"/>
    <n v="0"/>
    <n v="0"/>
    <n v="152649.59999999998"/>
    <n v="152649.59999999998"/>
    <n v="75114"/>
    <n v="1053"/>
    <n v="2288.1659999999997"/>
    <n v="228.81659999999999"/>
    <n v="2313.3358259999995"/>
    <n v="233646.91842599996"/>
  </r>
  <r>
    <d v="2024-04-19T00:00:00"/>
    <x v="0"/>
    <x v="0"/>
    <m/>
    <x v="53"/>
    <s v="jso"/>
    <x v="3"/>
    <n v="50"/>
    <n v="1350"/>
    <n v="119"/>
    <n v="0"/>
    <n v="225"/>
    <n v="75"/>
    <n v="300"/>
    <n v="1"/>
    <n v="919.43"/>
    <n v="948.3"/>
    <n v="1030.25"/>
    <n v="0"/>
    <n v="213367.5"/>
    <n v="77268.75"/>
    <n v="290636.25"/>
    <n v="144450"/>
    <n v="2025"/>
    <n v="4371.1125000000002"/>
    <n v="437.11125000000004"/>
    <n v="4419.1947375"/>
    <n v="446338.66848749999"/>
  </r>
  <r>
    <d v="2024-04-19T00:00:00"/>
    <x v="0"/>
    <x v="0"/>
    <m/>
    <x v="52"/>
    <s v="jso"/>
    <x v="3"/>
    <n v="50"/>
    <n v="607.5"/>
    <n v="120"/>
    <n v="0"/>
    <n v="105"/>
    <n v="30"/>
    <n v="135"/>
    <n v="1"/>
    <n v="919.43"/>
    <n v="948.3"/>
    <n v="1030.25"/>
    <n v="0"/>
    <n v="99571.5"/>
    <n v="30907.5"/>
    <n v="130479"/>
    <n v="65002.5"/>
    <n v="911.25"/>
    <n v="1963.9275"/>
    <n v="196.39275000000001"/>
    <n v="1985.5307025"/>
    <n v="200538.60095249998"/>
  </r>
  <r>
    <d v="2024-04-19T00:00:00"/>
    <x v="0"/>
    <x v="0"/>
    <m/>
    <x v="52"/>
    <s v="jso"/>
    <x v="3"/>
    <n v="50"/>
    <n v="90"/>
    <n v="121"/>
    <n v="0"/>
    <n v="0"/>
    <n v="20"/>
    <n v="20"/>
    <n v="1"/>
    <n v="919.43"/>
    <n v="948.3"/>
    <n v="1030.25"/>
    <n v="0"/>
    <n v="0"/>
    <n v="20605"/>
    <n v="20605"/>
    <n v="9630"/>
    <n v="135"/>
    <n v="303.7"/>
    <n v="30.37"/>
    <n v="307.04070000000002"/>
    <n v="31011.110700000001"/>
  </r>
  <r>
    <d v="2024-04-19T00:00:00"/>
    <x v="0"/>
    <x v="0"/>
    <m/>
    <x v="52"/>
    <s v="Dro"/>
    <x v="0"/>
    <n v="65"/>
    <n v="585"/>
    <n v="121"/>
    <n v="0"/>
    <n v="50"/>
    <n v="50"/>
    <n v="100"/>
    <n v="1"/>
    <n v="1161.27"/>
    <n v="1190.1300000000001"/>
    <n v="1272.08"/>
    <n v="0"/>
    <n v="59506.500000000007"/>
    <n v="63604"/>
    <n v="123110.5"/>
    <n v="62595"/>
    <n v="877.5"/>
    <n v="1865.83"/>
    <n v="186.583"/>
    <n v="1886.3541299999999"/>
    <n v="190521.76712999999"/>
  </r>
  <r>
    <d v="2024-04-19T00:00:00"/>
    <x v="0"/>
    <x v="0"/>
    <m/>
    <x v="1"/>
    <s v="Dro"/>
    <x v="0"/>
    <n v="65"/>
    <n v="1287"/>
    <n v="122"/>
    <n v="70"/>
    <n v="50"/>
    <n v="100"/>
    <n v="220"/>
    <n v="1"/>
    <n v="1161.27"/>
    <n v="1190.1300000000001"/>
    <n v="1272.08"/>
    <n v="81288.899999999994"/>
    <n v="59506.500000000007"/>
    <n v="127208"/>
    <n v="268003.40000000002"/>
    <n v="137709"/>
    <n v="1930.5"/>
    <n v="4076.4290000000005"/>
    <n v="407.64290000000005"/>
    <n v="4121.2697189999999"/>
    <n v="416248.24161899998"/>
  </r>
  <r>
    <d v="2024-04-19T00:00:00"/>
    <x v="0"/>
    <x v="0"/>
    <m/>
    <x v="1"/>
    <s v="jso"/>
    <x v="3"/>
    <n v="50"/>
    <n v="468"/>
    <n v="122"/>
    <n v="104"/>
    <n v="0"/>
    <n v="0"/>
    <n v="104"/>
    <n v="1"/>
    <n v="919.43"/>
    <n v="948.3"/>
    <n v="1030.25"/>
    <n v="95620.72"/>
    <n v="0"/>
    <n v="0"/>
    <n v="95620.72"/>
    <n v="50076"/>
    <n v="702"/>
    <n v="1463.9872"/>
    <n v="146.39872"/>
    <n v="1480.0910592"/>
    <n v="149489.1969792"/>
  </r>
  <r>
    <d v="2024-04-19T00:00:00"/>
    <x v="0"/>
    <x v="0"/>
    <m/>
    <x v="35"/>
    <s v="Dro"/>
    <x v="0"/>
    <n v="65"/>
    <n v="1755"/>
    <n v="123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4-19T00:00:00"/>
    <x v="0"/>
    <x v="0"/>
    <m/>
    <x v="35"/>
    <s v="Dro"/>
    <x v="0"/>
    <n v="65"/>
    <n v="1755"/>
    <n v="124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4-19T00:00:00"/>
    <x v="0"/>
    <x v="0"/>
    <m/>
    <x v="37"/>
    <s v="jso"/>
    <x v="3"/>
    <n v="50"/>
    <n v="450"/>
    <n v="125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4-19T00:00:00"/>
    <x v="0"/>
    <x v="0"/>
    <m/>
    <x v="4"/>
    <s v="Dro"/>
    <x v="0"/>
    <n v="65"/>
    <n v="2340"/>
    <n v="126"/>
    <n v="300"/>
    <n v="50"/>
    <n v="50"/>
    <n v="400"/>
    <n v="1"/>
    <n v="1161.27"/>
    <n v="1190.1300000000001"/>
    <n v="1272.08"/>
    <n v="348381"/>
    <n v="59506.500000000007"/>
    <n v="63604"/>
    <n v="471491.5"/>
    <n v="250380"/>
    <n v="3510"/>
    <n v="7253.8150000000005"/>
    <n v="725.38150000000007"/>
    <n v="7333.6069649999999"/>
    <n v="740694.303465"/>
  </r>
  <r>
    <d v="2024-04-19T00:00:00"/>
    <x v="0"/>
    <x v="0"/>
    <m/>
    <x v="4"/>
    <s v="Dro"/>
    <x v="0"/>
    <n v="65"/>
    <n v="1755"/>
    <n v="127"/>
    <n v="100"/>
    <n v="150"/>
    <n v="50"/>
    <n v="300"/>
    <n v="1"/>
    <n v="1161.27"/>
    <n v="1190.1300000000001"/>
    <n v="1272.08"/>
    <n v="116127"/>
    <n v="178519.50000000003"/>
    <n v="63604"/>
    <n v="358250.5"/>
    <n v="187785"/>
    <n v="2632.5"/>
    <n v="5486.68"/>
    <n v="548.66800000000001"/>
    <n v="5547.0334800000001"/>
    <n v="560250.38147999998"/>
  </r>
  <r>
    <d v="2024-04-19T00:00:00"/>
    <x v="0"/>
    <x v="0"/>
    <m/>
    <x v="4"/>
    <s v="jso"/>
    <x v="3"/>
    <n v="50"/>
    <n v="45"/>
    <n v="127"/>
    <n v="10"/>
    <n v="0"/>
    <n v="0"/>
    <n v="10"/>
    <n v="1"/>
    <n v="919.43"/>
    <n v="948.3"/>
    <n v="1030.25"/>
    <n v="9194.2999999999993"/>
    <n v="0"/>
    <n v="0"/>
    <n v="9194.2999999999993"/>
    <n v="4815"/>
    <n v="67.5"/>
    <n v="140.768"/>
    <n v="14.0768"/>
    <n v="142.31644800000001"/>
    <n v="14373.961248"/>
  </r>
  <r>
    <d v="2024-04-19T00:00:00"/>
    <x v="0"/>
    <x v="0"/>
    <m/>
    <x v="4"/>
    <s v="Dro"/>
    <x v="0"/>
    <n v="65"/>
    <n v="1170"/>
    <n v="128"/>
    <n v="100"/>
    <n v="50"/>
    <n v="50"/>
    <n v="200"/>
    <n v="1"/>
    <n v="1161.27"/>
    <n v="1190.1300000000001"/>
    <n v="1272.08"/>
    <n v="116127"/>
    <n v="59506.500000000007"/>
    <n v="63604"/>
    <n v="239237.5"/>
    <n v="125190"/>
    <n v="1755"/>
    <n v="3661.8250000000003"/>
    <n v="366.18250000000006"/>
    <n v="3702.1050749999999"/>
    <n v="373912.61257500004"/>
  </r>
  <r>
    <d v="2024-04-19T00:00:00"/>
    <x v="0"/>
    <x v="1"/>
    <m/>
    <x v="74"/>
    <s v="mo"/>
    <x v="1"/>
    <n v="50"/>
    <n v="3600"/>
    <n v="50"/>
    <n v="0"/>
    <n v="550"/>
    <n v="250"/>
    <n v="800"/>
    <n v="1"/>
    <n v="919.43"/>
    <n v="948.3"/>
    <n v="1030.25"/>
    <n v="0"/>
    <n v="521565"/>
    <n v="257562.5"/>
    <n v="779127.5"/>
    <n v="385200"/>
    <n v="5400"/>
    <n v="11697.275"/>
    <n v="1169.7275"/>
    <n v="11825.945024999999"/>
    <n v="1194420.447525"/>
  </r>
  <r>
    <d v="2024-04-19T00:00:00"/>
    <x v="0"/>
    <x v="1"/>
    <m/>
    <x v="74"/>
    <s v="mo"/>
    <x v="1"/>
    <n v="50"/>
    <n v="2700"/>
    <n v="51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19T00:00:00"/>
    <x v="0"/>
    <x v="1"/>
    <m/>
    <x v="74"/>
    <s v="mo"/>
    <x v="1"/>
    <n v="50"/>
    <n v="2250"/>
    <n v="52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4-19T00:00:00"/>
    <x v="0"/>
    <x v="1"/>
    <m/>
    <x v="74"/>
    <s v="jso"/>
    <x v="3"/>
    <n v="50"/>
    <n v="2250"/>
    <n v="53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4-19T00:00:00"/>
    <x v="0"/>
    <x v="1"/>
    <m/>
    <x v="74"/>
    <s v="jso"/>
    <x v="3"/>
    <n v="50"/>
    <n v="1800"/>
    <n v="54"/>
    <n v="100"/>
    <n v="0"/>
    <n v="300"/>
    <n v="400"/>
    <n v="1"/>
    <n v="919.43"/>
    <n v="948.3"/>
    <n v="1030.25"/>
    <n v="91943"/>
    <n v="0"/>
    <n v="309075"/>
    <n v="401018"/>
    <n v="192600"/>
    <n v="2700"/>
    <n v="5963.18"/>
    <n v="596.3180000000001"/>
    <n v="6028.7749800000001"/>
    <n v="608906.27298000001"/>
  </r>
  <r>
    <d v="2024-04-19T00:00:00"/>
    <x v="0"/>
    <x v="1"/>
    <m/>
    <x v="17"/>
    <s v="jso"/>
    <x v="3"/>
    <n v="50"/>
    <n v="450"/>
    <n v="55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4-19T00:00:00"/>
    <x v="0"/>
    <x v="1"/>
    <m/>
    <x v="17"/>
    <s v="jmso"/>
    <x v="2"/>
    <n v="50"/>
    <n v="2700"/>
    <n v="55"/>
    <n v="250"/>
    <n v="200"/>
    <n v="150"/>
    <n v="600"/>
    <n v="1"/>
    <n v="919.43"/>
    <n v="948.3"/>
    <n v="1030.25"/>
    <n v="229857.5"/>
    <n v="189660"/>
    <n v="154537.5"/>
    <n v="574055"/>
    <n v="288900"/>
    <n v="4050"/>
    <n v="8670.0499999999993"/>
    <n v="867.005"/>
    <n v="8765.4205500000007"/>
    <n v="885307.47555000009"/>
  </r>
  <r>
    <d v="2024-04-19T00:00:00"/>
    <x v="0"/>
    <x v="1"/>
    <m/>
    <x v="17"/>
    <s v="jso"/>
    <x v="3"/>
    <n v="50"/>
    <n v="3150"/>
    <n v="56"/>
    <n v="350"/>
    <n v="300"/>
    <n v="50"/>
    <n v="700"/>
    <n v="1"/>
    <n v="919.43"/>
    <n v="948.3"/>
    <n v="1030.25"/>
    <n v="321800.5"/>
    <n v="284490"/>
    <n v="51512.5"/>
    <n v="657803"/>
    <n v="337050"/>
    <n v="4725"/>
    <n v="9995.7800000000007"/>
    <n v="999.57800000000009"/>
    <n v="10105.73358"/>
    <n v="1020679.09158"/>
  </r>
  <r>
    <d v="2024-04-19T00:00:00"/>
    <x v="0"/>
    <x v="7"/>
    <m/>
    <x v="66"/>
    <s v="jso"/>
    <x v="3"/>
    <n v="50"/>
    <n v="6300"/>
    <n v="2"/>
    <n v="600"/>
    <n v="400"/>
    <n v="400"/>
    <n v="1400"/>
    <n v="1"/>
    <n v="919.43"/>
    <n v="948.3"/>
    <n v="1030.25"/>
    <n v="551658"/>
    <n v="379320"/>
    <n v="412100"/>
    <n v="1343078"/>
    <n v="674100"/>
    <n v="9450"/>
    <n v="20266.28"/>
    <n v="2026.6279999999999"/>
    <n v="20489.209080000001"/>
    <n v="2069410.11708"/>
  </r>
  <r>
    <d v="2024-04-19T00:00:00"/>
    <x v="0"/>
    <x v="8"/>
    <m/>
    <x v="75"/>
    <s v="mo"/>
    <x v="1"/>
    <n v="50"/>
    <n v="1350"/>
    <n v="1"/>
    <n v="150"/>
    <n v="100"/>
    <n v="50"/>
    <n v="300"/>
    <n v="1"/>
    <n v="919.43"/>
    <n v="948.3"/>
    <n v="1030.25"/>
    <n v="137914.5"/>
    <n v="94830"/>
    <n v="51512.5"/>
    <n v="284257"/>
    <n v="144450"/>
    <n v="2025"/>
    <n v="4307.32"/>
    <n v="430.73199999999997"/>
    <n v="4354.7005200000003"/>
    <n v="439824.75252000004"/>
  </r>
  <r>
    <d v="2024-04-19T00:00:00"/>
    <x v="0"/>
    <x v="8"/>
    <m/>
    <x v="75"/>
    <s v="mo"/>
    <x v="1"/>
    <n v="50"/>
    <n v="1350"/>
    <n v="2"/>
    <n v="150"/>
    <n v="100"/>
    <n v="50"/>
    <n v="300"/>
    <n v="1"/>
    <n v="919.43"/>
    <n v="948.3"/>
    <n v="1030.25"/>
    <n v="137914.5"/>
    <n v="94830"/>
    <n v="51512.5"/>
    <n v="284257"/>
    <n v="144450"/>
    <n v="2025"/>
    <n v="4307.32"/>
    <n v="430.73199999999997"/>
    <n v="4354.7005200000003"/>
    <n v="439824.75252000004"/>
  </r>
  <r>
    <d v="2024-04-19T00:00:00"/>
    <x v="0"/>
    <x v="8"/>
    <m/>
    <x v="75"/>
    <s v="mo"/>
    <x v="1"/>
    <n v="50"/>
    <n v="1350"/>
    <n v="3"/>
    <n v="100"/>
    <n v="150"/>
    <n v="50"/>
    <n v="300"/>
    <n v="1"/>
    <n v="919.43"/>
    <n v="948.3"/>
    <n v="1030.25"/>
    <n v="91943"/>
    <n v="142245"/>
    <n v="51512.5"/>
    <n v="285700.5"/>
    <n v="144450"/>
    <n v="2025"/>
    <n v="4321.7550000000001"/>
    <n v="432.17550000000006"/>
    <n v="4369.2943050000003"/>
    <n v="441298.72480500001"/>
  </r>
  <r>
    <d v="2024-04-19T00:00:00"/>
    <x v="0"/>
    <x v="8"/>
    <m/>
    <x v="75"/>
    <s v="mo"/>
    <x v="1"/>
    <n v="50"/>
    <n v="1350"/>
    <n v="4"/>
    <n v="100"/>
    <n v="200"/>
    <n v="0"/>
    <n v="300"/>
    <n v="1"/>
    <n v="919.43"/>
    <n v="948.3"/>
    <n v="1030.25"/>
    <n v="91943"/>
    <n v="189660"/>
    <n v="0"/>
    <n v="281603"/>
    <n v="144450"/>
    <n v="2025"/>
    <n v="4280.78"/>
    <n v="428.07799999999997"/>
    <n v="4327.8685800000003"/>
    <n v="437114.72658000002"/>
  </r>
  <r>
    <d v="2024-04-19T00:00:00"/>
    <x v="0"/>
    <x v="8"/>
    <m/>
    <x v="76"/>
    <s v="mo"/>
    <x v="1"/>
    <n v="50"/>
    <n v="900"/>
    <n v="5"/>
    <n v="100"/>
    <n v="50"/>
    <n v="50"/>
    <n v="200"/>
    <n v="1"/>
    <n v="919.43"/>
    <n v="948.3"/>
    <n v="1030.25"/>
    <n v="91943"/>
    <n v="47415"/>
    <n v="51512.5"/>
    <n v="190870.5"/>
    <n v="96300"/>
    <n v="1350"/>
    <n v="2885.2049999999999"/>
    <n v="288.52050000000003"/>
    <n v="2916.9422549999999"/>
    <n v="294611.167755"/>
  </r>
  <r>
    <d v="2024-04-19T00:00:00"/>
    <x v="0"/>
    <x v="8"/>
    <m/>
    <x v="76"/>
    <s v="mo"/>
    <x v="1"/>
    <n v="50"/>
    <n v="900"/>
    <n v="6"/>
    <n v="100"/>
    <n v="50"/>
    <n v="50"/>
    <n v="200"/>
    <n v="1"/>
    <n v="919.43"/>
    <n v="948.3"/>
    <n v="1030.25"/>
    <n v="91943"/>
    <n v="47415"/>
    <n v="51512.5"/>
    <n v="190870.5"/>
    <n v="96300"/>
    <n v="1350"/>
    <n v="2885.2049999999999"/>
    <n v="288.52050000000003"/>
    <n v="2916.9422549999999"/>
    <n v="294611.167755"/>
  </r>
  <r>
    <d v="2024-04-19T00:00:00"/>
    <x v="0"/>
    <x v="8"/>
    <m/>
    <x v="77"/>
    <s v="mo"/>
    <x v="1"/>
    <n v="50"/>
    <n v="1350"/>
    <n v="7"/>
    <n v="150"/>
    <n v="100"/>
    <n v="50"/>
    <n v="300"/>
    <n v="1"/>
    <n v="919.43"/>
    <n v="948.3"/>
    <n v="1030.25"/>
    <n v="137914.5"/>
    <n v="94830"/>
    <n v="51512.5"/>
    <n v="284257"/>
    <n v="144450"/>
    <n v="2025"/>
    <n v="4307.32"/>
    <n v="430.73199999999997"/>
    <n v="4354.7005200000003"/>
    <n v="439824.75252000004"/>
  </r>
  <r>
    <d v="2024-04-19T00:00:00"/>
    <x v="0"/>
    <x v="8"/>
    <m/>
    <x v="77"/>
    <s v="mo"/>
    <x v="1"/>
    <n v="50"/>
    <n v="1350"/>
    <n v="8"/>
    <n v="150"/>
    <n v="100"/>
    <n v="50"/>
    <n v="300"/>
    <n v="1"/>
    <n v="919.43"/>
    <n v="948.3"/>
    <n v="1030.25"/>
    <n v="137914.5"/>
    <n v="94830"/>
    <n v="51512.5"/>
    <n v="284257"/>
    <n v="144450"/>
    <n v="2025"/>
    <n v="4307.32"/>
    <n v="430.73199999999997"/>
    <n v="4354.7005200000003"/>
    <n v="439824.75252000004"/>
  </r>
  <r>
    <d v="2024-04-19T00:00:00"/>
    <x v="0"/>
    <x v="8"/>
    <m/>
    <x v="77"/>
    <s v="mo"/>
    <x v="1"/>
    <n v="50"/>
    <n v="1350"/>
    <n v="9"/>
    <n v="100"/>
    <n v="150"/>
    <n v="50"/>
    <n v="300"/>
    <n v="1"/>
    <n v="919.43"/>
    <n v="948.3"/>
    <n v="1030.25"/>
    <n v="91943"/>
    <n v="142245"/>
    <n v="51512.5"/>
    <n v="285700.5"/>
    <n v="144450"/>
    <n v="2025"/>
    <n v="4321.7550000000001"/>
    <n v="432.17550000000006"/>
    <n v="4369.2943050000003"/>
    <n v="441298.72480500001"/>
  </r>
  <r>
    <d v="2024-04-19T00:00:00"/>
    <x v="0"/>
    <x v="8"/>
    <m/>
    <x v="77"/>
    <s v="mo"/>
    <x v="1"/>
    <n v="50"/>
    <n v="1350"/>
    <n v="10"/>
    <n v="100"/>
    <n v="200"/>
    <n v="0"/>
    <n v="300"/>
    <n v="1"/>
    <n v="919.43"/>
    <n v="948.3"/>
    <n v="1030.25"/>
    <n v="91943"/>
    <n v="189660"/>
    <n v="0"/>
    <n v="281603"/>
    <n v="144450"/>
    <n v="2025"/>
    <n v="4280.78"/>
    <n v="428.07799999999997"/>
    <n v="4327.8685800000003"/>
    <n v="437114.72658000002"/>
  </r>
  <r>
    <d v="2024-04-19T00:00:00"/>
    <x v="0"/>
    <x v="4"/>
    <m/>
    <x v="48"/>
    <s v="jso"/>
    <x v="3"/>
    <n v="50"/>
    <n v="1125"/>
    <n v="18"/>
    <n v="100"/>
    <n v="50"/>
    <n v="100"/>
    <n v="250"/>
    <n v="1"/>
    <n v="919.43"/>
    <n v="948.3"/>
    <n v="1030.25"/>
    <n v="91943"/>
    <n v="47415"/>
    <n v="103025"/>
    <n v="242383"/>
    <n v="120375"/>
    <n v="1687.5"/>
    <n v="3644.4549999999999"/>
    <n v="364.44550000000004"/>
    <n v="3684.5440049999997"/>
    <n v="372138.94450499996"/>
  </r>
  <r>
    <d v="2024-04-19T00:00:00"/>
    <x v="0"/>
    <x v="4"/>
    <m/>
    <x v="48"/>
    <s v="jso"/>
    <x v="3"/>
    <n v="50"/>
    <n v="1125"/>
    <n v="19"/>
    <n v="150"/>
    <n v="50"/>
    <n v="50"/>
    <n v="250"/>
    <n v="1"/>
    <n v="919.43"/>
    <n v="948.3"/>
    <n v="1030.25"/>
    <n v="137914.5"/>
    <n v="47415"/>
    <n v="51512.5"/>
    <n v="236842"/>
    <n v="120375"/>
    <n v="1687.5"/>
    <n v="3589.0450000000001"/>
    <n v="358.90450000000004"/>
    <n v="3628.5244950000001"/>
    <n v="366480.97399500001"/>
  </r>
  <r>
    <d v="2024-04-19T00:00:00"/>
    <x v="0"/>
    <x v="2"/>
    <m/>
    <x v="78"/>
    <s v="jmso"/>
    <x v="2"/>
    <n v="50"/>
    <n v="900"/>
    <n v="55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4-19T00:00:00"/>
    <x v="0"/>
    <x v="2"/>
    <m/>
    <x v="78"/>
    <s v="jmso"/>
    <x v="2"/>
    <n v="50"/>
    <n v="675"/>
    <n v="56"/>
    <n v="100"/>
    <n v="0"/>
    <n v="50"/>
    <n v="150"/>
    <n v="1"/>
    <n v="919.43"/>
    <n v="948.3"/>
    <n v="1030.25"/>
    <n v="91943"/>
    <n v="0"/>
    <n v="51512.5"/>
    <n v="143455.5"/>
    <n v="72225"/>
    <n v="1012.5"/>
    <n v="2166.9299999999998"/>
    <n v="216.69299999999998"/>
    <n v="2190.7662300000002"/>
    <n v="221267.38923"/>
  </r>
  <r>
    <d v="2024-04-19T00:00:00"/>
    <x v="0"/>
    <x v="2"/>
    <m/>
    <x v="79"/>
    <s v="jmso"/>
    <x v="2"/>
    <n v="50"/>
    <n v="900"/>
    <n v="57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4-19T00:00:00"/>
    <x v="0"/>
    <x v="2"/>
    <m/>
    <x v="79"/>
    <s v="jmso"/>
    <x v="2"/>
    <n v="50"/>
    <n v="1800"/>
    <n v="58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19T00:00:00"/>
    <x v="0"/>
    <x v="2"/>
    <m/>
    <x v="79"/>
    <s v="jmso"/>
    <x v="2"/>
    <n v="50"/>
    <n v="1800"/>
    <n v="59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19T00:00:00"/>
    <x v="0"/>
    <x v="2"/>
    <m/>
    <x v="79"/>
    <s v="jmso"/>
    <x v="2"/>
    <n v="50"/>
    <n v="1800"/>
    <n v="60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19T00:00:00"/>
    <x v="0"/>
    <x v="2"/>
    <m/>
    <x v="32"/>
    <s v="jmso"/>
    <x v="2"/>
    <n v="50"/>
    <n v="1575"/>
    <n v="61"/>
    <n v="150"/>
    <n v="50"/>
    <n v="150"/>
    <n v="350"/>
    <n v="1"/>
    <n v="919.43"/>
    <n v="948.3"/>
    <n v="1030.25"/>
    <n v="137914.5"/>
    <n v="47415"/>
    <n v="154537.5"/>
    <n v="339867"/>
    <n v="168525"/>
    <n v="2362.5"/>
    <n v="5107.5450000000001"/>
    <n v="510.75450000000001"/>
    <n v="5163.7279950000002"/>
    <n v="521536.52749499999"/>
  </r>
  <r>
    <d v="2024-04-19T00:00:00"/>
    <x v="0"/>
    <x v="2"/>
    <m/>
    <x v="29"/>
    <s v="jso"/>
    <x v="3"/>
    <n v="50"/>
    <n v="1575"/>
    <n v="62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19T00:00:00"/>
    <x v="0"/>
    <x v="2"/>
    <m/>
    <x v="29"/>
    <s v="jso"/>
    <x v="3"/>
    <n v="50"/>
    <n v="1575"/>
    <n v="63"/>
    <n v="250"/>
    <n v="100"/>
    <n v="0"/>
    <n v="350"/>
    <n v="1"/>
    <n v="919.43"/>
    <n v="948.3"/>
    <n v="1030.25"/>
    <n v="229857.5"/>
    <n v="94830"/>
    <n v="0"/>
    <n v="324687.5"/>
    <n v="168525"/>
    <n v="2362.5"/>
    <n v="4955.75"/>
    <n v="495.57500000000005"/>
    <n v="5010.26325"/>
    <n v="506036.58825000003"/>
  </r>
  <r>
    <d v="2024-04-19T00:00:00"/>
    <x v="0"/>
    <x v="2"/>
    <m/>
    <x v="29"/>
    <s v="jso"/>
    <x v="3"/>
    <n v="50"/>
    <n v="1575"/>
    <n v="64"/>
    <n v="0"/>
    <n v="350"/>
    <n v="0"/>
    <n v="350"/>
    <n v="1"/>
    <n v="919.43"/>
    <n v="948.3"/>
    <n v="1030.25"/>
    <n v="0"/>
    <n v="331905"/>
    <n v="0"/>
    <n v="331905"/>
    <n v="168525"/>
    <n v="2362.5"/>
    <n v="5027.9250000000002"/>
    <n v="502.79250000000002"/>
    <n v="5083.2321750000001"/>
    <n v="513406.44967499998"/>
  </r>
  <r>
    <d v="2024-04-19T00:00:00"/>
    <x v="0"/>
    <x v="2"/>
    <m/>
    <x v="29"/>
    <s v="jso"/>
    <x v="3"/>
    <n v="50"/>
    <n v="1575"/>
    <n v="65"/>
    <n v="0"/>
    <n v="0"/>
    <n v="350"/>
    <n v="350"/>
    <n v="1"/>
    <n v="919.43"/>
    <n v="948.3"/>
    <n v="1030.25"/>
    <n v="0"/>
    <n v="0"/>
    <n v="360587.5"/>
    <n v="360587.5"/>
    <n v="168525"/>
    <n v="2362.5"/>
    <n v="5314.75"/>
    <n v="531.47500000000002"/>
    <n v="5373.2122499999996"/>
    <n v="542694.43724999996"/>
  </r>
  <r>
    <d v="2024-04-20T00:00:00"/>
    <x v="0"/>
    <x v="8"/>
    <m/>
    <x v="77"/>
    <s v="mo"/>
    <x v="1"/>
    <n v="50"/>
    <n v="1350"/>
    <n v="11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4-20T00:00:00"/>
    <x v="0"/>
    <x v="8"/>
    <m/>
    <x v="77"/>
    <s v="mo"/>
    <x v="1"/>
    <n v="50"/>
    <n v="1350"/>
    <n v="12"/>
    <n v="100"/>
    <n v="150"/>
    <n v="50"/>
    <n v="300"/>
    <n v="1"/>
    <n v="919.43"/>
    <n v="948.3"/>
    <n v="1030.25"/>
    <n v="91943"/>
    <n v="142245"/>
    <n v="51512.5"/>
    <n v="285700.5"/>
    <n v="144450"/>
    <n v="2025"/>
    <n v="4321.7550000000001"/>
    <n v="432.17550000000006"/>
    <n v="4369.2943050000003"/>
    <n v="441298.72480500001"/>
  </r>
  <r>
    <d v="2024-04-20T00:00:00"/>
    <x v="0"/>
    <x v="8"/>
    <m/>
    <x v="77"/>
    <s v="mo"/>
    <x v="1"/>
    <n v="50"/>
    <n v="1350"/>
    <n v="13"/>
    <n v="100"/>
    <n v="150"/>
    <n v="50"/>
    <n v="300"/>
    <n v="1"/>
    <n v="919.43"/>
    <n v="948.3"/>
    <n v="1030.25"/>
    <n v="91943"/>
    <n v="142245"/>
    <n v="51512.5"/>
    <n v="285700.5"/>
    <n v="144450"/>
    <n v="2025"/>
    <n v="4321.7550000000001"/>
    <n v="432.17550000000006"/>
    <n v="4369.2943050000003"/>
    <n v="441298.72480500001"/>
  </r>
  <r>
    <d v="2024-04-20T00:00:00"/>
    <x v="0"/>
    <x v="8"/>
    <m/>
    <x v="77"/>
    <s v="mo"/>
    <x v="1"/>
    <n v="50"/>
    <n v="1350"/>
    <n v="14"/>
    <n v="100"/>
    <n v="150"/>
    <n v="50"/>
    <n v="300"/>
    <n v="1"/>
    <n v="919.43"/>
    <n v="948.3"/>
    <n v="1030.25"/>
    <n v="91943"/>
    <n v="142245"/>
    <n v="51512.5"/>
    <n v="285700.5"/>
    <n v="144450"/>
    <n v="2025"/>
    <n v="4321.7550000000001"/>
    <n v="432.17550000000006"/>
    <n v="4369.2943050000003"/>
    <n v="441298.72480500001"/>
  </r>
  <r>
    <d v="2024-04-20T00:00:00"/>
    <x v="0"/>
    <x v="8"/>
    <m/>
    <x v="76"/>
    <s v="mo"/>
    <x v="1"/>
    <n v="50"/>
    <n v="900"/>
    <n v="15"/>
    <n v="100"/>
    <n v="50"/>
    <n v="50"/>
    <n v="200"/>
    <n v="1"/>
    <n v="919.43"/>
    <n v="948.3"/>
    <n v="1030.25"/>
    <n v="91943"/>
    <n v="47415"/>
    <n v="51512.5"/>
    <n v="190870.5"/>
    <n v="96300"/>
    <n v="1350"/>
    <n v="2885.2049999999999"/>
    <n v="288.52050000000003"/>
    <n v="2916.9422549999999"/>
    <n v="294611.167755"/>
  </r>
  <r>
    <d v="2024-04-21T00:00:00"/>
    <x v="0"/>
    <x v="9"/>
    <m/>
    <x v="80"/>
    <s v="jmso"/>
    <x v="2"/>
    <n v="50"/>
    <n v="562.5"/>
    <n v="1"/>
    <n v="0"/>
    <n v="50"/>
    <n v="75"/>
    <n v="125"/>
    <n v="1"/>
    <n v="919.43"/>
    <n v="948.3"/>
    <n v="1030.25"/>
    <n v="0"/>
    <n v="47415"/>
    <n v="77268.75"/>
    <n v="124683.75"/>
    <n v="60187.5"/>
    <n v="843.75"/>
    <n v="1857.15"/>
    <n v="185.71500000000003"/>
    <n v="1877.5786499999999"/>
    <n v="189635.44365"/>
  </r>
  <r>
    <d v="2024-04-21T00:00:00"/>
    <x v="0"/>
    <x v="9"/>
    <m/>
    <x v="80"/>
    <s v="jmso"/>
    <x v="2"/>
    <n v="50"/>
    <n v="562.5"/>
    <n v="2"/>
    <n v="0"/>
    <n v="50"/>
    <n v="75"/>
    <n v="125"/>
    <n v="1"/>
    <n v="919.43"/>
    <n v="948.3"/>
    <n v="1030.25"/>
    <n v="0"/>
    <n v="47415"/>
    <n v="77268.75"/>
    <n v="124683.75"/>
    <n v="60187.5"/>
    <n v="843.75"/>
    <n v="1857.15"/>
    <n v="185.71500000000003"/>
    <n v="1877.5786499999999"/>
    <n v="189635.44365"/>
  </r>
  <r>
    <d v="2024-04-21T00:00:00"/>
    <x v="0"/>
    <x v="9"/>
    <m/>
    <x v="80"/>
    <s v="jmso"/>
    <x v="2"/>
    <n v="50"/>
    <n v="562.5"/>
    <n v="3"/>
    <n v="0"/>
    <n v="50"/>
    <n v="75"/>
    <n v="125"/>
    <n v="1"/>
    <n v="919.43"/>
    <n v="948.3"/>
    <n v="1030.25"/>
    <n v="0"/>
    <n v="47415"/>
    <n v="77268.75"/>
    <n v="124683.75"/>
    <n v="60187.5"/>
    <n v="843.75"/>
    <n v="1857.15"/>
    <n v="185.71500000000003"/>
    <n v="1877.5786499999999"/>
    <n v="189635.44365"/>
  </r>
  <r>
    <d v="2024-04-21T00:00:00"/>
    <x v="0"/>
    <x v="9"/>
    <m/>
    <x v="80"/>
    <s v="jmso"/>
    <x v="2"/>
    <n v="50"/>
    <n v="562.5"/>
    <n v="4"/>
    <n v="0"/>
    <n v="50"/>
    <n v="75"/>
    <n v="125"/>
    <n v="1"/>
    <n v="919.43"/>
    <n v="948.3"/>
    <n v="1030.25"/>
    <n v="0"/>
    <n v="47415"/>
    <n v="77268.75"/>
    <n v="124683.75"/>
    <n v="60187.5"/>
    <n v="843.75"/>
    <n v="1857.15"/>
    <n v="185.71500000000003"/>
    <n v="1877.5786499999999"/>
    <n v="189635.44365"/>
  </r>
  <r>
    <d v="2024-04-21T00:00:00"/>
    <x v="0"/>
    <x v="9"/>
    <m/>
    <x v="80"/>
    <s v="jmso"/>
    <x v="2"/>
    <n v="50"/>
    <n v="1350"/>
    <n v="5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21T00:00:00"/>
    <x v="0"/>
    <x v="9"/>
    <m/>
    <x v="80"/>
    <s v="jmso"/>
    <x v="2"/>
    <n v="50"/>
    <n v="900"/>
    <n v="6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4-21T00:00:00"/>
    <x v="0"/>
    <x v="9"/>
    <m/>
    <x v="80"/>
    <s v="jso"/>
    <x v="3"/>
    <n v="50"/>
    <n v="450"/>
    <n v="6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4-21T00:00:00"/>
    <x v="0"/>
    <x v="9"/>
    <m/>
    <x v="80"/>
    <s v="jmso"/>
    <x v="2"/>
    <n v="50"/>
    <n v="900"/>
    <n v="7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4-21T00:00:00"/>
    <x v="0"/>
    <x v="9"/>
    <m/>
    <x v="80"/>
    <s v="jso"/>
    <x v="3"/>
    <n v="50"/>
    <n v="450"/>
    <n v="7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4-21T00:00:00"/>
    <x v="0"/>
    <x v="3"/>
    <m/>
    <x v="63"/>
    <s v="cwo"/>
    <x v="4"/>
    <n v="65"/>
    <n v="2340"/>
    <n v="34"/>
    <n v="0"/>
    <n v="200"/>
    <n v="200"/>
    <n v="400"/>
    <n v="1"/>
    <n v="1160.02"/>
    <n v="1188.9000000000001"/>
    <n v="1270.83"/>
    <n v="0"/>
    <n v="237780.00000000003"/>
    <n v="254166"/>
    <n v="491946"/>
    <n v="250380"/>
    <n v="3510"/>
    <n v="7458.3600000000006"/>
    <n v="745.83600000000013"/>
    <n v="7540.4019600000001"/>
    <n v="761580.59796000004"/>
  </r>
  <r>
    <d v="2024-04-21T00:00:00"/>
    <x v="0"/>
    <x v="3"/>
    <m/>
    <x v="58"/>
    <s v="cwo"/>
    <x v="4"/>
    <n v="65"/>
    <n v="585"/>
    <n v="35"/>
    <n v="0"/>
    <n v="0"/>
    <n v="100"/>
    <n v="100"/>
    <n v="1"/>
    <n v="1160.02"/>
    <n v="1188.9000000000001"/>
    <n v="1270.83"/>
    <n v="0"/>
    <n v="0"/>
    <n v="127083"/>
    <n v="127083"/>
    <n v="62595"/>
    <n v="877.5"/>
    <n v="1905.5550000000001"/>
    <n v="190.55550000000002"/>
    <n v="1926.5161049999999"/>
    <n v="194578.12660499997"/>
  </r>
  <r>
    <d v="2024-04-21T00:00:00"/>
    <x v="0"/>
    <x v="3"/>
    <m/>
    <x v="43"/>
    <s v="cwo"/>
    <x v="4"/>
    <n v="65"/>
    <n v="1462.5"/>
    <n v="36"/>
    <n v="250"/>
    <n v="0"/>
    <n v="0"/>
    <n v="250"/>
    <n v="1"/>
    <n v="1160.02"/>
    <n v="1188.9000000000001"/>
    <n v="1270.83"/>
    <n v="290005"/>
    <n v="0"/>
    <n v="0"/>
    <n v="290005"/>
    <n v="156487.5"/>
    <n v="2193.75"/>
    <n v="4486.8625000000002"/>
    <n v="448.68625000000003"/>
    <n v="4536.2179875000002"/>
    <n v="458158.01673750003"/>
  </r>
  <r>
    <d v="2024-04-21T00:00:00"/>
    <x v="0"/>
    <x v="3"/>
    <m/>
    <x v="43"/>
    <s v="cwo"/>
    <x v="4"/>
    <n v="65"/>
    <n v="1462.5"/>
    <n v="37"/>
    <n v="250"/>
    <n v="0"/>
    <n v="0"/>
    <n v="250"/>
    <n v="1"/>
    <n v="1160.02"/>
    <n v="1188.9000000000001"/>
    <n v="1270.83"/>
    <n v="290005"/>
    <n v="0"/>
    <n v="0"/>
    <n v="290005"/>
    <n v="156487.5"/>
    <n v="2193.75"/>
    <n v="4486.8625000000002"/>
    <n v="448.68625000000003"/>
    <n v="4536.2179875000002"/>
    <n v="458158.01673750003"/>
  </r>
  <r>
    <d v="2024-04-21T00:00:00"/>
    <x v="0"/>
    <x v="3"/>
    <m/>
    <x v="64"/>
    <s v="jmso"/>
    <x v="2"/>
    <n v="50"/>
    <n v="450"/>
    <n v="38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4-21T00:00:00"/>
    <x v="0"/>
    <x v="3"/>
    <m/>
    <x v="64"/>
    <s v="kso"/>
    <x v="6"/>
    <n v="50"/>
    <n v="2250"/>
    <n v="38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4-21T00:00:00"/>
    <x v="0"/>
    <x v="3"/>
    <m/>
    <x v="42"/>
    <s v="cwo"/>
    <x v="4"/>
    <n v="65"/>
    <n v="877.5"/>
    <n v="39"/>
    <n v="0"/>
    <n v="0"/>
    <n v="150"/>
    <n v="150"/>
    <n v="1"/>
    <n v="1160.02"/>
    <n v="1188.9000000000001"/>
    <n v="1270.83"/>
    <n v="0"/>
    <n v="0"/>
    <n v="190624.5"/>
    <n v="190624.5"/>
    <n v="93892.5"/>
    <n v="1316.25"/>
    <n v="2858.3325"/>
    <n v="285.83325000000002"/>
    <n v="2889.7741575000005"/>
    <n v="291867.18990750005"/>
  </r>
  <r>
    <d v="2024-04-21T00:00:00"/>
    <x v="0"/>
    <x v="3"/>
    <m/>
    <x v="42"/>
    <s v="cwo"/>
    <x v="4"/>
    <n v="65"/>
    <n v="585"/>
    <n v="40"/>
    <n v="0"/>
    <n v="100"/>
    <n v="0"/>
    <n v="100"/>
    <n v="1"/>
    <n v="1160.02"/>
    <n v="1188.9000000000001"/>
    <n v="1270.83"/>
    <n v="0"/>
    <n v="118890.00000000001"/>
    <n v="0"/>
    <n v="118890.00000000001"/>
    <n v="62595"/>
    <n v="877.5"/>
    <n v="1823.625"/>
    <n v="182.36250000000001"/>
    <n v="1843.6848749999999"/>
    <n v="186212.17237499999"/>
  </r>
  <r>
    <d v="2024-04-21T00:00:00"/>
    <x v="0"/>
    <x v="0"/>
    <m/>
    <x v="0"/>
    <s v="Dro"/>
    <x v="0"/>
    <n v="65"/>
    <n v="1228.5"/>
    <n v="129"/>
    <n v="80"/>
    <n v="0"/>
    <n v="130"/>
    <n v="210"/>
    <n v="1"/>
    <n v="1161.27"/>
    <n v="1190.1300000000001"/>
    <n v="1272.08"/>
    <n v="92901.6"/>
    <n v="0"/>
    <n v="165370.4"/>
    <n v="258272"/>
    <n v="131449.5"/>
    <n v="1842.75"/>
    <n v="3915.6424999999999"/>
    <n v="391.56425000000002"/>
    <n v="3958.7145675000002"/>
    <n v="399830.1713175"/>
  </r>
  <r>
    <d v="2024-04-21T00:00:00"/>
    <x v="0"/>
    <x v="0"/>
    <m/>
    <x v="0"/>
    <s v="jso"/>
    <x v="3"/>
    <n v="50"/>
    <n v="526.5"/>
    <n v="129"/>
    <n v="0"/>
    <n v="92"/>
    <n v="25"/>
    <n v="117"/>
    <n v="1"/>
    <n v="919.43"/>
    <n v="948.3"/>
    <n v="1030.25"/>
    <n v="0"/>
    <n v="87243.599999999991"/>
    <n v="25756.25"/>
    <n v="112999.84999999999"/>
    <n v="56335.5"/>
    <n v="789.75"/>
    <n v="1701.2509999999997"/>
    <n v="170.12509999999997"/>
    <n v="1719.9647609999997"/>
    <n v="173716.44086099998"/>
  </r>
  <r>
    <d v="2024-04-21T00:00:00"/>
    <x v="0"/>
    <x v="0"/>
    <m/>
    <x v="3"/>
    <s v="Dro"/>
    <x v="0"/>
    <n v="65"/>
    <n v="7020"/>
    <n v="130"/>
    <n v="700"/>
    <n v="300"/>
    <n v="200"/>
    <n v="1200"/>
    <n v="1"/>
    <n v="1161.27"/>
    <n v="1190.1300000000001"/>
    <n v="1272.08"/>
    <n v="812889"/>
    <n v="357039.00000000006"/>
    <n v="254416"/>
    <n v="1424344"/>
    <n v="751140"/>
    <n v="10530"/>
    <n v="21860.14"/>
    <n v="2186.0140000000001"/>
    <n v="22100.60154"/>
    <n v="2232160.7555400003"/>
  </r>
  <r>
    <d v="2024-04-21T00:00:00"/>
    <x v="0"/>
    <x v="0"/>
    <m/>
    <x v="13"/>
    <s v="Dro"/>
    <x v="0"/>
    <n v="65"/>
    <n v="1755"/>
    <n v="131"/>
    <n v="100"/>
    <n v="150"/>
    <n v="50"/>
    <n v="300"/>
    <n v="1"/>
    <n v="1161.27"/>
    <n v="1190.1300000000001"/>
    <n v="1272.08"/>
    <n v="116127"/>
    <n v="178519.50000000003"/>
    <n v="63604"/>
    <n v="358250.5"/>
    <n v="187785"/>
    <n v="2632.5"/>
    <n v="5486.68"/>
    <n v="548.66800000000001"/>
    <n v="5547.0334800000001"/>
    <n v="560250.38147999998"/>
  </r>
  <r>
    <d v="2024-04-21T00:00:00"/>
    <x v="0"/>
    <x v="0"/>
    <m/>
    <x v="14"/>
    <s v="Dro"/>
    <x v="0"/>
    <n v="65"/>
    <n v="1755"/>
    <n v="132"/>
    <n v="50"/>
    <n v="200"/>
    <n v="50"/>
    <n v="300"/>
    <n v="1"/>
    <n v="1161.27"/>
    <n v="1190.1300000000001"/>
    <n v="1272.08"/>
    <n v="58063.5"/>
    <n v="238026.00000000003"/>
    <n v="63604"/>
    <n v="359693.5"/>
    <n v="187785"/>
    <n v="2632.5"/>
    <n v="5501.11"/>
    <n v="550.11099999999999"/>
    <n v="5561.6222100000005"/>
    <n v="561723.84320999996"/>
  </r>
  <r>
    <d v="2024-04-21T00:00:00"/>
    <x v="0"/>
    <x v="0"/>
    <m/>
    <x v="46"/>
    <s v="Dro"/>
    <x v="0"/>
    <n v="65"/>
    <n v="1696.5"/>
    <n v="133"/>
    <n v="200"/>
    <n v="90"/>
    <n v="0"/>
    <n v="290"/>
    <n v="1"/>
    <n v="1161.27"/>
    <n v="1190.1300000000001"/>
    <n v="1272.08"/>
    <n v="232254"/>
    <n v="107111.70000000001"/>
    <n v="0"/>
    <n v="339365.7"/>
    <n v="181525.5"/>
    <n v="2544.75"/>
    <n v="5234.3595000000005"/>
    <n v="523.43595000000005"/>
    <n v="5291.9374544999991"/>
    <n v="534485.68290449993"/>
  </r>
  <r>
    <d v="2024-04-21T00:00:00"/>
    <x v="0"/>
    <x v="0"/>
    <m/>
    <x v="46"/>
    <s v="jso"/>
    <x v="3"/>
    <n v="50"/>
    <n v="13.5"/>
    <n v="133"/>
    <n v="3"/>
    <n v="0"/>
    <n v="0"/>
    <n v="3"/>
    <n v="1"/>
    <n v="919.43"/>
    <n v="948.3"/>
    <n v="1030.25"/>
    <n v="2758.29"/>
    <n v="0"/>
    <n v="0"/>
    <n v="2758.29"/>
    <n v="1444.5"/>
    <n v="20.25"/>
    <n v="42.230400000000003"/>
    <n v="4.2230400000000001"/>
    <n v="42.694934400000001"/>
    <n v="4312.1883744000006"/>
  </r>
  <r>
    <d v="2024-04-21T00:00:00"/>
    <x v="0"/>
    <x v="0"/>
    <m/>
    <x v="46"/>
    <s v="jso"/>
    <x v="3"/>
    <n v="50"/>
    <n v="1350"/>
    <n v="134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1T00:00:00"/>
    <x v="0"/>
    <x v="0"/>
    <m/>
    <x v="20"/>
    <s v="Dro"/>
    <x v="0"/>
    <n v="65"/>
    <n v="1170"/>
    <n v="135"/>
    <n v="100"/>
    <n v="0"/>
    <n v="100"/>
    <n v="200"/>
    <n v="1"/>
    <n v="1161.27"/>
    <n v="1190.1300000000001"/>
    <n v="1272.08"/>
    <n v="116127"/>
    <n v="0"/>
    <n v="127208"/>
    <n v="243335"/>
    <n v="125190"/>
    <n v="1755"/>
    <n v="3702.8"/>
    <n v="370.28000000000003"/>
    <n v="3743.5308000000005"/>
    <n v="378096.61080000002"/>
  </r>
  <r>
    <d v="2024-04-21T00:00:00"/>
    <x v="0"/>
    <x v="0"/>
    <m/>
    <x v="20"/>
    <s v="Dro"/>
    <x v="0"/>
    <n v="65"/>
    <n v="2047.4999999999998"/>
    <n v="136"/>
    <n v="150"/>
    <n v="100"/>
    <n v="100"/>
    <n v="350"/>
    <n v="1"/>
    <n v="1161.27"/>
    <n v="1190.1300000000001"/>
    <n v="1272.08"/>
    <n v="174190.5"/>
    <n v="119013.00000000001"/>
    <n v="127208"/>
    <n v="420411.5"/>
    <n v="219082.49999999997"/>
    <n v="3071.2499999999995"/>
    <n v="6425.6525000000001"/>
    <n v="642.56525000000011"/>
    <n v="6496.3346775"/>
    <n v="656129.8024274999"/>
  </r>
  <r>
    <d v="2024-04-21T00:00:00"/>
    <x v="0"/>
    <x v="0"/>
    <m/>
    <x v="20"/>
    <s v="Dro"/>
    <x v="0"/>
    <n v="65"/>
    <n v="2047.4999999999998"/>
    <n v="137"/>
    <n v="150"/>
    <n v="100"/>
    <n v="100"/>
    <n v="350"/>
    <n v="1"/>
    <n v="1161.27"/>
    <n v="1190.1300000000001"/>
    <n v="1272.08"/>
    <n v="174190.5"/>
    <n v="119013.00000000001"/>
    <n v="127208"/>
    <n v="420411.5"/>
    <n v="219082.49999999997"/>
    <n v="3071.2499999999995"/>
    <n v="6425.6525000000001"/>
    <n v="642.56525000000011"/>
    <n v="6496.3346775"/>
    <n v="656129.8024274999"/>
  </r>
  <r>
    <d v="2024-04-21T00:00:00"/>
    <x v="0"/>
    <x v="0"/>
    <m/>
    <x v="19"/>
    <s v="Dro"/>
    <x v="0"/>
    <n v="65"/>
    <n v="1755"/>
    <n v="138"/>
    <n v="100"/>
    <n v="125"/>
    <n v="75"/>
    <n v="300"/>
    <n v="1"/>
    <n v="1161.27"/>
    <n v="1190.1300000000001"/>
    <n v="1272.08"/>
    <n v="116127"/>
    <n v="148766.25"/>
    <n v="95406"/>
    <n v="360299.25"/>
    <n v="187785"/>
    <n v="2632.5"/>
    <n v="5507.1675000000005"/>
    <n v="550.71675000000005"/>
    <n v="5567.7463425000005"/>
    <n v="562342.38059249998"/>
  </r>
  <r>
    <d v="2024-04-21T00:00:00"/>
    <x v="0"/>
    <x v="0"/>
    <m/>
    <x v="19"/>
    <s v="Dro"/>
    <x v="0"/>
    <n v="65"/>
    <n v="1755"/>
    <n v="139"/>
    <n v="100"/>
    <n v="125"/>
    <n v="75"/>
    <n v="300"/>
    <n v="1"/>
    <n v="1161.27"/>
    <n v="1190.1300000000001"/>
    <n v="1272.08"/>
    <n v="116127"/>
    <n v="148766.25"/>
    <n v="95406"/>
    <n v="360299.25"/>
    <n v="187785"/>
    <n v="2632.5"/>
    <n v="5507.1675000000005"/>
    <n v="550.71675000000005"/>
    <n v="5567.7463425000005"/>
    <n v="562342.38059249998"/>
  </r>
  <r>
    <d v="2024-04-21T00:00:00"/>
    <x v="0"/>
    <x v="0"/>
    <m/>
    <x v="26"/>
    <s v="Dro"/>
    <x v="0"/>
    <n v="65"/>
    <n v="1755"/>
    <n v="140"/>
    <n v="250"/>
    <n v="0"/>
    <n v="50"/>
    <n v="300"/>
    <n v="1"/>
    <n v="1161.27"/>
    <n v="1190.1300000000001"/>
    <n v="1272.08"/>
    <n v="290317.5"/>
    <n v="0"/>
    <n v="63604"/>
    <n v="353921.5"/>
    <n v="187785"/>
    <n v="2632.5"/>
    <n v="5443.39"/>
    <n v="544.33900000000006"/>
    <n v="5503.2672900000007"/>
    <n v="555829.99629000004"/>
  </r>
  <r>
    <d v="2024-04-21T00:00:00"/>
    <x v="0"/>
    <x v="0"/>
    <m/>
    <x v="81"/>
    <s v="Dro"/>
    <x v="0"/>
    <n v="65"/>
    <n v="3510"/>
    <n v="141"/>
    <n v="150"/>
    <n v="250"/>
    <n v="200"/>
    <n v="600"/>
    <n v="1"/>
    <n v="1161.27"/>
    <n v="1190.1300000000001"/>
    <n v="1272.08"/>
    <n v="174190.5"/>
    <n v="297532.5"/>
    <n v="254416"/>
    <n v="726139"/>
    <n v="375570"/>
    <n v="5265"/>
    <n v="11069.74"/>
    <n v="1106.9739999999999"/>
    <n v="11191.50714"/>
    <n v="1130342.2211399998"/>
  </r>
  <r>
    <d v="2024-04-21T00:00:00"/>
    <x v="0"/>
    <x v="0"/>
    <m/>
    <x v="81"/>
    <s v="Dro"/>
    <x v="0"/>
    <n v="65"/>
    <n v="3510"/>
    <n v="142"/>
    <n v="150"/>
    <n v="250"/>
    <n v="200"/>
    <n v="600"/>
    <n v="1"/>
    <n v="1161.27"/>
    <n v="1190.1300000000001"/>
    <n v="1272.08"/>
    <n v="174190.5"/>
    <n v="297532.5"/>
    <n v="254416"/>
    <n v="726139"/>
    <n v="375570"/>
    <n v="5265"/>
    <n v="11069.74"/>
    <n v="1106.9739999999999"/>
    <n v="11191.50714"/>
    <n v="1130342.2211399998"/>
  </r>
  <r>
    <d v="2024-04-21T00:00:00"/>
    <x v="0"/>
    <x v="1"/>
    <m/>
    <x v="17"/>
    <s v="jso"/>
    <x v="3"/>
    <n v="50"/>
    <n v="1350"/>
    <n v="57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4-21T00:00:00"/>
    <x v="0"/>
    <x v="1"/>
    <m/>
    <x v="17"/>
    <s v="jso"/>
    <x v="3"/>
    <n v="50"/>
    <n v="2250"/>
    <n v="58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4-21T00:00:00"/>
    <x v="0"/>
    <x v="1"/>
    <m/>
    <x v="17"/>
    <s v="jso"/>
    <x v="3"/>
    <n v="50"/>
    <n v="2700"/>
    <n v="59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21T00:00:00"/>
    <x v="0"/>
    <x v="1"/>
    <m/>
    <x v="17"/>
    <s v="jmso"/>
    <x v="2"/>
    <n v="50"/>
    <n v="2700"/>
    <n v="60"/>
    <n v="0"/>
    <n v="600"/>
    <n v="0"/>
    <n v="600"/>
    <n v="1"/>
    <n v="919.43"/>
    <n v="948.3"/>
    <n v="1030.25"/>
    <n v="0"/>
    <n v="568980"/>
    <n v="0"/>
    <n v="568980"/>
    <n v="288900"/>
    <n v="4050"/>
    <n v="8619.2999999999993"/>
    <n v="861.93"/>
    <n v="8714.1123000000007"/>
    <n v="880125.34230000013"/>
  </r>
  <r>
    <d v="2024-04-21T00:00:00"/>
    <x v="0"/>
    <x v="1"/>
    <m/>
    <x v="17"/>
    <s v="jmso"/>
    <x v="2"/>
    <n v="50"/>
    <n v="3600"/>
    <n v="61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4-21T00:00:00"/>
    <x v="0"/>
    <x v="4"/>
    <m/>
    <x v="7"/>
    <s v="Dro"/>
    <x v="0"/>
    <n v="65"/>
    <n v="1755"/>
    <n v="20"/>
    <n v="0"/>
    <n v="0"/>
    <n v="300"/>
    <n v="300"/>
    <n v="1"/>
    <n v="1161.27"/>
    <n v="1190.1300000000001"/>
    <n v="1272.08"/>
    <n v="0"/>
    <n v="0"/>
    <n v="381624"/>
    <n v="381624"/>
    <n v="187785"/>
    <n v="2632.5"/>
    <n v="5720.415"/>
    <n v="572.04150000000004"/>
    <n v="5783.3395650000011"/>
    <n v="584117.29606500012"/>
  </r>
  <r>
    <d v="2024-04-21T00:00:00"/>
    <x v="0"/>
    <x v="2"/>
    <m/>
    <x v="32"/>
    <s v="jmso"/>
    <x v="2"/>
    <n v="50"/>
    <n v="675"/>
    <n v="66"/>
    <n v="50"/>
    <n v="0"/>
    <n v="100"/>
    <n v="150"/>
    <n v="1"/>
    <n v="919.43"/>
    <n v="948.3"/>
    <n v="1030.25"/>
    <n v="45971.5"/>
    <n v="0"/>
    <n v="103025"/>
    <n v="148996.5"/>
    <n v="72225"/>
    <n v="1012.5"/>
    <n v="2222.34"/>
    <n v="222.23400000000004"/>
    <n v="2246.7857399999998"/>
    <n v="226925.35973999999"/>
  </r>
  <r>
    <d v="2024-04-21T00:00:00"/>
    <x v="0"/>
    <x v="2"/>
    <m/>
    <x v="32"/>
    <s v="jso"/>
    <x v="3"/>
    <n v="50"/>
    <n v="900"/>
    <n v="66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4-21T00:00:00"/>
    <x v="0"/>
    <x v="2"/>
    <m/>
    <x v="40"/>
    <s v="jso"/>
    <x v="3"/>
    <n v="50"/>
    <n v="1575"/>
    <n v="67"/>
    <n v="250"/>
    <n v="50"/>
    <n v="50"/>
    <n v="350"/>
    <n v="1"/>
    <n v="919.43"/>
    <n v="948.3"/>
    <n v="1030.25"/>
    <n v="229857.5"/>
    <n v="47415"/>
    <n v="51512.5"/>
    <n v="328785"/>
    <n v="168525"/>
    <n v="2362.5"/>
    <n v="4996.7250000000004"/>
    <n v="499.67250000000007"/>
    <n v="5051.688975"/>
    <n v="510220.58647499996"/>
  </r>
  <r>
    <d v="2024-04-21T00:00:00"/>
    <x v="0"/>
    <x v="2"/>
    <m/>
    <x v="28"/>
    <s v="jso"/>
    <x v="3"/>
    <n v="50"/>
    <n v="1575"/>
    <n v="68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21T00:00:00"/>
    <x v="0"/>
    <x v="2"/>
    <m/>
    <x v="31"/>
    <s v="jso"/>
    <x v="3"/>
    <n v="50"/>
    <n v="1575"/>
    <n v="69"/>
    <n v="150"/>
    <n v="100"/>
    <n v="100"/>
    <n v="350"/>
    <n v="1"/>
    <n v="919.43"/>
    <n v="948.3"/>
    <n v="1030.25"/>
    <n v="137914.5"/>
    <n v="94830"/>
    <n v="103025"/>
    <n v="335769.5"/>
    <n v="168525"/>
    <n v="2362.5"/>
    <n v="5066.57"/>
    <n v="506.65699999999998"/>
    <n v="5122.3022700000001"/>
    <n v="517352.52927"/>
  </r>
  <r>
    <d v="2024-04-21T00:00:00"/>
    <x v="0"/>
    <x v="2"/>
    <m/>
    <x v="39"/>
    <s v="jso"/>
    <x v="3"/>
    <n v="50"/>
    <n v="1800"/>
    <n v="70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21T00:00:00"/>
    <x v="0"/>
    <x v="2"/>
    <m/>
    <x v="39"/>
    <s v="jso"/>
    <x v="3"/>
    <n v="50"/>
    <n v="1350"/>
    <n v="71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4-21T00:00:00"/>
    <x v="0"/>
    <x v="2"/>
    <m/>
    <x v="41"/>
    <s v="jso"/>
    <x v="3"/>
    <n v="50"/>
    <n v="900"/>
    <n v="72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4-21T00:00:00"/>
    <x v="0"/>
    <x v="2"/>
    <m/>
    <x v="30"/>
    <s v="jso"/>
    <x v="3"/>
    <n v="50"/>
    <n v="1575"/>
    <n v="73"/>
    <n v="140"/>
    <n v="160"/>
    <n v="50"/>
    <n v="350"/>
    <n v="1"/>
    <n v="919.43"/>
    <n v="948.3"/>
    <n v="1030.25"/>
    <n v="128720.2"/>
    <n v="151728"/>
    <n v="51512.5"/>
    <n v="331960.7"/>
    <n v="168525"/>
    <n v="2362.5"/>
    <n v="5028.482"/>
    <n v="502.84820000000002"/>
    <n v="5083.7953020000004"/>
    <n v="513463.32550200005"/>
  </r>
  <r>
    <d v="2024-04-22T00:00:00"/>
    <x v="0"/>
    <x v="5"/>
    <m/>
    <x v="2"/>
    <s v="Dro"/>
    <x v="0"/>
    <n v="65"/>
    <n v="7020"/>
    <n v="23"/>
    <n v="600"/>
    <n v="400"/>
    <n v="200"/>
    <n v="1200"/>
    <n v="1"/>
    <n v="1161.27"/>
    <n v="1190.1300000000001"/>
    <n v="1272.08"/>
    <n v="696762"/>
    <n v="476052.00000000006"/>
    <n v="254416"/>
    <n v="1427230"/>
    <n v="751140"/>
    <n v="10530"/>
    <n v="21889"/>
    <n v="2188.9"/>
    <n v="22129.778999999999"/>
    <n v="2235107.679"/>
  </r>
  <r>
    <d v="2024-04-22T00:00:00"/>
    <x v="0"/>
    <x v="5"/>
    <m/>
    <x v="82"/>
    <s v="mo"/>
    <x v="1"/>
    <n v="50"/>
    <n v="1575"/>
    <n v="24"/>
    <n v="0"/>
    <n v="250"/>
    <n v="100"/>
    <n v="350"/>
    <n v="1"/>
    <n v="919.43"/>
    <n v="948.3"/>
    <n v="1030.25"/>
    <n v="0"/>
    <n v="237075"/>
    <n v="103025"/>
    <n v="340100"/>
    <n v="168525"/>
    <n v="2362.5"/>
    <n v="5109.875"/>
    <n v="510.98750000000001"/>
    <n v="5166.0836250000002"/>
    <n v="521774.44612500002"/>
  </r>
  <r>
    <d v="2024-04-22T00:00:00"/>
    <x v="0"/>
    <x v="5"/>
    <m/>
    <x v="82"/>
    <s v="mo"/>
    <x v="1"/>
    <n v="50"/>
    <n v="1575"/>
    <n v="25"/>
    <n v="100"/>
    <n v="250"/>
    <n v="0"/>
    <n v="350"/>
    <n v="1"/>
    <n v="919.43"/>
    <n v="948.3"/>
    <n v="1030.25"/>
    <n v="91943"/>
    <n v="237075"/>
    <n v="0"/>
    <n v="329018"/>
    <n v="168525"/>
    <n v="2362.5"/>
    <n v="4999.0550000000003"/>
    <n v="499.90550000000007"/>
    <n v="5054.044605"/>
    <n v="510458.50510499999"/>
  </r>
  <r>
    <d v="2024-04-22T00:00:00"/>
    <x v="0"/>
    <x v="5"/>
    <m/>
    <x v="82"/>
    <s v="mo"/>
    <x v="1"/>
    <n v="50"/>
    <n v="1575"/>
    <n v="26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22T00:00:00"/>
    <x v="0"/>
    <x v="5"/>
    <m/>
    <x v="82"/>
    <s v="mo"/>
    <x v="1"/>
    <n v="50"/>
    <n v="1575"/>
    <n v="27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22T00:00:00"/>
    <x v="0"/>
    <x v="3"/>
    <m/>
    <x v="59"/>
    <s v="cwo"/>
    <x v="4"/>
    <n v="65"/>
    <n v="2925"/>
    <n v="41"/>
    <n v="100"/>
    <n v="200"/>
    <n v="200"/>
    <n v="500"/>
    <n v="1"/>
    <n v="1160.02"/>
    <n v="1188.9000000000001"/>
    <n v="1270.83"/>
    <n v="116002"/>
    <n v="237780.00000000003"/>
    <n v="254166"/>
    <n v="607948"/>
    <n v="312975"/>
    <n v="4387.5"/>
    <n v="9253.1049999999996"/>
    <n v="925.31050000000005"/>
    <n v="9354.8891550000008"/>
    <n v="944843.80465499999"/>
  </r>
  <r>
    <d v="2024-04-22T00:00:00"/>
    <x v="0"/>
    <x v="3"/>
    <m/>
    <x v="59"/>
    <s v="cro"/>
    <x v="5"/>
    <n v="65"/>
    <n v="1755"/>
    <n v="41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4-22T00:00:00"/>
    <x v="0"/>
    <x v="3"/>
    <m/>
    <x v="63"/>
    <s v="cwo"/>
    <x v="4"/>
    <n v="65"/>
    <n v="702"/>
    <n v="42"/>
    <n v="0"/>
    <n v="120"/>
    <n v="0"/>
    <n v="120"/>
    <n v="1"/>
    <n v="1160.02"/>
    <n v="1188.9000000000001"/>
    <n v="1270.83"/>
    <n v="0"/>
    <n v="142668"/>
    <n v="0"/>
    <n v="142668"/>
    <n v="75114"/>
    <n v="1053"/>
    <n v="2188.35"/>
    <n v="218.83500000000001"/>
    <n v="2212.4218500000002"/>
    <n v="223454.60685000001"/>
  </r>
  <r>
    <d v="2024-04-22T00:00:00"/>
    <x v="0"/>
    <x v="3"/>
    <m/>
    <x v="63"/>
    <s v="cwo"/>
    <x v="4"/>
    <n v="65"/>
    <n v="1170"/>
    <n v="43"/>
    <n v="0"/>
    <n v="125"/>
    <n v="75"/>
    <n v="200"/>
    <n v="1"/>
    <n v="1160.02"/>
    <n v="1188.9000000000001"/>
    <n v="1270.83"/>
    <n v="0"/>
    <n v="148612.5"/>
    <n v="95312.25"/>
    <n v="243924.75"/>
    <n v="125190"/>
    <n v="1755"/>
    <n v="3708.6975000000002"/>
    <n v="370.86975000000007"/>
    <n v="3749.4931725000001"/>
    <n v="378698.81042250001"/>
  </r>
  <r>
    <d v="2024-04-22T00:00:00"/>
    <x v="0"/>
    <x v="3"/>
    <m/>
    <x v="44"/>
    <s v="cwo"/>
    <x v="4"/>
    <n v="65"/>
    <n v="3510"/>
    <n v="44"/>
    <n v="150"/>
    <n v="200"/>
    <n v="250"/>
    <n v="600"/>
    <n v="1"/>
    <n v="1160.02"/>
    <n v="1188.9000000000001"/>
    <n v="1270.83"/>
    <n v="174003"/>
    <n v="237780.00000000003"/>
    <n v="317707.5"/>
    <n v="729490.5"/>
    <n v="375570"/>
    <n v="5265"/>
    <n v="11103.255000000001"/>
    <n v="1110.3255000000001"/>
    <n v="11225.390804999999"/>
    <n v="1133764.4713049999"/>
  </r>
  <r>
    <d v="2024-04-22T00:00:00"/>
    <x v="0"/>
    <x v="3"/>
    <m/>
    <x v="44"/>
    <s v="Dro"/>
    <x v="0"/>
    <n v="65"/>
    <n v="2340"/>
    <n v="44"/>
    <n v="0"/>
    <n v="200"/>
    <n v="200"/>
    <n v="400"/>
    <n v="1"/>
    <n v="1161.27"/>
    <n v="1190.1300000000001"/>
    <n v="1272.08"/>
    <n v="0"/>
    <n v="238026.00000000003"/>
    <n v="254416"/>
    <n v="492442"/>
    <n v="250380"/>
    <n v="3510"/>
    <n v="7463.32"/>
    <n v="746.33199999999999"/>
    <n v="7545.4165199999998"/>
    <n v="762087.06851999997"/>
  </r>
  <r>
    <d v="2024-04-22T00:00:00"/>
    <x v="0"/>
    <x v="3"/>
    <m/>
    <x v="63"/>
    <s v="cwo"/>
    <x v="4"/>
    <n v="65"/>
    <n v="1170"/>
    <n v="45"/>
    <n v="0"/>
    <n v="100"/>
    <n v="100"/>
    <n v="200"/>
    <n v="1"/>
    <n v="1160.02"/>
    <n v="1188.9000000000001"/>
    <n v="1270.83"/>
    <n v="0"/>
    <n v="118890.00000000001"/>
    <n v="127083"/>
    <n v="245973"/>
    <n v="125190"/>
    <n v="1755"/>
    <n v="3729.1800000000003"/>
    <n v="372.91800000000006"/>
    <n v="3770.2009800000001"/>
    <n v="380790.29898000002"/>
  </r>
  <r>
    <d v="2024-04-22T00:00:00"/>
    <x v="0"/>
    <x v="3"/>
    <m/>
    <x v="42"/>
    <s v="cwo"/>
    <x v="4"/>
    <n v="65"/>
    <n v="1462.5"/>
    <n v="46"/>
    <n v="0"/>
    <n v="125"/>
    <n v="125"/>
    <n v="250"/>
    <n v="1"/>
    <n v="1160.02"/>
    <n v="1188.9000000000001"/>
    <n v="1270.83"/>
    <n v="0"/>
    <n v="148612.5"/>
    <n v="158853.75"/>
    <n v="307466.25"/>
    <n v="156487.5"/>
    <n v="2193.75"/>
    <n v="4661.4750000000004"/>
    <n v="466.14750000000004"/>
    <n v="4712.751225"/>
    <n v="475987.87372500001"/>
  </r>
  <r>
    <d v="2024-04-22T00:00:00"/>
    <x v="0"/>
    <x v="3"/>
    <m/>
    <x v="83"/>
    <s v="cwo"/>
    <x v="4"/>
    <n v="65"/>
    <n v="2925"/>
    <n v="47"/>
    <n v="500"/>
    <n v="0"/>
    <n v="0"/>
    <n v="500"/>
    <n v="1"/>
    <n v="1160.02"/>
    <n v="1188.9000000000001"/>
    <n v="1270.83"/>
    <n v="580010"/>
    <n v="0"/>
    <n v="0"/>
    <n v="580010"/>
    <n v="312975"/>
    <n v="4387.5"/>
    <n v="8973.7250000000004"/>
    <n v="897.37250000000006"/>
    <n v="9072.4359750000003"/>
    <n v="916316.03347500006"/>
  </r>
  <r>
    <d v="2024-04-22T00:00:00"/>
    <x v="0"/>
    <x v="3"/>
    <m/>
    <x v="83"/>
    <s v="cwo"/>
    <x v="4"/>
    <n v="65"/>
    <n v="2340"/>
    <n v="48"/>
    <n v="0"/>
    <n v="0"/>
    <n v="400"/>
    <n v="400"/>
    <n v="1"/>
    <n v="1160.02"/>
    <n v="1188.9000000000001"/>
    <n v="1270.83"/>
    <n v="0"/>
    <n v="0"/>
    <n v="508332"/>
    <n v="508332"/>
    <n v="250380"/>
    <n v="3510"/>
    <n v="7622.22"/>
    <n v="762.22200000000009"/>
    <n v="7706.0644199999997"/>
    <n v="778312.50641999987"/>
  </r>
  <r>
    <d v="2024-04-22T00:00:00"/>
    <x v="0"/>
    <x v="3"/>
    <m/>
    <x v="83"/>
    <s v="cwo"/>
    <x v="4"/>
    <n v="65"/>
    <n v="2925"/>
    <n v="49"/>
    <n v="0"/>
    <n v="500"/>
    <n v="0"/>
    <n v="500"/>
    <n v="1"/>
    <n v="1160.02"/>
    <n v="1188.9000000000001"/>
    <n v="1270.83"/>
    <n v="0"/>
    <n v="594450"/>
    <n v="0"/>
    <n v="594450"/>
    <n v="312975"/>
    <n v="4387.5"/>
    <n v="9118.125"/>
    <n v="911.8125"/>
    <n v="9218.4243750000005"/>
    <n v="931060.86187499994"/>
  </r>
  <r>
    <d v="2024-04-22T00:00:00"/>
    <x v="0"/>
    <x v="0"/>
    <m/>
    <x v="52"/>
    <s v="jso"/>
    <x v="3"/>
    <n v="50"/>
    <n v="1350"/>
    <n v="143"/>
    <n v="150"/>
    <n v="150"/>
    <n v="0"/>
    <n v="300"/>
    <n v="1"/>
    <n v="919.43"/>
    <n v="948.3"/>
    <n v="1030.25"/>
    <n v="137914.5"/>
    <n v="142245"/>
    <n v="0"/>
    <n v="280159.5"/>
    <n v="144450"/>
    <n v="2025"/>
    <n v="4266.3450000000003"/>
    <n v="426.63450000000006"/>
    <n v="4313.2747949999994"/>
    <n v="435640.75429499993"/>
  </r>
  <r>
    <d v="2024-04-22T00:00:00"/>
    <x v="0"/>
    <x v="0"/>
    <m/>
    <x v="52"/>
    <s v="Dro"/>
    <x v="0"/>
    <n v="65"/>
    <n v="1755"/>
    <n v="144"/>
    <n v="150"/>
    <n v="75"/>
    <n v="75"/>
    <n v="300"/>
    <n v="1"/>
    <n v="1161.27"/>
    <n v="1190.1300000000001"/>
    <n v="1272.08"/>
    <n v="174190.5"/>
    <n v="89259.750000000015"/>
    <n v="95406"/>
    <n v="358856.25"/>
    <n v="187785"/>
    <n v="2632.5"/>
    <n v="5492.7375000000002"/>
    <n v="549.27375000000006"/>
    <n v="5553.1576125000011"/>
    <n v="560868.91886250011"/>
  </r>
  <r>
    <d v="2024-04-22T00:00:00"/>
    <x v="0"/>
    <x v="0"/>
    <m/>
    <x v="52"/>
    <s v="Dro"/>
    <x v="0"/>
    <n v="65"/>
    <n v="1755"/>
    <n v="145"/>
    <n v="150"/>
    <n v="75"/>
    <n v="75"/>
    <n v="300"/>
    <n v="1"/>
    <n v="1161.27"/>
    <n v="1190.1300000000001"/>
    <n v="1272.08"/>
    <n v="174190.5"/>
    <n v="89259.750000000015"/>
    <n v="95406"/>
    <n v="358856.25"/>
    <n v="187785"/>
    <n v="2632.5"/>
    <n v="5492.7375000000002"/>
    <n v="549.27375000000006"/>
    <n v="5553.1576125000011"/>
    <n v="560868.91886250011"/>
  </r>
  <r>
    <d v="2024-04-22T00:00:00"/>
    <x v="0"/>
    <x v="0"/>
    <m/>
    <x v="26"/>
    <s v="jso"/>
    <x v="3"/>
    <n v="50"/>
    <n v="1350"/>
    <n v="146"/>
    <n v="150"/>
    <n v="100"/>
    <n v="50"/>
    <n v="300"/>
    <n v="1"/>
    <n v="919.43"/>
    <n v="948.3"/>
    <n v="1030.25"/>
    <n v="137914.5"/>
    <n v="94830"/>
    <n v="51512.5"/>
    <n v="284257"/>
    <n v="144450"/>
    <n v="2025"/>
    <n v="4307.32"/>
    <n v="430.73199999999997"/>
    <n v="4354.7005200000003"/>
    <n v="439824.75252000004"/>
  </r>
  <r>
    <d v="2024-04-22T00:00:00"/>
    <x v="0"/>
    <x v="0"/>
    <m/>
    <x v="53"/>
    <s v="jso"/>
    <x v="3"/>
    <n v="50"/>
    <n v="900"/>
    <n v="147"/>
    <n v="0"/>
    <n v="25"/>
    <n v="175"/>
    <n v="200"/>
    <n v="1"/>
    <n v="919.43"/>
    <n v="948.3"/>
    <n v="1030.25"/>
    <n v="0"/>
    <n v="23707.5"/>
    <n v="180293.75"/>
    <n v="204001.25"/>
    <n v="96300"/>
    <n v="1350"/>
    <n v="3016.5125000000003"/>
    <n v="301.65125000000006"/>
    <n v="3049.6941375000001"/>
    <n v="308019.10788750002"/>
  </r>
  <r>
    <d v="2024-04-22T00:00:00"/>
    <x v="0"/>
    <x v="0"/>
    <m/>
    <x v="26"/>
    <s v="Dro"/>
    <x v="0"/>
    <n v="65"/>
    <n v="1755"/>
    <n v="148"/>
    <n v="250"/>
    <n v="0"/>
    <n v="50"/>
    <n v="300"/>
    <n v="1"/>
    <n v="1161.27"/>
    <n v="1190.1300000000001"/>
    <n v="1272.08"/>
    <n v="290317.5"/>
    <n v="0"/>
    <n v="63604"/>
    <n v="353921.5"/>
    <n v="187785"/>
    <n v="2632.5"/>
    <n v="5443.39"/>
    <n v="544.33900000000006"/>
    <n v="5503.2672900000007"/>
    <n v="555829.99629000004"/>
  </r>
  <r>
    <d v="2024-04-22T00:00:00"/>
    <x v="0"/>
    <x v="0"/>
    <m/>
    <x v="84"/>
    <s v="Dro"/>
    <x v="0"/>
    <n v="65"/>
    <n v="1755"/>
    <n v="149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4-22T00:00:00"/>
    <x v="0"/>
    <x v="0"/>
    <m/>
    <x v="84"/>
    <s v="Dro"/>
    <x v="0"/>
    <n v="65"/>
    <n v="2193.75"/>
    <n v="150"/>
    <n v="300"/>
    <n v="0"/>
    <n v="75"/>
    <n v="375"/>
    <n v="1"/>
    <n v="1161.27"/>
    <n v="1190.1300000000001"/>
    <n v="1272.08"/>
    <n v="348381"/>
    <n v="0"/>
    <n v="95406"/>
    <n v="443787"/>
    <n v="234731.25"/>
    <n v="3290.625"/>
    <n v="6818.0887499999999"/>
    <n v="681.80887500000006"/>
    <n v="6893.0877262499998"/>
    <n v="696201.86035125004"/>
  </r>
  <r>
    <d v="2024-04-22T00:00:00"/>
    <x v="0"/>
    <x v="0"/>
    <m/>
    <x v="85"/>
    <s v="jso"/>
    <x v="3"/>
    <n v="50"/>
    <n v="1170"/>
    <n v="151"/>
    <n v="60"/>
    <n v="125"/>
    <n v="75"/>
    <n v="260"/>
    <n v="1"/>
    <n v="919.43"/>
    <n v="948.3"/>
    <n v="1030.25"/>
    <n v="55165.799999999996"/>
    <n v="118537.5"/>
    <n v="77268.75"/>
    <n v="250972.05"/>
    <n v="125190"/>
    <n v="1755"/>
    <n v="3779.1705000000002"/>
    <n v="377.91705000000002"/>
    <n v="3820.7413754999998"/>
    <n v="385894.87892549997"/>
  </r>
  <r>
    <d v="2024-04-22T00:00:00"/>
    <x v="0"/>
    <x v="0"/>
    <m/>
    <x v="85"/>
    <s v="Dro"/>
    <x v="0"/>
    <n v="65"/>
    <n v="2340"/>
    <n v="152"/>
    <n v="0"/>
    <n v="250"/>
    <n v="150"/>
    <n v="400"/>
    <n v="1"/>
    <n v="1161.27"/>
    <n v="1190.1300000000001"/>
    <n v="1272.08"/>
    <n v="0"/>
    <n v="297532.5"/>
    <n v="190812"/>
    <n v="488344.5"/>
    <n v="250380"/>
    <n v="3510"/>
    <n v="7422.3450000000003"/>
    <n v="742.23450000000003"/>
    <n v="7503.9907949999997"/>
    <n v="757903.07029499998"/>
  </r>
  <r>
    <d v="2024-04-22T00:00:00"/>
    <x v="0"/>
    <x v="1"/>
    <m/>
    <x v="86"/>
    <s v="mo"/>
    <x v="1"/>
    <n v="50"/>
    <n v="2700"/>
    <n v="62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22T00:00:00"/>
    <x v="0"/>
    <x v="1"/>
    <m/>
    <x v="86"/>
    <s v="mo"/>
    <x v="1"/>
    <n v="50"/>
    <n v="1800"/>
    <n v="63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22T00:00:00"/>
    <x v="0"/>
    <x v="1"/>
    <m/>
    <x v="86"/>
    <s v="mo"/>
    <x v="1"/>
    <n v="50"/>
    <n v="1800"/>
    <n v="64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22T00:00:00"/>
    <x v="0"/>
    <x v="1"/>
    <m/>
    <x v="87"/>
    <s v="mo"/>
    <x v="1"/>
    <n v="50"/>
    <n v="900"/>
    <n v="65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4-22T00:00:00"/>
    <x v="0"/>
    <x v="1"/>
    <m/>
    <x v="87"/>
    <s v="mo"/>
    <x v="1"/>
    <n v="50"/>
    <n v="2700"/>
    <n v="66"/>
    <n v="0"/>
    <n v="600"/>
    <n v="0"/>
    <n v="600"/>
    <n v="1"/>
    <n v="919.43"/>
    <n v="948.3"/>
    <n v="1030.25"/>
    <n v="0"/>
    <n v="568980"/>
    <n v="0"/>
    <n v="568980"/>
    <n v="288900"/>
    <n v="4050"/>
    <n v="8619.2999999999993"/>
    <n v="861.93"/>
    <n v="8714.1123000000007"/>
    <n v="880125.34230000013"/>
  </r>
  <r>
    <d v="2024-04-22T00:00:00"/>
    <x v="0"/>
    <x v="1"/>
    <m/>
    <x v="87"/>
    <s v="mo"/>
    <x v="1"/>
    <n v="50"/>
    <n v="2700"/>
    <n v="67"/>
    <n v="0"/>
    <n v="0"/>
    <n v="600"/>
    <n v="600"/>
    <n v="1"/>
    <n v="919.43"/>
    <n v="948.3"/>
    <n v="1030.25"/>
    <n v="0"/>
    <n v="0"/>
    <n v="618150"/>
    <n v="618150"/>
    <n v="288900"/>
    <n v="4050"/>
    <n v="9111"/>
    <n v="911.1"/>
    <n v="9211.2209999999995"/>
    <n v="930333.321"/>
  </r>
  <r>
    <d v="2024-04-22T00:00:00"/>
    <x v="0"/>
    <x v="7"/>
    <m/>
    <x v="88"/>
    <s v="jso"/>
    <x v="3"/>
    <n v="50"/>
    <n v="1800"/>
    <n v="3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22T00:00:00"/>
    <x v="0"/>
    <x v="7"/>
    <m/>
    <x v="88"/>
    <s v="kso"/>
    <x v="6"/>
    <n v="50"/>
    <n v="4500"/>
    <n v="3"/>
    <n v="500"/>
    <n v="500"/>
    <n v="0"/>
    <n v="1000"/>
    <n v="1"/>
    <n v="919.43"/>
    <n v="948.3"/>
    <n v="1030.25"/>
    <n v="459715"/>
    <n v="474150"/>
    <n v="0"/>
    <n v="933865"/>
    <n v="481500"/>
    <n v="6750"/>
    <n v="14221.15"/>
    <n v="1422.115"/>
    <n v="14377.582649999998"/>
    <n v="1452135.8476499999"/>
  </r>
  <r>
    <d v="2024-04-22T00:00:00"/>
    <x v="0"/>
    <x v="6"/>
    <m/>
    <x v="67"/>
    <s v="jso"/>
    <x v="3"/>
    <n v="50"/>
    <n v="1350"/>
    <n v="13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22T00:00:00"/>
    <x v="0"/>
    <x v="6"/>
    <m/>
    <x v="67"/>
    <s v="cwo"/>
    <x v="4"/>
    <n v="65"/>
    <n v="877.5"/>
    <n v="14"/>
    <n v="0"/>
    <n v="0"/>
    <n v="150"/>
    <n v="150"/>
    <n v="1"/>
    <n v="1160.02"/>
    <n v="1188.9000000000001"/>
    <n v="1270.83"/>
    <n v="0"/>
    <n v="0"/>
    <n v="190624.5"/>
    <n v="190624.5"/>
    <n v="93892.5"/>
    <n v="1316.25"/>
    <n v="2858.3325"/>
    <n v="285.83325000000002"/>
    <n v="2889.7741575000005"/>
    <n v="291867.18990750005"/>
  </r>
  <r>
    <d v="2024-04-22T00:00:00"/>
    <x v="0"/>
    <x v="6"/>
    <m/>
    <x v="67"/>
    <s v="Dro"/>
    <x v="0"/>
    <n v="65"/>
    <n v="877.5"/>
    <n v="14"/>
    <n v="0"/>
    <n v="100"/>
    <n v="50"/>
    <n v="150"/>
    <n v="1"/>
    <n v="1161.27"/>
    <n v="1190.1300000000001"/>
    <n v="1272.08"/>
    <n v="0"/>
    <n v="119013.00000000001"/>
    <n v="63604"/>
    <n v="182617"/>
    <n v="93892.5"/>
    <n v="1316.25"/>
    <n v="2778.2575000000002"/>
    <n v="277.82575000000003"/>
    <n v="2808.8183325000005"/>
    <n v="283690.65158250002"/>
  </r>
  <r>
    <d v="2024-04-22T00:00:00"/>
    <x v="0"/>
    <x v="6"/>
    <m/>
    <x v="67"/>
    <s v="cwo"/>
    <x v="4"/>
    <n v="65"/>
    <n v="2925"/>
    <n v="15"/>
    <n v="500"/>
    <n v="0"/>
    <n v="0"/>
    <n v="500"/>
    <n v="1"/>
    <n v="1160.02"/>
    <n v="1188.9000000000001"/>
    <n v="1270.83"/>
    <n v="580010"/>
    <n v="0"/>
    <n v="0"/>
    <n v="580010"/>
    <n v="312975"/>
    <n v="4387.5"/>
    <n v="8973.7250000000004"/>
    <n v="897.37250000000006"/>
    <n v="9072.4359750000003"/>
    <n v="916316.03347500006"/>
  </r>
  <r>
    <d v="2024-04-22T00:00:00"/>
    <x v="0"/>
    <x v="6"/>
    <m/>
    <x v="67"/>
    <s v="cwo"/>
    <x v="4"/>
    <n v="65"/>
    <n v="2340"/>
    <n v="16"/>
    <n v="0"/>
    <n v="400"/>
    <n v="0"/>
    <n v="400"/>
    <n v="1"/>
    <n v="1160.02"/>
    <n v="1188.9000000000001"/>
    <n v="1270.83"/>
    <n v="0"/>
    <n v="475560.00000000006"/>
    <n v="0"/>
    <n v="475560.00000000006"/>
    <n v="250380"/>
    <n v="3510"/>
    <n v="7294.5"/>
    <n v="729.45"/>
    <n v="7374.7394999999997"/>
    <n v="744848.68949999998"/>
  </r>
  <r>
    <d v="2024-04-22T00:00:00"/>
    <x v="0"/>
    <x v="8"/>
    <m/>
    <x v="76"/>
    <s v="mo"/>
    <x v="1"/>
    <n v="50"/>
    <n v="900"/>
    <n v="16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4-22T00:00:00"/>
    <x v="0"/>
    <x v="8"/>
    <m/>
    <x v="76"/>
    <s v="mo"/>
    <x v="1"/>
    <n v="50"/>
    <n v="1350"/>
    <n v="1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2T00:00:00"/>
    <x v="0"/>
    <x v="8"/>
    <m/>
    <x v="76"/>
    <s v="mo"/>
    <x v="1"/>
    <n v="50"/>
    <n v="1350"/>
    <n v="1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2T00:00:00"/>
    <x v="0"/>
    <x v="8"/>
    <m/>
    <x v="76"/>
    <s v="mo"/>
    <x v="1"/>
    <n v="50"/>
    <n v="1350"/>
    <n v="1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2T00:00:00"/>
    <x v="0"/>
    <x v="8"/>
    <m/>
    <x v="76"/>
    <s v="mo"/>
    <x v="1"/>
    <n v="50"/>
    <n v="1350"/>
    <n v="20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2T00:00:00"/>
    <x v="0"/>
    <x v="4"/>
    <m/>
    <x v="68"/>
    <s v="jso"/>
    <x v="3"/>
    <n v="50"/>
    <n v="1350"/>
    <n v="2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2T00:00:00"/>
    <x v="0"/>
    <x v="4"/>
    <m/>
    <x v="68"/>
    <s v="jso"/>
    <x v="3"/>
    <n v="50"/>
    <n v="1350"/>
    <n v="2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2T00:00:00"/>
    <x v="0"/>
    <x v="4"/>
    <m/>
    <x v="68"/>
    <s v="jso"/>
    <x v="3"/>
    <n v="50"/>
    <n v="1350"/>
    <n v="23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22T00:00:00"/>
    <x v="0"/>
    <x v="4"/>
    <m/>
    <x v="68"/>
    <s v="jso"/>
    <x v="3"/>
    <n v="50"/>
    <n v="900"/>
    <n v="24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4-22T00:00:00"/>
    <x v="0"/>
    <x v="4"/>
    <m/>
    <x v="68"/>
    <s v="jso"/>
    <x v="3"/>
    <n v="50"/>
    <n v="1350"/>
    <n v="25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4-22T00:00:00"/>
    <x v="0"/>
    <x v="4"/>
    <m/>
    <x v="69"/>
    <s v="jso"/>
    <x v="3"/>
    <n v="50"/>
    <n v="1350"/>
    <n v="26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4-22T00:00:00"/>
    <x v="0"/>
    <x v="4"/>
    <m/>
    <x v="69"/>
    <s v="jso"/>
    <x v="3"/>
    <n v="50"/>
    <n v="900"/>
    <n v="27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4-22T00:00:00"/>
    <x v="0"/>
    <x v="4"/>
    <m/>
    <x v="69"/>
    <s v="jso"/>
    <x v="3"/>
    <n v="50"/>
    <n v="1350"/>
    <n v="28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22T00:00:00"/>
    <x v="0"/>
    <x v="4"/>
    <m/>
    <x v="69"/>
    <s v="jso"/>
    <x v="3"/>
    <n v="50"/>
    <n v="1350"/>
    <n v="2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2T00:00:00"/>
    <x v="0"/>
    <x v="4"/>
    <m/>
    <x v="69"/>
    <s v="jso"/>
    <x v="3"/>
    <n v="50"/>
    <n v="1350"/>
    <n v="30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2T00:00:00"/>
    <x v="0"/>
    <x v="2"/>
    <m/>
    <x v="29"/>
    <s v="jso"/>
    <x v="3"/>
    <n v="50"/>
    <n v="1575"/>
    <n v="74"/>
    <n v="0"/>
    <n v="250"/>
    <n v="100"/>
    <n v="350"/>
    <n v="1"/>
    <n v="919.43"/>
    <n v="948.3"/>
    <n v="1030.25"/>
    <n v="0"/>
    <n v="237075"/>
    <n v="103025"/>
    <n v="340100"/>
    <n v="168525"/>
    <n v="2362.5"/>
    <n v="5109.875"/>
    <n v="510.98750000000001"/>
    <n v="5166.0836250000002"/>
    <n v="521774.44612500002"/>
  </r>
  <r>
    <d v="2024-04-22T00:00:00"/>
    <x v="0"/>
    <x v="2"/>
    <m/>
    <x v="29"/>
    <s v="jso"/>
    <x v="3"/>
    <n v="50"/>
    <n v="1575"/>
    <n v="75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4-22T00:00:00"/>
    <x v="0"/>
    <x v="2"/>
    <m/>
    <x v="28"/>
    <s v="jso"/>
    <x v="3"/>
    <n v="50"/>
    <n v="1575"/>
    <n v="76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22T00:00:00"/>
    <x v="0"/>
    <x v="2"/>
    <m/>
    <x v="31"/>
    <s v="jso"/>
    <x v="3"/>
    <n v="50"/>
    <n v="1575"/>
    <n v="77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22T00:00:00"/>
    <x v="0"/>
    <x v="2"/>
    <m/>
    <x v="41"/>
    <s v="jso"/>
    <x v="3"/>
    <n v="50"/>
    <n v="1350"/>
    <n v="78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22T00:00:00"/>
    <x v="0"/>
    <x v="2"/>
    <m/>
    <x v="28"/>
    <s v="jso"/>
    <x v="3"/>
    <n v="50"/>
    <n v="1575"/>
    <n v="79"/>
    <n v="250"/>
    <n v="50"/>
    <n v="50"/>
    <n v="350"/>
    <n v="1"/>
    <n v="919.43"/>
    <n v="948.3"/>
    <n v="1030.25"/>
    <n v="229857.5"/>
    <n v="47415"/>
    <n v="51512.5"/>
    <n v="328785"/>
    <n v="168525"/>
    <n v="2362.5"/>
    <n v="4996.7250000000004"/>
    <n v="499.67250000000007"/>
    <n v="5051.688975"/>
    <n v="510220.58647499996"/>
  </r>
  <r>
    <d v="2024-04-22T00:00:00"/>
    <x v="0"/>
    <x v="2"/>
    <m/>
    <x v="30"/>
    <s v="jso"/>
    <x v="3"/>
    <n v="50"/>
    <n v="1575"/>
    <n v="80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4-22T00:00:00"/>
    <x v="0"/>
    <x v="2"/>
    <m/>
    <x v="32"/>
    <s v="jmso"/>
    <x v="2"/>
    <n v="50"/>
    <n v="1575"/>
    <n v="81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22T00:00:00"/>
    <x v="0"/>
    <x v="2"/>
    <m/>
    <x v="31"/>
    <s v="jmso"/>
    <x v="2"/>
    <n v="50"/>
    <n v="1575"/>
    <n v="82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23T00:00:00"/>
    <x v="0"/>
    <x v="9"/>
    <m/>
    <x v="89"/>
    <s v="jmso"/>
    <x v="2"/>
    <n v="50"/>
    <n v="630"/>
    <n v="8"/>
    <n v="50"/>
    <n v="50"/>
    <n v="40"/>
    <n v="140"/>
    <n v="1"/>
    <n v="919.43"/>
    <n v="948.3"/>
    <n v="1030.25"/>
    <n v="45971.5"/>
    <n v="47415"/>
    <n v="41210"/>
    <n v="134596.5"/>
    <n v="67410"/>
    <n v="945"/>
    <n v="2029.5150000000001"/>
    <n v="202.95150000000001"/>
    <n v="2051.839665"/>
    <n v="207235.80616500002"/>
  </r>
  <r>
    <d v="2024-04-23T00:00:00"/>
    <x v="0"/>
    <x v="9"/>
    <m/>
    <x v="89"/>
    <s v="jmso"/>
    <x v="2"/>
    <n v="50"/>
    <n v="630"/>
    <n v="9"/>
    <n v="50"/>
    <n v="50"/>
    <n v="40"/>
    <n v="140"/>
    <n v="1"/>
    <n v="919.43"/>
    <n v="948.3"/>
    <n v="1030.25"/>
    <n v="45971.5"/>
    <n v="47415"/>
    <n v="41210"/>
    <n v="134596.5"/>
    <n v="67410"/>
    <n v="945"/>
    <n v="2029.5150000000001"/>
    <n v="202.95150000000001"/>
    <n v="2051.839665"/>
    <n v="207235.80616500002"/>
  </r>
  <r>
    <d v="2024-04-23T00:00:00"/>
    <x v="0"/>
    <x v="9"/>
    <m/>
    <x v="89"/>
    <s v="jmso"/>
    <x v="2"/>
    <n v="50"/>
    <n v="630"/>
    <n v="10"/>
    <n v="50"/>
    <n v="50"/>
    <n v="40"/>
    <n v="140"/>
    <n v="1"/>
    <n v="919.43"/>
    <n v="948.3"/>
    <n v="1030.25"/>
    <n v="45971.5"/>
    <n v="47415"/>
    <n v="41210"/>
    <n v="134596.5"/>
    <n v="67410"/>
    <n v="945"/>
    <n v="2029.5150000000001"/>
    <n v="202.95150000000001"/>
    <n v="2051.839665"/>
    <n v="207235.80616500002"/>
  </r>
  <r>
    <d v="2024-04-23T00:00:00"/>
    <x v="0"/>
    <x v="9"/>
    <m/>
    <x v="89"/>
    <s v="jmso"/>
    <x v="2"/>
    <n v="50"/>
    <n v="630"/>
    <n v="11"/>
    <n v="50"/>
    <n v="50"/>
    <n v="40"/>
    <n v="140"/>
    <n v="1"/>
    <n v="919.43"/>
    <n v="948.3"/>
    <n v="1030.25"/>
    <n v="45971.5"/>
    <n v="47415"/>
    <n v="41210"/>
    <n v="134596.5"/>
    <n v="67410"/>
    <n v="945"/>
    <n v="2029.5150000000001"/>
    <n v="202.95150000000001"/>
    <n v="2051.839665"/>
    <n v="207235.80616500002"/>
  </r>
  <r>
    <d v="2024-04-23T00:00:00"/>
    <x v="0"/>
    <x v="9"/>
    <m/>
    <x v="89"/>
    <s v="jmso"/>
    <x v="2"/>
    <n v="50"/>
    <n v="630"/>
    <n v="12"/>
    <n v="50"/>
    <n v="50"/>
    <n v="40"/>
    <n v="140"/>
    <n v="1"/>
    <n v="919.43"/>
    <n v="948.3"/>
    <n v="1030.25"/>
    <n v="45971.5"/>
    <n v="47415"/>
    <n v="41210"/>
    <n v="134596.5"/>
    <n v="67410"/>
    <n v="945"/>
    <n v="2029.5150000000001"/>
    <n v="202.95150000000001"/>
    <n v="2051.839665"/>
    <n v="207235.80616500002"/>
  </r>
  <r>
    <d v="2024-04-23T00:00:00"/>
    <x v="0"/>
    <x v="9"/>
    <m/>
    <x v="89"/>
    <s v="jmso"/>
    <x v="2"/>
    <n v="50"/>
    <n v="630"/>
    <n v="13"/>
    <n v="50"/>
    <n v="50"/>
    <n v="40"/>
    <n v="140"/>
    <n v="1"/>
    <n v="919.43"/>
    <n v="948.3"/>
    <n v="1030.25"/>
    <n v="45971.5"/>
    <n v="47415"/>
    <n v="41210"/>
    <n v="134596.5"/>
    <n v="67410"/>
    <n v="945"/>
    <n v="2029.5150000000001"/>
    <n v="202.95150000000001"/>
    <n v="2051.839665"/>
    <n v="207235.80616500002"/>
  </r>
  <r>
    <d v="2024-04-23T00:00:00"/>
    <x v="0"/>
    <x v="9"/>
    <m/>
    <x v="89"/>
    <s v="jmso"/>
    <x v="2"/>
    <n v="50"/>
    <n v="630"/>
    <n v="14"/>
    <n v="50"/>
    <n v="50"/>
    <n v="40"/>
    <n v="140"/>
    <n v="1"/>
    <n v="919.43"/>
    <n v="948.3"/>
    <n v="1030.25"/>
    <n v="45971.5"/>
    <n v="47415"/>
    <n v="41210"/>
    <n v="134596.5"/>
    <n v="67410"/>
    <n v="945"/>
    <n v="2029.5150000000001"/>
    <n v="202.95150000000001"/>
    <n v="2051.839665"/>
    <n v="207235.80616500002"/>
  </r>
  <r>
    <d v="2024-04-23T00:00:00"/>
    <x v="0"/>
    <x v="9"/>
    <m/>
    <x v="89"/>
    <s v="jmso"/>
    <x v="2"/>
    <n v="50"/>
    <n v="630"/>
    <n v="15"/>
    <n v="50"/>
    <n v="50"/>
    <n v="40"/>
    <n v="140"/>
    <n v="1"/>
    <n v="919.43"/>
    <n v="948.3"/>
    <n v="1030.25"/>
    <n v="45971.5"/>
    <n v="47415"/>
    <n v="41210"/>
    <n v="134596.5"/>
    <n v="67410"/>
    <n v="945"/>
    <n v="2029.5150000000001"/>
    <n v="202.95150000000001"/>
    <n v="2051.839665"/>
    <n v="207235.80616500002"/>
  </r>
  <r>
    <d v="2024-04-23T00:00:00"/>
    <x v="0"/>
    <x v="9"/>
    <m/>
    <x v="89"/>
    <s v="jmso"/>
    <x v="2"/>
    <n v="50"/>
    <n v="630"/>
    <n v="16"/>
    <n v="50"/>
    <n v="50"/>
    <n v="40"/>
    <n v="140"/>
    <n v="1"/>
    <n v="919.43"/>
    <n v="948.3"/>
    <n v="1030.25"/>
    <n v="45971.5"/>
    <n v="47415"/>
    <n v="41210"/>
    <n v="134596.5"/>
    <n v="67410"/>
    <n v="945"/>
    <n v="2029.5150000000001"/>
    <n v="202.95150000000001"/>
    <n v="2051.839665"/>
    <n v="207235.80616500002"/>
  </r>
  <r>
    <d v="2024-04-23T00:00:00"/>
    <x v="0"/>
    <x v="9"/>
    <m/>
    <x v="89"/>
    <s v="jmso"/>
    <x v="2"/>
    <n v="50"/>
    <n v="630"/>
    <n v="17"/>
    <n v="50"/>
    <n v="50"/>
    <n v="40"/>
    <n v="140"/>
    <n v="1"/>
    <n v="919.43"/>
    <n v="948.3"/>
    <n v="1030.25"/>
    <n v="45971.5"/>
    <n v="47415"/>
    <n v="41210"/>
    <n v="134596.5"/>
    <n v="67410"/>
    <n v="945"/>
    <n v="2029.5150000000001"/>
    <n v="202.95150000000001"/>
    <n v="2051.839665"/>
    <n v="207235.80616500002"/>
  </r>
  <r>
    <d v="2024-04-23T00:00:00"/>
    <x v="0"/>
    <x v="5"/>
    <m/>
    <x v="2"/>
    <s v="mo"/>
    <x v="1"/>
    <n v="50"/>
    <n v="5400"/>
    <n v="28"/>
    <n v="950"/>
    <n v="100"/>
    <n v="150"/>
    <n v="1200"/>
    <n v="1"/>
    <n v="919.43"/>
    <n v="948.3"/>
    <n v="1030.25"/>
    <n v="873458.5"/>
    <n v="94830"/>
    <n v="154537.5"/>
    <n v="1122826"/>
    <n v="577800"/>
    <n v="8100"/>
    <n v="17087.260000000002"/>
    <n v="1708.7260000000003"/>
    <n v="17275.219860000001"/>
    <n v="1744797.2058600001"/>
  </r>
  <r>
    <d v="2024-04-23T00:00:00"/>
    <x v="0"/>
    <x v="5"/>
    <m/>
    <x v="90"/>
    <s v="cwo"/>
    <x v="4"/>
    <n v="65"/>
    <n v="4680"/>
    <n v="29"/>
    <n v="400"/>
    <n v="300"/>
    <n v="100"/>
    <n v="800"/>
    <n v="1"/>
    <n v="1160.02"/>
    <n v="1188.9000000000001"/>
    <n v="1270.83"/>
    <n v="464008"/>
    <n v="356670"/>
    <n v="127083"/>
    <n v="947761"/>
    <n v="500760"/>
    <n v="7020"/>
    <n v="14555.41"/>
    <n v="1455.5410000000002"/>
    <n v="14715.519509999998"/>
    <n v="1486267.4705099999"/>
  </r>
  <r>
    <d v="2024-04-23T00:00:00"/>
    <x v="0"/>
    <x v="5"/>
    <m/>
    <x v="90"/>
    <s v="Dro"/>
    <x v="0"/>
    <n v="65"/>
    <n v="3510"/>
    <n v="30"/>
    <n v="200"/>
    <n v="300"/>
    <n v="100"/>
    <n v="600"/>
    <n v="1"/>
    <n v="1161.27"/>
    <n v="1190.1300000000001"/>
    <n v="1272.08"/>
    <n v="232254"/>
    <n v="357039.00000000006"/>
    <n v="127208"/>
    <n v="716501"/>
    <n v="375570"/>
    <n v="5265"/>
    <n v="10973.36"/>
    <n v="1097.336"/>
    <n v="11094.06696"/>
    <n v="1120500.76296"/>
  </r>
  <r>
    <d v="2024-04-23T00:00:00"/>
    <x v="0"/>
    <x v="5"/>
    <m/>
    <x v="62"/>
    <s v="mo"/>
    <x v="1"/>
    <n v="50"/>
    <n v="3150"/>
    <n v="31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4-23T00:00:00"/>
    <x v="0"/>
    <x v="5"/>
    <m/>
    <x v="62"/>
    <s v="mo"/>
    <x v="1"/>
    <n v="50"/>
    <n v="3150"/>
    <n v="32"/>
    <n v="200"/>
    <n v="450"/>
    <n v="50"/>
    <n v="700"/>
    <n v="1"/>
    <n v="919.43"/>
    <n v="948.3"/>
    <n v="1030.25"/>
    <n v="183886"/>
    <n v="426735"/>
    <n v="51512.5"/>
    <n v="662133.5"/>
    <n v="337050"/>
    <n v="4725"/>
    <n v="10039.085000000001"/>
    <n v="1003.9085000000001"/>
    <n v="10149.514934999999"/>
    <n v="1025101.008435"/>
  </r>
  <r>
    <d v="2024-04-23T00:00:00"/>
    <x v="0"/>
    <x v="3"/>
    <m/>
    <x v="58"/>
    <s v="cwo"/>
    <x v="4"/>
    <n v="65"/>
    <n v="1170"/>
    <n v="50"/>
    <n v="50"/>
    <n v="50"/>
    <n v="100"/>
    <n v="200"/>
    <n v="1"/>
    <n v="1160.02"/>
    <n v="1188.9000000000001"/>
    <n v="1270.83"/>
    <n v="58001"/>
    <n v="59445.000000000007"/>
    <n v="127083"/>
    <n v="244529"/>
    <n v="125190"/>
    <n v="1755"/>
    <n v="3714.7400000000002"/>
    <n v="371.47400000000005"/>
    <n v="3755.60214"/>
    <n v="379315.81613999995"/>
  </r>
  <r>
    <d v="2024-04-23T00:00:00"/>
    <x v="0"/>
    <x v="3"/>
    <m/>
    <x v="58"/>
    <s v="cwo"/>
    <x v="4"/>
    <n v="65"/>
    <n v="3217.5"/>
    <n v="51"/>
    <n v="550"/>
    <n v="0"/>
    <n v="0"/>
    <n v="550"/>
    <n v="1"/>
    <n v="1160.02"/>
    <n v="1188.9000000000001"/>
    <n v="1270.83"/>
    <n v="638011"/>
    <n v="0"/>
    <n v="0"/>
    <n v="638011"/>
    <n v="344272.5"/>
    <n v="4826.25"/>
    <n v="9871.0974999999999"/>
    <n v="987.10975000000008"/>
    <n v="9979.6795724999993"/>
    <n v="1007947.6368225"/>
  </r>
  <r>
    <d v="2024-04-23T00:00:00"/>
    <x v="0"/>
    <x v="3"/>
    <m/>
    <x v="58"/>
    <s v="cwo"/>
    <x v="4"/>
    <n v="65"/>
    <n v="1755"/>
    <n v="52"/>
    <n v="100"/>
    <n v="100"/>
    <n v="100"/>
    <n v="300"/>
    <n v="1"/>
    <n v="1160.02"/>
    <n v="1188.9000000000001"/>
    <n v="1270.83"/>
    <n v="116002"/>
    <n v="118890.00000000001"/>
    <n v="127083"/>
    <n v="361975"/>
    <n v="187785"/>
    <n v="2632.5"/>
    <n v="5523.9250000000002"/>
    <n v="552.39250000000004"/>
    <n v="5584.6881750000002"/>
    <n v="564053.50567500002"/>
  </r>
  <r>
    <d v="2024-04-23T00:00:00"/>
    <x v="0"/>
    <x v="3"/>
    <m/>
    <x v="63"/>
    <s v="cwo"/>
    <x v="4"/>
    <n v="65"/>
    <n v="1170"/>
    <n v="53"/>
    <n v="0"/>
    <n v="100"/>
    <n v="100"/>
    <n v="200"/>
    <n v="1"/>
    <n v="1160.02"/>
    <n v="1188.9000000000001"/>
    <n v="1270.83"/>
    <n v="0"/>
    <n v="118890.00000000001"/>
    <n v="127083"/>
    <n v="245973"/>
    <n v="125190"/>
    <n v="1755"/>
    <n v="3729.1800000000003"/>
    <n v="372.91800000000006"/>
    <n v="3770.2009800000001"/>
    <n v="380790.29898000002"/>
  </r>
  <r>
    <d v="2024-04-23T00:00:00"/>
    <x v="0"/>
    <x v="3"/>
    <m/>
    <x v="63"/>
    <s v="cwo"/>
    <x v="4"/>
    <n v="65"/>
    <n v="906.75"/>
    <n v="54"/>
    <n v="0"/>
    <n v="55"/>
    <n v="100"/>
    <n v="155"/>
    <n v="1"/>
    <n v="1160.02"/>
    <n v="1188.9000000000001"/>
    <n v="1270.83"/>
    <n v="0"/>
    <n v="65389.500000000007"/>
    <n v="127083"/>
    <n v="192472.5"/>
    <n v="97022.25"/>
    <n v="1360.125"/>
    <n v="2908.5487499999999"/>
    <n v="290.85487499999999"/>
    <n v="2940.5427862500005"/>
    <n v="296994.82141125004"/>
  </r>
  <r>
    <d v="2024-04-23T00:00:00"/>
    <x v="0"/>
    <x v="3"/>
    <m/>
    <x v="45"/>
    <s v="cwo"/>
    <x v="4"/>
    <n v="65"/>
    <n v="3480.75"/>
    <n v="55"/>
    <n v="595"/>
    <n v="0"/>
    <n v="0"/>
    <n v="595"/>
    <n v="1"/>
    <n v="1160.02"/>
    <n v="1188.9000000000001"/>
    <n v="1270.83"/>
    <n v="690211.9"/>
    <n v="0"/>
    <n v="0"/>
    <n v="690211.9"/>
    <n v="372440.25"/>
    <n v="5221.125"/>
    <n v="10678.732749999999"/>
    <n v="1067.8732749999999"/>
    <n v="10796.198810249998"/>
    <n v="1090416.0798352498"/>
  </r>
  <r>
    <d v="2024-04-23T00:00:00"/>
    <x v="0"/>
    <x v="3"/>
    <m/>
    <x v="43"/>
    <s v="cwo"/>
    <x v="4"/>
    <n v="65"/>
    <n v="2632.5"/>
    <n v="56"/>
    <n v="350"/>
    <n v="0"/>
    <n v="100"/>
    <n v="450"/>
    <n v="1"/>
    <n v="1160.02"/>
    <n v="1188.9000000000001"/>
    <n v="1270.83"/>
    <n v="406007"/>
    <n v="0"/>
    <n v="127083"/>
    <n v="533090"/>
    <n v="281677.5"/>
    <n v="3948.75"/>
    <n v="8187.1625000000004"/>
    <n v="818.71625000000006"/>
    <n v="8277.2212875000005"/>
    <n v="835999.35003750003"/>
  </r>
  <r>
    <d v="2024-04-23T00:00:00"/>
    <x v="0"/>
    <x v="3"/>
    <m/>
    <x v="42"/>
    <s v="cwo"/>
    <x v="4"/>
    <n v="65"/>
    <n v="585"/>
    <n v="57"/>
    <n v="0"/>
    <n v="0"/>
    <n v="100"/>
    <n v="100"/>
    <n v="1"/>
    <n v="1160.02"/>
    <n v="1188.9000000000001"/>
    <n v="1270.83"/>
    <n v="0"/>
    <n v="0"/>
    <n v="127083"/>
    <n v="127083"/>
    <n v="62595"/>
    <n v="877.5"/>
    <n v="1905.5550000000001"/>
    <n v="190.55550000000002"/>
    <n v="1926.5161049999999"/>
    <n v="194578.12660499997"/>
  </r>
  <r>
    <d v="2024-04-23T00:00:00"/>
    <x v="0"/>
    <x v="3"/>
    <m/>
    <x v="42"/>
    <s v="cwo"/>
    <x v="4"/>
    <n v="65"/>
    <n v="1170"/>
    <n v="58"/>
    <n v="105"/>
    <n v="95"/>
    <n v="0"/>
    <n v="200"/>
    <n v="1"/>
    <n v="1160.02"/>
    <n v="1188.9000000000001"/>
    <n v="1270.83"/>
    <n v="121802.09999999999"/>
    <n v="112945.50000000001"/>
    <n v="0"/>
    <n v="234747.6"/>
    <n v="125190"/>
    <n v="1755"/>
    <n v="3616.9259999999999"/>
    <n v="361.69260000000003"/>
    <n v="3656.7121859999997"/>
    <n v="369327.93078599998"/>
  </r>
  <r>
    <d v="2024-04-23T00:00:00"/>
    <x v="0"/>
    <x v="0"/>
    <m/>
    <x v="57"/>
    <s v="Dro"/>
    <x v="0"/>
    <n v="65"/>
    <n v="1755"/>
    <n v="153"/>
    <n v="0"/>
    <n v="300"/>
    <n v="0"/>
    <n v="300"/>
    <n v="1"/>
    <n v="1161.27"/>
    <n v="1190.1300000000001"/>
    <n v="1272.08"/>
    <n v="0"/>
    <n v="357039.00000000006"/>
    <n v="0"/>
    <n v="357039.00000000006"/>
    <n v="187785"/>
    <n v="2632.5"/>
    <n v="5474.5650000000005"/>
    <n v="547.45650000000012"/>
    <n v="5534.785214999999"/>
    <n v="559013.30671499996"/>
  </r>
  <r>
    <d v="2024-04-23T00:00:00"/>
    <x v="0"/>
    <x v="0"/>
    <m/>
    <x v="53"/>
    <s v="Dro"/>
    <x v="0"/>
    <n v="65"/>
    <n v="3510"/>
    <n v="154"/>
    <n v="200"/>
    <n v="200"/>
    <n v="200"/>
    <n v="600"/>
    <n v="1"/>
    <n v="1161.27"/>
    <n v="1190.1300000000001"/>
    <n v="1272.08"/>
    <n v="232254"/>
    <n v="238026.00000000003"/>
    <n v="254416"/>
    <n v="724696"/>
    <n v="375570"/>
    <n v="5265"/>
    <n v="11055.31"/>
    <n v="1105.5309999999999"/>
    <n v="11176.91841"/>
    <n v="1128868.7594099999"/>
  </r>
  <r>
    <d v="2024-04-23T00:00:00"/>
    <x v="0"/>
    <x v="0"/>
    <m/>
    <x v="53"/>
    <s v="Dro"/>
    <x v="0"/>
    <n v="65"/>
    <n v="3510"/>
    <n v="155"/>
    <n v="200"/>
    <n v="200"/>
    <n v="200"/>
    <n v="600"/>
    <n v="1"/>
    <n v="1161.27"/>
    <n v="1190.1300000000001"/>
    <n v="1272.08"/>
    <n v="232254"/>
    <n v="238026.00000000003"/>
    <n v="254416"/>
    <n v="724696"/>
    <n v="375570"/>
    <n v="5265"/>
    <n v="11055.31"/>
    <n v="1105.5309999999999"/>
    <n v="11176.91841"/>
    <n v="1128868.7594099999"/>
  </r>
  <r>
    <d v="2024-04-23T00:00:00"/>
    <x v="0"/>
    <x v="0"/>
    <m/>
    <x v="16"/>
    <s v="jso"/>
    <x v="3"/>
    <n v="50"/>
    <n v="1350"/>
    <n v="156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4-23T00:00:00"/>
    <x v="0"/>
    <x v="0"/>
    <m/>
    <x v="1"/>
    <s v="jso"/>
    <x v="3"/>
    <n v="50"/>
    <n v="1350"/>
    <n v="157"/>
    <n v="0"/>
    <n v="150"/>
    <n v="150"/>
    <n v="300"/>
    <n v="1"/>
    <n v="919.43"/>
    <n v="948.3"/>
    <n v="1030.25"/>
    <n v="0"/>
    <n v="142245"/>
    <n v="154537.5"/>
    <n v="296782.5"/>
    <n v="144450"/>
    <n v="2025"/>
    <n v="4432.5749999999998"/>
    <n v="443.25749999999999"/>
    <n v="4481.3333250000005"/>
    <n v="452614.66582500003"/>
  </r>
  <r>
    <d v="2024-04-23T00:00:00"/>
    <x v="0"/>
    <x v="0"/>
    <m/>
    <x v="0"/>
    <s v="jso"/>
    <x v="3"/>
    <n v="50"/>
    <n v="1350"/>
    <n v="158"/>
    <n v="0"/>
    <n v="150"/>
    <n v="150"/>
    <n v="300"/>
    <n v="1"/>
    <n v="919.43"/>
    <n v="948.3"/>
    <n v="1030.25"/>
    <n v="0"/>
    <n v="142245"/>
    <n v="154537.5"/>
    <n v="296782.5"/>
    <n v="144450"/>
    <n v="2025"/>
    <n v="4432.5749999999998"/>
    <n v="443.25749999999999"/>
    <n v="4481.3333250000005"/>
    <n v="452614.66582500003"/>
  </r>
  <r>
    <d v="2024-04-23T00:00:00"/>
    <x v="0"/>
    <x v="0"/>
    <m/>
    <x v="21"/>
    <s v="Dro"/>
    <x v="0"/>
    <n v="65"/>
    <n v="1755"/>
    <n v="159"/>
    <n v="150"/>
    <n v="75"/>
    <n v="75"/>
    <n v="300"/>
    <n v="1"/>
    <n v="1161.27"/>
    <n v="1190.1300000000001"/>
    <n v="1272.08"/>
    <n v="174190.5"/>
    <n v="89259.750000000015"/>
    <n v="95406"/>
    <n v="358856.25"/>
    <n v="187785"/>
    <n v="2632.5"/>
    <n v="5492.7375000000002"/>
    <n v="549.27375000000006"/>
    <n v="5553.1576125000011"/>
    <n v="560868.91886250011"/>
  </r>
  <r>
    <d v="2024-04-23T00:00:00"/>
    <x v="0"/>
    <x v="0"/>
    <m/>
    <x v="21"/>
    <s v="Dro"/>
    <x v="0"/>
    <n v="65"/>
    <n v="1755"/>
    <n v="160"/>
    <n v="150"/>
    <n v="75"/>
    <n v="75"/>
    <n v="300"/>
    <n v="1"/>
    <n v="1161.27"/>
    <n v="1190.1300000000001"/>
    <n v="1272.08"/>
    <n v="174190.5"/>
    <n v="89259.750000000015"/>
    <n v="95406"/>
    <n v="358856.25"/>
    <n v="187785"/>
    <n v="2632.5"/>
    <n v="5492.7375000000002"/>
    <n v="549.27375000000006"/>
    <n v="5553.1576125000011"/>
    <n v="560868.91886250011"/>
  </r>
  <r>
    <d v="2024-04-23T00:00:00"/>
    <x v="0"/>
    <x v="0"/>
    <m/>
    <x v="25"/>
    <s v="Dro"/>
    <x v="0"/>
    <n v="65"/>
    <n v="1755"/>
    <n v="161"/>
    <n v="75"/>
    <n v="75"/>
    <n v="150"/>
    <n v="300"/>
    <n v="1"/>
    <n v="1161.27"/>
    <n v="1190.1300000000001"/>
    <n v="1272.08"/>
    <n v="87095.25"/>
    <n v="89259.750000000015"/>
    <n v="190812"/>
    <n v="367167"/>
    <n v="187785"/>
    <n v="2632.5"/>
    <n v="5575.8450000000003"/>
    <n v="557.58450000000005"/>
    <n v="5637.1792949999999"/>
    <n v="569355.10879500001"/>
  </r>
  <r>
    <d v="2024-04-23T00:00:00"/>
    <x v="0"/>
    <x v="0"/>
    <m/>
    <x v="52"/>
    <s v="jso"/>
    <x v="3"/>
    <n v="50"/>
    <n v="450"/>
    <n v="162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4-23T00:00:00"/>
    <x v="0"/>
    <x v="0"/>
    <m/>
    <x v="11"/>
    <s v="jso"/>
    <x v="3"/>
    <n v="50"/>
    <n v="2700"/>
    <n v="163"/>
    <n v="400"/>
    <n v="100"/>
    <n v="100"/>
    <n v="600"/>
    <n v="1"/>
    <n v="919.43"/>
    <n v="948.3"/>
    <n v="1030.25"/>
    <n v="367772"/>
    <n v="94830"/>
    <n v="103025"/>
    <n v="565627"/>
    <n v="288900"/>
    <n v="4050"/>
    <n v="8585.77"/>
    <n v="858.57700000000011"/>
    <n v="8680.2134700000006"/>
    <n v="876701.56047000003"/>
  </r>
  <r>
    <d v="2024-04-23T00:00:00"/>
    <x v="0"/>
    <x v="0"/>
    <m/>
    <x v="4"/>
    <s v="jso"/>
    <x v="3"/>
    <n v="50"/>
    <n v="4500"/>
    <n v="164"/>
    <n v="500"/>
    <n v="400"/>
    <n v="100"/>
    <n v="1000"/>
    <n v="1"/>
    <n v="919.43"/>
    <n v="948.3"/>
    <n v="1030.25"/>
    <n v="459715"/>
    <n v="379320"/>
    <n v="103025"/>
    <n v="942060"/>
    <n v="481500"/>
    <n v="6750"/>
    <n v="14303.1"/>
    <n v="1430.3100000000002"/>
    <n v="14460.434100000002"/>
    <n v="1460503.8441000001"/>
  </r>
  <r>
    <d v="2024-04-23T00:00:00"/>
    <x v="0"/>
    <x v="1"/>
    <m/>
    <x v="91"/>
    <s v="mo"/>
    <x v="1"/>
    <n v="50"/>
    <n v="1800"/>
    <n v="68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23T00:00:00"/>
    <x v="0"/>
    <x v="1"/>
    <m/>
    <x v="91"/>
    <s v="mo"/>
    <x v="1"/>
    <n v="50"/>
    <n v="1800"/>
    <n v="69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23T00:00:00"/>
    <x v="0"/>
    <x v="1"/>
    <m/>
    <x v="91"/>
    <s v="mo"/>
    <x v="1"/>
    <n v="50"/>
    <n v="2700"/>
    <n v="70"/>
    <n v="0"/>
    <n v="600"/>
    <n v="0"/>
    <n v="600"/>
    <n v="1"/>
    <n v="919.43"/>
    <n v="948.3"/>
    <n v="1030.25"/>
    <n v="0"/>
    <n v="568980"/>
    <n v="0"/>
    <n v="568980"/>
    <n v="288900"/>
    <n v="4050"/>
    <n v="8619.2999999999993"/>
    <n v="861.93"/>
    <n v="8714.1123000000007"/>
    <n v="880125.34230000013"/>
  </r>
  <r>
    <d v="2024-04-23T00:00:00"/>
    <x v="0"/>
    <x v="1"/>
    <m/>
    <x v="91"/>
    <s v="mo"/>
    <x v="1"/>
    <n v="50"/>
    <n v="2700"/>
    <n v="71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23T00:00:00"/>
    <x v="0"/>
    <x v="1"/>
    <m/>
    <x v="91"/>
    <s v="mo"/>
    <x v="1"/>
    <n v="50"/>
    <n v="1800"/>
    <n v="72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23T00:00:00"/>
    <x v="0"/>
    <x v="1"/>
    <m/>
    <x v="91"/>
    <s v="mo"/>
    <x v="1"/>
    <n v="50"/>
    <n v="1800"/>
    <n v="73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23T00:00:00"/>
    <x v="0"/>
    <x v="1"/>
    <m/>
    <x v="92"/>
    <s v="mo"/>
    <x v="1"/>
    <n v="50"/>
    <n v="2700"/>
    <n v="74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23T00:00:00"/>
    <x v="0"/>
    <x v="1"/>
    <m/>
    <x v="92"/>
    <s v="mo"/>
    <x v="1"/>
    <n v="50"/>
    <n v="1800"/>
    <n v="75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23T00:00:00"/>
    <x v="0"/>
    <x v="1"/>
    <m/>
    <x v="92"/>
    <s v="mo"/>
    <x v="1"/>
    <n v="50"/>
    <n v="1800"/>
    <n v="76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23T00:00:00"/>
    <x v="0"/>
    <x v="7"/>
    <m/>
    <x v="66"/>
    <s v="kso"/>
    <x v="6"/>
    <n v="50"/>
    <n v="6300"/>
    <n v="4"/>
    <n v="500"/>
    <n v="500"/>
    <n v="400"/>
    <n v="1400"/>
    <n v="1"/>
    <n v="919.43"/>
    <n v="948.3"/>
    <n v="1030.25"/>
    <n v="459715"/>
    <n v="474150"/>
    <n v="412100"/>
    <n v="1345965"/>
    <n v="674100"/>
    <n v="9450"/>
    <n v="20295.150000000001"/>
    <n v="2029.5150000000003"/>
    <n v="20518.396649999999"/>
    <n v="2072358.0616499998"/>
  </r>
  <r>
    <d v="2024-04-23T00:00:00"/>
    <x v="0"/>
    <x v="4"/>
    <m/>
    <x v="69"/>
    <s v="mo"/>
    <x v="1"/>
    <n v="50"/>
    <n v="1350"/>
    <n v="3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3T00:00:00"/>
    <x v="0"/>
    <x v="4"/>
    <m/>
    <x v="69"/>
    <s v="mo"/>
    <x v="1"/>
    <n v="50"/>
    <n v="1350"/>
    <n v="32"/>
    <n v="100"/>
    <n v="0"/>
    <n v="200"/>
    <n v="300"/>
    <n v="1"/>
    <n v="919.43"/>
    <n v="948.3"/>
    <n v="1030.25"/>
    <n v="91943"/>
    <n v="0"/>
    <n v="206050"/>
    <n v="297993"/>
    <n v="144450"/>
    <n v="2025"/>
    <n v="4444.68"/>
    <n v="444.46800000000007"/>
    <n v="4493.5714799999996"/>
    <n v="453850.71947999997"/>
  </r>
  <r>
    <d v="2024-04-23T00:00:00"/>
    <x v="0"/>
    <x v="4"/>
    <m/>
    <x v="69"/>
    <s v="mo"/>
    <x v="1"/>
    <n v="50"/>
    <n v="1350"/>
    <n v="33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23T00:00:00"/>
    <x v="0"/>
    <x v="4"/>
    <m/>
    <x v="69"/>
    <s v="mo"/>
    <x v="1"/>
    <n v="50"/>
    <n v="900"/>
    <n v="34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4-23T00:00:00"/>
    <x v="0"/>
    <x v="4"/>
    <m/>
    <x v="69"/>
    <s v="mo"/>
    <x v="1"/>
    <n v="50"/>
    <n v="1350"/>
    <n v="3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3T00:00:00"/>
    <x v="0"/>
    <x v="4"/>
    <m/>
    <x v="68"/>
    <s v="cwo"/>
    <x v="4"/>
    <n v="65"/>
    <n v="1755"/>
    <n v="36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4-23T00:00:00"/>
    <x v="0"/>
    <x v="4"/>
    <m/>
    <x v="68"/>
    <s v="cwo"/>
    <x v="4"/>
    <n v="65"/>
    <n v="1755"/>
    <n v="37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4-23T00:00:00"/>
    <x v="0"/>
    <x v="4"/>
    <m/>
    <x v="68"/>
    <s v="cwo"/>
    <x v="4"/>
    <n v="65"/>
    <n v="1755"/>
    <n v="38"/>
    <n v="0"/>
    <n v="200"/>
    <n v="100"/>
    <n v="300"/>
    <n v="1"/>
    <n v="1160.02"/>
    <n v="1188.9000000000001"/>
    <n v="1270.83"/>
    <n v="0"/>
    <n v="237780.00000000003"/>
    <n v="127083"/>
    <n v="364863"/>
    <n v="187785"/>
    <n v="2632.5"/>
    <n v="5552.8050000000003"/>
    <n v="555.28050000000007"/>
    <n v="5613.8858550000004"/>
    <n v="567002.47135500005"/>
  </r>
  <r>
    <d v="2024-04-23T00:00:00"/>
    <x v="0"/>
    <x v="4"/>
    <m/>
    <x v="68"/>
    <s v="cwo"/>
    <x v="4"/>
    <n v="65"/>
    <n v="1755"/>
    <n v="39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4-23T00:00:00"/>
    <x v="0"/>
    <x v="4"/>
    <m/>
    <x v="68"/>
    <s v="cwo"/>
    <x v="4"/>
    <n v="65"/>
    <n v="1170"/>
    <n v="40"/>
    <n v="200"/>
    <n v="0"/>
    <n v="0"/>
    <n v="200"/>
    <n v="1"/>
    <n v="1160.02"/>
    <n v="1188.9000000000001"/>
    <n v="1270.83"/>
    <n v="232004"/>
    <n v="0"/>
    <n v="0"/>
    <n v="232004"/>
    <n v="125190"/>
    <n v="1755"/>
    <n v="3589.4900000000002"/>
    <n v="358.94900000000007"/>
    <n v="3628.9743900000003"/>
    <n v="366526.41339"/>
  </r>
  <r>
    <d v="2024-04-23T00:00:00"/>
    <x v="0"/>
    <x v="2"/>
    <m/>
    <x v="39"/>
    <s v="jmso"/>
    <x v="2"/>
    <n v="50"/>
    <n v="1575"/>
    <n v="83"/>
    <n v="150"/>
    <n v="100"/>
    <n v="100"/>
    <n v="350"/>
    <n v="1"/>
    <n v="919.43"/>
    <n v="948.3"/>
    <n v="1030.25"/>
    <n v="137914.5"/>
    <n v="94830"/>
    <n v="103025"/>
    <n v="335769.5"/>
    <n v="168525"/>
    <n v="2362.5"/>
    <n v="5066.57"/>
    <n v="506.65699999999998"/>
    <n v="5122.3022700000001"/>
    <n v="517352.52927"/>
  </r>
  <r>
    <d v="2024-04-23T00:00:00"/>
    <x v="0"/>
    <x v="2"/>
    <m/>
    <x v="39"/>
    <s v="jmso"/>
    <x v="2"/>
    <n v="50"/>
    <n v="1575"/>
    <n v="84"/>
    <n v="150"/>
    <n v="100"/>
    <n v="100"/>
    <n v="350"/>
    <n v="1"/>
    <n v="919.43"/>
    <n v="948.3"/>
    <n v="1030.25"/>
    <n v="137914.5"/>
    <n v="94830"/>
    <n v="103025"/>
    <n v="335769.5"/>
    <n v="168525"/>
    <n v="2362.5"/>
    <n v="5066.57"/>
    <n v="506.65699999999998"/>
    <n v="5122.3022700000001"/>
    <n v="517352.52927"/>
  </r>
  <r>
    <d v="2024-04-23T00:00:00"/>
    <x v="0"/>
    <x v="2"/>
    <m/>
    <x v="78"/>
    <s v="jmso"/>
    <x v="2"/>
    <n v="50"/>
    <n v="1125"/>
    <n v="85"/>
    <n v="0"/>
    <n v="250"/>
    <n v="0"/>
    <n v="250"/>
    <n v="1"/>
    <n v="919.43"/>
    <n v="948.3"/>
    <n v="1030.25"/>
    <n v="0"/>
    <n v="237075"/>
    <n v="0"/>
    <n v="237075"/>
    <n v="120375"/>
    <n v="1687.5"/>
    <n v="3591.375"/>
    <n v="359.13750000000005"/>
    <n v="3630.8801250000001"/>
    <n v="366718.89262500004"/>
  </r>
  <r>
    <d v="2024-04-23T00:00:00"/>
    <x v="0"/>
    <x v="2"/>
    <m/>
    <x v="78"/>
    <s v="jmso"/>
    <x v="2"/>
    <n v="50"/>
    <n v="450"/>
    <n v="86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4-23T00:00:00"/>
    <x v="0"/>
    <x v="2"/>
    <m/>
    <x v="28"/>
    <s v="jmso"/>
    <x v="2"/>
    <n v="50"/>
    <n v="1575"/>
    <n v="87"/>
    <n v="250"/>
    <n v="75"/>
    <n v="25"/>
    <n v="350"/>
    <n v="1"/>
    <n v="919.43"/>
    <n v="948.3"/>
    <n v="1030.25"/>
    <n v="229857.5"/>
    <n v="71122.5"/>
    <n v="25756.25"/>
    <n v="326736.25"/>
    <n v="168525"/>
    <n v="2362.5"/>
    <n v="4976.2375000000002"/>
    <n v="497.62375000000003"/>
    <n v="5030.9761125000005"/>
    <n v="508128.58736250002"/>
  </r>
  <r>
    <d v="2024-04-23T00:00:00"/>
    <x v="0"/>
    <x v="2"/>
    <m/>
    <x v="32"/>
    <s v="jso"/>
    <x v="3"/>
    <n v="50"/>
    <n v="900"/>
    <n v="88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4-23T00:00:00"/>
    <x v="0"/>
    <x v="2"/>
    <m/>
    <x v="32"/>
    <s v="jmso"/>
    <x v="2"/>
    <n v="50"/>
    <n v="675"/>
    <n v="88"/>
    <n v="100"/>
    <n v="0"/>
    <n v="50"/>
    <n v="150"/>
    <n v="1"/>
    <n v="919.43"/>
    <n v="948.3"/>
    <n v="1030.25"/>
    <n v="91943"/>
    <n v="0"/>
    <n v="51512.5"/>
    <n v="143455.5"/>
    <n v="72225"/>
    <n v="1012.5"/>
    <n v="2166.9299999999998"/>
    <n v="216.69299999999998"/>
    <n v="2190.7662300000002"/>
    <n v="221267.38923"/>
  </r>
  <r>
    <d v="2024-04-23T00:00:00"/>
    <x v="0"/>
    <x v="2"/>
    <m/>
    <x v="30"/>
    <s v="jmso"/>
    <x v="2"/>
    <n v="50"/>
    <n v="1575"/>
    <n v="89"/>
    <n v="200"/>
    <n v="75"/>
    <n v="75"/>
    <n v="350"/>
    <n v="1"/>
    <n v="919.43"/>
    <n v="948.3"/>
    <n v="1030.25"/>
    <n v="183886"/>
    <n v="71122.5"/>
    <n v="77268.75"/>
    <n v="332277.25"/>
    <n v="168525"/>
    <n v="2362.5"/>
    <n v="5031.6475"/>
    <n v="503.16475000000003"/>
    <n v="5086.9956225000005"/>
    <n v="513786.55787250004"/>
  </r>
  <r>
    <d v="2024-04-23T00:00:00"/>
    <x v="0"/>
    <x v="2"/>
    <m/>
    <x v="28"/>
    <s v="jmso"/>
    <x v="2"/>
    <n v="50"/>
    <n v="1575"/>
    <n v="90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4-23T00:00:00"/>
    <x v="0"/>
    <x v="2"/>
    <m/>
    <x v="29"/>
    <s v="jmso"/>
    <x v="2"/>
    <n v="50"/>
    <n v="1575"/>
    <n v="91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23T00:00:00"/>
    <x v="0"/>
    <x v="2"/>
    <m/>
    <x v="29"/>
    <s v="jmso"/>
    <x v="2"/>
    <n v="50"/>
    <n v="1575"/>
    <n v="92"/>
    <n v="0"/>
    <n v="200"/>
    <n v="150"/>
    <n v="350"/>
    <n v="1"/>
    <n v="919.43"/>
    <n v="948.3"/>
    <n v="1030.25"/>
    <n v="0"/>
    <n v="189660"/>
    <n v="154537.5"/>
    <n v="344197.5"/>
    <n v="168525"/>
    <n v="2362.5"/>
    <n v="5150.8500000000004"/>
    <n v="515.08500000000004"/>
    <n v="5207.5093500000003"/>
    <n v="525958.44435000001"/>
  </r>
  <r>
    <d v="2024-04-23T00:00:00"/>
    <x v="0"/>
    <x v="2"/>
    <m/>
    <x v="31"/>
    <s v="jmso"/>
    <x v="2"/>
    <n v="50"/>
    <n v="1575"/>
    <n v="93"/>
    <n v="150"/>
    <n v="100"/>
    <n v="100"/>
    <n v="350"/>
    <n v="1"/>
    <n v="919.43"/>
    <n v="948.3"/>
    <n v="1030.25"/>
    <n v="137914.5"/>
    <n v="94830"/>
    <n v="103025"/>
    <n v="335769.5"/>
    <n v="168525"/>
    <n v="2362.5"/>
    <n v="5066.57"/>
    <n v="506.65699999999998"/>
    <n v="5122.3022700000001"/>
    <n v="517352.52927"/>
  </r>
  <r>
    <d v="2024-04-24T00:00:00"/>
    <x v="0"/>
    <x v="9"/>
    <m/>
    <x v="79"/>
    <s v="jmso"/>
    <x v="2"/>
    <n v="50"/>
    <n v="1800"/>
    <n v="18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24T00:00:00"/>
    <x v="0"/>
    <x v="9"/>
    <m/>
    <x v="79"/>
    <s v="jmso"/>
    <x v="2"/>
    <n v="50"/>
    <n v="1800"/>
    <n v="19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24T00:00:00"/>
    <x v="0"/>
    <x v="9"/>
    <m/>
    <x v="79"/>
    <s v="jmso"/>
    <x v="2"/>
    <n v="50"/>
    <n v="1800"/>
    <n v="20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24T00:00:00"/>
    <x v="0"/>
    <x v="9"/>
    <m/>
    <x v="79"/>
    <s v="jmso"/>
    <x v="2"/>
    <n v="50"/>
    <n v="900"/>
    <n v="21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4-24T00:00:00"/>
    <x v="0"/>
    <x v="5"/>
    <m/>
    <x v="2"/>
    <s v="jso"/>
    <x v="3"/>
    <n v="50"/>
    <n v="6300"/>
    <n v="33"/>
    <n v="1000"/>
    <n v="200"/>
    <n v="200"/>
    <n v="1400"/>
    <n v="1"/>
    <n v="919.43"/>
    <n v="948.3"/>
    <n v="1030.25"/>
    <n v="919430"/>
    <n v="189660"/>
    <n v="206050"/>
    <n v="1315140"/>
    <n v="674100"/>
    <n v="9450"/>
    <n v="19986.900000000001"/>
    <n v="1998.6900000000003"/>
    <n v="20206.7559"/>
    <n v="2040882.3458999998"/>
  </r>
  <r>
    <d v="2024-04-24T00:00:00"/>
    <x v="0"/>
    <x v="3"/>
    <m/>
    <x v="63"/>
    <s v="cwo"/>
    <x v="4"/>
    <n v="65"/>
    <n v="1170"/>
    <n v="59"/>
    <n v="200"/>
    <n v="0"/>
    <n v="0"/>
    <n v="200"/>
    <n v="1"/>
    <n v="1160.02"/>
    <n v="1188.9000000000001"/>
    <n v="1270.83"/>
    <n v="232004"/>
    <n v="0"/>
    <n v="0"/>
    <n v="232004"/>
    <n v="125190"/>
    <n v="1755"/>
    <n v="3589.4900000000002"/>
    <n v="358.94900000000007"/>
    <n v="3628.9743900000003"/>
    <n v="366526.41339"/>
  </r>
  <r>
    <d v="2024-04-24T00:00:00"/>
    <x v="0"/>
    <x v="3"/>
    <m/>
    <x v="63"/>
    <s v="cwo"/>
    <x v="4"/>
    <n v="65"/>
    <n v="1170"/>
    <n v="60"/>
    <n v="100"/>
    <n v="0"/>
    <n v="100"/>
    <n v="200"/>
    <n v="1"/>
    <n v="1160.02"/>
    <n v="1188.9000000000001"/>
    <n v="1270.83"/>
    <n v="116002"/>
    <n v="0"/>
    <n v="127083"/>
    <n v="243085"/>
    <n v="125190"/>
    <n v="1755"/>
    <n v="3700.3"/>
    <n v="370.03000000000003"/>
    <n v="3741.0033000000003"/>
    <n v="377841.3333"/>
  </r>
  <r>
    <d v="2024-04-24T00:00:00"/>
    <x v="0"/>
    <x v="3"/>
    <m/>
    <x v="63"/>
    <s v="cwo"/>
    <x v="4"/>
    <n v="65"/>
    <n v="731.25"/>
    <n v="61"/>
    <n v="0"/>
    <n v="0"/>
    <n v="125"/>
    <n v="125"/>
    <n v="1"/>
    <n v="1160.02"/>
    <n v="1188.9000000000001"/>
    <n v="1270.83"/>
    <n v="0"/>
    <n v="0"/>
    <n v="158853.75"/>
    <n v="158853.75"/>
    <n v="78243.75"/>
    <n v="1096.875"/>
    <n v="2381.9437499999999"/>
    <n v="238.19437500000001"/>
    <n v="2408.1451312499998"/>
    <n v="243222.65825625"/>
  </r>
  <r>
    <d v="2024-04-24T00:00:00"/>
    <x v="0"/>
    <x v="3"/>
    <m/>
    <x v="58"/>
    <s v="cwo"/>
    <x v="4"/>
    <n v="65"/>
    <n v="2925"/>
    <n v="62"/>
    <n v="500"/>
    <n v="0"/>
    <n v="0"/>
    <n v="500"/>
    <n v="1"/>
    <n v="1160.02"/>
    <n v="1188.9000000000001"/>
    <n v="1270.83"/>
    <n v="580010"/>
    <n v="0"/>
    <n v="0"/>
    <n v="580010"/>
    <n v="312975"/>
    <n v="4387.5"/>
    <n v="8973.7250000000004"/>
    <n v="897.37250000000006"/>
    <n v="9072.4359750000003"/>
    <n v="916316.03347500006"/>
  </r>
  <r>
    <d v="2024-04-24T00:00:00"/>
    <x v="0"/>
    <x v="3"/>
    <m/>
    <x v="58"/>
    <s v="cwo"/>
    <x v="4"/>
    <n v="65"/>
    <n v="2925"/>
    <n v="63"/>
    <n v="400"/>
    <n v="100"/>
    <n v="0"/>
    <n v="500"/>
    <n v="1"/>
    <n v="1160.02"/>
    <n v="1188.9000000000001"/>
    <n v="1270.83"/>
    <n v="464008"/>
    <n v="118890.00000000001"/>
    <n v="0"/>
    <n v="582898"/>
    <n v="312975"/>
    <n v="4387.5"/>
    <n v="9002.6049999999996"/>
    <n v="900.26049999999998"/>
    <n v="9101.6336549999996"/>
    <n v="919264.99915499997"/>
  </r>
  <r>
    <d v="2024-04-24T00:00:00"/>
    <x v="0"/>
    <x v="3"/>
    <m/>
    <x v="58"/>
    <s v="cwo"/>
    <x v="4"/>
    <n v="65"/>
    <n v="1170"/>
    <n v="64"/>
    <n v="0"/>
    <n v="200"/>
    <n v="0"/>
    <n v="200"/>
    <n v="1"/>
    <n v="1160.02"/>
    <n v="1188.9000000000001"/>
    <n v="1270.83"/>
    <n v="0"/>
    <n v="237780.00000000003"/>
    <n v="0"/>
    <n v="237780.00000000003"/>
    <n v="125190"/>
    <n v="1755"/>
    <n v="3647.25"/>
    <n v="364.72500000000002"/>
    <n v="3687.3697499999998"/>
    <n v="372424.34474999999"/>
  </r>
  <r>
    <d v="2024-04-24T00:00:00"/>
    <x v="0"/>
    <x v="3"/>
    <m/>
    <x v="58"/>
    <s v="cwo"/>
    <x v="4"/>
    <n v="65"/>
    <n v="1023.7499999999999"/>
    <n v="65"/>
    <n v="0"/>
    <n v="0"/>
    <n v="175"/>
    <n v="175"/>
    <n v="1"/>
    <n v="1160.02"/>
    <n v="1188.9000000000001"/>
    <n v="1270.83"/>
    <n v="0"/>
    <n v="0"/>
    <n v="222395.25"/>
    <n v="222395.25"/>
    <n v="109541.24999999999"/>
    <n v="1535.6249999999998"/>
    <n v="3334.7212500000001"/>
    <n v="333.47212500000001"/>
    <n v="3371.4031837499997"/>
    <n v="340511.72155874997"/>
  </r>
  <r>
    <d v="2024-04-24T00:00:00"/>
    <x v="0"/>
    <x v="3"/>
    <m/>
    <x v="59"/>
    <s v="cwo"/>
    <x v="4"/>
    <n v="65"/>
    <n v="1755"/>
    <n v="66"/>
    <n v="250"/>
    <n v="50"/>
    <n v="0"/>
    <n v="300"/>
    <n v="1"/>
    <n v="1160.02"/>
    <n v="1188.9000000000001"/>
    <n v="1270.83"/>
    <n v="290005"/>
    <n v="59445.000000000007"/>
    <n v="0"/>
    <n v="349450"/>
    <n v="187785"/>
    <n v="2632.5"/>
    <n v="5398.6750000000002"/>
    <n v="539.86750000000006"/>
    <n v="5458.0604250000015"/>
    <n v="551264.10292500013"/>
  </r>
  <r>
    <d v="2024-04-24T00:00:00"/>
    <x v="0"/>
    <x v="3"/>
    <m/>
    <x v="43"/>
    <s v="cwo"/>
    <x v="4"/>
    <n v="65"/>
    <n v="1755"/>
    <n v="67"/>
    <n v="200"/>
    <n v="100"/>
    <n v="0"/>
    <n v="300"/>
    <n v="1"/>
    <n v="1160.02"/>
    <n v="1188.9000000000001"/>
    <n v="1270.83"/>
    <n v="232004"/>
    <n v="118890.00000000001"/>
    <n v="0"/>
    <n v="350894"/>
    <n v="187785"/>
    <n v="2632.5"/>
    <n v="5413.1149999999998"/>
    <n v="541.31150000000002"/>
    <n v="5472.6592649999993"/>
    <n v="552738.58576499997"/>
  </r>
  <r>
    <d v="2024-04-24T00:00:00"/>
    <x v="0"/>
    <x v="3"/>
    <m/>
    <x v="43"/>
    <s v="jso"/>
    <x v="3"/>
    <n v="50"/>
    <n v="877.5"/>
    <n v="67"/>
    <n v="60"/>
    <n v="75"/>
    <n v="60"/>
    <n v="195"/>
    <n v="1"/>
    <n v="919.43"/>
    <n v="948.3"/>
    <n v="1030.25"/>
    <n v="55165.799999999996"/>
    <n v="71122.5"/>
    <n v="61815"/>
    <n v="188103.3"/>
    <n v="93892.5"/>
    <n v="1316.25"/>
    <n v="2833.1205"/>
    <n v="283.31205"/>
    <n v="2864.2848255000004"/>
    <n v="289292.7673755"/>
  </r>
  <r>
    <d v="2024-04-24T00:00:00"/>
    <x v="0"/>
    <x v="0"/>
    <m/>
    <x v="26"/>
    <s v="jso"/>
    <x v="3"/>
    <n v="50"/>
    <n v="54"/>
    <n v="165"/>
    <n v="0"/>
    <n v="12"/>
    <n v="0"/>
    <n v="12"/>
    <n v="1"/>
    <n v="919.43"/>
    <n v="948.3"/>
    <n v="1030.25"/>
    <n v="0"/>
    <n v="11379.599999999999"/>
    <n v="0"/>
    <n v="11379.599999999999"/>
    <n v="5778"/>
    <n v="81"/>
    <n v="172.386"/>
    <n v="17.238600000000002"/>
    <n v="174.28224599999999"/>
    <n v="17602.506845999997"/>
  </r>
  <r>
    <d v="2024-04-24T00:00:00"/>
    <x v="0"/>
    <x v="0"/>
    <m/>
    <x v="26"/>
    <s v="Dro"/>
    <x v="0"/>
    <n v="65"/>
    <n v="2106"/>
    <n v="165"/>
    <n v="210"/>
    <n v="75"/>
    <n v="75"/>
    <n v="360"/>
    <n v="1"/>
    <n v="1161.27"/>
    <n v="1190.1300000000001"/>
    <n v="1272.08"/>
    <n v="243866.69999999998"/>
    <n v="89259.750000000015"/>
    <n v="95406"/>
    <n v="428532.45"/>
    <n v="225342"/>
    <n v="3159"/>
    <n v="6570.3344999999999"/>
    <n v="657.03345000000002"/>
    <n v="6642.6081794999991"/>
    <n v="670903.42612949992"/>
  </r>
  <r>
    <d v="2024-04-24T00:00:00"/>
    <x v="0"/>
    <x v="0"/>
    <m/>
    <x v="56"/>
    <s v="Dro"/>
    <x v="0"/>
    <n v="65"/>
    <n v="1755"/>
    <n v="166"/>
    <n v="250"/>
    <n v="0"/>
    <n v="50"/>
    <n v="300"/>
    <n v="1"/>
    <n v="1161.27"/>
    <n v="1190.1300000000001"/>
    <n v="1272.08"/>
    <n v="290317.5"/>
    <n v="0"/>
    <n v="63604"/>
    <n v="353921.5"/>
    <n v="187785"/>
    <n v="2632.5"/>
    <n v="5443.39"/>
    <n v="544.33900000000006"/>
    <n v="5503.2672900000007"/>
    <n v="555829.99629000004"/>
  </r>
  <r>
    <d v="2024-04-24T00:00:00"/>
    <x v="0"/>
    <x v="1"/>
    <m/>
    <x v="93"/>
    <s v="mo"/>
    <x v="1"/>
    <n v="50"/>
    <n v="3150"/>
    <n v="77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4-24T00:00:00"/>
    <x v="0"/>
    <x v="1"/>
    <m/>
    <x v="93"/>
    <s v="mo"/>
    <x v="1"/>
    <n v="50"/>
    <n v="3150"/>
    <n v="78"/>
    <n v="0"/>
    <n v="350"/>
    <n v="350"/>
    <n v="700"/>
    <n v="1"/>
    <n v="919.43"/>
    <n v="948.3"/>
    <n v="1030.25"/>
    <n v="0"/>
    <n v="331905"/>
    <n v="360587.5"/>
    <n v="692492.5"/>
    <n v="337050"/>
    <n v="4725"/>
    <n v="10342.675000000001"/>
    <n v="1034.2675000000002"/>
    <n v="10456.444425"/>
    <n v="1056100.886925"/>
  </r>
  <r>
    <d v="2024-04-24T00:00:00"/>
    <x v="0"/>
    <x v="6"/>
    <m/>
    <x v="60"/>
    <s v="cwo"/>
    <x v="4"/>
    <n v="65"/>
    <n v="2925"/>
    <n v="17"/>
    <n v="500"/>
    <n v="0"/>
    <n v="0"/>
    <n v="500"/>
    <n v="1"/>
    <n v="1160.02"/>
    <n v="1188.9000000000001"/>
    <n v="1270.83"/>
    <n v="580010"/>
    <n v="0"/>
    <n v="0"/>
    <n v="580010"/>
    <n v="312975"/>
    <n v="4387.5"/>
    <n v="8973.7250000000004"/>
    <n v="897.37250000000006"/>
    <n v="9072.4359750000003"/>
    <n v="916316.03347500006"/>
  </r>
  <r>
    <d v="2024-04-24T00:00:00"/>
    <x v="0"/>
    <x v="6"/>
    <m/>
    <x v="60"/>
    <s v="cwo"/>
    <x v="4"/>
    <n v="65"/>
    <n v="1755"/>
    <n v="18"/>
    <n v="0"/>
    <n v="200"/>
    <n v="100"/>
    <n v="300"/>
    <n v="1"/>
    <n v="1160.02"/>
    <n v="1188.9000000000001"/>
    <n v="1270.83"/>
    <n v="0"/>
    <n v="237780.00000000003"/>
    <n v="127083"/>
    <n v="364863"/>
    <n v="187785"/>
    <n v="2632.5"/>
    <n v="5552.8050000000003"/>
    <n v="555.28050000000007"/>
    <n v="5613.8858550000004"/>
    <n v="567002.47135500005"/>
  </r>
  <r>
    <d v="2024-04-24T00:00:00"/>
    <x v="0"/>
    <x v="6"/>
    <m/>
    <x v="60"/>
    <s v="Dro"/>
    <x v="0"/>
    <n v="65"/>
    <n v="585"/>
    <n v="18"/>
    <n v="50"/>
    <n v="50"/>
    <n v="0"/>
    <n v="100"/>
    <n v="1"/>
    <n v="1161.27"/>
    <n v="1190.1300000000001"/>
    <n v="1272.08"/>
    <n v="58063.5"/>
    <n v="59506.500000000007"/>
    <n v="0"/>
    <n v="117570"/>
    <n v="62595"/>
    <n v="877.5"/>
    <n v="1810.425"/>
    <n v="181.04250000000002"/>
    <n v="1830.3396749999999"/>
    <n v="184864.30717499999"/>
  </r>
  <r>
    <d v="2024-04-24T00:00:00"/>
    <x v="0"/>
    <x v="6"/>
    <m/>
    <x v="60"/>
    <s v="kso"/>
    <x v="6"/>
    <n v="50"/>
    <n v="540"/>
    <n v="19"/>
    <n v="70"/>
    <n v="0"/>
    <n v="50"/>
    <n v="120"/>
    <n v="1"/>
    <n v="919.43"/>
    <n v="948.3"/>
    <n v="1030.25"/>
    <n v="64360.1"/>
    <n v="0"/>
    <n v="51512.5"/>
    <n v="115872.6"/>
    <n v="57780"/>
    <n v="810"/>
    <n v="1744.6260000000002"/>
    <n v="174.46260000000004"/>
    <n v="1763.8168860000001"/>
    <n v="178145.50548599998"/>
  </r>
  <r>
    <d v="2024-04-24T00:00:00"/>
    <x v="0"/>
    <x v="6"/>
    <m/>
    <x v="60"/>
    <s v="javo"/>
    <x v="7"/>
    <n v="50"/>
    <n v="675"/>
    <n v="19"/>
    <n v="100"/>
    <n v="50"/>
    <n v="0"/>
    <n v="150"/>
    <n v="1"/>
    <n v="919.43"/>
    <n v="948.3"/>
    <n v="1030.25"/>
    <n v="91943"/>
    <n v="47415"/>
    <n v="0"/>
    <n v="139358"/>
    <n v="72225"/>
    <n v="1012.5"/>
    <n v="2125.9549999999999"/>
    <n v="212.59550000000002"/>
    <n v="2149.3405049999997"/>
    <n v="217083.39100499998"/>
  </r>
  <r>
    <d v="2024-04-24T00:00:00"/>
    <x v="0"/>
    <x v="6"/>
    <m/>
    <x v="60"/>
    <s v="jso"/>
    <x v="3"/>
    <n v="50"/>
    <n v="1485"/>
    <n v="20"/>
    <n v="300"/>
    <n v="30"/>
    <n v="0"/>
    <n v="330"/>
    <n v="1"/>
    <n v="919.43"/>
    <n v="948.3"/>
    <n v="1030.25"/>
    <n v="275829"/>
    <n v="28449"/>
    <n v="0"/>
    <n v="304278"/>
    <n v="158895"/>
    <n v="2227.5"/>
    <n v="4654.0050000000001"/>
    <n v="465.40050000000002"/>
    <n v="4705.199055"/>
    <n v="475225.10455499997"/>
  </r>
  <r>
    <d v="2024-04-24T00:00:00"/>
    <x v="0"/>
    <x v="8"/>
    <m/>
    <x v="76"/>
    <s v="mo"/>
    <x v="1"/>
    <n v="50"/>
    <n v="1800"/>
    <n v="21"/>
    <n v="150"/>
    <n v="150"/>
    <n v="100"/>
    <n v="400"/>
    <n v="1"/>
    <n v="919.43"/>
    <n v="948.3"/>
    <n v="1030.25"/>
    <n v="137914.5"/>
    <n v="142245"/>
    <n v="103025"/>
    <n v="383184.5"/>
    <n v="192600"/>
    <n v="2700"/>
    <n v="5784.8450000000003"/>
    <n v="578.48450000000003"/>
    <n v="5848.4782949999999"/>
    <n v="590696.30779500003"/>
  </r>
  <r>
    <d v="2024-04-24T00:00:00"/>
    <x v="0"/>
    <x v="8"/>
    <m/>
    <x v="76"/>
    <s v="mo"/>
    <x v="1"/>
    <n v="50"/>
    <n v="900"/>
    <n v="22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4-24T00:00:00"/>
    <x v="0"/>
    <x v="8"/>
    <m/>
    <x v="76"/>
    <s v="mo"/>
    <x v="1"/>
    <n v="50"/>
    <n v="900"/>
    <n v="23"/>
    <n v="100"/>
    <n v="50"/>
    <n v="50"/>
    <n v="200"/>
    <n v="1"/>
    <n v="919.43"/>
    <n v="948.3"/>
    <n v="1030.25"/>
    <n v="91943"/>
    <n v="47415"/>
    <n v="51512.5"/>
    <n v="190870.5"/>
    <n v="96300"/>
    <n v="1350"/>
    <n v="2885.2049999999999"/>
    <n v="288.52050000000003"/>
    <n v="2916.9422549999999"/>
    <n v="294611.167755"/>
  </r>
  <r>
    <d v="2024-04-24T00:00:00"/>
    <x v="0"/>
    <x v="8"/>
    <m/>
    <x v="76"/>
    <s v="mo"/>
    <x v="1"/>
    <n v="50"/>
    <n v="900"/>
    <n v="24"/>
    <n v="100"/>
    <n v="50"/>
    <n v="50"/>
    <n v="200"/>
    <n v="1"/>
    <n v="919.43"/>
    <n v="948.3"/>
    <n v="1030.25"/>
    <n v="91943"/>
    <n v="47415"/>
    <n v="51512.5"/>
    <n v="190870.5"/>
    <n v="96300"/>
    <n v="1350"/>
    <n v="2885.2049999999999"/>
    <n v="288.52050000000003"/>
    <n v="2916.9422549999999"/>
    <n v="294611.167755"/>
  </r>
  <r>
    <d v="2024-04-24T00:00:00"/>
    <x v="0"/>
    <x v="8"/>
    <m/>
    <x v="76"/>
    <s v="mo"/>
    <x v="1"/>
    <n v="50"/>
    <n v="1800"/>
    <n v="25"/>
    <n v="150"/>
    <n v="150"/>
    <n v="100"/>
    <n v="400"/>
    <n v="1"/>
    <n v="919.43"/>
    <n v="948.3"/>
    <n v="1030.25"/>
    <n v="137914.5"/>
    <n v="142245"/>
    <n v="103025"/>
    <n v="383184.5"/>
    <n v="192600"/>
    <n v="2700"/>
    <n v="5784.8450000000003"/>
    <n v="578.48450000000003"/>
    <n v="5848.4782949999999"/>
    <n v="590696.30779500003"/>
  </r>
  <r>
    <d v="2024-04-24T00:00:00"/>
    <x v="0"/>
    <x v="4"/>
    <m/>
    <x v="7"/>
    <s v="mo"/>
    <x v="1"/>
    <n v="50"/>
    <n v="1350"/>
    <n v="4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4T00:00:00"/>
    <x v="0"/>
    <x v="4"/>
    <m/>
    <x v="7"/>
    <s v="mo"/>
    <x v="1"/>
    <n v="50"/>
    <n v="900"/>
    <n v="42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4-24T00:00:00"/>
    <x v="0"/>
    <x v="4"/>
    <m/>
    <x v="7"/>
    <s v="mo"/>
    <x v="1"/>
    <n v="50"/>
    <n v="1350"/>
    <n v="43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24T00:00:00"/>
    <x v="0"/>
    <x v="4"/>
    <m/>
    <x v="7"/>
    <s v="mo"/>
    <x v="1"/>
    <n v="50"/>
    <n v="1350"/>
    <n v="44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24T00:00:00"/>
    <x v="0"/>
    <x v="4"/>
    <m/>
    <x v="7"/>
    <s v="mo"/>
    <x v="1"/>
    <n v="50"/>
    <n v="1350"/>
    <n v="45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4-24T00:00:00"/>
    <x v="0"/>
    <x v="4"/>
    <m/>
    <x v="48"/>
    <s v="jso"/>
    <x v="3"/>
    <n v="50"/>
    <n v="1350"/>
    <n v="4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4T00:00:00"/>
    <x v="0"/>
    <x v="4"/>
    <m/>
    <x v="48"/>
    <s v="jso"/>
    <x v="3"/>
    <n v="50"/>
    <n v="1350"/>
    <n v="4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4T00:00:00"/>
    <x v="0"/>
    <x v="4"/>
    <m/>
    <x v="48"/>
    <s v="jso"/>
    <x v="3"/>
    <n v="50"/>
    <n v="900"/>
    <n v="48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4-24T00:00:00"/>
    <x v="0"/>
    <x v="4"/>
    <m/>
    <x v="48"/>
    <s v="jso"/>
    <x v="3"/>
    <n v="50"/>
    <n v="1350"/>
    <n v="49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24T00:00:00"/>
    <x v="0"/>
    <x v="4"/>
    <m/>
    <x v="48"/>
    <s v="jso"/>
    <x v="3"/>
    <n v="50"/>
    <n v="900"/>
    <n v="50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4-24T00:00:00"/>
    <x v="0"/>
    <x v="4"/>
    <m/>
    <x v="48"/>
    <s v="jso"/>
    <x v="3"/>
    <n v="50"/>
    <n v="450"/>
    <n v="51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4-24T00:00:00"/>
    <x v="0"/>
    <x v="2"/>
    <m/>
    <x v="28"/>
    <s v="jmso"/>
    <x v="2"/>
    <n v="50"/>
    <n v="675"/>
    <n v="94"/>
    <n v="150"/>
    <n v="0"/>
    <n v="0"/>
    <n v="150"/>
    <n v="1"/>
    <n v="919.43"/>
    <n v="948.3"/>
    <n v="1030.25"/>
    <n v="137914.5"/>
    <n v="0"/>
    <n v="0"/>
    <n v="137914.5"/>
    <n v="72225"/>
    <n v="1012.5"/>
    <n v="2111.52"/>
    <n v="211.15200000000002"/>
    <n v="2134.7467200000001"/>
    <n v="215609.41871999999"/>
  </r>
  <r>
    <d v="2024-04-24T00:00:00"/>
    <x v="0"/>
    <x v="2"/>
    <m/>
    <x v="28"/>
    <s v="javo"/>
    <x v="7"/>
    <n v="50"/>
    <n v="900"/>
    <n v="94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4-24T00:00:00"/>
    <x v="0"/>
    <x v="2"/>
    <m/>
    <x v="31"/>
    <s v="jso"/>
    <x v="3"/>
    <n v="50"/>
    <n v="450"/>
    <n v="95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4-24T00:00:00"/>
    <x v="0"/>
    <x v="2"/>
    <m/>
    <x v="30"/>
    <s v="jmso"/>
    <x v="2"/>
    <n v="50"/>
    <n v="1125"/>
    <n v="96"/>
    <n v="100"/>
    <n v="100"/>
    <n v="50"/>
    <n v="250"/>
    <n v="1"/>
    <n v="919.43"/>
    <n v="948.3"/>
    <n v="1030.25"/>
    <n v="91943"/>
    <n v="94830"/>
    <n v="51512.5"/>
    <n v="238285.5"/>
    <n v="120375"/>
    <n v="1687.5"/>
    <n v="3603.48"/>
    <n v="360.34800000000001"/>
    <n v="3643.1182799999997"/>
    <n v="367954.94627999997"/>
  </r>
  <r>
    <d v="2024-04-24T00:00:00"/>
    <x v="0"/>
    <x v="2"/>
    <m/>
    <x v="30"/>
    <s v="javo"/>
    <x v="7"/>
    <n v="50"/>
    <n v="450"/>
    <n v="96"/>
    <n v="50"/>
    <n v="50"/>
    <n v="0"/>
    <n v="100"/>
    <n v="1"/>
    <n v="919.43"/>
    <n v="948.3"/>
    <n v="1030.25"/>
    <n v="45971.5"/>
    <n v="47415"/>
    <n v="0"/>
    <n v="93386.5"/>
    <n v="48150"/>
    <n v="675"/>
    <n v="1422.115"/>
    <n v="142.2115"/>
    <n v="1437.7582649999999"/>
    <n v="145213.58476500001"/>
  </r>
  <r>
    <d v="2024-04-24T00:00:00"/>
    <x v="0"/>
    <x v="2"/>
    <m/>
    <x v="28"/>
    <s v="jso"/>
    <x v="3"/>
    <n v="50"/>
    <n v="1575"/>
    <n v="97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24T00:00:00"/>
    <x v="0"/>
    <x v="2"/>
    <m/>
    <x v="41"/>
    <s v="jso"/>
    <x v="3"/>
    <n v="50"/>
    <n v="1350"/>
    <n v="98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24T00:00:00"/>
    <x v="0"/>
    <x v="2"/>
    <m/>
    <x v="41"/>
    <s v="jmso"/>
    <x v="2"/>
    <n v="50"/>
    <n v="675"/>
    <n v="99"/>
    <n v="50"/>
    <n v="0"/>
    <n v="100"/>
    <n v="150"/>
    <n v="1"/>
    <n v="919.43"/>
    <n v="948.3"/>
    <n v="1030.25"/>
    <n v="45971.5"/>
    <n v="0"/>
    <n v="103025"/>
    <n v="148996.5"/>
    <n v="72225"/>
    <n v="1012.5"/>
    <n v="2222.34"/>
    <n v="222.23400000000004"/>
    <n v="2246.7857399999998"/>
    <n v="226925.35973999999"/>
  </r>
  <r>
    <d v="2024-04-24T00:00:00"/>
    <x v="0"/>
    <x v="2"/>
    <m/>
    <x v="41"/>
    <s v="jmso"/>
    <x v="2"/>
    <n v="50"/>
    <n v="675"/>
    <n v="100"/>
    <n v="50"/>
    <n v="100"/>
    <n v="0"/>
    <n v="150"/>
    <n v="1"/>
    <n v="919.43"/>
    <n v="948.3"/>
    <n v="1030.25"/>
    <n v="45971.5"/>
    <n v="94830"/>
    <n v="0"/>
    <n v="140801.5"/>
    <n v="72225"/>
    <n v="1012.5"/>
    <n v="2140.39"/>
    <n v="214.03899999999999"/>
    <n v="2163.9342900000001"/>
    <n v="218557.36329000001"/>
  </r>
  <r>
    <d v="2024-04-24T00:00:00"/>
    <x v="0"/>
    <x v="2"/>
    <m/>
    <x v="28"/>
    <s v="jso"/>
    <x v="3"/>
    <n v="50"/>
    <n v="1575"/>
    <n v="101"/>
    <n v="50"/>
    <n v="150"/>
    <n v="150"/>
    <n v="350"/>
    <n v="1"/>
    <n v="919.43"/>
    <n v="948.3"/>
    <n v="1030.25"/>
    <n v="45971.5"/>
    <n v="142245"/>
    <n v="154537.5"/>
    <n v="342754"/>
    <n v="168525"/>
    <n v="2362.5"/>
    <n v="5136.415"/>
    <n v="513.64150000000006"/>
    <n v="5192.9155650000002"/>
    <n v="524484.47206499998"/>
  </r>
  <r>
    <d v="2024-04-25T00:00:00"/>
    <x v="0"/>
    <x v="5"/>
    <m/>
    <x v="62"/>
    <s v="mo"/>
    <x v="1"/>
    <n v="50"/>
    <n v="3150"/>
    <n v="34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4-25T00:00:00"/>
    <x v="0"/>
    <x v="5"/>
    <m/>
    <x v="62"/>
    <s v="mo"/>
    <x v="1"/>
    <n v="50"/>
    <n v="3150"/>
    <n v="35"/>
    <n v="150"/>
    <n v="500"/>
    <n v="50"/>
    <n v="700"/>
    <n v="1"/>
    <n v="919.43"/>
    <n v="948.3"/>
    <n v="1030.25"/>
    <n v="137914.5"/>
    <n v="474150"/>
    <n v="51512.5"/>
    <n v="663577"/>
    <n v="337050"/>
    <n v="4725"/>
    <n v="10053.52"/>
    <n v="1005.3520000000001"/>
    <n v="10164.10872"/>
    <n v="1026574.98072"/>
  </r>
  <r>
    <d v="2024-04-25T00:00:00"/>
    <x v="0"/>
    <x v="3"/>
    <m/>
    <x v="59"/>
    <s v="cwo"/>
    <x v="4"/>
    <n v="65"/>
    <n v="1755"/>
    <n v="68"/>
    <n v="250"/>
    <n v="0"/>
    <n v="50"/>
    <n v="300"/>
    <n v="1"/>
    <n v="1160.02"/>
    <n v="1188.9000000000001"/>
    <n v="1270.83"/>
    <n v="290005"/>
    <n v="0"/>
    <n v="63541.5"/>
    <n v="353546.5"/>
    <n v="187785"/>
    <n v="2632.5"/>
    <n v="5439.64"/>
    <n v="543.96400000000006"/>
    <n v="5499.4760400000005"/>
    <n v="555447.08004000003"/>
  </r>
  <r>
    <d v="2024-04-25T00:00:00"/>
    <x v="0"/>
    <x v="3"/>
    <m/>
    <x v="45"/>
    <s v="cwo"/>
    <x v="4"/>
    <n v="65"/>
    <n v="1755"/>
    <n v="69"/>
    <n v="160"/>
    <n v="100"/>
    <n v="40"/>
    <n v="300"/>
    <n v="1"/>
    <n v="1160.02"/>
    <n v="1188.9000000000001"/>
    <n v="1270.83"/>
    <n v="185603.20000000001"/>
    <n v="118890.00000000001"/>
    <n v="50833.2"/>
    <n v="355326.4"/>
    <n v="187785"/>
    <n v="2632.5"/>
    <n v="5457.4390000000003"/>
    <n v="545.74390000000005"/>
    <n v="5517.4708290000008"/>
    <n v="557264.55372900004"/>
  </r>
  <r>
    <d v="2024-04-25T00:00:00"/>
    <x v="0"/>
    <x v="3"/>
    <m/>
    <x v="45"/>
    <s v="cwo"/>
    <x v="4"/>
    <n v="65"/>
    <n v="1755"/>
    <n v="70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4-25T00:00:00"/>
    <x v="0"/>
    <x v="3"/>
    <m/>
    <x v="45"/>
    <s v="cwo"/>
    <x v="4"/>
    <n v="65"/>
    <n v="877.5"/>
    <n v="71"/>
    <n v="150"/>
    <n v="0"/>
    <n v="0"/>
    <n v="150"/>
    <n v="1"/>
    <n v="1160.02"/>
    <n v="1188.9000000000001"/>
    <n v="1270.83"/>
    <n v="174003"/>
    <n v="0"/>
    <n v="0"/>
    <n v="174003"/>
    <n v="93892.5"/>
    <n v="1316.25"/>
    <n v="2692.1174999999998"/>
    <n v="269.21174999999999"/>
    <n v="2721.7307925"/>
    <n v="274894.81004250003"/>
  </r>
  <r>
    <d v="2024-04-25T00:00:00"/>
    <x v="0"/>
    <x v="3"/>
    <m/>
    <x v="45"/>
    <s v="cwo"/>
    <x v="4"/>
    <n v="65"/>
    <n v="877.5"/>
    <n v="72"/>
    <n v="150"/>
    <n v="0"/>
    <n v="0"/>
    <n v="150"/>
    <n v="1"/>
    <n v="1160.02"/>
    <n v="1188.9000000000001"/>
    <n v="1270.83"/>
    <n v="174003"/>
    <n v="0"/>
    <n v="0"/>
    <n v="174003"/>
    <n v="93892.5"/>
    <n v="1316.25"/>
    <n v="2692.1174999999998"/>
    <n v="269.21174999999999"/>
    <n v="2721.7307925"/>
    <n v="274894.81004250003"/>
  </r>
  <r>
    <d v="2024-04-25T00:00:00"/>
    <x v="0"/>
    <x v="0"/>
    <m/>
    <x v="4"/>
    <s v="javo"/>
    <x v="7"/>
    <n v="50"/>
    <n v="1035"/>
    <n v="167"/>
    <n v="0"/>
    <n v="230"/>
    <n v="0"/>
    <n v="230"/>
    <n v="1"/>
    <n v="919.43"/>
    <n v="948.3"/>
    <n v="1030.25"/>
    <n v="0"/>
    <n v="218109"/>
    <n v="0"/>
    <n v="218109"/>
    <n v="110745"/>
    <n v="1552.5"/>
    <n v="3304.0650000000001"/>
    <n v="330.40650000000005"/>
    <n v="3340.4097149999998"/>
    <n v="337381.381215"/>
  </r>
  <r>
    <d v="2024-04-25T00:00:00"/>
    <x v="0"/>
    <x v="0"/>
    <m/>
    <x v="52"/>
    <s v="Dro"/>
    <x v="0"/>
    <n v="65"/>
    <n v="3510"/>
    <n v="168"/>
    <n v="300"/>
    <n v="150"/>
    <n v="150"/>
    <n v="600"/>
    <n v="1"/>
    <n v="1161.27"/>
    <n v="1190.1300000000001"/>
    <n v="1272.08"/>
    <n v="348381"/>
    <n v="178519.50000000003"/>
    <n v="190812"/>
    <n v="717712.5"/>
    <n v="375570"/>
    <n v="5265"/>
    <n v="10985.475"/>
    <n v="1098.5475000000001"/>
    <n v="11106.315225000002"/>
    <n v="1121737.8377250002"/>
  </r>
  <r>
    <d v="2024-04-25T00:00:00"/>
    <x v="0"/>
    <x v="0"/>
    <m/>
    <x v="52"/>
    <s v="javo"/>
    <x v="7"/>
    <n v="50"/>
    <n v="540"/>
    <n v="169"/>
    <n v="100"/>
    <n v="20"/>
    <n v="0"/>
    <n v="120"/>
    <n v="1"/>
    <n v="919.43"/>
    <n v="948.3"/>
    <n v="1030.25"/>
    <n v="91943"/>
    <n v="18966"/>
    <n v="0"/>
    <n v="110909"/>
    <n v="57780"/>
    <n v="810"/>
    <n v="1694.99"/>
    <n v="169.49900000000002"/>
    <n v="1713.63489"/>
    <n v="173077.12388999999"/>
  </r>
  <r>
    <d v="2024-04-25T00:00:00"/>
    <x v="0"/>
    <x v="0"/>
    <m/>
    <x v="52"/>
    <s v="jso"/>
    <x v="3"/>
    <n v="50"/>
    <n v="270"/>
    <n v="169"/>
    <n v="50"/>
    <n v="10"/>
    <n v="0"/>
    <n v="60"/>
    <n v="1"/>
    <n v="919.43"/>
    <n v="948.3"/>
    <n v="1030.25"/>
    <n v="45971.5"/>
    <n v="9483"/>
    <n v="0"/>
    <n v="55454.5"/>
    <n v="28890"/>
    <n v="405"/>
    <n v="847.495"/>
    <n v="84.749500000000012"/>
    <n v="856.81744500000002"/>
    <n v="86538.561944999994"/>
  </r>
  <r>
    <d v="2024-04-25T00:00:00"/>
    <x v="0"/>
    <x v="0"/>
    <m/>
    <x v="55"/>
    <s v="Dro"/>
    <x v="0"/>
    <n v="65"/>
    <n v="7020"/>
    <n v="170"/>
    <n v="500"/>
    <n v="500"/>
    <n v="200"/>
    <n v="1200"/>
    <n v="1"/>
    <n v="1161.27"/>
    <n v="1190.1300000000001"/>
    <n v="1272.08"/>
    <n v="580635"/>
    <n v="595065"/>
    <n v="254416"/>
    <n v="1430116"/>
    <n v="751140"/>
    <n v="10530"/>
    <n v="21917.86"/>
    <n v="2191.7860000000001"/>
    <n v="22158.956459999998"/>
    <n v="2238054.6024599997"/>
  </r>
  <r>
    <d v="2024-04-25T00:00:00"/>
    <x v="0"/>
    <x v="0"/>
    <m/>
    <x v="37"/>
    <s v="jso"/>
    <x v="3"/>
    <n v="50"/>
    <n v="733.5"/>
    <n v="171"/>
    <n v="163"/>
    <n v="0"/>
    <n v="0"/>
    <n v="163"/>
    <n v="1"/>
    <n v="919.43"/>
    <n v="948.3"/>
    <n v="1030.25"/>
    <n v="149867.09"/>
    <n v="0"/>
    <n v="0"/>
    <n v="149867.09"/>
    <n v="78484.5"/>
    <n v="1100.25"/>
    <n v="2294.5183999999999"/>
    <n v="229.45184"/>
    <n v="2319.7581024000001"/>
    <n v="234295.56834239999"/>
  </r>
  <r>
    <d v="2024-04-25T00:00:00"/>
    <x v="0"/>
    <x v="1"/>
    <m/>
    <x v="91"/>
    <s v="mo"/>
    <x v="1"/>
    <n v="50"/>
    <n v="2700"/>
    <n v="79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25T00:00:00"/>
    <x v="0"/>
    <x v="1"/>
    <m/>
    <x v="91"/>
    <s v="mo"/>
    <x v="1"/>
    <n v="50"/>
    <n v="1800"/>
    <n v="80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25T00:00:00"/>
    <x v="0"/>
    <x v="1"/>
    <m/>
    <x v="91"/>
    <s v="mo"/>
    <x v="1"/>
    <n v="50"/>
    <n v="1800"/>
    <n v="81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25T00:00:00"/>
    <x v="0"/>
    <x v="1"/>
    <m/>
    <x v="86"/>
    <s v="mo"/>
    <x v="1"/>
    <n v="50"/>
    <n v="2700"/>
    <n v="82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25T00:00:00"/>
    <x v="0"/>
    <x v="1"/>
    <m/>
    <x v="86"/>
    <s v="mo"/>
    <x v="1"/>
    <n v="50"/>
    <n v="1800"/>
    <n v="83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25T00:00:00"/>
    <x v="0"/>
    <x v="1"/>
    <m/>
    <x v="86"/>
    <s v="mo"/>
    <x v="1"/>
    <n v="50"/>
    <n v="1800"/>
    <n v="84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25T00:00:00"/>
    <x v="0"/>
    <x v="1"/>
    <m/>
    <x v="94"/>
    <s v="mo"/>
    <x v="1"/>
    <n v="50"/>
    <n v="2700"/>
    <n v="85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25T00:00:00"/>
    <x v="0"/>
    <x v="1"/>
    <m/>
    <x v="94"/>
    <s v="mo"/>
    <x v="1"/>
    <n v="50"/>
    <n v="1800"/>
    <n v="86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25T00:00:00"/>
    <x v="0"/>
    <x v="1"/>
    <m/>
    <x v="94"/>
    <s v="mo"/>
    <x v="1"/>
    <n v="50"/>
    <n v="1800"/>
    <n v="87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25T00:00:00"/>
    <x v="0"/>
    <x v="2"/>
    <m/>
    <x v="31"/>
    <s v="jmso"/>
    <x v="2"/>
    <n v="50"/>
    <n v="1125"/>
    <n v="102"/>
    <n v="100"/>
    <n v="100"/>
    <n v="50"/>
    <n v="250"/>
    <n v="1"/>
    <n v="919.43"/>
    <n v="948.3"/>
    <n v="1030.25"/>
    <n v="91943"/>
    <n v="94830"/>
    <n v="51512.5"/>
    <n v="238285.5"/>
    <n v="120375"/>
    <n v="1687.5"/>
    <n v="3603.48"/>
    <n v="360.34800000000001"/>
    <n v="3643.1182799999997"/>
    <n v="367954.94627999997"/>
  </r>
  <r>
    <d v="2024-04-25T00:00:00"/>
    <x v="0"/>
    <x v="2"/>
    <m/>
    <x v="31"/>
    <s v="javo"/>
    <x v="7"/>
    <n v="50"/>
    <n v="450"/>
    <n v="102"/>
    <n v="50"/>
    <n v="50"/>
    <n v="0"/>
    <n v="100"/>
    <n v="1"/>
    <n v="919.43"/>
    <n v="948.3"/>
    <n v="1030.25"/>
    <n v="45971.5"/>
    <n v="47415"/>
    <n v="0"/>
    <n v="93386.5"/>
    <n v="48150"/>
    <n v="675"/>
    <n v="1422.115"/>
    <n v="142.2115"/>
    <n v="1437.7582649999999"/>
    <n v="145213.58476500001"/>
  </r>
  <r>
    <d v="2024-04-25T00:00:00"/>
    <x v="0"/>
    <x v="2"/>
    <m/>
    <x v="28"/>
    <s v="jmso"/>
    <x v="2"/>
    <n v="50"/>
    <n v="1575"/>
    <n v="103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4-25T00:00:00"/>
    <x v="0"/>
    <x v="2"/>
    <m/>
    <x v="40"/>
    <s v="jmso"/>
    <x v="2"/>
    <n v="50"/>
    <n v="1575"/>
    <n v="104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4-25T00:00:00"/>
    <x v="0"/>
    <x v="2"/>
    <m/>
    <x v="31"/>
    <s v="jmso"/>
    <x v="2"/>
    <n v="50"/>
    <n v="1575"/>
    <n v="105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4-25T00:00:00"/>
    <x v="0"/>
    <x v="2"/>
    <m/>
    <x v="30"/>
    <s v="jmso"/>
    <x v="2"/>
    <n v="50"/>
    <n v="1575"/>
    <n v="106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4-25T00:00:00"/>
    <x v="0"/>
    <x v="2"/>
    <m/>
    <x v="32"/>
    <s v="jmso"/>
    <x v="2"/>
    <n v="50"/>
    <n v="1575"/>
    <n v="107"/>
    <n v="100"/>
    <n v="250"/>
    <n v="0"/>
    <n v="350"/>
    <n v="1"/>
    <n v="919.43"/>
    <n v="948.3"/>
    <n v="1030.25"/>
    <n v="91943"/>
    <n v="237075"/>
    <n v="0"/>
    <n v="329018"/>
    <n v="168525"/>
    <n v="2362.5"/>
    <n v="4999.0550000000003"/>
    <n v="499.90550000000007"/>
    <n v="5054.044605"/>
    <n v="510458.50510499999"/>
  </r>
  <r>
    <d v="2024-04-25T00:00:00"/>
    <x v="0"/>
    <x v="2"/>
    <m/>
    <x v="32"/>
    <s v="jmso"/>
    <x v="2"/>
    <n v="50"/>
    <n v="1575"/>
    <n v="108"/>
    <n v="0"/>
    <n v="250"/>
    <n v="100"/>
    <n v="350"/>
    <n v="1"/>
    <n v="919.43"/>
    <n v="948.3"/>
    <n v="1030.25"/>
    <n v="0"/>
    <n v="237075"/>
    <n v="103025"/>
    <n v="340100"/>
    <n v="168525"/>
    <n v="2362.5"/>
    <n v="5109.875"/>
    <n v="510.98750000000001"/>
    <n v="5166.0836250000002"/>
    <n v="521774.44612500002"/>
  </r>
  <r>
    <d v="2024-04-25T00:00:00"/>
    <x v="0"/>
    <x v="2"/>
    <m/>
    <x v="32"/>
    <s v="jmso"/>
    <x v="2"/>
    <n v="50"/>
    <n v="1575"/>
    <n v="109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25T00:00:00"/>
    <x v="0"/>
    <x v="2"/>
    <m/>
    <x v="32"/>
    <s v="jmso"/>
    <x v="2"/>
    <n v="50"/>
    <n v="1575"/>
    <n v="110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26T00:00:00"/>
    <x v="0"/>
    <x v="9"/>
    <m/>
    <x v="89"/>
    <s v="jmso"/>
    <x v="2"/>
    <n v="50"/>
    <n v="630"/>
    <n v="22"/>
    <n v="60"/>
    <n v="60"/>
    <n v="20"/>
    <n v="140"/>
    <n v="1"/>
    <n v="919.43"/>
    <n v="948.3"/>
    <n v="1030.25"/>
    <n v="55165.799999999996"/>
    <n v="56898"/>
    <n v="20605"/>
    <n v="132668.79999999999"/>
    <n v="67410"/>
    <n v="945"/>
    <n v="2010.2379999999998"/>
    <n v="201.02379999999999"/>
    <n v="2032.3506179999999"/>
    <n v="205267.41241799999"/>
  </r>
  <r>
    <d v="2024-04-26T00:00:00"/>
    <x v="0"/>
    <x v="9"/>
    <m/>
    <x v="89"/>
    <s v="jmso"/>
    <x v="2"/>
    <n v="50"/>
    <n v="630"/>
    <n v="23"/>
    <n v="60"/>
    <n v="60"/>
    <n v="20"/>
    <n v="140"/>
    <n v="1"/>
    <n v="919.43"/>
    <n v="948.3"/>
    <n v="1030.25"/>
    <n v="55165.799999999996"/>
    <n v="56898"/>
    <n v="20605"/>
    <n v="132668.79999999999"/>
    <n v="67410"/>
    <n v="945"/>
    <n v="2010.2379999999998"/>
    <n v="201.02379999999999"/>
    <n v="2032.3506179999999"/>
    <n v="205267.41241799999"/>
  </r>
  <r>
    <d v="2024-04-26T00:00:00"/>
    <x v="0"/>
    <x v="9"/>
    <m/>
    <x v="89"/>
    <s v="jmso"/>
    <x v="2"/>
    <n v="50"/>
    <n v="630"/>
    <n v="24"/>
    <n v="60"/>
    <n v="60"/>
    <n v="20"/>
    <n v="140"/>
    <n v="1"/>
    <n v="919.43"/>
    <n v="948.3"/>
    <n v="1030.25"/>
    <n v="55165.799999999996"/>
    <n v="56898"/>
    <n v="20605"/>
    <n v="132668.79999999999"/>
    <n v="67410"/>
    <n v="945"/>
    <n v="2010.2379999999998"/>
    <n v="201.02379999999999"/>
    <n v="2032.3506179999999"/>
    <n v="205267.41241799999"/>
  </r>
  <r>
    <d v="2024-04-26T00:00:00"/>
    <x v="0"/>
    <x v="9"/>
    <m/>
    <x v="89"/>
    <s v="jmso"/>
    <x v="2"/>
    <n v="50"/>
    <n v="630"/>
    <n v="25"/>
    <n v="60"/>
    <n v="60"/>
    <n v="20"/>
    <n v="140"/>
    <n v="1"/>
    <n v="919.43"/>
    <n v="948.3"/>
    <n v="1030.25"/>
    <n v="55165.799999999996"/>
    <n v="56898"/>
    <n v="20605"/>
    <n v="132668.79999999999"/>
    <n v="67410"/>
    <n v="945"/>
    <n v="2010.2379999999998"/>
    <n v="201.02379999999999"/>
    <n v="2032.3506179999999"/>
    <n v="205267.41241799999"/>
  </r>
  <r>
    <d v="2024-04-26T00:00:00"/>
    <x v="0"/>
    <x v="9"/>
    <m/>
    <x v="89"/>
    <s v="jmso"/>
    <x v="2"/>
    <n v="50"/>
    <n v="630"/>
    <n v="26"/>
    <n v="60"/>
    <n v="60"/>
    <n v="20"/>
    <n v="140"/>
    <n v="1"/>
    <n v="919.43"/>
    <n v="948.3"/>
    <n v="1030.25"/>
    <n v="55165.799999999996"/>
    <n v="56898"/>
    <n v="20605"/>
    <n v="132668.79999999999"/>
    <n v="67410"/>
    <n v="945"/>
    <n v="2010.2379999999998"/>
    <n v="201.02379999999999"/>
    <n v="2032.3506179999999"/>
    <n v="205267.41241799999"/>
  </r>
  <r>
    <d v="2024-04-26T00:00:00"/>
    <x v="0"/>
    <x v="9"/>
    <m/>
    <x v="89"/>
    <s v="jmso"/>
    <x v="2"/>
    <n v="50"/>
    <n v="630"/>
    <n v="27"/>
    <n v="60"/>
    <n v="60"/>
    <n v="20"/>
    <n v="140"/>
    <n v="1"/>
    <n v="919.43"/>
    <n v="948.3"/>
    <n v="1030.25"/>
    <n v="55165.799999999996"/>
    <n v="56898"/>
    <n v="20605"/>
    <n v="132668.79999999999"/>
    <n v="67410"/>
    <n v="945"/>
    <n v="2010.2379999999998"/>
    <n v="201.02379999999999"/>
    <n v="2032.3506179999999"/>
    <n v="205267.41241799999"/>
  </r>
  <r>
    <d v="2024-04-26T00:00:00"/>
    <x v="0"/>
    <x v="9"/>
    <m/>
    <x v="89"/>
    <s v="jmso"/>
    <x v="2"/>
    <n v="50"/>
    <n v="630"/>
    <n v="28"/>
    <n v="60"/>
    <n v="60"/>
    <n v="20"/>
    <n v="140"/>
    <n v="1"/>
    <n v="919.43"/>
    <n v="948.3"/>
    <n v="1030.25"/>
    <n v="55165.799999999996"/>
    <n v="56898"/>
    <n v="20605"/>
    <n v="132668.79999999999"/>
    <n v="67410"/>
    <n v="945"/>
    <n v="2010.2379999999998"/>
    <n v="201.02379999999999"/>
    <n v="2032.3506179999999"/>
    <n v="205267.41241799999"/>
  </r>
  <r>
    <d v="2024-04-26T00:00:00"/>
    <x v="0"/>
    <x v="9"/>
    <m/>
    <x v="89"/>
    <s v="jmso"/>
    <x v="2"/>
    <n v="50"/>
    <n v="630"/>
    <n v="29"/>
    <n v="60"/>
    <n v="60"/>
    <n v="20"/>
    <n v="140"/>
    <n v="1"/>
    <n v="919.43"/>
    <n v="948.3"/>
    <n v="1030.25"/>
    <n v="55165.799999999996"/>
    <n v="56898"/>
    <n v="20605"/>
    <n v="132668.79999999999"/>
    <n v="67410"/>
    <n v="945"/>
    <n v="2010.2379999999998"/>
    <n v="201.02379999999999"/>
    <n v="2032.3506179999999"/>
    <n v="205267.41241799999"/>
  </r>
  <r>
    <d v="2024-04-26T00:00:00"/>
    <x v="0"/>
    <x v="9"/>
    <m/>
    <x v="89"/>
    <s v="jmso"/>
    <x v="2"/>
    <n v="50"/>
    <n v="630"/>
    <n v="30"/>
    <n v="60"/>
    <n v="60"/>
    <n v="20"/>
    <n v="140"/>
    <n v="1"/>
    <n v="919.43"/>
    <n v="948.3"/>
    <n v="1030.25"/>
    <n v="55165.799999999996"/>
    <n v="56898"/>
    <n v="20605"/>
    <n v="132668.79999999999"/>
    <n v="67410"/>
    <n v="945"/>
    <n v="2010.2379999999998"/>
    <n v="201.02379999999999"/>
    <n v="2032.3506179999999"/>
    <n v="205267.41241799999"/>
  </r>
  <r>
    <d v="2024-04-26T00:00:00"/>
    <x v="0"/>
    <x v="9"/>
    <m/>
    <x v="89"/>
    <s v="jmso"/>
    <x v="2"/>
    <n v="50"/>
    <n v="630"/>
    <n v="31"/>
    <n v="60"/>
    <n v="60"/>
    <n v="20"/>
    <n v="140"/>
    <n v="1"/>
    <n v="919.43"/>
    <n v="948.3"/>
    <n v="1030.25"/>
    <n v="55165.799999999996"/>
    <n v="56898"/>
    <n v="20605"/>
    <n v="132668.79999999999"/>
    <n v="67410"/>
    <n v="945"/>
    <n v="2010.2379999999998"/>
    <n v="201.02379999999999"/>
    <n v="2032.3506179999999"/>
    <n v="205267.41241799999"/>
  </r>
  <r>
    <d v="2024-04-26T00:00:00"/>
    <x v="0"/>
    <x v="5"/>
    <m/>
    <x v="82"/>
    <s v="mo"/>
    <x v="1"/>
    <n v="50"/>
    <n v="1575"/>
    <n v="36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26T00:00:00"/>
    <x v="0"/>
    <x v="5"/>
    <m/>
    <x v="82"/>
    <s v="mo"/>
    <x v="1"/>
    <n v="50"/>
    <n v="1575"/>
    <n v="37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4-26T00:00:00"/>
    <x v="0"/>
    <x v="5"/>
    <m/>
    <x v="82"/>
    <s v="mo"/>
    <x v="1"/>
    <n v="50"/>
    <n v="1575"/>
    <n v="38"/>
    <n v="0"/>
    <n v="300"/>
    <n v="50"/>
    <n v="350"/>
    <n v="1"/>
    <n v="919.43"/>
    <n v="948.3"/>
    <n v="1030.25"/>
    <n v="0"/>
    <n v="284490"/>
    <n v="51512.5"/>
    <n v="336002.5"/>
    <n v="168525"/>
    <n v="2362.5"/>
    <n v="5068.9000000000005"/>
    <n v="506.8900000000001"/>
    <n v="5124.6579000000002"/>
    <n v="517590.44790000003"/>
  </r>
  <r>
    <d v="2024-04-26T00:00:00"/>
    <x v="0"/>
    <x v="5"/>
    <m/>
    <x v="82"/>
    <s v="mo"/>
    <x v="1"/>
    <n v="50"/>
    <n v="1575"/>
    <n v="39"/>
    <n v="0"/>
    <n v="300"/>
    <n v="50"/>
    <n v="350"/>
    <n v="1"/>
    <n v="919.43"/>
    <n v="948.3"/>
    <n v="1030.25"/>
    <n v="0"/>
    <n v="284490"/>
    <n v="51512.5"/>
    <n v="336002.5"/>
    <n v="168525"/>
    <n v="2362.5"/>
    <n v="5068.9000000000005"/>
    <n v="506.8900000000001"/>
    <n v="5124.6579000000002"/>
    <n v="517590.44790000003"/>
  </r>
  <r>
    <d v="2024-04-26T00:00:00"/>
    <x v="0"/>
    <x v="3"/>
    <m/>
    <x v="45"/>
    <s v="cwo"/>
    <x v="4"/>
    <n v="65"/>
    <n v="3510"/>
    <n v="73"/>
    <n v="550"/>
    <n v="50"/>
    <n v="0"/>
    <n v="600"/>
    <n v="1"/>
    <n v="1160.02"/>
    <n v="1188.9000000000001"/>
    <n v="1270.83"/>
    <n v="638011"/>
    <n v="59445.000000000007"/>
    <n v="0"/>
    <n v="697456"/>
    <n v="375570"/>
    <n v="5265"/>
    <n v="10782.91"/>
    <n v="1078.2909999999999"/>
    <n v="10901.522009999999"/>
    <n v="1101053.7230099998"/>
  </r>
  <r>
    <d v="2024-04-26T00:00:00"/>
    <x v="0"/>
    <x v="3"/>
    <m/>
    <x v="59"/>
    <s v="cwo"/>
    <x v="4"/>
    <n v="65"/>
    <n v="2340"/>
    <n v="74"/>
    <n v="300"/>
    <n v="100"/>
    <n v="0"/>
    <n v="400"/>
    <n v="1"/>
    <n v="1160.02"/>
    <n v="1188.9000000000001"/>
    <n v="1270.83"/>
    <n v="348006"/>
    <n v="118890.00000000001"/>
    <n v="0"/>
    <n v="466896"/>
    <n v="250380"/>
    <n v="3510"/>
    <n v="7207.8600000000006"/>
    <n v="720.78600000000006"/>
    <n v="7287.1464599999999"/>
    <n v="736001.79245999991"/>
  </r>
  <r>
    <d v="2024-04-26T00:00:00"/>
    <x v="0"/>
    <x v="3"/>
    <m/>
    <x v="42"/>
    <s v="cwo"/>
    <x v="4"/>
    <n v="65"/>
    <n v="1755"/>
    <n v="75"/>
    <n v="100"/>
    <n v="150"/>
    <n v="50"/>
    <n v="300"/>
    <n v="1"/>
    <n v="1160.02"/>
    <n v="1188.9000000000001"/>
    <n v="1270.83"/>
    <n v="116002"/>
    <n v="178335"/>
    <n v="63541.5"/>
    <n v="357878.5"/>
    <n v="187785"/>
    <n v="2632.5"/>
    <n v="5482.96"/>
    <n v="548.29600000000005"/>
    <n v="5543.2725599999994"/>
    <n v="559870.52855999989"/>
  </r>
  <r>
    <d v="2024-04-26T00:00:00"/>
    <x v="0"/>
    <x v="3"/>
    <m/>
    <x v="44"/>
    <s v="cwo"/>
    <x v="4"/>
    <n v="65"/>
    <n v="4680"/>
    <n v="76"/>
    <n v="500"/>
    <n v="150"/>
    <n v="150"/>
    <n v="800"/>
    <n v="1"/>
    <n v="1160.02"/>
    <n v="1188.9000000000001"/>
    <n v="1270.83"/>
    <n v="580010"/>
    <n v="178335"/>
    <n v="190624.5"/>
    <n v="948969.5"/>
    <n v="500760"/>
    <n v="7020"/>
    <n v="14567.495000000001"/>
    <n v="1456.7495000000001"/>
    <n v="14727.737445000001"/>
    <n v="1487501.4819450001"/>
  </r>
  <r>
    <d v="2024-04-26T00:00:00"/>
    <x v="0"/>
    <x v="3"/>
    <m/>
    <x v="44"/>
    <s v="Dro"/>
    <x v="0"/>
    <n v="65"/>
    <n v="2340"/>
    <n v="76"/>
    <n v="200"/>
    <n v="100"/>
    <n v="100"/>
    <n v="400"/>
    <n v="1"/>
    <n v="1161.27"/>
    <n v="1190.1300000000001"/>
    <n v="1272.08"/>
    <n v="232254"/>
    <n v="119013.00000000001"/>
    <n v="127208"/>
    <n v="478475"/>
    <n v="250380"/>
    <n v="3510"/>
    <n v="7323.6500000000005"/>
    <n v="732.36500000000012"/>
    <n v="7404.2101499999999"/>
    <n v="747825.22515000007"/>
  </r>
  <r>
    <d v="2024-04-26T00:00:00"/>
    <x v="0"/>
    <x v="3"/>
    <m/>
    <x v="44"/>
    <s v="javo"/>
    <x v="7"/>
    <n v="50"/>
    <n v="1129.5"/>
    <n v="76"/>
    <n v="151"/>
    <n v="100"/>
    <n v="0"/>
    <n v="251"/>
    <n v="1"/>
    <n v="919.43"/>
    <n v="948.3"/>
    <n v="1030.25"/>
    <n v="138833.93"/>
    <n v="94830"/>
    <n v="0"/>
    <n v="233663.93"/>
    <n v="120856.5"/>
    <n v="1694.25"/>
    <n v="3562.1468"/>
    <n v="356.21468000000004"/>
    <n v="3601.3304147999997"/>
    <n v="363734.37189479993"/>
  </r>
  <r>
    <d v="2024-04-26T00:00:00"/>
    <x v="0"/>
    <x v="0"/>
    <m/>
    <x v="16"/>
    <s v="Dro"/>
    <x v="0"/>
    <n v="65"/>
    <n v="2047.4999999999998"/>
    <n v="172"/>
    <n v="250"/>
    <n v="100"/>
    <n v="0"/>
    <n v="350"/>
    <n v="1"/>
    <n v="1161.27"/>
    <n v="1190.1300000000001"/>
    <n v="1272.08"/>
    <n v="290317.5"/>
    <n v="119013.00000000001"/>
    <n v="0"/>
    <n v="409330.5"/>
    <n v="219082.49999999997"/>
    <n v="3071.2499999999995"/>
    <n v="6314.8424999999997"/>
    <n v="631.48424999999997"/>
    <n v="6384.3057675"/>
    <n v="644814.88251749997"/>
  </r>
  <r>
    <d v="2024-04-26T00:00:00"/>
    <x v="0"/>
    <x v="0"/>
    <m/>
    <x v="15"/>
    <s v="Dro"/>
    <x v="0"/>
    <n v="65"/>
    <n v="2047.4999999999998"/>
    <n v="173"/>
    <n v="350"/>
    <n v="0"/>
    <n v="0"/>
    <n v="350"/>
    <n v="1"/>
    <n v="1161.27"/>
    <n v="1190.1300000000001"/>
    <n v="1272.08"/>
    <n v="406444.5"/>
    <n v="0"/>
    <n v="0"/>
    <n v="406444.5"/>
    <n v="219082.49999999997"/>
    <n v="3071.2499999999995"/>
    <n v="6285.9825000000001"/>
    <n v="628.59825000000001"/>
    <n v="6355.128307500001"/>
    <n v="641867.95905750012"/>
  </r>
  <r>
    <d v="2024-04-26T00:00:00"/>
    <x v="0"/>
    <x v="0"/>
    <m/>
    <x v="57"/>
    <s v="Dro"/>
    <x v="0"/>
    <n v="65"/>
    <n v="1755"/>
    <n v="174"/>
    <n v="150"/>
    <n v="150"/>
    <n v="0"/>
    <n v="300"/>
    <n v="1"/>
    <n v="1161.27"/>
    <n v="1190.1300000000001"/>
    <n v="1272.08"/>
    <n v="174190.5"/>
    <n v="178519.50000000003"/>
    <n v="0"/>
    <n v="352710"/>
    <n v="187785"/>
    <n v="2632.5"/>
    <n v="5431.2750000000005"/>
    <n v="543.12750000000005"/>
    <n v="5491.0190249999996"/>
    <n v="554592.92152500001"/>
  </r>
  <r>
    <d v="2024-04-26T00:00:00"/>
    <x v="0"/>
    <x v="0"/>
    <m/>
    <x v="37"/>
    <s v="jso"/>
    <x v="3"/>
    <n v="50"/>
    <n v="166.5"/>
    <n v="175"/>
    <n v="37"/>
    <n v="0"/>
    <n v="0"/>
    <n v="37"/>
    <n v="1"/>
    <n v="919.43"/>
    <n v="948.3"/>
    <n v="1030.25"/>
    <n v="34018.909999999996"/>
    <n v="0"/>
    <n v="0"/>
    <n v="34018.909999999996"/>
    <n v="17815.5"/>
    <n v="249.75"/>
    <n v="520.84159999999997"/>
    <n v="52.084159999999997"/>
    <n v="526.57085759999995"/>
    <n v="53183.656617599998"/>
  </r>
  <r>
    <d v="2024-04-26T00:00:00"/>
    <x v="0"/>
    <x v="0"/>
    <m/>
    <x v="37"/>
    <s v="javo"/>
    <x v="7"/>
    <n v="50"/>
    <n v="283.5"/>
    <n v="175"/>
    <n v="63"/>
    <n v="0"/>
    <n v="0"/>
    <n v="63"/>
    <n v="1"/>
    <n v="919.43"/>
    <n v="948.3"/>
    <n v="1030.25"/>
    <n v="57924.09"/>
    <n v="0"/>
    <n v="0"/>
    <n v="57924.09"/>
    <n v="30334.5"/>
    <n v="425.25"/>
    <n v="886.83839999999998"/>
    <n v="88.683840000000004"/>
    <n v="896.59362239999984"/>
    <n v="90555.955862399991"/>
  </r>
  <r>
    <d v="2024-04-26T00:00:00"/>
    <x v="0"/>
    <x v="0"/>
    <m/>
    <x v="37"/>
    <s v="jso"/>
    <x v="3"/>
    <n v="50"/>
    <n v="1350"/>
    <n v="176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4-26T00:00:00"/>
    <x v="0"/>
    <x v="0"/>
    <m/>
    <x v="11"/>
    <s v="jso"/>
    <x v="3"/>
    <n v="50"/>
    <n v="2250"/>
    <n v="177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4-26T00:00:00"/>
    <x v="0"/>
    <x v="0"/>
    <m/>
    <x v="11"/>
    <s v="jso"/>
    <x v="3"/>
    <n v="50"/>
    <n v="450"/>
    <n v="178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4-26T00:00:00"/>
    <x v="0"/>
    <x v="0"/>
    <m/>
    <x v="23"/>
    <s v="jso"/>
    <x v="3"/>
    <n v="50"/>
    <n v="1350"/>
    <n v="179"/>
    <n v="150"/>
    <n v="125"/>
    <n v="25"/>
    <n v="300"/>
    <n v="1"/>
    <n v="919.43"/>
    <n v="948.3"/>
    <n v="1030.25"/>
    <n v="137914.5"/>
    <n v="118537.5"/>
    <n v="25756.25"/>
    <n v="282208.25"/>
    <n v="144450"/>
    <n v="2025"/>
    <n v="4286.8325000000004"/>
    <n v="428.68325000000004"/>
    <n v="4333.9876574999998"/>
    <n v="437732.75340750004"/>
  </r>
  <r>
    <d v="2024-04-26T00:00:00"/>
    <x v="0"/>
    <x v="0"/>
    <m/>
    <x v="26"/>
    <s v="Dro"/>
    <x v="0"/>
    <n v="65"/>
    <n v="1755"/>
    <n v="180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4-26T00:00:00"/>
    <x v="0"/>
    <x v="0"/>
    <m/>
    <x v="22"/>
    <s v="Dro"/>
    <x v="0"/>
    <n v="65"/>
    <n v="3510"/>
    <n v="181"/>
    <n v="250"/>
    <n v="250"/>
    <n v="100"/>
    <n v="600"/>
    <n v="1"/>
    <n v="1161.27"/>
    <n v="1190.1300000000001"/>
    <n v="1272.08"/>
    <n v="290317.5"/>
    <n v="297532.5"/>
    <n v="127208"/>
    <n v="715058"/>
    <n v="375570"/>
    <n v="5265"/>
    <n v="10958.93"/>
    <n v="1095.893"/>
    <n v="11079.478229999999"/>
    <n v="1119027.3012299999"/>
  </r>
  <r>
    <d v="2024-04-26T00:00:00"/>
    <x v="0"/>
    <x v="1"/>
    <m/>
    <x v="8"/>
    <s v="jso"/>
    <x v="3"/>
    <n v="50"/>
    <n v="3150"/>
    <n v="88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4-26T00:00:00"/>
    <x v="0"/>
    <x v="1"/>
    <m/>
    <x v="8"/>
    <s v="jso"/>
    <x v="3"/>
    <n v="50"/>
    <n v="1350"/>
    <n v="89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26T00:00:00"/>
    <x v="0"/>
    <x v="1"/>
    <m/>
    <x v="8"/>
    <s v="jso"/>
    <x v="3"/>
    <n v="50"/>
    <n v="1800"/>
    <n v="90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4-26T00:00:00"/>
    <x v="0"/>
    <x v="1"/>
    <m/>
    <x v="86"/>
    <s v="kso"/>
    <x v="6"/>
    <n v="50"/>
    <n v="4050"/>
    <n v="91"/>
    <n v="900"/>
    <n v="0"/>
    <n v="0"/>
    <n v="900"/>
    <n v="1"/>
    <n v="919.43"/>
    <n v="948.3"/>
    <n v="1030.25"/>
    <n v="827487"/>
    <n v="0"/>
    <n v="0"/>
    <n v="827487"/>
    <n v="433350"/>
    <n v="6075"/>
    <n v="12669.12"/>
    <n v="1266.9120000000003"/>
    <n v="12808.480320000002"/>
    <n v="1293656.5123200002"/>
  </r>
  <r>
    <d v="2024-04-26T00:00:00"/>
    <x v="0"/>
    <x v="1"/>
    <m/>
    <x v="86"/>
    <s v="kso"/>
    <x v="6"/>
    <n v="50"/>
    <n v="2250"/>
    <n v="92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4-26T00:00:00"/>
    <x v="0"/>
    <x v="7"/>
    <m/>
    <x v="95"/>
    <s v="kso"/>
    <x v="6"/>
    <n v="50"/>
    <n v="6300"/>
    <n v="5"/>
    <n v="600"/>
    <n v="500"/>
    <n v="300"/>
    <n v="1400"/>
    <n v="1"/>
    <n v="919.43"/>
    <n v="948.3"/>
    <n v="1030.25"/>
    <n v="551658"/>
    <n v="474150"/>
    <n v="309075"/>
    <n v="1334883"/>
    <n v="674100"/>
    <n v="9450"/>
    <n v="20184.330000000002"/>
    <n v="2018.4330000000002"/>
    <n v="20406.357630000002"/>
    <n v="2061042.12063"/>
  </r>
  <r>
    <d v="2024-04-26T00:00:00"/>
    <x v="0"/>
    <x v="6"/>
    <m/>
    <x v="61"/>
    <s v="kso"/>
    <x v="6"/>
    <n v="50"/>
    <n v="1800"/>
    <n v="21"/>
    <n v="200"/>
    <n v="100"/>
    <n v="100"/>
    <n v="400"/>
    <n v="1"/>
    <n v="919.43"/>
    <n v="948.3"/>
    <n v="1030.25"/>
    <n v="183886"/>
    <n v="94830"/>
    <n v="103025"/>
    <n v="381741"/>
    <n v="192600"/>
    <n v="2700"/>
    <n v="5770.41"/>
    <n v="577.04100000000005"/>
    <n v="5833.8845099999999"/>
    <n v="589222.33551"/>
  </r>
  <r>
    <d v="2024-04-26T00:00:00"/>
    <x v="0"/>
    <x v="6"/>
    <m/>
    <x v="61"/>
    <s v="jso"/>
    <x v="3"/>
    <n v="50"/>
    <n v="1800"/>
    <n v="22"/>
    <n v="100"/>
    <n v="200"/>
    <n v="100"/>
    <n v="400"/>
    <n v="1"/>
    <n v="919.43"/>
    <n v="948.3"/>
    <n v="1030.25"/>
    <n v="91943"/>
    <n v="189660"/>
    <n v="103025"/>
    <n v="384628"/>
    <n v="192600"/>
    <n v="2700"/>
    <n v="5799.28"/>
    <n v="579.928"/>
    <n v="5863.0720799999999"/>
    <n v="592170.28007999994"/>
  </r>
  <r>
    <d v="2024-04-26T00:00:00"/>
    <x v="0"/>
    <x v="6"/>
    <m/>
    <x v="61"/>
    <s v="jso"/>
    <x v="3"/>
    <n v="50"/>
    <n v="1800"/>
    <n v="23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26T00:00:00"/>
    <x v="0"/>
    <x v="6"/>
    <m/>
    <x v="61"/>
    <s v="cwo"/>
    <x v="4"/>
    <n v="65"/>
    <n v="1755"/>
    <n v="24"/>
    <n v="150"/>
    <n v="100"/>
    <n v="50"/>
    <n v="300"/>
    <n v="1"/>
    <n v="1160.02"/>
    <n v="1188.9000000000001"/>
    <n v="1270.83"/>
    <n v="174003"/>
    <n v="118890.00000000001"/>
    <n v="63541.5"/>
    <n v="356434.5"/>
    <n v="187785"/>
    <n v="2632.5"/>
    <n v="5468.52"/>
    <n v="546.85200000000009"/>
    <n v="5528.6737199999998"/>
    <n v="558396.04571999994"/>
  </r>
  <r>
    <d v="2024-04-26T00:00:00"/>
    <x v="0"/>
    <x v="4"/>
    <m/>
    <x v="7"/>
    <s v="cwo"/>
    <x v="4"/>
    <n v="65"/>
    <n v="1170"/>
    <n v="52"/>
    <n v="100"/>
    <n v="100"/>
    <n v="0"/>
    <n v="200"/>
    <n v="1"/>
    <n v="1160.02"/>
    <n v="1188.9000000000001"/>
    <n v="1270.83"/>
    <n v="116002"/>
    <n v="118890.00000000001"/>
    <n v="0"/>
    <n v="234892"/>
    <n v="125190"/>
    <n v="1755"/>
    <n v="3618.37"/>
    <n v="361.83699999999999"/>
    <n v="3658.1720700000001"/>
    <n v="369475.37906999997"/>
  </r>
  <r>
    <d v="2024-04-26T00:00:00"/>
    <x v="0"/>
    <x v="4"/>
    <m/>
    <x v="7"/>
    <s v="cwo"/>
    <x v="4"/>
    <n v="65"/>
    <n v="1755"/>
    <n v="53"/>
    <n v="150"/>
    <n v="100"/>
    <n v="50"/>
    <n v="300"/>
    <n v="1"/>
    <n v="1160.02"/>
    <n v="1188.9000000000001"/>
    <n v="1270.83"/>
    <n v="174003"/>
    <n v="118890.00000000001"/>
    <n v="63541.5"/>
    <n v="356434.5"/>
    <n v="187785"/>
    <n v="2632.5"/>
    <n v="5468.52"/>
    <n v="546.85200000000009"/>
    <n v="5528.6737199999998"/>
    <n v="558396.04571999994"/>
  </r>
  <r>
    <d v="2024-04-26T00:00:00"/>
    <x v="0"/>
    <x v="4"/>
    <m/>
    <x v="7"/>
    <s v="cwo"/>
    <x v="4"/>
    <n v="65"/>
    <n v="1755"/>
    <n v="54"/>
    <n v="150"/>
    <n v="100"/>
    <n v="50"/>
    <n v="300"/>
    <n v="1"/>
    <n v="1160.02"/>
    <n v="1188.9000000000001"/>
    <n v="1270.83"/>
    <n v="174003"/>
    <n v="118890.00000000001"/>
    <n v="63541.5"/>
    <n v="356434.5"/>
    <n v="187785"/>
    <n v="2632.5"/>
    <n v="5468.52"/>
    <n v="546.85200000000009"/>
    <n v="5528.6737199999998"/>
    <n v="558396.04571999994"/>
  </r>
  <r>
    <d v="2024-04-26T00:00:00"/>
    <x v="0"/>
    <x v="4"/>
    <m/>
    <x v="7"/>
    <s v="cwo"/>
    <x v="4"/>
    <n v="65"/>
    <n v="1755"/>
    <n v="55"/>
    <n v="150"/>
    <n v="100"/>
    <n v="50"/>
    <n v="300"/>
    <n v="1"/>
    <n v="1160.02"/>
    <n v="1188.9000000000001"/>
    <n v="1270.83"/>
    <n v="174003"/>
    <n v="118890.00000000001"/>
    <n v="63541.5"/>
    <n v="356434.5"/>
    <n v="187785"/>
    <n v="2632.5"/>
    <n v="5468.52"/>
    <n v="546.85200000000009"/>
    <n v="5528.6737199999998"/>
    <n v="558396.04571999994"/>
  </r>
  <r>
    <d v="2024-04-26T00:00:00"/>
    <x v="0"/>
    <x v="4"/>
    <m/>
    <x v="7"/>
    <s v="cwo"/>
    <x v="4"/>
    <n v="65"/>
    <n v="1755"/>
    <n v="56"/>
    <n v="150"/>
    <n v="100"/>
    <n v="50"/>
    <n v="300"/>
    <n v="1"/>
    <n v="1160.02"/>
    <n v="1188.9000000000001"/>
    <n v="1270.83"/>
    <n v="174003"/>
    <n v="118890.00000000001"/>
    <n v="63541.5"/>
    <n v="356434.5"/>
    <n v="187785"/>
    <n v="2632.5"/>
    <n v="5468.52"/>
    <n v="546.85200000000009"/>
    <n v="5528.6737199999998"/>
    <n v="558396.04571999994"/>
  </r>
  <r>
    <d v="2024-04-26T00:00:00"/>
    <x v="0"/>
    <x v="4"/>
    <m/>
    <x v="69"/>
    <s v="jso"/>
    <x v="3"/>
    <n v="50"/>
    <n v="1350"/>
    <n v="57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4-26T00:00:00"/>
    <x v="0"/>
    <x v="4"/>
    <m/>
    <x v="69"/>
    <s v="jso"/>
    <x v="3"/>
    <n v="50"/>
    <n v="900"/>
    <n v="58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4-26T00:00:00"/>
    <x v="0"/>
    <x v="4"/>
    <m/>
    <x v="69"/>
    <s v="jmso"/>
    <x v="2"/>
    <n v="50"/>
    <n v="450"/>
    <n v="58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4-26T00:00:00"/>
    <x v="0"/>
    <x v="4"/>
    <m/>
    <x v="69"/>
    <s v="jmso"/>
    <x v="2"/>
    <n v="50"/>
    <n v="1350"/>
    <n v="59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26T00:00:00"/>
    <x v="0"/>
    <x v="4"/>
    <m/>
    <x v="69"/>
    <s v="jmso"/>
    <x v="2"/>
    <n v="50"/>
    <n v="2250"/>
    <n v="60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4-26T00:00:00"/>
    <x v="0"/>
    <x v="4"/>
    <m/>
    <x v="10"/>
    <s v="jso"/>
    <x v="3"/>
    <n v="50"/>
    <n v="900"/>
    <n v="61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4-26T00:00:00"/>
    <x v="0"/>
    <x v="4"/>
    <m/>
    <x v="10"/>
    <s v="jso"/>
    <x v="3"/>
    <n v="50"/>
    <n v="1350"/>
    <n v="62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26T00:00:00"/>
    <x v="0"/>
    <x v="4"/>
    <m/>
    <x v="10"/>
    <s v="jso"/>
    <x v="3"/>
    <n v="50"/>
    <n v="1350"/>
    <n v="63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26T00:00:00"/>
    <x v="0"/>
    <x v="4"/>
    <m/>
    <x v="10"/>
    <s v="jso"/>
    <x v="3"/>
    <n v="50"/>
    <n v="1350"/>
    <n v="64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6T00:00:00"/>
    <x v="0"/>
    <x v="4"/>
    <m/>
    <x v="10"/>
    <s v="jso"/>
    <x v="3"/>
    <n v="50"/>
    <n v="1350"/>
    <n v="6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6T00:00:00"/>
    <x v="0"/>
    <x v="2"/>
    <m/>
    <x v="39"/>
    <s v="jso"/>
    <x v="3"/>
    <n v="50"/>
    <n v="900"/>
    <n v="111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4-26T00:00:00"/>
    <x v="0"/>
    <x v="2"/>
    <m/>
    <x v="40"/>
    <s v="javo"/>
    <x v="7"/>
    <n v="50"/>
    <n v="450"/>
    <n v="112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4-26T00:00:00"/>
    <x v="0"/>
    <x v="2"/>
    <m/>
    <x v="40"/>
    <s v="jso"/>
    <x v="3"/>
    <n v="50"/>
    <n v="1125"/>
    <n v="112"/>
    <n v="150"/>
    <n v="100"/>
    <n v="0"/>
    <n v="250"/>
    <n v="1"/>
    <n v="919.43"/>
    <n v="948.3"/>
    <n v="1030.25"/>
    <n v="137914.5"/>
    <n v="94830"/>
    <n v="0"/>
    <n v="232744.5"/>
    <n v="120375"/>
    <n v="1687.5"/>
    <n v="3548.07"/>
    <n v="354.80700000000002"/>
    <n v="3587.0987700000001"/>
    <n v="362296.97576999996"/>
  </r>
  <r>
    <d v="2024-04-26T00:00:00"/>
    <x v="0"/>
    <x v="2"/>
    <m/>
    <x v="39"/>
    <s v="jmso"/>
    <x v="2"/>
    <n v="50"/>
    <n v="2250"/>
    <n v="113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4-26T00:00:00"/>
    <x v="0"/>
    <x v="2"/>
    <m/>
    <x v="39"/>
    <s v="jmso"/>
    <x v="2"/>
    <n v="50"/>
    <n v="3150"/>
    <n v="114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4-27T00:00:00"/>
    <x v="0"/>
    <x v="4"/>
    <m/>
    <x v="10"/>
    <s v="cwo"/>
    <x v="4"/>
    <n v="65"/>
    <n v="2340"/>
    <n v="66"/>
    <n v="400"/>
    <n v="0"/>
    <n v="0"/>
    <n v="400"/>
    <n v="1"/>
    <n v="1160.02"/>
    <n v="1188.9000000000001"/>
    <n v="1270.83"/>
    <n v="464008"/>
    <n v="0"/>
    <n v="0"/>
    <n v="464008"/>
    <n v="250380"/>
    <n v="3510"/>
    <n v="7178.9800000000005"/>
    <n v="717.89800000000014"/>
    <n v="7257.9487800000006"/>
    <n v="733052.82678"/>
  </r>
  <r>
    <d v="2024-04-27T00:00:00"/>
    <x v="0"/>
    <x v="4"/>
    <m/>
    <x v="10"/>
    <s v="cwo"/>
    <x v="4"/>
    <n v="65"/>
    <n v="1170"/>
    <n v="67"/>
    <n v="0"/>
    <n v="200"/>
    <n v="0"/>
    <n v="200"/>
    <n v="1"/>
    <n v="1160.02"/>
    <n v="1188.9000000000001"/>
    <n v="1270.83"/>
    <n v="0"/>
    <n v="237780.00000000003"/>
    <n v="0"/>
    <n v="237780.00000000003"/>
    <n v="125190"/>
    <n v="1755"/>
    <n v="3647.25"/>
    <n v="364.72500000000002"/>
    <n v="3687.3697499999998"/>
    <n v="372424.34474999999"/>
  </r>
  <r>
    <d v="2024-04-27T00:00:00"/>
    <x v="0"/>
    <x v="4"/>
    <m/>
    <x v="10"/>
    <s v="cwo"/>
    <x v="4"/>
    <n v="65"/>
    <n v="585"/>
    <n v="68"/>
    <n v="0"/>
    <n v="0"/>
    <n v="100"/>
    <n v="100"/>
    <n v="1"/>
    <n v="1160.02"/>
    <n v="1188.9000000000001"/>
    <n v="1270.83"/>
    <n v="0"/>
    <n v="0"/>
    <n v="127083"/>
    <n v="127083"/>
    <n v="62595"/>
    <n v="877.5"/>
    <n v="1905.5550000000001"/>
    <n v="190.55550000000002"/>
    <n v="1926.5161049999999"/>
    <n v="194578.12660499997"/>
  </r>
  <r>
    <d v="2024-04-27T00:00:00"/>
    <x v="0"/>
    <x v="4"/>
    <m/>
    <x v="10"/>
    <s v="Dro"/>
    <x v="0"/>
    <n v="65"/>
    <n v="2340"/>
    <n v="69"/>
    <n v="400"/>
    <n v="0"/>
    <n v="0"/>
    <n v="400"/>
    <n v="1"/>
    <n v="1161.27"/>
    <n v="1190.1300000000001"/>
    <n v="1272.08"/>
    <n v="464508"/>
    <n v="0"/>
    <n v="0"/>
    <n v="464508"/>
    <n v="250380"/>
    <n v="3510"/>
    <n v="7183.9800000000005"/>
    <n v="718.39800000000014"/>
    <n v="7263.00378"/>
    <n v="733563.38178000005"/>
  </r>
  <r>
    <d v="2024-04-27T00:00:00"/>
    <x v="0"/>
    <x v="4"/>
    <m/>
    <x v="10"/>
    <s v="Dro"/>
    <x v="0"/>
    <n v="65"/>
    <n v="1170"/>
    <n v="70"/>
    <n v="0"/>
    <n v="200"/>
    <n v="0"/>
    <n v="200"/>
    <n v="1"/>
    <n v="1161.27"/>
    <n v="1190.1300000000001"/>
    <n v="1272.08"/>
    <n v="0"/>
    <n v="238026.00000000003"/>
    <n v="0"/>
    <n v="238026.00000000003"/>
    <n v="125190"/>
    <n v="1755"/>
    <n v="3649.71"/>
    <n v="364.971"/>
    <n v="3689.8568100000007"/>
    <n v="372675.53781000007"/>
  </r>
  <r>
    <d v="2024-04-27T00:00:00"/>
    <x v="0"/>
    <x v="4"/>
    <m/>
    <x v="10"/>
    <s v="Dro"/>
    <x v="0"/>
    <n v="65"/>
    <n v="585"/>
    <n v="71"/>
    <n v="0"/>
    <n v="0"/>
    <n v="100"/>
    <n v="100"/>
    <n v="1"/>
    <n v="1161.27"/>
    <n v="1190.1300000000001"/>
    <n v="1272.08"/>
    <n v="0"/>
    <n v="0"/>
    <n v="127208"/>
    <n v="127208"/>
    <n v="62595"/>
    <n v="877.5"/>
    <n v="1906.8050000000001"/>
    <n v="190.68050000000002"/>
    <n v="1927.7798549999998"/>
    <n v="194705.76535499998"/>
  </r>
  <r>
    <d v="2024-04-27T00:00:00"/>
    <x v="0"/>
    <x v="4"/>
    <m/>
    <x v="48"/>
    <s v="mo"/>
    <x v="1"/>
    <n v="50"/>
    <n v="1800"/>
    <n v="72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27T00:00:00"/>
    <x v="0"/>
    <x v="4"/>
    <m/>
    <x v="48"/>
    <s v="mo"/>
    <x v="1"/>
    <n v="50"/>
    <n v="1350"/>
    <n v="7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7T00:00:00"/>
    <x v="0"/>
    <x v="4"/>
    <m/>
    <x v="48"/>
    <s v="mo"/>
    <x v="1"/>
    <n v="50"/>
    <n v="2250"/>
    <n v="74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4-27T00:00:00"/>
    <x v="0"/>
    <x v="4"/>
    <m/>
    <x v="48"/>
    <s v="mo"/>
    <x v="1"/>
    <n v="50"/>
    <n v="900"/>
    <n v="75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4-28T00:00:00"/>
    <x v="0"/>
    <x v="9"/>
    <m/>
    <x v="96"/>
    <s v="jso"/>
    <x v="3"/>
    <n v="50"/>
    <n v="6300"/>
    <n v="32"/>
    <n v="500"/>
    <n v="600"/>
    <n v="300"/>
    <n v="1400"/>
    <n v="1"/>
    <n v="919.43"/>
    <n v="948.3"/>
    <n v="1030.25"/>
    <n v="459715"/>
    <n v="568980"/>
    <n v="309075"/>
    <n v="1337770"/>
    <n v="674100"/>
    <n v="9450"/>
    <n v="20213.2"/>
    <n v="2021.3200000000002"/>
    <n v="20435.5452"/>
    <n v="2063990.0652000001"/>
  </r>
  <r>
    <d v="2024-04-28T00:00:00"/>
    <x v="0"/>
    <x v="0"/>
    <m/>
    <x v="13"/>
    <s v="Dro"/>
    <x v="0"/>
    <n v="65"/>
    <n v="1755"/>
    <n v="182"/>
    <n v="200"/>
    <n v="50"/>
    <n v="50"/>
    <n v="300"/>
    <n v="1"/>
    <n v="1161.27"/>
    <n v="1190.1300000000001"/>
    <n v="1272.08"/>
    <n v="232254"/>
    <n v="59506.500000000007"/>
    <n v="63604"/>
    <n v="355364.5"/>
    <n v="187785"/>
    <n v="2632.5"/>
    <n v="5457.82"/>
    <n v="545.78200000000004"/>
    <n v="5517.8560199999993"/>
    <n v="557303.4580199999"/>
  </r>
  <r>
    <d v="2024-04-28T00:00:00"/>
    <x v="0"/>
    <x v="0"/>
    <m/>
    <x v="85"/>
    <s v="Dro"/>
    <x v="0"/>
    <n v="65"/>
    <n v="7020"/>
    <n v="183"/>
    <n v="500"/>
    <n v="200"/>
    <n v="500"/>
    <n v="1200"/>
    <n v="1"/>
    <n v="1161.27"/>
    <n v="1190.1300000000001"/>
    <n v="1272.08"/>
    <n v="580635"/>
    <n v="238026.00000000003"/>
    <n v="636040"/>
    <n v="1454701"/>
    <n v="751140"/>
    <n v="10530"/>
    <n v="22163.71"/>
    <n v="2216.3710000000001"/>
    <n v="22407.51081"/>
    <n v="2263158.5918099997"/>
  </r>
  <r>
    <d v="2024-04-28T00:00:00"/>
    <x v="0"/>
    <x v="0"/>
    <m/>
    <x v="0"/>
    <s v="Dro"/>
    <x v="0"/>
    <n v="65"/>
    <n v="292.5"/>
    <n v="184"/>
    <n v="50"/>
    <n v="0"/>
    <n v="0"/>
    <n v="50"/>
    <n v="1"/>
    <n v="1161.27"/>
    <n v="1190.1300000000001"/>
    <n v="1272.08"/>
    <n v="58063.5"/>
    <n v="0"/>
    <n v="0"/>
    <n v="58063.5"/>
    <n v="31297.5"/>
    <n v="438.75"/>
    <n v="897.99750000000006"/>
    <n v="89.799750000000017"/>
    <n v="907.8754725"/>
    <n v="91695.422722500007"/>
  </r>
  <r>
    <d v="2024-04-28T00:00:00"/>
    <x v="0"/>
    <x v="0"/>
    <m/>
    <x v="0"/>
    <s v="javo"/>
    <x v="7"/>
    <n v="50"/>
    <n v="697.5"/>
    <n v="184"/>
    <n v="0"/>
    <n v="155"/>
    <n v="0"/>
    <n v="155"/>
    <n v="1"/>
    <n v="919.43"/>
    <n v="948.3"/>
    <n v="1030.25"/>
    <n v="0"/>
    <n v="146986.5"/>
    <n v="0"/>
    <n v="146986.5"/>
    <n v="74632.5"/>
    <n v="1046.25"/>
    <n v="2226.6525000000001"/>
    <n v="222.66525000000001"/>
    <n v="2251.1456775000001"/>
    <n v="227365.71342749998"/>
  </r>
  <r>
    <d v="2024-04-28T00:00:00"/>
    <x v="0"/>
    <x v="0"/>
    <m/>
    <x v="1"/>
    <s v="javo"/>
    <x v="7"/>
    <n v="50"/>
    <n v="675"/>
    <n v="185"/>
    <n v="0"/>
    <n v="150"/>
    <n v="0"/>
    <n v="150"/>
    <n v="1"/>
    <n v="919.43"/>
    <n v="948.3"/>
    <n v="1030.25"/>
    <n v="0"/>
    <n v="142245"/>
    <n v="0"/>
    <n v="142245"/>
    <n v="72225"/>
    <n v="1012.5"/>
    <n v="2154.8249999999998"/>
    <n v="215.48249999999999"/>
    <n v="2178.5280750000002"/>
    <n v="220031.33557500003"/>
  </r>
  <r>
    <d v="2024-04-28T00:00:00"/>
    <x v="0"/>
    <x v="0"/>
    <m/>
    <x v="1"/>
    <s v="jso"/>
    <x v="3"/>
    <n v="50"/>
    <n v="675"/>
    <n v="185"/>
    <n v="0"/>
    <n v="75"/>
    <n v="75"/>
    <n v="150"/>
    <n v="1"/>
    <n v="919.43"/>
    <n v="948.3"/>
    <n v="1030.25"/>
    <n v="0"/>
    <n v="71122.5"/>
    <n v="77268.75"/>
    <n v="148391.25"/>
    <n v="72225"/>
    <n v="1012.5"/>
    <n v="2216.2874999999999"/>
    <n v="221.62875"/>
    <n v="2240.6666625000003"/>
    <n v="226307.33291250002"/>
  </r>
  <r>
    <d v="2024-04-28T00:00:00"/>
    <x v="0"/>
    <x v="0"/>
    <m/>
    <x v="24"/>
    <s v="Dro"/>
    <x v="0"/>
    <n v="65"/>
    <n v="2925"/>
    <n v="186"/>
    <n v="200"/>
    <n v="300"/>
    <n v="0"/>
    <n v="500"/>
    <n v="1"/>
    <n v="1161.27"/>
    <n v="1190.1300000000001"/>
    <n v="1272.08"/>
    <n v="232254"/>
    <n v="357039.00000000006"/>
    <n v="0"/>
    <n v="589293"/>
    <n v="312975"/>
    <n v="4387.5"/>
    <n v="9066.5550000000003"/>
    <n v="906.65550000000007"/>
    <n v="9166.2871050000012"/>
    <n v="925794.99760500004"/>
  </r>
  <r>
    <d v="2024-04-28T00:00:00"/>
    <x v="0"/>
    <x v="0"/>
    <m/>
    <x v="11"/>
    <s v="Dro"/>
    <x v="0"/>
    <n v="65"/>
    <n v="4094.9999999999995"/>
    <n v="187"/>
    <n v="50"/>
    <n v="500"/>
    <n v="150"/>
    <n v="700"/>
    <n v="1"/>
    <n v="1161.27"/>
    <n v="1190.1300000000001"/>
    <n v="1272.08"/>
    <n v="58063.5"/>
    <n v="595065"/>
    <n v="190812"/>
    <n v="843940.5"/>
    <n v="438164.99999999994"/>
    <n v="6142.4999999999991"/>
    <n v="12882.48"/>
    <n v="1288.248"/>
    <n v="13024.187279999998"/>
    <n v="1315442.9152799998"/>
  </r>
  <r>
    <d v="2024-04-28T00:00:00"/>
    <x v="0"/>
    <x v="0"/>
    <m/>
    <x v="14"/>
    <s v="jso"/>
    <x v="3"/>
    <n v="50"/>
    <n v="1350"/>
    <n v="188"/>
    <n v="0"/>
    <n v="150"/>
    <n v="150"/>
    <n v="300"/>
    <n v="1"/>
    <n v="919.43"/>
    <n v="948.3"/>
    <n v="1030.25"/>
    <n v="0"/>
    <n v="142245"/>
    <n v="154537.5"/>
    <n v="296782.5"/>
    <n v="144450"/>
    <n v="2025"/>
    <n v="4432.5749999999998"/>
    <n v="443.25749999999999"/>
    <n v="4481.3333250000005"/>
    <n v="452614.66582500003"/>
  </r>
  <r>
    <d v="2024-04-28T00:00:00"/>
    <x v="0"/>
    <x v="0"/>
    <m/>
    <x v="0"/>
    <s v="Dro"/>
    <x v="0"/>
    <n v="65"/>
    <n v="1755"/>
    <n v="189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4-28T00:00:00"/>
    <x v="0"/>
    <x v="0"/>
    <m/>
    <x v="14"/>
    <s v="Dro"/>
    <x v="0"/>
    <n v="65"/>
    <n v="1170"/>
    <n v="190"/>
    <n v="100"/>
    <n v="70"/>
    <n v="30"/>
    <n v="200"/>
    <n v="1"/>
    <n v="1161.27"/>
    <n v="1190.1300000000001"/>
    <n v="1272.08"/>
    <n v="116127"/>
    <n v="83309.100000000006"/>
    <n v="38162.399999999994"/>
    <n v="237598.5"/>
    <n v="125190"/>
    <n v="1755"/>
    <n v="3645.4349999999999"/>
    <n v="364.54349999999999"/>
    <n v="3685.5347850000003"/>
    <n v="372239.01328500005"/>
  </r>
  <r>
    <d v="2024-04-28T00:00:00"/>
    <x v="0"/>
    <x v="0"/>
    <m/>
    <x v="52"/>
    <s v="javo"/>
    <x v="7"/>
    <n v="50"/>
    <n v="360"/>
    <n v="191"/>
    <n v="0"/>
    <n v="80"/>
    <n v="0"/>
    <n v="80"/>
    <n v="1"/>
    <n v="919.43"/>
    <n v="948.3"/>
    <n v="1030.25"/>
    <n v="0"/>
    <n v="75864"/>
    <n v="0"/>
    <n v="75864"/>
    <n v="38520"/>
    <n v="540"/>
    <n v="1149.24"/>
    <n v="114.92400000000001"/>
    <n v="1161.8816400000001"/>
    <n v="117350.04564000001"/>
  </r>
  <r>
    <d v="2024-04-28T00:00:00"/>
    <x v="0"/>
    <x v="0"/>
    <m/>
    <x v="52"/>
    <s v="jso"/>
    <x v="3"/>
    <n v="50"/>
    <n v="405"/>
    <n v="191"/>
    <n v="0"/>
    <n v="90"/>
    <n v="0"/>
    <n v="90"/>
    <n v="1"/>
    <n v="919.43"/>
    <n v="948.3"/>
    <n v="1030.25"/>
    <n v="0"/>
    <n v="85347"/>
    <n v="0"/>
    <n v="85347"/>
    <n v="43335"/>
    <n v="607.5"/>
    <n v="1292.895"/>
    <n v="129.2895"/>
    <n v="1307.116845"/>
    <n v="132018.80134500001"/>
  </r>
  <r>
    <d v="2024-04-28T00:00:00"/>
    <x v="0"/>
    <x v="0"/>
    <m/>
    <x v="73"/>
    <s v="Dro"/>
    <x v="0"/>
    <n v="65"/>
    <n v="1755"/>
    <n v="192"/>
    <n v="200"/>
    <n v="0"/>
    <n v="100"/>
    <n v="300"/>
    <n v="1"/>
    <n v="1161.27"/>
    <n v="1190.1300000000001"/>
    <n v="1272.08"/>
    <n v="232254"/>
    <n v="0"/>
    <n v="127208"/>
    <n v="359462"/>
    <n v="187785"/>
    <n v="2632.5"/>
    <n v="5498.7950000000001"/>
    <n v="549.87950000000001"/>
    <n v="5559.2817450000011"/>
    <n v="561487.45624500012"/>
  </r>
  <r>
    <d v="2024-04-28T00:00:00"/>
    <x v="0"/>
    <x v="0"/>
    <m/>
    <x v="73"/>
    <s v="jso"/>
    <x v="3"/>
    <n v="50"/>
    <n v="2565"/>
    <n v="193"/>
    <n v="225"/>
    <n v="225"/>
    <n v="120"/>
    <n v="570"/>
    <n v="1"/>
    <n v="919.43"/>
    <n v="948.3"/>
    <n v="1030.25"/>
    <n v="206871.75"/>
    <n v="213367.5"/>
    <n v="123630"/>
    <n v="543869.25"/>
    <n v="274455"/>
    <n v="3847.5"/>
    <n v="8221.7175000000007"/>
    <n v="822.17175000000009"/>
    <n v="8312.1563925000009"/>
    <n v="839527.79564250004"/>
  </r>
  <r>
    <d v="2024-04-28T00:00:00"/>
    <x v="0"/>
    <x v="1"/>
    <m/>
    <x v="91"/>
    <s v="jso"/>
    <x v="3"/>
    <n v="50"/>
    <n v="2700"/>
    <n v="93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28T00:00:00"/>
    <x v="0"/>
    <x v="1"/>
    <m/>
    <x v="91"/>
    <s v="jso"/>
    <x v="3"/>
    <n v="50"/>
    <n v="3600"/>
    <n v="94"/>
    <n v="0"/>
    <n v="400"/>
    <n v="400"/>
    <n v="800"/>
    <n v="1"/>
    <n v="919.43"/>
    <n v="948.3"/>
    <n v="1030.25"/>
    <n v="0"/>
    <n v="379320"/>
    <n v="412100"/>
    <n v="791420"/>
    <n v="385200"/>
    <n v="5400"/>
    <n v="11820.2"/>
    <n v="1182.0200000000002"/>
    <n v="11950.2222"/>
    <n v="1206972.4421999999"/>
  </r>
  <r>
    <d v="2024-04-28T00:00:00"/>
    <x v="0"/>
    <x v="1"/>
    <m/>
    <x v="17"/>
    <s v="mo"/>
    <x v="1"/>
    <n v="50"/>
    <n v="3150"/>
    <n v="95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4-28T00:00:00"/>
    <x v="0"/>
    <x v="1"/>
    <m/>
    <x v="17"/>
    <s v="mo"/>
    <x v="1"/>
    <n v="50"/>
    <n v="3150"/>
    <n v="96"/>
    <n v="0"/>
    <n v="400"/>
    <n v="300"/>
    <n v="700"/>
    <n v="1"/>
    <n v="919.43"/>
    <n v="948.3"/>
    <n v="1030.25"/>
    <n v="0"/>
    <n v="379320"/>
    <n v="309075"/>
    <n v="688395"/>
    <n v="337050"/>
    <n v="4725"/>
    <n v="10301.700000000001"/>
    <n v="1030.17"/>
    <n v="10415.018700000001"/>
    <n v="1051916.8887"/>
  </r>
  <r>
    <d v="2024-04-28T00:00:00"/>
    <x v="0"/>
    <x v="8"/>
    <m/>
    <x v="76"/>
    <s v="mo"/>
    <x v="1"/>
    <n v="50"/>
    <n v="900"/>
    <n v="26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4-28T00:00:00"/>
    <x v="0"/>
    <x v="8"/>
    <m/>
    <x v="76"/>
    <s v="mo"/>
    <x v="1"/>
    <n v="50"/>
    <n v="900"/>
    <n v="27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4-28T00:00:00"/>
    <x v="0"/>
    <x v="8"/>
    <m/>
    <x v="75"/>
    <s v="mo"/>
    <x v="1"/>
    <n v="50"/>
    <n v="900"/>
    <n v="28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4-28T00:00:00"/>
    <x v="0"/>
    <x v="8"/>
    <m/>
    <x v="75"/>
    <s v="mo"/>
    <x v="1"/>
    <n v="50"/>
    <n v="900"/>
    <n v="29"/>
    <n v="100"/>
    <n v="0"/>
    <n v="100"/>
    <n v="200"/>
    <n v="1"/>
    <n v="919.43"/>
    <n v="948.3"/>
    <n v="1030.25"/>
    <n v="91943"/>
    <n v="0"/>
    <n v="103025"/>
    <n v="194968"/>
    <n v="96300"/>
    <n v="1350"/>
    <n v="2926.18"/>
    <n v="292.61799999999999"/>
    <n v="2958.36798"/>
    <n v="298795.16597999999"/>
  </r>
  <r>
    <d v="2024-04-28T00:00:00"/>
    <x v="0"/>
    <x v="8"/>
    <m/>
    <x v="75"/>
    <s v="mo"/>
    <x v="1"/>
    <n v="50"/>
    <n v="900"/>
    <n v="30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4-28T00:00:00"/>
    <x v="0"/>
    <x v="8"/>
    <m/>
    <x v="75"/>
    <s v="mo"/>
    <x v="1"/>
    <n v="50"/>
    <n v="900"/>
    <n v="31"/>
    <n v="100"/>
    <n v="0"/>
    <n v="100"/>
    <n v="200"/>
    <n v="1"/>
    <n v="919.43"/>
    <n v="948.3"/>
    <n v="1030.25"/>
    <n v="91943"/>
    <n v="0"/>
    <n v="103025"/>
    <n v="194968"/>
    <n v="96300"/>
    <n v="1350"/>
    <n v="2926.18"/>
    <n v="292.61799999999999"/>
    <n v="2958.36798"/>
    <n v="298795.16597999999"/>
  </r>
  <r>
    <d v="2024-04-28T00:00:00"/>
    <x v="0"/>
    <x v="8"/>
    <m/>
    <x v="75"/>
    <s v="mo"/>
    <x v="1"/>
    <n v="50"/>
    <n v="900"/>
    <n v="32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4-28T00:00:00"/>
    <x v="0"/>
    <x v="4"/>
    <m/>
    <x v="18"/>
    <s v="mo"/>
    <x v="1"/>
    <n v="50"/>
    <n v="1350"/>
    <n v="7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8T00:00:00"/>
    <x v="0"/>
    <x v="4"/>
    <m/>
    <x v="18"/>
    <s v="mo"/>
    <x v="1"/>
    <n v="50"/>
    <n v="1350"/>
    <n v="7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28T00:00:00"/>
    <x v="0"/>
    <x v="4"/>
    <m/>
    <x v="18"/>
    <s v="mo"/>
    <x v="1"/>
    <n v="50"/>
    <n v="1800"/>
    <n v="78"/>
    <n v="200"/>
    <n v="200"/>
    <n v="0"/>
    <n v="400"/>
    <n v="1"/>
    <n v="919.43"/>
    <n v="948.3"/>
    <n v="1030.25"/>
    <n v="183886"/>
    <n v="189660"/>
    <n v="0"/>
    <n v="373546"/>
    <n v="192600"/>
    <n v="2700"/>
    <n v="5688.46"/>
    <n v="568.846"/>
    <n v="5751.0330599999998"/>
    <n v="580854.33906000003"/>
  </r>
  <r>
    <d v="2024-04-28T00:00:00"/>
    <x v="0"/>
    <x v="4"/>
    <m/>
    <x v="18"/>
    <s v="mo"/>
    <x v="1"/>
    <n v="50"/>
    <n v="1800"/>
    <n v="79"/>
    <n v="0"/>
    <n v="200"/>
    <n v="200"/>
    <n v="400"/>
    <n v="1"/>
    <n v="919.43"/>
    <n v="948.3"/>
    <n v="1030.25"/>
    <n v="0"/>
    <n v="189660"/>
    <n v="206050"/>
    <n v="395710"/>
    <n v="192600"/>
    <n v="2700"/>
    <n v="5910.1"/>
    <n v="591.0100000000001"/>
    <n v="5975.1111000000001"/>
    <n v="603486.22109999997"/>
  </r>
  <r>
    <d v="2024-04-28T00:00:00"/>
    <x v="0"/>
    <x v="2"/>
    <m/>
    <x v="30"/>
    <s v="jmso"/>
    <x v="2"/>
    <n v="50"/>
    <n v="1125"/>
    <n v="115"/>
    <n v="100"/>
    <n v="150"/>
    <n v="0"/>
    <n v="250"/>
    <n v="1"/>
    <n v="919.43"/>
    <n v="948.3"/>
    <n v="1030.25"/>
    <n v="91943"/>
    <n v="142245"/>
    <n v="0"/>
    <n v="234188"/>
    <n v="120375"/>
    <n v="1687.5"/>
    <n v="3562.5050000000001"/>
    <n v="356.25050000000005"/>
    <n v="3601.6925550000005"/>
    <n v="363770.94805500004"/>
  </r>
  <r>
    <d v="2024-04-28T00:00:00"/>
    <x v="0"/>
    <x v="2"/>
    <m/>
    <x v="30"/>
    <s v="jso"/>
    <x v="3"/>
    <n v="50"/>
    <n v="450"/>
    <n v="115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4-28T00:00:00"/>
    <x v="0"/>
    <x v="2"/>
    <m/>
    <x v="32"/>
    <s v="jmso"/>
    <x v="2"/>
    <n v="50"/>
    <n v="1125"/>
    <n v="116"/>
    <n v="150"/>
    <n v="100"/>
    <n v="0"/>
    <n v="250"/>
    <n v="1"/>
    <n v="919.43"/>
    <n v="948.3"/>
    <n v="1030.25"/>
    <n v="137914.5"/>
    <n v="94830"/>
    <n v="0"/>
    <n v="232744.5"/>
    <n v="120375"/>
    <n v="1687.5"/>
    <n v="3548.07"/>
    <n v="354.80700000000002"/>
    <n v="3587.0987700000001"/>
    <n v="362296.97576999996"/>
  </r>
  <r>
    <d v="2024-04-28T00:00:00"/>
    <x v="0"/>
    <x v="2"/>
    <m/>
    <x v="32"/>
    <s v="jso"/>
    <x v="3"/>
    <n v="50"/>
    <n v="450"/>
    <n v="116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4-28T00:00:00"/>
    <x v="0"/>
    <x v="2"/>
    <m/>
    <x v="39"/>
    <s v="jmso"/>
    <x v="2"/>
    <n v="50"/>
    <n v="1575"/>
    <n v="117"/>
    <n v="150"/>
    <n v="100"/>
    <n v="100"/>
    <n v="350"/>
    <n v="1"/>
    <n v="919.43"/>
    <n v="948.3"/>
    <n v="1030.25"/>
    <n v="137914.5"/>
    <n v="94830"/>
    <n v="103025"/>
    <n v="335769.5"/>
    <n v="168525"/>
    <n v="2362.5"/>
    <n v="5066.57"/>
    <n v="506.65699999999998"/>
    <n v="5122.3022700000001"/>
    <n v="517352.52927"/>
  </r>
  <r>
    <d v="2024-04-28T00:00:00"/>
    <x v="0"/>
    <x v="2"/>
    <m/>
    <x v="29"/>
    <s v="jmso"/>
    <x v="2"/>
    <n v="50"/>
    <n v="1350"/>
    <n v="118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28T00:00:00"/>
    <x v="0"/>
    <x v="2"/>
    <m/>
    <x v="29"/>
    <s v="jso"/>
    <x v="3"/>
    <n v="50"/>
    <n v="225"/>
    <n v="118"/>
    <n v="0"/>
    <n v="0"/>
    <n v="50"/>
    <n v="50"/>
    <n v="1"/>
    <n v="919.43"/>
    <n v="948.3"/>
    <n v="1030.25"/>
    <n v="0"/>
    <n v="0"/>
    <n v="51512.5"/>
    <n v="51512.5"/>
    <n v="24075"/>
    <n v="337.5"/>
    <n v="759.25"/>
    <n v="75.924999999999997"/>
    <n v="767.60175000000004"/>
    <n v="77527.776750000005"/>
  </r>
  <r>
    <d v="2024-04-28T00:00:00"/>
    <x v="0"/>
    <x v="2"/>
    <m/>
    <x v="41"/>
    <s v="jmso"/>
    <x v="2"/>
    <n v="50"/>
    <n v="1350"/>
    <n v="119"/>
    <n v="0"/>
    <n v="150"/>
    <n v="150"/>
    <n v="300"/>
    <n v="1"/>
    <n v="919.43"/>
    <n v="948.3"/>
    <n v="1030.25"/>
    <n v="0"/>
    <n v="142245"/>
    <n v="154537.5"/>
    <n v="296782.5"/>
    <n v="144450"/>
    <n v="2025"/>
    <n v="4432.5749999999998"/>
    <n v="443.25749999999999"/>
    <n v="4481.3333250000005"/>
    <n v="452614.66582500003"/>
  </r>
  <r>
    <d v="2024-04-28T00:00:00"/>
    <x v="0"/>
    <x v="2"/>
    <m/>
    <x v="33"/>
    <s v="Dro"/>
    <x v="0"/>
    <n v="65"/>
    <n v="1755"/>
    <n v="120"/>
    <n v="200"/>
    <n v="50"/>
    <n v="50"/>
    <n v="300"/>
    <n v="1"/>
    <n v="1161.27"/>
    <n v="1190.1300000000001"/>
    <n v="1272.08"/>
    <n v="232254"/>
    <n v="59506.500000000007"/>
    <n v="63604"/>
    <n v="355364.5"/>
    <n v="187785"/>
    <n v="2632.5"/>
    <n v="5457.82"/>
    <n v="545.78200000000004"/>
    <n v="5517.8560199999993"/>
    <n v="557303.4580199999"/>
  </r>
  <r>
    <d v="2024-04-28T00:00:00"/>
    <x v="0"/>
    <x v="2"/>
    <m/>
    <x v="28"/>
    <s v="jmso"/>
    <x v="2"/>
    <n v="50"/>
    <n v="1575"/>
    <n v="121"/>
    <n v="150"/>
    <n v="100"/>
    <n v="100"/>
    <n v="350"/>
    <n v="1"/>
    <n v="919.43"/>
    <n v="948.3"/>
    <n v="1030.25"/>
    <n v="137914.5"/>
    <n v="94830"/>
    <n v="103025"/>
    <n v="335769.5"/>
    <n v="168525"/>
    <n v="2362.5"/>
    <n v="5066.57"/>
    <n v="506.65699999999998"/>
    <n v="5122.3022700000001"/>
    <n v="517352.52927"/>
  </r>
  <r>
    <d v="2024-04-29T00:00:00"/>
    <x v="0"/>
    <x v="9"/>
    <m/>
    <x v="97"/>
    <s v="jso"/>
    <x v="3"/>
    <n v="50"/>
    <n v="6300"/>
    <n v="33"/>
    <n v="500"/>
    <n v="600"/>
    <n v="300"/>
    <n v="1400"/>
    <n v="1"/>
    <n v="919.43"/>
    <n v="948.3"/>
    <n v="1030.25"/>
    <n v="459715"/>
    <n v="568980"/>
    <n v="309075"/>
    <n v="1337770"/>
    <n v="674100"/>
    <n v="9450"/>
    <n v="20213.2"/>
    <n v="2021.3200000000002"/>
    <n v="20435.5452"/>
    <n v="2063990.0652000001"/>
  </r>
  <r>
    <d v="2024-04-29T00:00:00"/>
    <x v="0"/>
    <x v="5"/>
    <m/>
    <x v="51"/>
    <s v="Dro"/>
    <x v="0"/>
    <n v="65"/>
    <n v="4094.9999999999995"/>
    <n v="40"/>
    <n v="700"/>
    <n v="0"/>
    <n v="0"/>
    <n v="700"/>
    <n v="1"/>
    <n v="1161.27"/>
    <n v="1190.1300000000001"/>
    <n v="1272.08"/>
    <n v="812889"/>
    <n v="0"/>
    <n v="0"/>
    <n v="812889"/>
    <n v="438164.99999999994"/>
    <n v="6142.4999999999991"/>
    <n v="12571.965"/>
    <n v="1257.1965"/>
    <n v="12710.256615000002"/>
    <n v="1283735.9181150002"/>
  </r>
  <r>
    <d v="2024-04-29T00:00:00"/>
    <x v="0"/>
    <x v="5"/>
    <m/>
    <x v="51"/>
    <s v="Dro"/>
    <x v="0"/>
    <n v="65"/>
    <n v="4094.9999999999995"/>
    <n v="41"/>
    <n v="300"/>
    <n v="200"/>
    <n v="200"/>
    <n v="700"/>
    <n v="1"/>
    <n v="1161.27"/>
    <n v="1190.1300000000001"/>
    <n v="1272.08"/>
    <n v="348381"/>
    <n v="238026.00000000003"/>
    <n v="254416"/>
    <n v="840823"/>
    <n v="438164.99999999994"/>
    <n v="6142.4999999999991"/>
    <n v="12851.305"/>
    <n v="1285.1305000000002"/>
    <n v="12992.669355"/>
    <n v="1312259.6048549998"/>
  </r>
  <r>
    <d v="2024-04-29T00:00:00"/>
    <x v="0"/>
    <x v="5"/>
    <m/>
    <x v="62"/>
    <s v="mo"/>
    <x v="1"/>
    <n v="50"/>
    <n v="3150"/>
    <n v="42"/>
    <n v="350"/>
    <n v="350"/>
    <n v="0"/>
    <n v="700"/>
    <n v="1"/>
    <n v="919.43"/>
    <n v="948.3"/>
    <n v="1030.25"/>
    <n v="321800.5"/>
    <n v="331905"/>
    <n v="0"/>
    <n v="653705.5"/>
    <n v="337050"/>
    <n v="4725"/>
    <n v="9954.8050000000003"/>
    <n v="995.48050000000012"/>
    <n v="10064.307855000001"/>
    <n v="1016495.093355"/>
  </r>
  <r>
    <d v="2024-04-29T00:00:00"/>
    <x v="0"/>
    <x v="5"/>
    <m/>
    <x v="62"/>
    <s v="mo"/>
    <x v="1"/>
    <n v="50"/>
    <n v="3150"/>
    <n v="43"/>
    <n v="500"/>
    <n v="150"/>
    <n v="50"/>
    <n v="700"/>
    <n v="1"/>
    <n v="919.43"/>
    <n v="948.3"/>
    <n v="1030.25"/>
    <n v="459715"/>
    <n v="142245"/>
    <n v="51512.5"/>
    <n v="653472.5"/>
    <n v="337050"/>
    <n v="4725"/>
    <n v="9952.4750000000004"/>
    <n v="995.24750000000006"/>
    <n v="10061.952225000001"/>
    <n v="1016257.174725"/>
  </r>
  <r>
    <d v="2024-04-29T00:00:00"/>
    <x v="0"/>
    <x v="3"/>
    <m/>
    <x v="59"/>
    <s v="cwo"/>
    <x v="4"/>
    <n v="65"/>
    <n v="2340"/>
    <n v="77"/>
    <n v="300"/>
    <n v="0"/>
    <n v="100"/>
    <n v="400"/>
    <n v="1"/>
    <n v="1160.02"/>
    <n v="1188.9000000000001"/>
    <n v="1270.83"/>
    <n v="348006"/>
    <n v="0"/>
    <n v="127083"/>
    <n v="475089"/>
    <n v="250380"/>
    <n v="3510"/>
    <n v="7289.79"/>
    <n v="728.97900000000004"/>
    <n v="7369.9776900000006"/>
    <n v="744367.74669000006"/>
  </r>
  <r>
    <d v="2024-04-29T00:00:00"/>
    <x v="0"/>
    <x v="3"/>
    <m/>
    <x v="45"/>
    <s v="cwo"/>
    <x v="4"/>
    <n v="65"/>
    <n v="3510"/>
    <n v="78"/>
    <n v="500"/>
    <n v="0"/>
    <n v="100"/>
    <n v="600"/>
    <n v="1"/>
    <n v="1160.02"/>
    <n v="1188.9000000000001"/>
    <n v="1270.83"/>
    <n v="580010"/>
    <n v="0"/>
    <n v="127083"/>
    <n v="707093"/>
    <n v="375570"/>
    <n v="5265"/>
    <n v="10879.28"/>
    <n v="1087.9280000000001"/>
    <n v="10998.952080000001"/>
    <n v="1110894.1600800001"/>
  </r>
  <r>
    <d v="2024-04-29T00:00:00"/>
    <x v="0"/>
    <x v="3"/>
    <m/>
    <x v="98"/>
    <s v="cwo"/>
    <x v="4"/>
    <n v="65"/>
    <n v="585"/>
    <n v="79"/>
    <n v="0"/>
    <n v="100"/>
    <n v="0"/>
    <n v="100"/>
    <n v="1"/>
    <n v="1160.02"/>
    <n v="1188.9000000000001"/>
    <n v="1270.83"/>
    <n v="0"/>
    <n v="118890.00000000001"/>
    <n v="0"/>
    <n v="118890.00000000001"/>
    <n v="62595"/>
    <n v="877.5"/>
    <n v="1823.625"/>
    <n v="182.36250000000001"/>
    <n v="1843.6848749999999"/>
    <n v="186212.17237499999"/>
  </r>
  <r>
    <d v="2024-04-29T00:00:00"/>
    <x v="0"/>
    <x v="0"/>
    <m/>
    <x v="23"/>
    <s v="jso"/>
    <x v="3"/>
    <n v="50"/>
    <n v="3960"/>
    <n v="194"/>
    <n v="400"/>
    <n v="300"/>
    <n v="180"/>
    <n v="880"/>
    <n v="1"/>
    <n v="919.43"/>
    <n v="948.3"/>
    <n v="1030.25"/>
    <n v="367772"/>
    <n v="284490"/>
    <n v="185445"/>
    <n v="837707"/>
    <n v="423720"/>
    <n v="5940"/>
    <n v="12673.67"/>
    <n v="1267.3670000000002"/>
    <n v="12813.08037"/>
    <n v="1294121.1173700001"/>
  </r>
  <r>
    <d v="2024-04-29T00:00:00"/>
    <x v="0"/>
    <x v="0"/>
    <m/>
    <x v="25"/>
    <s v="Dro"/>
    <x v="0"/>
    <n v="65"/>
    <n v="1755"/>
    <n v="195"/>
    <n v="50"/>
    <n v="150"/>
    <n v="100"/>
    <n v="300"/>
    <n v="1"/>
    <n v="1161.27"/>
    <n v="1190.1300000000001"/>
    <n v="1272.08"/>
    <n v="58063.5"/>
    <n v="178519.50000000003"/>
    <n v="127208"/>
    <n v="363791"/>
    <n v="187785"/>
    <n v="2632.5"/>
    <n v="5542.085"/>
    <n v="554.20850000000007"/>
    <n v="5603.0479349999996"/>
    <n v="565907.84143499995"/>
  </r>
  <r>
    <d v="2024-04-29T00:00:00"/>
    <x v="0"/>
    <x v="0"/>
    <m/>
    <x v="37"/>
    <s v="Dro"/>
    <x v="0"/>
    <n v="65"/>
    <n v="1755"/>
    <n v="196"/>
    <n v="200"/>
    <n v="100"/>
    <n v="0"/>
    <n v="300"/>
    <n v="1"/>
    <n v="1161.27"/>
    <n v="1190.1300000000001"/>
    <n v="1272.08"/>
    <n v="232254"/>
    <n v="119013.00000000001"/>
    <n v="0"/>
    <n v="351267"/>
    <n v="187785"/>
    <n v="2632.5"/>
    <n v="5416.8450000000003"/>
    <n v="541.68450000000007"/>
    <n v="5476.4302949999992"/>
    <n v="553119.45979499992"/>
  </r>
  <r>
    <d v="2024-04-29T00:00:00"/>
    <x v="0"/>
    <x v="0"/>
    <m/>
    <x v="25"/>
    <s v="Dro"/>
    <x v="0"/>
    <n v="65"/>
    <n v="1755"/>
    <n v="197"/>
    <n v="50"/>
    <n v="150"/>
    <n v="100"/>
    <n v="300"/>
    <n v="1"/>
    <n v="1161.27"/>
    <n v="1190.1300000000001"/>
    <n v="1272.08"/>
    <n v="58063.5"/>
    <n v="178519.50000000003"/>
    <n v="127208"/>
    <n v="363791"/>
    <n v="187785"/>
    <n v="2632.5"/>
    <n v="5542.085"/>
    <n v="554.20850000000007"/>
    <n v="5603.0479349999996"/>
    <n v="565907.84143499995"/>
  </r>
  <r>
    <d v="2024-04-29T00:00:00"/>
    <x v="0"/>
    <x v="0"/>
    <m/>
    <x v="99"/>
    <s v="Dro"/>
    <x v="0"/>
    <n v="65"/>
    <n v="7020"/>
    <n v="198"/>
    <n v="900"/>
    <n v="300"/>
    <n v="0"/>
    <n v="1200"/>
    <n v="1"/>
    <n v="1161.27"/>
    <n v="1190.1300000000001"/>
    <n v="1272.08"/>
    <n v="1045143"/>
    <n v="357039.00000000006"/>
    <n v="0"/>
    <n v="1402182"/>
    <n v="751140"/>
    <n v="10530"/>
    <n v="21638.52"/>
    <n v="2163.8520000000003"/>
    <n v="21876.543720000001"/>
    <n v="2209530.9157199999"/>
  </r>
  <r>
    <d v="2024-04-29T00:00:00"/>
    <x v="0"/>
    <x v="0"/>
    <m/>
    <x v="100"/>
    <s v="Dro"/>
    <x v="0"/>
    <n v="65"/>
    <n v="7020"/>
    <n v="199"/>
    <n v="500"/>
    <n v="500"/>
    <n v="200"/>
    <n v="1200"/>
    <n v="1"/>
    <n v="1161.27"/>
    <n v="1190.1300000000001"/>
    <n v="1272.08"/>
    <n v="580635"/>
    <n v="595065"/>
    <n v="254416"/>
    <n v="1430116"/>
    <n v="751140"/>
    <n v="10530"/>
    <n v="21917.86"/>
    <n v="2191.7860000000001"/>
    <n v="22158.956459999998"/>
    <n v="2238054.6024599997"/>
  </r>
  <r>
    <d v="2024-04-29T00:00:00"/>
    <x v="0"/>
    <x v="0"/>
    <m/>
    <x v="52"/>
    <s v="Dro"/>
    <x v="0"/>
    <n v="65"/>
    <n v="5265"/>
    <n v="200"/>
    <n v="300"/>
    <n v="300"/>
    <n v="300"/>
    <n v="900"/>
    <n v="1"/>
    <n v="1161.27"/>
    <n v="1190.1300000000001"/>
    <n v="1272.08"/>
    <n v="348381"/>
    <n v="357039.00000000006"/>
    <n v="381624"/>
    <n v="1087044"/>
    <n v="563355"/>
    <n v="7897.5"/>
    <n v="16582.965"/>
    <n v="1658.2965000000002"/>
    <n v="16765.377615000001"/>
    <n v="1693303.1391149999"/>
  </r>
  <r>
    <d v="2024-04-29T00:00:00"/>
    <x v="0"/>
    <x v="1"/>
    <m/>
    <x v="91"/>
    <s v="mo"/>
    <x v="1"/>
    <n v="50"/>
    <n v="3150"/>
    <n v="97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4-29T00:00:00"/>
    <x v="0"/>
    <x v="1"/>
    <m/>
    <x v="91"/>
    <s v="mo"/>
    <x v="1"/>
    <n v="50"/>
    <n v="3150"/>
    <n v="98"/>
    <n v="0"/>
    <n v="300"/>
    <n v="400"/>
    <n v="700"/>
    <n v="1"/>
    <n v="919.43"/>
    <n v="948.3"/>
    <n v="1030.25"/>
    <n v="0"/>
    <n v="284490"/>
    <n v="412100"/>
    <n v="696590"/>
    <n v="337050"/>
    <n v="4725"/>
    <n v="10383.65"/>
    <n v="1038.365"/>
    <n v="10497.870149999999"/>
    <n v="1060284.88515"/>
  </r>
  <r>
    <d v="2024-04-29T00:00:00"/>
    <x v="0"/>
    <x v="1"/>
    <m/>
    <x v="65"/>
    <s v="mo"/>
    <x v="1"/>
    <n v="50"/>
    <n v="2250"/>
    <n v="99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4-29T00:00:00"/>
    <x v="0"/>
    <x v="1"/>
    <m/>
    <x v="65"/>
    <s v="mo"/>
    <x v="1"/>
    <n v="50"/>
    <n v="1800"/>
    <n v="100"/>
    <n v="0"/>
    <n v="300"/>
    <n v="100"/>
    <n v="400"/>
    <n v="1"/>
    <n v="919.43"/>
    <n v="948.3"/>
    <n v="1030.25"/>
    <n v="0"/>
    <n v="284490"/>
    <n v="103025"/>
    <n v="387515"/>
    <n v="192600"/>
    <n v="2700"/>
    <n v="5828.1500000000005"/>
    <n v="582.81500000000005"/>
    <n v="5892.25965"/>
    <n v="595118.22464999999"/>
  </r>
  <r>
    <d v="2024-04-29T00:00:00"/>
    <x v="0"/>
    <x v="7"/>
    <m/>
    <x v="101"/>
    <s v="jso"/>
    <x v="3"/>
    <n v="50"/>
    <n v="6300"/>
    <n v="6"/>
    <n v="500"/>
    <n v="500"/>
    <n v="400"/>
    <n v="1400"/>
    <n v="1"/>
    <n v="919.43"/>
    <n v="948.3"/>
    <n v="1030.25"/>
    <n v="459715"/>
    <n v="474150"/>
    <n v="412100"/>
    <n v="1345965"/>
    <n v="674100"/>
    <n v="9450"/>
    <n v="20295.150000000001"/>
    <n v="2029.5150000000003"/>
    <n v="20518.396649999999"/>
    <n v="2072358.0616499998"/>
  </r>
  <r>
    <d v="2024-04-29T00:00:00"/>
    <x v="0"/>
    <x v="7"/>
    <m/>
    <x v="101"/>
    <s v="kso"/>
    <x v="6"/>
    <n v="50"/>
    <n v="6300"/>
    <n v="7"/>
    <n v="600"/>
    <n v="500"/>
    <n v="300"/>
    <n v="1400"/>
    <n v="1"/>
    <n v="919.43"/>
    <n v="948.3"/>
    <n v="1030.25"/>
    <n v="551658"/>
    <n v="474150"/>
    <n v="309075"/>
    <n v="1334883"/>
    <n v="674100"/>
    <n v="9450"/>
    <n v="20184.330000000002"/>
    <n v="2018.4330000000002"/>
    <n v="20406.357630000002"/>
    <n v="2061042.12063"/>
  </r>
  <r>
    <d v="2024-04-29T00:00:00"/>
    <x v="0"/>
    <x v="7"/>
    <m/>
    <x v="102"/>
    <s v="kso"/>
    <x v="6"/>
    <n v="50"/>
    <n v="6300"/>
    <n v="8"/>
    <n v="600"/>
    <n v="500"/>
    <n v="300"/>
    <n v="1400"/>
    <n v="1"/>
    <n v="919.43"/>
    <n v="948.3"/>
    <n v="1030.25"/>
    <n v="551658"/>
    <n v="474150"/>
    <n v="309075"/>
    <n v="1334883"/>
    <n v="674100"/>
    <n v="9450"/>
    <n v="20184.330000000002"/>
    <n v="2018.4330000000002"/>
    <n v="20406.357630000002"/>
    <n v="2061042.12063"/>
  </r>
  <r>
    <d v="2024-04-29T00:00:00"/>
    <x v="0"/>
    <x v="6"/>
    <m/>
    <x v="60"/>
    <s v="cwo"/>
    <x v="4"/>
    <n v="65"/>
    <n v="2632.5"/>
    <n v="25"/>
    <n v="450"/>
    <n v="0"/>
    <n v="0"/>
    <n v="450"/>
    <n v="1"/>
    <n v="1160.02"/>
    <n v="1188.9000000000001"/>
    <n v="1270.83"/>
    <n v="522009"/>
    <n v="0"/>
    <n v="0"/>
    <n v="522009"/>
    <n v="281677.5"/>
    <n v="3948.75"/>
    <n v="8076.3525"/>
    <n v="807.63525000000004"/>
    <n v="8165.1923775000014"/>
    <n v="824684.43012750009"/>
  </r>
  <r>
    <d v="2024-04-29T00:00:00"/>
    <x v="0"/>
    <x v="6"/>
    <m/>
    <x v="60"/>
    <s v="cwo"/>
    <x v="4"/>
    <n v="65"/>
    <n v="2632.5"/>
    <n v="26"/>
    <n v="450"/>
    <n v="0"/>
    <n v="0"/>
    <n v="450"/>
    <n v="1"/>
    <n v="1160.02"/>
    <n v="1188.9000000000001"/>
    <n v="1270.83"/>
    <n v="522009"/>
    <n v="0"/>
    <n v="0"/>
    <n v="522009"/>
    <n v="281677.5"/>
    <n v="3948.75"/>
    <n v="8076.3525"/>
    <n v="807.63525000000004"/>
    <n v="8165.1923775000014"/>
    <n v="824684.43012750009"/>
  </r>
  <r>
    <d v="2024-04-29T00:00:00"/>
    <x v="0"/>
    <x v="6"/>
    <m/>
    <x v="60"/>
    <s v="cwo"/>
    <x v="4"/>
    <n v="65"/>
    <n v="2340"/>
    <n v="27"/>
    <n v="0"/>
    <n v="400"/>
    <n v="0"/>
    <n v="400"/>
    <n v="1"/>
    <n v="1160.02"/>
    <n v="1188.9000000000001"/>
    <n v="1270.83"/>
    <n v="0"/>
    <n v="475560.00000000006"/>
    <n v="0"/>
    <n v="475560.00000000006"/>
    <n v="250380"/>
    <n v="3510"/>
    <n v="7294.5"/>
    <n v="729.45"/>
    <n v="7374.7394999999997"/>
    <n v="744848.68949999998"/>
  </r>
  <r>
    <d v="2024-04-29T00:00:00"/>
    <x v="0"/>
    <x v="6"/>
    <m/>
    <x v="60"/>
    <s v="cwo"/>
    <x v="4"/>
    <n v="65"/>
    <n v="585"/>
    <n v="28"/>
    <n v="0"/>
    <n v="0"/>
    <n v="100"/>
    <n v="100"/>
    <n v="1"/>
    <n v="1160.02"/>
    <n v="1188.9000000000001"/>
    <n v="1270.83"/>
    <n v="0"/>
    <n v="0"/>
    <n v="127083"/>
    <n v="127083"/>
    <n v="62595"/>
    <n v="877.5"/>
    <n v="1905.5550000000001"/>
    <n v="190.55550000000002"/>
    <n v="1926.5161049999999"/>
    <n v="194578.12660499997"/>
  </r>
  <r>
    <d v="2024-04-29T00:00:00"/>
    <x v="0"/>
    <x v="2"/>
    <m/>
    <x v="31"/>
    <s v="jmso"/>
    <x v="2"/>
    <n v="50"/>
    <n v="3150"/>
    <n v="122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4-29T00:00:00"/>
    <x v="0"/>
    <x v="2"/>
    <m/>
    <x v="31"/>
    <s v="jso"/>
    <x v="3"/>
    <n v="50"/>
    <n v="3150"/>
    <n v="123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4-29T00:00:00"/>
    <x v="0"/>
    <x v="2"/>
    <m/>
    <x v="30"/>
    <s v="jmso"/>
    <x v="2"/>
    <n v="50"/>
    <n v="810"/>
    <n v="124"/>
    <n v="180"/>
    <n v="0"/>
    <n v="0"/>
    <n v="180"/>
    <n v="1"/>
    <n v="919.43"/>
    <n v="948.3"/>
    <n v="1030.25"/>
    <n v="165497.4"/>
    <n v="0"/>
    <n v="0"/>
    <n v="165497.4"/>
    <n v="86670"/>
    <n v="1215"/>
    <n v="2533.8240000000001"/>
    <n v="253.38240000000002"/>
    <n v="2561.6960639999998"/>
    <n v="258731.30246399998"/>
  </r>
  <r>
    <d v="2024-04-29T00:00:00"/>
    <x v="0"/>
    <x v="2"/>
    <m/>
    <x v="30"/>
    <s v="jso"/>
    <x v="3"/>
    <n v="50"/>
    <n v="765"/>
    <n v="124"/>
    <n v="0"/>
    <n v="170"/>
    <n v="0"/>
    <n v="170"/>
    <n v="1"/>
    <n v="919.43"/>
    <n v="948.3"/>
    <n v="1030.25"/>
    <n v="0"/>
    <n v="161211"/>
    <n v="0"/>
    <n v="161211"/>
    <n v="81855"/>
    <n v="1147.5"/>
    <n v="2442.1350000000002"/>
    <n v="244.21350000000004"/>
    <n v="2468.9984850000001"/>
    <n v="249368.84698500001"/>
  </r>
  <r>
    <d v="2024-04-30T00:00:00"/>
    <x v="0"/>
    <x v="5"/>
    <m/>
    <x v="49"/>
    <s v="mo"/>
    <x v="1"/>
    <n v="50"/>
    <n v="1989"/>
    <n v="44"/>
    <n v="150"/>
    <n v="250"/>
    <n v="42"/>
    <n v="442"/>
    <n v="1"/>
    <n v="919.43"/>
    <n v="948.3"/>
    <n v="1030.25"/>
    <n v="137914.5"/>
    <n v="237075"/>
    <n v="43270.5"/>
    <n v="418260"/>
    <n v="212823"/>
    <n v="2983.5"/>
    <n v="6340.665"/>
    <n v="634.06650000000002"/>
    <n v="6410.4123150000005"/>
    <n v="647451.64381499996"/>
  </r>
  <r>
    <d v="2024-04-30T00:00:00"/>
    <x v="0"/>
    <x v="3"/>
    <m/>
    <x v="44"/>
    <s v="cwo"/>
    <x v="4"/>
    <n v="65"/>
    <n v="1170"/>
    <n v="80"/>
    <n v="140"/>
    <n v="10"/>
    <n v="50"/>
    <n v="200"/>
    <n v="1"/>
    <n v="1160.02"/>
    <n v="1188.9000000000001"/>
    <n v="1270.83"/>
    <n v="162402.79999999999"/>
    <n v="11889"/>
    <n v="63541.5"/>
    <n v="237833.3"/>
    <n v="125190"/>
    <n v="1755"/>
    <n v="3647.7829999999999"/>
    <n v="364.7783"/>
    <n v="3687.9086130000001"/>
    <n v="372478.769913"/>
  </r>
  <r>
    <d v="2024-04-30T00:00:00"/>
    <x v="0"/>
    <x v="3"/>
    <m/>
    <x v="44"/>
    <s v="jso"/>
    <x v="3"/>
    <n v="50"/>
    <n v="450"/>
    <n v="80"/>
    <n v="0"/>
    <n v="50"/>
    <n v="50"/>
    <n v="100"/>
    <n v="1"/>
    <n v="919.43"/>
    <n v="948.3"/>
    <n v="1030.25"/>
    <n v="0"/>
    <n v="47415"/>
    <n v="51512.5"/>
    <n v="98927.5"/>
    <n v="48150"/>
    <n v="675"/>
    <n v="1477.5250000000001"/>
    <n v="147.75250000000003"/>
    <n v="1493.777775"/>
    <n v="150871.55527499999"/>
  </r>
  <r>
    <d v="2024-04-30T00:00:00"/>
    <x v="0"/>
    <x v="3"/>
    <m/>
    <x v="83"/>
    <s v="mo"/>
    <x v="1"/>
    <n v="50"/>
    <n v="1350"/>
    <n v="81"/>
    <n v="200"/>
    <n v="0"/>
    <n v="100"/>
    <n v="300"/>
    <n v="1"/>
    <n v="919.43"/>
    <n v="948.3"/>
    <n v="1030.25"/>
    <n v="183886"/>
    <n v="0"/>
    <n v="103025"/>
    <n v="286911"/>
    <n v="144450"/>
    <n v="2025"/>
    <n v="4333.8599999999997"/>
    <n v="433.38599999999997"/>
    <n v="4381.5324600000004"/>
    <n v="442534.77846"/>
  </r>
  <r>
    <d v="2024-04-30T00:00:00"/>
    <x v="0"/>
    <x v="3"/>
    <m/>
    <x v="83"/>
    <s v="Dro"/>
    <x v="0"/>
    <n v="65"/>
    <n v="6435"/>
    <n v="81"/>
    <n v="700"/>
    <n v="200"/>
    <n v="200"/>
    <n v="1100"/>
    <n v="1"/>
    <n v="1161.27"/>
    <n v="1190.1300000000001"/>
    <n v="1272.08"/>
    <n v="812889"/>
    <n v="238026.00000000003"/>
    <n v="254416"/>
    <n v="1305331"/>
    <n v="688545"/>
    <n v="9652.5"/>
    <n v="20035.285"/>
    <n v="2003.5285000000001"/>
    <n v="20255.673135000001"/>
    <n v="2045822.986635"/>
  </r>
  <r>
    <d v="2024-04-30T00:00:00"/>
    <x v="0"/>
    <x v="0"/>
    <m/>
    <x v="73"/>
    <s v="Dro"/>
    <x v="0"/>
    <n v="65"/>
    <n v="4094.9999999999995"/>
    <n v="201"/>
    <n v="400"/>
    <n v="150"/>
    <n v="150"/>
    <n v="700"/>
    <n v="1"/>
    <n v="1161.27"/>
    <n v="1190.1300000000001"/>
    <n v="1272.08"/>
    <n v="464508"/>
    <n v="178519.50000000003"/>
    <n v="190812"/>
    <n v="833839.5"/>
    <n v="438164.99999999994"/>
    <n v="6142.4999999999991"/>
    <n v="12781.470000000001"/>
    <n v="1278.1470000000002"/>
    <n v="12922.066170000002"/>
    <n v="1305128.6831700001"/>
  </r>
  <r>
    <d v="2024-04-30T00:00:00"/>
    <x v="0"/>
    <x v="0"/>
    <m/>
    <x v="52"/>
    <s v="jso"/>
    <x v="3"/>
    <n v="50"/>
    <n v="1350"/>
    <n v="202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4-30T00:00:00"/>
    <x v="0"/>
    <x v="0"/>
    <m/>
    <x v="12"/>
    <s v="Dro"/>
    <x v="0"/>
    <n v="65"/>
    <n v="1462.5"/>
    <n v="203"/>
    <n v="0"/>
    <n v="250"/>
    <n v="0"/>
    <n v="250"/>
    <n v="1"/>
    <n v="1161.27"/>
    <n v="1190.1300000000001"/>
    <n v="1272.08"/>
    <n v="0"/>
    <n v="297532.5"/>
    <n v="0"/>
    <n v="297532.5"/>
    <n v="156487.5"/>
    <n v="2193.75"/>
    <n v="4562.1374999999998"/>
    <n v="456.21375"/>
    <n v="4612.3210125000005"/>
    <n v="465844.42226249998"/>
  </r>
  <r>
    <d v="2024-04-30T00:00:00"/>
    <x v="0"/>
    <x v="0"/>
    <m/>
    <x v="52"/>
    <s v="javo"/>
    <x v="7"/>
    <n v="50"/>
    <n v="301.5"/>
    <n v="204"/>
    <n v="35"/>
    <n v="32"/>
    <n v="0"/>
    <n v="67"/>
    <n v="1"/>
    <n v="919.43"/>
    <n v="948.3"/>
    <n v="1030.25"/>
    <n v="32180.05"/>
    <n v="30345.599999999999"/>
    <n v="0"/>
    <n v="62525.649999999994"/>
    <n v="32260.5"/>
    <n v="452.25"/>
    <n v="952.38400000000001"/>
    <n v="95.238400000000013"/>
    <n v="962.86022400000002"/>
    <n v="97248.882624000005"/>
  </r>
  <r>
    <d v="2024-04-30T00:00:00"/>
    <x v="0"/>
    <x v="0"/>
    <m/>
    <x v="52"/>
    <s v="jso"/>
    <x v="3"/>
    <n v="50"/>
    <n v="675"/>
    <n v="204"/>
    <n v="0"/>
    <n v="75"/>
    <n v="75"/>
    <n v="150"/>
    <n v="1"/>
    <n v="919.43"/>
    <n v="948.3"/>
    <n v="1030.25"/>
    <n v="0"/>
    <n v="71122.5"/>
    <n v="77268.75"/>
    <n v="148391.25"/>
    <n v="72225"/>
    <n v="1012.5"/>
    <n v="2216.2874999999999"/>
    <n v="221.62875"/>
    <n v="2240.6666625000003"/>
    <n v="226307.33291250002"/>
  </r>
  <r>
    <d v="2024-04-30T00:00:00"/>
    <x v="0"/>
    <x v="0"/>
    <m/>
    <x v="34"/>
    <s v="Dro"/>
    <x v="0"/>
    <n v="65"/>
    <n v="1778.3999999999999"/>
    <n v="205"/>
    <n v="0"/>
    <n v="0"/>
    <n v="304"/>
    <n v="304"/>
    <n v="1"/>
    <n v="1161.27"/>
    <n v="1190.1300000000001"/>
    <n v="1272.08"/>
    <n v="0"/>
    <n v="0"/>
    <n v="386712.31999999995"/>
    <n v="386712.31999999995"/>
    <n v="190288.8"/>
    <n v="2667.6"/>
    <n v="5796.6871999999985"/>
    <n v="579.66871999999989"/>
    <n v="5860.4507591999991"/>
    <n v="591905.52667919989"/>
  </r>
  <r>
    <d v="2024-04-30T00:00:00"/>
    <x v="0"/>
    <x v="0"/>
    <m/>
    <x v="34"/>
    <s v="Dro"/>
    <x v="0"/>
    <n v="65"/>
    <n v="1755"/>
    <n v="206"/>
    <n v="0"/>
    <n v="0"/>
    <n v="300"/>
    <n v="300"/>
    <n v="1"/>
    <n v="1161.27"/>
    <n v="1190.1300000000001"/>
    <n v="1272.08"/>
    <n v="0"/>
    <n v="0"/>
    <n v="381624"/>
    <n v="381624"/>
    <n v="187785"/>
    <n v="2632.5"/>
    <n v="5720.415"/>
    <n v="572.04150000000004"/>
    <n v="5783.3395650000011"/>
    <n v="584117.29606500012"/>
  </r>
  <r>
    <d v="2024-04-30T00:00:00"/>
    <x v="0"/>
    <x v="0"/>
    <m/>
    <x v="26"/>
    <s v="Dro"/>
    <x v="0"/>
    <n v="65"/>
    <n v="1755"/>
    <n v="207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4-30T00:00:00"/>
    <x v="0"/>
    <x v="0"/>
    <m/>
    <x v="26"/>
    <s v="Dro"/>
    <x v="0"/>
    <n v="65"/>
    <n v="702"/>
    <n v="208"/>
    <n v="50"/>
    <n v="40"/>
    <n v="30"/>
    <n v="120"/>
    <n v="1"/>
    <n v="1161.27"/>
    <n v="1190.1300000000001"/>
    <n v="1272.08"/>
    <n v="58063.5"/>
    <n v="47605.200000000004"/>
    <n v="38162.399999999994"/>
    <n v="143831.1"/>
    <n v="75114"/>
    <n v="1053"/>
    <n v="2199.9810000000002"/>
    <n v="219.99810000000002"/>
    <n v="2224.1807910000002"/>
    <n v="224642.25989099999"/>
  </r>
  <r>
    <d v="2024-04-30T00:00:00"/>
    <x v="0"/>
    <x v="0"/>
    <m/>
    <x v="26"/>
    <s v="javo"/>
    <x v="7"/>
    <n v="50"/>
    <n v="18"/>
    <n v="208"/>
    <n v="4"/>
    <n v="0"/>
    <n v="0"/>
    <n v="4"/>
    <n v="1"/>
    <n v="919.43"/>
    <n v="948.3"/>
    <n v="1030.25"/>
    <n v="3677.72"/>
    <n v="0"/>
    <n v="0"/>
    <n v="3677.72"/>
    <n v="1926"/>
    <n v="27"/>
    <n v="56.307199999999995"/>
    <n v="5.6307200000000002"/>
    <n v="56.926579199999999"/>
    <n v="5749.5844991999993"/>
  </r>
  <r>
    <d v="2024-04-30T00:00:00"/>
    <x v="0"/>
    <x v="0"/>
    <m/>
    <x v="4"/>
    <s v="javo"/>
    <x v="7"/>
    <n v="50"/>
    <n v="315"/>
    <n v="209"/>
    <n v="40"/>
    <n v="30"/>
    <n v="0"/>
    <n v="70"/>
    <n v="1"/>
    <n v="919.43"/>
    <n v="948.3"/>
    <n v="1030.25"/>
    <n v="36777.199999999997"/>
    <n v="28449"/>
    <n v="0"/>
    <n v="65226.2"/>
    <n v="33705"/>
    <n v="472.5"/>
    <n v="994.03700000000003"/>
    <n v="99.403700000000015"/>
    <n v="1004.9714069999999"/>
    <n v="101502.11210699999"/>
  </r>
  <r>
    <d v="2024-04-30T00:00:00"/>
    <x v="0"/>
    <x v="0"/>
    <m/>
    <x v="11"/>
    <s v="jso"/>
    <x v="3"/>
    <n v="50"/>
    <n v="1305"/>
    <n v="210"/>
    <n v="200"/>
    <n v="50"/>
    <n v="40"/>
    <n v="290"/>
    <n v="1"/>
    <n v="919.43"/>
    <n v="948.3"/>
    <n v="1030.25"/>
    <n v="183886"/>
    <n v="47415"/>
    <n v="41210"/>
    <n v="272511"/>
    <n v="139635"/>
    <n v="1957.5"/>
    <n v="4141.0349999999999"/>
    <n v="414.1035"/>
    <n v="4186.5863850000005"/>
    <n v="422845.22488499997"/>
  </r>
  <r>
    <d v="2024-04-30T00:00:00"/>
    <x v="0"/>
    <x v="0"/>
    <m/>
    <x v="56"/>
    <s v="jso"/>
    <x v="3"/>
    <n v="50"/>
    <n v="405"/>
    <n v="211"/>
    <n v="90"/>
    <n v="0"/>
    <n v="0"/>
    <n v="90"/>
    <n v="1"/>
    <n v="919.43"/>
    <n v="948.3"/>
    <n v="1030.25"/>
    <n v="82748.7"/>
    <n v="0"/>
    <n v="0"/>
    <n v="82748.7"/>
    <n v="43335"/>
    <n v="607.5"/>
    <n v="1266.912"/>
    <n v="126.69120000000001"/>
    <n v="1280.8480319999999"/>
    <n v="129365.65123199999"/>
  </r>
  <r>
    <d v="2024-04-30T00:00:00"/>
    <x v="0"/>
    <x v="0"/>
    <m/>
    <x v="56"/>
    <s v="Dro"/>
    <x v="0"/>
    <n v="65"/>
    <n v="1755"/>
    <n v="212"/>
    <n v="0"/>
    <n v="250"/>
    <n v="50"/>
    <n v="300"/>
    <n v="1"/>
    <n v="1161.27"/>
    <n v="1190.1300000000001"/>
    <n v="1272.08"/>
    <n v="0"/>
    <n v="297532.5"/>
    <n v="63604"/>
    <n v="361136.5"/>
    <n v="187785"/>
    <n v="2632.5"/>
    <n v="5515.54"/>
    <n v="551.55399999999997"/>
    <n v="5576.2109400000008"/>
    <n v="563197.30494000006"/>
  </r>
  <r>
    <d v="2024-04-30T00:00:00"/>
    <x v="0"/>
    <x v="0"/>
    <m/>
    <x v="56"/>
    <s v="Dro"/>
    <x v="0"/>
    <n v="65"/>
    <n v="1755"/>
    <n v="213"/>
    <n v="200"/>
    <n v="75"/>
    <n v="25"/>
    <n v="300"/>
    <n v="1"/>
    <n v="1161.27"/>
    <n v="1190.1300000000001"/>
    <n v="1272.08"/>
    <n v="232254"/>
    <n v="89259.750000000015"/>
    <n v="31802"/>
    <n v="353315.75"/>
    <n v="187785"/>
    <n v="2632.5"/>
    <n v="5437.3325000000004"/>
    <n v="543.73325000000011"/>
    <n v="5497.1431575000006"/>
    <n v="555211.45890750003"/>
  </r>
  <r>
    <d v="2024-04-30T00:00:00"/>
    <x v="0"/>
    <x v="0"/>
    <m/>
    <x v="56"/>
    <s v="Dro"/>
    <x v="0"/>
    <n v="65"/>
    <n v="1755"/>
    <n v="214"/>
    <n v="200"/>
    <n v="75"/>
    <n v="25"/>
    <n v="300"/>
    <n v="1"/>
    <n v="1161.27"/>
    <n v="1190.1300000000001"/>
    <n v="1272.08"/>
    <n v="232254"/>
    <n v="89259.750000000015"/>
    <n v="31802"/>
    <n v="353315.75"/>
    <n v="187785"/>
    <n v="2632.5"/>
    <n v="5437.3325000000004"/>
    <n v="543.73325000000011"/>
    <n v="5497.1431575000006"/>
    <n v="555211.45890750003"/>
  </r>
  <r>
    <d v="2024-04-30T00:00:00"/>
    <x v="0"/>
    <x v="0"/>
    <m/>
    <x v="56"/>
    <s v="jso"/>
    <x v="3"/>
    <n v="50"/>
    <n v="1350"/>
    <n v="215"/>
    <n v="150"/>
    <n v="100"/>
    <n v="50"/>
    <n v="300"/>
    <n v="1"/>
    <n v="919.43"/>
    <n v="948.3"/>
    <n v="1030.25"/>
    <n v="137914.5"/>
    <n v="94830"/>
    <n v="51512.5"/>
    <n v="284257"/>
    <n v="144450"/>
    <n v="2025"/>
    <n v="4307.32"/>
    <n v="430.73199999999997"/>
    <n v="4354.7005200000003"/>
    <n v="439824.75252000004"/>
  </r>
  <r>
    <d v="2024-04-30T00:00:00"/>
    <x v="0"/>
    <x v="0"/>
    <m/>
    <x v="56"/>
    <s v="jso"/>
    <x v="3"/>
    <n v="50"/>
    <n v="1350"/>
    <n v="216"/>
    <n v="150"/>
    <n v="100"/>
    <n v="50"/>
    <n v="300"/>
    <n v="1"/>
    <n v="919.43"/>
    <n v="948.3"/>
    <n v="1030.25"/>
    <n v="137914.5"/>
    <n v="94830"/>
    <n v="51512.5"/>
    <n v="284257"/>
    <n v="144450"/>
    <n v="2025"/>
    <n v="4307.32"/>
    <n v="430.73199999999997"/>
    <n v="4354.7005200000003"/>
    <n v="439824.75252000004"/>
  </r>
  <r>
    <d v="2024-04-30T00:00:00"/>
    <x v="0"/>
    <x v="1"/>
    <m/>
    <x v="86"/>
    <s v="mo"/>
    <x v="1"/>
    <n v="50"/>
    <n v="2700"/>
    <n v="101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30T00:00:00"/>
    <x v="0"/>
    <x v="1"/>
    <m/>
    <x v="86"/>
    <s v="mo"/>
    <x v="1"/>
    <n v="50"/>
    <n v="3600"/>
    <n v="102"/>
    <n v="0"/>
    <n v="500"/>
    <n v="300"/>
    <n v="800"/>
    <n v="1"/>
    <n v="919.43"/>
    <n v="948.3"/>
    <n v="1030.25"/>
    <n v="0"/>
    <n v="474150"/>
    <n v="309075"/>
    <n v="783225"/>
    <n v="385200"/>
    <n v="5400"/>
    <n v="11738.25"/>
    <n v="1173.825"/>
    <n v="11867.37075"/>
    <n v="1198604.44575"/>
  </r>
  <r>
    <d v="2024-04-30T00:00:00"/>
    <x v="0"/>
    <x v="1"/>
    <m/>
    <x v="103"/>
    <s v="mo"/>
    <x v="1"/>
    <n v="50"/>
    <n v="2700"/>
    <n v="103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4-30T00:00:00"/>
    <x v="0"/>
    <x v="1"/>
    <m/>
    <x v="103"/>
    <s v="mo"/>
    <x v="1"/>
    <n v="50"/>
    <n v="3600"/>
    <n v="104"/>
    <n v="0"/>
    <n v="400"/>
    <n v="400"/>
    <n v="800"/>
    <n v="1"/>
    <n v="919.43"/>
    <n v="948.3"/>
    <n v="1030.25"/>
    <n v="0"/>
    <n v="379320"/>
    <n v="412100"/>
    <n v="791420"/>
    <n v="385200"/>
    <n v="5400"/>
    <n v="11820.2"/>
    <n v="1182.0200000000002"/>
    <n v="11950.2222"/>
    <n v="1206972.4421999999"/>
  </r>
  <r>
    <d v="2024-04-30T00:00:00"/>
    <x v="0"/>
    <x v="6"/>
    <m/>
    <x v="60"/>
    <s v="cwo"/>
    <x v="4"/>
    <n v="65"/>
    <n v="1755"/>
    <n v="29"/>
    <n v="150"/>
    <n v="100"/>
    <n v="50"/>
    <n v="300"/>
    <n v="1"/>
    <n v="1160.02"/>
    <n v="1188.9000000000001"/>
    <n v="1270.83"/>
    <n v="174003"/>
    <n v="118890.00000000001"/>
    <n v="63541.5"/>
    <n v="356434.5"/>
    <n v="187785"/>
    <n v="2632.5"/>
    <n v="5468.52"/>
    <n v="546.85200000000009"/>
    <n v="5528.6737199999998"/>
    <n v="558396.04571999994"/>
  </r>
  <r>
    <d v="2024-04-30T00:00:00"/>
    <x v="0"/>
    <x v="6"/>
    <m/>
    <x v="60"/>
    <s v="jso"/>
    <x v="3"/>
    <n v="50"/>
    <n v="2250"/>
    <n v="30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4-30T00:00:00"/>
    <x v="0"/>
    <x v="6"/>
    <m/>
    <x v="60"/>
    <s v="jso"/>
    <x v="3"/>
    <n v="50"/>
    <n v="1350"/>
    <n v="31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4-30T00:00:00"/>
    <x v="0"/>
    <x v="6"/>
    <m/>
    <x v="60"/>
    <s v="kso"/>
    <x v="6"/>
    <n v="50"/>
    <n v="1350"/>
    <n v="32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4-30T00:00:00"/>
    <x v="0"/>
    <x v="4"/>
    <m/>
    <x v="68"/>
    <s v="mo"/>
    <x v="1"/>
    <n v="50"/>
    <n v="1800"/>
    <n v="80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4-30T00:00:00"/>
    <x v="0"/>
    <x v="4"/>
    <m/>
    <x v="68"/>
    <s v="mo"/>
    <x v="1"/>
    <n v="50"/>
    <n v="1350"/>
    <n v="81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30T00:00:00"/>
    <x v="0"/>
    <x v="4"/>
    <m/>
    <x v="68"/>
    <s v="mo"/>
    <x v="1"/>
    <n v="50"/>
    <n v="1350"/>
    <n v="82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30T00:00:00"/>
    <x v="0"/>
    <x v="4"/>
    <m/>
    <x v="68"/>
    <s v="mo"/>
    <x v="1"/>
    <n v="50"/>
    <n v="1521"/>
    <n v="83"/>
    <n v="0"/>
    <n v="0"/>
    <n v="338"/>
    <n v="338"/>
    <n v="1"/>
    <n v="919.43"/>
    <n v="948.3"/>
    <n v="1030.25"/>
    <n v="0"/>
    <n v="0"/>
    <n v="348224.5"/>
    <n v="348224.5"/>
    <n v="162747"/>
    <n v="2281.5"/>
    <n v="5132.53"/>
    <n v="513.25300000000004"/>
    <n v="5188.9878300000009"/>
    <n v="524087.77083000005"/>
  </r>
  <r>
    <d v="2024-04-30T00:00:00"/>
    <x v="0"/>
    <x v="4"/>
    <m/>
    <x v="68"/>
    <s v="mo"/>
    <x v="1"/>
    <n v="50"/>
    <n v="279"/>
    <n v="84"/>
    <n v="0"/>
    <n v="0"/>
    <n v="62"/>
    <n v="62"/>
    <n v="1"/>
    <n v="919.43"/>
    <n v="948.3"/>
    <n v="1030.25"/>
    <n v="0"/>
    <n v="0"/>
    <n v="63875.5"/>
    <n v="63875.5"/>
    <n v="29853"/>
    <n v="418.5"/>
    <n v="941.47"/>
    <n v="94.147000000000006"/>
    <n v="951.82617000000005"/>
    <n v="96134.443169999999"/>
  </r>
  <r>
    <d v="2024-04-30T00:00:00"/>
    <x v="0"/>
    <x v="4"/>
    <m/>
    <x v="7"/>
    <s v="javo"/>
    <x v="7"/>
    <n v="50"/>
    <n v="1350"/>
    <n v="8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30T00:00:00"/>
    <x v="0"/>
    <x v="4"/>
    <m/>
    <x v="7"/>
    <s v="javo"/>
    <x v="7"/>
    <n v="50"/>
    <n v="1350"/>
    <n v="8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4-30T00:00:00"/>
    <x v="0"/>
    <x v="4"/>
    <m/>
    <x v="7"/>
    <s v="javo"/>
    <x v="7"/>
    <n v="50"/>
    <n v="900"/>
    <n v="87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4-30T00:00:00"/>
    <x v="0"/>
    <x v="4"/>
    <m/>
    <x v="7"/>
    <s v="javo"/>
    <x v="7"/>
    <n v="50"/>
    <n v="1350"/>
    <n v="88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30T00:00:00"/>
    <x v="0"/>
    <x v="4"/>
    <m/>
    <x v="7"/>
    <s v="javo"/>
    <x v="7"/>
    <n v="50"/>
    <n v="1350"/>
    <n v="89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30T00:00:00"/>
    <x v="0"/>
    <x v="4"/>
    <m/>
    <x v="48"/>
    <s v="jso"/>
    <x v="3"/>
    <n v="50"/>
    <n v="900"/>
    <n v="90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4-30T00:00:00"/>
    <x v="0"/>
    <x v="4"/>
    <m/>
    <x v="48"/>
    <s v="jso"/>
    <x v="3"/>
    <n v="50"/>
    <n v="1800"/>
    <n v="91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4-30T00:00:00"/>
    <x v="0"/>
    <x v="4"/>
    <m/>
    <x v="10"/>
    <s v="jso"/>
    <x v="3"/>
    <n v="50"/>
    <n v="1350"/>
    <n v="92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30T00:00:00"/>
    <x v="0"/>
    <x v="4"/>
    <m/>
    <x v="10"/>
    <s v="jso"/>
    <x v="3"/>
    <n v="50"/>
    <n v="1350"/>
    <n v="93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4-30T00:00:00"/>
    <x v="0"/>
    <x v="4"/>
    <m/>
    <x v="10"/>
    <s v="jso"/>
    <x v="3"/>
    <n v="50"/>
    <n v="900"/>
    <n v="94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4-30T00:00:00"/>
    <x v="0"/>
    <x v="2"/>
    <m/>
    <x v="32"/>
    <s v="jso"/>
    <x v="3"/>
    <n v="50"/>
    <n v="3150"/>
    <n v="125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4-30T00:00:00"/>
    <x v="0"/>
    <x v="2"/>
    <m/>
    <x v="32"/>
    <s v="jmso"/>
    <x v="2"/>
    <n v="50"/>
    <n v="3150"/>
    <n v="126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5-01T00:00:00"/>
    <x v="1"/>
    <x v="9"/>
    <m/>
    <x v="104"/>
    <s v="jso"/>
    <x v="3"/>
    <n v="50"/>
    <n v="540"/>
    <n v="34"/>
    <n v="20"/>
    <n v="100"/>
    <n v="0"/>
    <n v="120"/>
    <n v="1"/>
    <n v="919.43"/>
    <n v="948.3"/>
    <n v="1030.25"/>
    <n v="18388.599999999999"/>
    <n v="94830"/>
    <n v="0"/>
    <n v="113218.6"/>
    <n v="57780"/>
    <n v="810"/>
    <n v="1718.086"/>
    <n v="171.80860000000001"/>
    <n v="1736.984946"/>
    <n v="175435.47954600002"/>
  </r>
  <r>
    <d v="2024-05-01T00:00:00"/>
    <x v="1"/>
    <x v="9"/>
    <m/>
    <x v="104"/>
    <s v="jso"/>
    <x v="3"/>
    <n v="50"/>
    <n v="540"/>
    <n v="35"/>
    <n v="20"/>
    <n v="100"/>
    <n v="0"/>
    <n v="120"/>
    <n v="1"/>
    <n v="919.43"/>
    <n v="948.3"/>
    <n v="1030.25"/>
    <n v="18388.599999999999"/>
    <n v="94830"/>
    <n v="0"/>
    <n v="113218.6"/>
    <n v="57780"/>
    <n v="810"/>
    <n v="1718.086"/>
    <n v="171.80860000000001"/>
    <n v="1736.984946"/>
    <n v="175435.47954600002"/>
  </r>
  <r>
    <d v="2024-05-01T00:00:00"/>
    <x v="1"/>
    <x v="9"/>
    <m/>
    <x v="104"/>
    <s v="jso"/>
    <x v="3"/>
    <n v="50"/>
    <n v="1260"/>
    <n v="36"/>
    <n v="80"/>
    <n v="200"/>
    <n v="0"/>
    <n v="280"/>
    <n v="1"/>
    <n v="919.43"/>
    <n v="948.3"/>
    <n v="1030.25"/>
    <n v="73554.399999999994"/>
    <n v="189660"/>
    <n v="0"/>
    <n v="263214.40000000002"/>
    <n v="134820"/>
    <n v="1890"/>
    <n v="3999.2440000000001"/>
    <n v="399.92440000000005"/>
    <n v="4043.2356840000007"/>
    <n v="408366.80408400006"/>
  </r>
  <r>
    <d v="2024-05-01T00:00:00"/>
    <x v="1"/>
    <x v="9"/>
    <m/>
    <x v="104"/>
    <s v="jso"/>
    <x v="3"/>
    <n v="50"/>
    <n v="1260"/>
    <n v="37"/>
    <n v="80"/>
    <n v="200"/>
    <n v="0"/>
    <n v="280"/>
    <n v="1"/>
    <n v="919.43"/>
    <n v="948.3"/>
    <n v="1030.25"/>
    <n v="73554.399999999994"/>
    <n v="189660"/>
    <n v="0"/>
    <n v="263214.40000000002"/>
    <n v="134820"/>
    <n v="1890"/>
    <n v="3999.2440000000001"/>
    <n v="399.92440000000005"/>
    <n v="4043.2356840000007"/>
    <n v="408366.80408400006"/>
  </r>
  <r>
    <d v="2024-05-01T00:00:00"/>
    <x v="1"/>
    <x v="9"/>
    <m/>
    <x v="97"/>
    <s v="kso"/>
    <x v="6"/>
    <n v="50"/>
    <n v="6300"/>
    <n v="38"/>
    <n v="550"/>
    <n v="600"/>
    <n v="250"/>
    <n v="1400"/>
    <n v="1"/>
    <n v="919.43"/>
    <n v="948.3"/>
    <n v="1030.25"/>
    <n v="505686.5"/>
    <n v="568980"/>
    <n v="257562.5"/>
    <n v="1332229"/>
    <n v="674100"/>
    <n v="9450"/>
    <n v="20157.79"/>
    <n v="2015.7790000000002"/>
    <n v="20379.525690000002"/>
    <n v="2058332.0946900002"/>
  </r>
  <r>
    <d v="2024-05-01T00:00:00"/>
    <x v="1"/>
    <x v="9"/>
    <m/>
    <x v="104"/>
    <s v="jso"/>
    <x v="3"/>
    <n v="50"/>
    <n v="1170"/>
    <n v="39"/>
    <n v="160"/>
    <n v="100"/>
    <n v="0"/>
    <n v="260"/>
    <n v="1"/>
    <n v="919.43"/>
    <n v="948.3"/>
    <n v="1030.25"/>
    <n v="147108.79999999999"/>
    <n v="94830"/>
    <n v="0"/>
    <n v="241938.8"/>
    <n v="125190"/>
    <n v="1755"/>
    <n v="3688.8379999999997"/>
    <n v="368.88380000000001"/>
    <n v="3729.4152180000001"/>
    <n v="376670.937018"/>
  </r>
  <r>
    <d v="2024-05-01T00:00:00"/>
    <x v="1"/>
    <x v="9"/>
    <m/>
    <x v="104"/>
    <s v="jso"/>
    <x v="3"/>
    <n v="50"/>
    <n v="450"/>
    <n v="40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5-01T00:00:00"/>
    <x v="1"/>
    <x v="9"/>
    <m/>
    <x v="104"/>
    <s v="jso"/>
    <x v="3"/>
    <n v="50"/>
    <n v="540"/>
    <n v="41"/>
    <n v="20"/>
    <n v="100"/>
    <n v="0"/>
    <n v="120"/>
    <n v="1"/>
    <n v="919.43"/>
    <n v="948.3"/>
    <n v="1030.25"/>
    <n v="18388.599999999999"/>
    <n v="94830"/>
    <n v="0"/>
    <n v="113218.6"/>
    <n v="57780"/>
    <n v="810"/>
    <n v="1718.086"/>
    <n v="171.80860000000001"/>
    <n v="1736.984946"/>
    <n v="175435.47954600002"/>
  </r>
  <r>
    <d v="2024-05-01T00:00:00"/>
    <x v="1"/>
    <x v="9"/>
    <m/>
    <x v="104"/>
    <s v="jso"/>
    <x v="3"/>
    <n v="50"/>
    <n v="540"/>
    <n v="42"/>
    <n v="20"/>
    <n v="100"/>
    <n v="0"/>
    <n v="120"/>
    <n v="1"/>
    <n v="919.43"/>
    <n v="948.3"/>
    <n v="1030.25"/>
    <n v="18388.599999999999"/>
    <n v="94830"/>
    <n v="0"/>
    <n v="113218.6"/>
    <n v="57780"/>
    <n v="810"/>
    <n v="1718.086"/>
    <n v="171.80860000000001"/>
    <n v="1736.984946"/>
    <n v="175435.47954600002"/>
  </r>
  <r>
    <d v="2024-05-01T00:00:00"/>
    <x v="1"/>
    <x v="3"/>
    <m/>
    <x v="64"/>
    <s v="jmso"/>
    <x v="2"/>
    <n v="50"/>
    <n v="585"/>
    <n v="82"/>
    <n v="0"/>
    <n v="130"/>
    <n v="0"/>
    <n v="130"/>
    <n v="1"/>
    <n v="919.43"/>
    <n v="948.3"/>
    <n v="1030.25"/>
    <n v="0"/>
    <n v="123279"/>
    <n v="0"/>
    <n v="123279"/>
    <n v="62595"/>
    <n v="877.5"/>
    <n v="1867.5150000000001"/>
    <n v="186.75150000000002"/>
    <n v="1888.0576650000003"/>
    <n v="190693.82416500003"/>
  </r>
  <r>
    <d v="2024-05-01T00:00:00"/>
    <x v="1"/>
    <x v="3"/>
    <m/>
    <x v="64"/>
    <s v="kso"/>
    <x v="6"/>
    <n v="50"/>
    <n v="2115"/>
    <n v="82"/>
    <n v="300"/>
    <n v="70"/>
    <n v="100"/>
    <n v="470"/>
    <n v="1"/>
    <n v="919.43"/>
    <n v="948.3"/>
    <n v="1030.25"/>
    <n v="275829"/>
    <n v="66381"/>
    <n v="103025"/>
    <n v="445235"/>
    <n v="226305"/>
    <n v="3172.5"/>
    <n v="6747.125"/>
    <n v="674.71250000000009"/>
    <n v="6821.3433750000004"/>
    <n v="688955.68087500008"/>
  </r>
  <r>
    <d v="2024-05-01T00:00:00"/>
    <x v="1"/>
    <x v="3"/>
    <m/>
    <x v="64"/>
    <s v="cwo"/>
    <x v="4"/>
    <n v="65"/>
    <n v="3510"/>
    <n v="82"/>
    <n v="500"/>
    <n v="0"/>
    <n v="100"/>
    <n v="600"/>
    <n v="1"/>
    <n v="1160.02"/>
    <n v="1188.9000000000001"/>
    <n v="1270.83"/>
    <n v="580010"/>
    <n v="0"/>
    <n v="127083"/>
    <n v="707093"/>
    <n v="375570"/>
    <n v="5265"/>
    <n v="10879.28"/>
    <n v="1087.9280000000001"/>
    <n v="10998.952080000001"/>
    <n v="1110894.1600800001"/>
  </r>
  <r>
    <d v="2024-05-01T00:00:00"/>
    <x v="1"/>
    <x v="3"/>
    <m/>
    <x v="98"/>
    <s v="cwo"/>
    <x v="4"/>
    <n v="65"/>
    <n v="2925"/>
    <n v="83"/>
    <n v="300"/>
    <n v="100"/>
    <n v="100"/>
    <n v="500"/>
    <n v="1"/>
    <n v="1160.02"/>
    <n v="1188.9000000000001"/>
    <n v="1270.83"/>
    <n v="348006"/>
    <n v="118890.00000000001"/>
    <n v="127083"/>
    <n v="593979"/>
    <n v="312975"/>
    <n v="4387.5"/>
    <n v="9113.4150000000009"/>
    <n v="911.34150000000011"/>
    <n v="9213.6625650000005"/>
    <n v="930579.91906500002"/>
  </r>
  <r>
    <d v="2024-05-01T00:00:00"/>
    <x v="1"/>
    <x v="0"/>
    <m/>
    <x v="11"/>
    <s v="Dro"/>
    <x v="0"/>
    <n v="65"/>
    <n v="1755"/>
    <n v="217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5-01T00:00:00"/>
    <x v="1"/>
    <x v="0"/>
    <m/>
    <x v="22"/>
    <s v="Dro"/>
    <x v="0"/>
    <n v="65"/>
    <n v="5265"/>
    <n v="218"/>
    <n v="400"/>
    <n v="400"/>
    <n v="100"/>
    <n v="900"/>
    <n v="1"/>
    <n v="1161.27"/>
    <n v="1190.1300000000001"/>
    <n v="1272.08"/>
    <n v="464508"/>
    <n v="476052.00000000006"/>
    <n v="127208"/>
    <n v="1067768"/>
    <n v="563355"/>
    <n v="7897.5"/>
    <n v="16390.205000000002"/>
    <n v="1639.0205000000003"/>
    <n v="16570.497255000002"/>
    <n v="1673620.2227550002"/>
  </r>
  <r>
    <d v="2024-05-01T00:00:00"/>
    <x v="1"/>
    <x v="0"/>
    <m/>
    <x v="105"/>
    <s v="Dro"/>
    <x v="0"/>
    <n v="65"/>
    <n v="1755"/>
    <n v="219"/>
    <n v="0"/>
    <n v="150"/>
    <n v="150"/>
    <n v="300"/>
    <n v="1"/>
    <n v="1161.27"/>
    <n v="1190.1300000000001"/>
    <n v="1272.08"/>
    <n v="0"/>
    <n v="178519.50000000003"/>
    <n v="190812"/>
    <n v="369331.5"/>
    <n v="187785"/>
    <n v="2632.5"/>
    <n v="5597.49"/>
    <n v="559.74900000000002"/>
    <n v="5659.0623899999991"/>
    <n v="571565.30138999992"/>
  </r>
  <r>
    <d v="2024-05-01T00:00:00"/>
    <x v="1"/>
    <x v="0"/>
    <m/>
    <x v="106"/>
    <s v="Dro"/>
    <x v="0"/>
    <n v="65"/>
    <n v="5265"/>
    <n v="220"/>
    <n v="900"/>
    <n v="0"/>
    <n v="0"/>
    <n v="900"/>
    <n v="1"/>
    <n v="1161.27"/>
    <n v="1190.1300000000001"/>
    <n v="1272.08"/>
    <n v="1045143"/>
    <n v="0"/>
    <n v="0"/>
    <n v="1045143"/>
    <n v="563355"/>
    <n v="7897.5"/>
    <n v="16163.955"/>
    <n v="1616.3955000000001"/>
    <n v="16341.758505000002"/>
    <n v="1650517.6090050002"/>
  </r>
  <r>
    <d v="2024-05-01T00:00:00"/>
    <x v="1"/>
    <x v="1"/>
    <m/>
    <x v="103"/>
    <s v="kso"/>
    <x v="6"/>
    <n v="50"/>
    <n v="3150"/>
    <n v="105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01T00:00:00"/>
    <x v="1"/>
    <x v="1"/>
    <m/>
    <x v="103"/>
    <s v="kso"/>
    <x v="6"/>
    <n v="50"/>
    <n v="3150"/>
    <n v="106"/>
    <n v="0"/>
    <n v="500"/>
    <n v="200"/>
    <n v="700"/>
    <n v="1"/>
    <n v="919.43"/>
    <n v="948.3"/>
    <n v="1030.25"/>
    <n v="0"/>
    <n v="474150"/>
    <n v="206050"/>
    <n v="680200"/>
    <n v="337050"/>
    <n v="4725"/>
    <n v="10219.75"/>
    <n v="1021.975"/>
    <n v="10332.16725"/>
    <n v="1043548.89225"/>
  </r>
  <r>
    <d v="2024-05-01T00:00:00"/>
    <x v="1"/>
    <x v="6"/>
    <m/>
    <x v="67"/>
    <s v="cwo"/>
    <x v="4"/>
    <n v="65"/>
    <n v="2925"/>
    <n v="33"/>
    <n v="500"/>
    <n v="0"/>
    <n v="0"/>
    <n v="500"/>
    <n v="1"/>
    <n v="1160.02"/>
    <n v="1188.9000000000001"/>
    <n v="1270.83"/>
    <n v="580010"/>
    <n v="0"/>
    <n v="0"/>
    <n v="580010"/>
    <n v="312975"/>
    <n v="4387.5"/>
    <n v="8973.7250000000004"/>
    <n v="897.37250000000006"/>
    <n v="9072.4359750000003"/>
    <n v="916316.03347500006"/>
  </r>
  <r>
    <d v="2024-05-01T00:00:00"/>
    <x v="1"/>
    <x v="6"/>
    <m/>
    <x v="67"/>
    <s v="cwo"/>
    <x v="4"/>
    <n v="65"/>
    <n v="2340"/>
    <n v="34"/>
    <n v="0"/>
    <n v="400"/>
    <n v="0"/>
    <n v="400"/>
    <n v="1"/>
    <n v="1160.02"/>
    <n v="1188.9000000000001"/>
    <n v="1270.83"/>
    <n v="0"/>
    <n v="475560.00000000006"/>
    <n v="0"/>
    <n v="475560.00000000006"/>
    <n v="250380"/>
    <n v="3510"/>
    <n v="7294.5"/>
    <n v="729.45"/>
    <n v="7374.7394999999997"/>
    <n v="744848.68949999998"/>
  </r>
  <r>
    <d v="2024-05-01T00:00:00"/>
    <x v="1"/>
    <x v="6"/>
    <m/>
    <x v="67"/>
    <s v="cwo"/>
    <x v="4"/>
    <n v="65"/>
    <n v="585"/>
    <n v="35"/>
    <n v="0"/>
    <n v="0"/>
    <n v="100"/>
    <n v="100"/>
    <n v="1"/>
    <n v="1160.02"/>
    <n v="1188.9000000000001"/>
    <n v="1270.83"/>
    <n v="0"/>
    <n v="0"/>
    <n v="127083"/>
    <n v="127083"/>
    <n v="62595"/>
    <n v="877.5"/>
    <n v="1905.5550000000001"/>
    <n v="190.55550000000002"/>
    <n v="1926.5161049999999"/>
    <n v="194578.12660499997"/>
  </r>
  <r>
    <d v="2024-05-01T00:00:00"/>
    <x v="1"/>
    <x v="6"/>
    <m/>
    <x v="67"/>
    <s v="Dro"/>
    <x v="0"/>
    <n v="65"/>
    <n v="877.5"/>
    <n v="35"/>
    <n v="0"/>
    <n v="75"/>
    <n v="75"/>
    <n v="150"/>
    <n v="1"/>
    <n v="1161.27"/>
    <n v="1190.1300000000001"/>
    <n v="1272.08"/>
    <n v="0"/>
    <n v="89259.750000000015"/>
    <n v="95406"/>
    <n v="184665.75"/>
    <n v="93892.5"/>
    <n v="1316.25"/>
    <n v="2798.7449999999999"/>
    <n v="279.87450000000001"/>
    <n v="2829.5311949999996"/>
    <n v="285782.65069499996"/>
  </r>
  <r>
    <d v="2024-05-01T00:00:00"/>
    <x v="1"/>
    <x v="6"/>
    <m/>
    <x v="67"/>
    <s v="jso"/>
    <x v="3"/>
    <n v="50"/>
    <n v="1462.5"/>
    <n v="36"/>
    <n v="125"/>
    <n v="100"/>
    <n v="100"/>
    <n v="325"/>
    <n v="1"/>
    <n v="919.43"/>
    <n v="948.3"/>
    <n v="1030.25"/>
    <n v="114928.75"/>
    <n v="94830"/>
    <n v="103025"/>
    <n v="312783.75"/>
    <n v="156487.5"/>
    <n v="2193.75"/>
    <n v="4714.6500000000005"/>
    <n v="471.46500000000009"/>
    <n v="4766.5111500000003"/>
    <n v="481417.62615000003"/>
  </r>
  <r>
    <d v="2024-05-01T00:00:00"/>
    <x v="1"/>
    <x v="4"/>
    <m/>
    <x v="10"/>
    <s v="mo"/>
    <x v="1"/>
    <n v="50"/>
    <n v="1350"/>
    <n v="9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1T00:00:00"/>
    <x v="1"/>
    <x v="4"/>
    <m/>
    <x v="10"/>
    <s v="mo"/>
    <x v="1"/>
    <n v="50"/>
    <n v="1350"/>
    <n v="9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1T00:00:00"/>
    <x v="1"/>
    <x v="4"/>
    <m/>
    <x v="10"/>
    <s v="mo"/>
    <x v="1"/>
    <n v="50"/>
    <n v="1350"/>
    <n v="97"/>
    <n v="100"/>
    <n v="200"/>
    <n v="0"/>
    <n v="300"/>
    <n v="1"/>
    <n v="919.43"/>
    <n v="948.3"/>
    <n v="1030.25"/>
    <n v="91943"/>
    <n v="189660"/>
    <n v="0"/>
    <n v="281603"/>
    <n v="144450"/>
    <n v="2025"/>
    <n v="4280.78"/>
    <n v="428.07799999999997"/>
    <n v="4327.8685800000003"/>
    <n v="437114.72658000002"/>
  </r>
  <r>
    <d v="2024-05-01T00:00:00"/>
    <x v="1"/>
    <x v="4"/>
    <m/>
    <x v="10"/>
    <s v="mo"/>
    <x v="1"/>
    <n v="50"/>
    <n v="1350"/>
    <n v="98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01T00:00:00"/>
    <x v="1"/>
    <x v="4"/>
    <m/>
    <x v="10"/>
    <s v="mo"/>
    <x v="1"/>
    <n v="50"/>
    <n v="900"/>
    <n v="99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01T00:00:00"/>
    <x v="1"/>
    <x v="2"/>
    <m/>
    <x v="39"/>
    <s v="jmso"/>
    <x v="2"/>
    <n v="50"/>
    <n v="3150"/>
    <n v="127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5-01T00:00:00"/>
    <x v="1"/>
    <x v="2"/>
    <m/>
    <x v="39"/>
    <s v="jso"/>
    <x v="3"/>
    <n v="50"/>
    <n v="3150"/>
    <n v="128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5-01T00:00:00"/>
    <x v="1"/>
    <x v="2"/>
    <m/>
    <x v="40"/>
    <s v="javo"/>
    <x v="7"/>
    <n v="50"/>
    <n v="1800"/>
    <n v="129"/>
    <n v="150"/>
    <n v="250"/>
    <n v="0"/>
    <n v="400"/>
    <n v="1"/>
    <n v="919.43"/>
    <n v="948.3"/>
    <n v="1030.25"/>
    <n v="137914.5"/>
    <n v="237075"/>
    <n v="0"/>
    <n v="374989.5"/>
    <n v="192600"/>
    <n v="2700"/>
    <n v="5702.8950000000004"/>
    <n v="570.28950000000009"/>
    <n v="5765.6268449999998"/>
    <n v="582328.31134499994"/>
  </r>
  <r>
    <d v="2024-05-01T00:00:00"/>
    <x v="1"/>
    <x v="2"/>
    <m/>
    <x v="40"/>
    <s v="jso"/>
    <x v="3"/>
    <n v="50"/>
    <n v="1350"/>
    <n v="12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1T00:00:00"/>
    <x v="1"/>
    <x v="2"/>
    <m/>
    <x v="31"/>
    <s v="jmso"/>
    <x v="2"/>
    <n v="50"/>
    <n v="1125"/>
    <n v="130"/>
    <n v="150"/>
    <n v="100"/>
    <n v="0"/>
    <n v="250"/>
    <n v="1"/>
    <n v="919.43"/>
    <n v="948.3"/>
    <n v="1030.25"/>
    <n v="137914.5"/>
    <n v="94830"/>
    <n v="0"/>
    <n v="232744.5"/>
    <n v="120375"/>
    <n v="1687.5"/>
    <n v="3548.07"/>
    <n v="354.80700000000002"/>
    <n v="3587.0987700000001"/>
    <n v="362296.97576999996"/>
  </r>
  <r>
    <d v="2024-05-01T00:00:00"/>
    <x v="1"/>
    <x v="2"/>
    <m/>
    <x v="31"/>
    <s v="javo"/>
    <x v="7"/>
    <n v="50"/>
    <n v="450"/>
    <n v="130"/>
    <n v="50"/>
    <n v="50"/>
    <n v="0"/>
    <n v="100"/>
    <n v="1"/>
    <n v="919.43"/>
    <n v="948.3"/>
    <n v="1030.25"/>
    <n v="45971.5"/>
    <n v="47415"/>
    <n v="0"/>
    <n v="93386.5"/>
    <n v="48150"/>
    <n v="675"/>
    <n v="1422.115"/>
    <n v="142.2115"/>
    <n v="1437.7582649999999"/>
    <n v="145213.58476500001"/>
  </r>
  <r>
    <d v="2024-05-01T00:00:00"/>
    <x v="1"/>
    <x v="2"/>
    <m/>
    <x v="30"/>
    <s v="jmso"/>
    <x v="2"/>
    <n v="50"/>
    <n v="3150"/>
    <n v="131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5-01T00:00:00"/>
    <x v="1"/>
    <x v="2"/>
    <m/>
    <x v="30"/>
    <s v="jso"/>
    <x v="3"/>
    <n v="50"/>
    <n v="3150"/>
    <n v="132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5-02T00:00:00"/>
    <x v="1"/>
    <x v="3"/>
    <m/>
    <x v="42"/>
    <s v="cwo"/>
    <x v="4"/>
    <n v="65"/>
    <n v="1170"/>
    <n v="84"/>
    <n v="50"/>
    <n v="0"/>
    <n v="150"/>
    <n v="200"/>
    <n v="1"/>
    <n v="1160.02"/>
    <n v="1188.9000000000001"/>
    <n v="1270.83"/>
    <n v="58001"/>
    <n v="0"/>
    <n v="190624.5"/>
    <n v="248625.5"/>
    <n v="125190"/>
    <n v="1755"/>
    <n v="3755.7049999999999"/>
    <n v="375.57050000000004"/>
    <n v="3797.0177549999999"/>
    <n v="383498.79325499997"/>
  </r>
  <r>
    <d v="2024-05-02T00:00:00"/>
    <x v="1"/>
    <x v="0"/>
    <m/>
    <x v="35"/>
    <s v="Dro"/>
    <x v="0"/>
    <n v="65"/>
    <n v="7020"/>
    <n v="221"/>
    <n v="400"/>
    <n v="400"/>
    <n v="400"/>
    <n v="1200"/>
    <n v="1"/>
    <n v="1161.27"/>
    <n v="1190.1300000000001"/>
    <n v="1272.08"/>
    <n v="464508"/>
    <n v="476052.00000000006"/>
    <n v="508832"/>
    <n v="1449392"/>
    <n v="751140"/>
    <n v="10530"/>
    <n v="22110.62"/>
    <n v="2211.0619999999999"/>
    <n v="22353.83682"/>
    <n v="2257737.5188199999"/>
  </r>
  <r>
    <d v="2024-05-02T00:00:00"/>
    <x v="1"/>
    <x v="0"/>
    <m/>
    <x v="35"/>
    <s v="Dro"/>
    <x v="0"/>
    <n v="65"/>
    <n v="7020"/>
    <n v="222"/>
    <n v="400"/>
    <n v="400"/>
    <n v="400"/>
    <n v="1200"/>
    <n v="1"/>
    <n v="1161.27"/>
    <n v="1190.1300000000001"/>
    <n v="1272.08"/>
    <n v="464508"/>
    <n v="476052.00000000006"/>
    <n v="508832"/>
    <n v="1449392"/>
    <n v="751140"/>
    <n v="10530"/>
    <n v="22110.62"/>
    <n v="2211.0619999999999"/>
    <n v="22353.83682"/>
    <n v="2257737.5188199999"/>
  </r>
  <r>
    <d v="2024-05-02T00:00:00"/>
    <x v="1"/>
    <x v="0"/>
    <m/>
    <x v="6"/>
    <s v="Dro"/>
    <x v="0"/>
    <n v="65"/>
    <n v="585"/>
    <n v="223"/>
    <n v="0"/>
    <n v="100"/>
    <n v="0"/>
    <n v="100"/>
    <n v="1"/>
    <n v="1161.27"/>
    <n v="1190.1300000000001"/>
    <n v="1272.08"/>
    <n v="0"/>
    <n v="119013.00000000001"/>
    <n v="0"/>
    <n v="119013.00000000001"/>
    <n v="62595"/>
    <n v="877.5"/>
    <n v="1824.855"/>
    <n v="182.4855"/>
    <n v="1844.9284050000003"/>
    <n v="186337.76890500003"/>
  </r>
  <r>
    <d v="2024-05-02T00:00:00"/>
    <x v="1"/>
    <x v="0"/>
    <m/>
    <x v="6"/>
    <s v="javo"/>
    <x v="7"/>
    <n v="50"/>
    <n v="450"/>
    <n v="223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5-02T00:00:00"/>
    <x v="1"/>
    <x v="0"/>
    <m/>
    <x v="6"/>
    <s v="jso"/>
    <x v="3"/>
    <n v="50"/>
    <n v="1665"/>
    <n v="223"/>
    <n v="250"/>
    <n v="50"/>
    <n v="70"/>
    <n v="370"/>
    <n v="1"/>
    <n v="919.43"/>
    <n v="948.3"/>
    <n v="1030.25"/>
    <n v="229857.5"/>
    <n v="47415"/>
    <n v="72117.5"/>
    <n v="349390"/>
    <n v="178155"/>
    <n v="2497.5"/>
    <n v="5300.4250000000002"/>
    <n v="530.04250000000002"/>
    <n v="5358.7296750000005"/>
    <n v="541231.69717499998"/>
  </r>
  <r>
    <d v="2024-05-02T00:00:00"/>
    <x v="1"/>
    <x v="0"/>
    <m/>
    <x v="53"/>
    <s v="Dro"/>
    <x v="0"/>
    <n v="65"/>
    <n v="1170"/>
    <n v="224"/>
    <n v="200"/>
    <n v="0"/>
    <n v="0"/>
    <n v="200"/>
    <n v="1"/>
    <n v="1161.27"/>
    <n v="1190.1300000000001"/>
    <n v="1272.08"/>
    <n v="232254"/>
    <n v="0"/>
    <n v="0"/>
    <n v="232254"/>
    <n v="125190"/>
    <n v="1755"/>
    <n v="3591.9900000000002"/>
    <n v="359.19900000000007"/>
    <n v="3631.50189"/>
    <n v="366781.69089000003"/>
  </r>
  <r>
    <d v="2024-05-02T00:00:00"/>
    <x v="1"/>
    <x v="0"/>
    <m/>
    <x v="4"/>
    <s v="Dro"/>
    <x v="0"/>
    <n v="65"/>
    <n v="7020"/>
    <n v="225"/>
    <n v="600"/>
    <n v="500"/>
    <n v="100"/>
    <n v="1200"/>
    <n v="1"/>
    <n v="1161.27"/>
    <n v="1190.1300000000001"/>
    <n v="1272.08"/>
    <n v="696762"/>
    <n v="595065"/>
    <n v="127208"/>
    <n v="1419035"/>
    <n v="751140"/>
    <n v="10530"/>
    <n v="21807.05"/>
    <n v="2180.7049999999999"/>
    <n v="22046.92755"/>
    <n v="2226739.68255"/>
  </r>
  <r>
    <d v="2024-05-02T00:00:00"/>
    <x v="1"/>
    <x v="0"/>
    <m/>
    <x v="34"/>
    <s v="jso"/>
    <x v="3"/>
    <n v="50"/>
    <n v="4.5"/>
    <n v="226"/>
    <n v="0"/>
    <n v="1"/>
    <n v="0"/>
    <n v="1"/>
    <n v="1"/>
    <n v="919.43"/>
    <n v="948.3"/>
    <n v="1030.25"/>
    <n v="0"/>
    <n v="948.3"/>
    <n v="0"/>
    <n v="948.3"/>
    <n v="481.5"/>
    <n v="6.75"/>
    <n v="14.365499999999999"/>
    <n v="1.43655"/>
    <n v="14.5235205"/>
    <n v="1466.8755704999999"/>
  </r>
  <r>
    <d v="2024-05-02T00:00:00"/>
    <x v="1"/>
    <x v="0"/>
    <m/>
    <x v="34"/>
    <s v="Dro"/>
    <x v="0"/>
    <n v="65"/>
    <n v="292.5"/>
    <n v="226"/>
    <n v="25"/>
    <n v="0"/>
    <n v="25"/>
    <n v="50"/>
    <n v="1"/>
    <n v="1161.27"/>
    <n v="1190.1300000000001"/>
    <n v="1272.08"/>
    <n v="29031.75"/>
    <n v="0"/>
    <n v="31802"/>
    <n v="60833.75"/>
    <n v="31297.5"/>
    <n v="438.75"/>
    <n v="925.7"/>
    <n v="92.570000000000007"/>
    <n v="935.88270000000011"/>
    <n v="94524.152700000006"/>
  </r>
  <r>
    <d v="2024-05-02T00:00:00"/>
    <x v="1"/>
    <x v="0"/>
    <m/>
    <x v="12"/>
    <s v="Dro"/>
    <x v="0"/>
    <n v="65"/>
    <n v="1170"/>
    <n v="227"/>
    <n v="0"/>
    <n v="100"/>
    <n v="100"/>
    <n v="200"/>
    <n v="1"/>
    <n v="1161.27"/>
    <n v="1190.1300000000001"/>
    <n v="1272.08"/>
    <n v="0"/>
    <n v="119013.00000000001"/>
    <n v="127208"/>
    <n v="246221"/>
    <n v="125190"/>
    <n v="1755"/>
    <n v="3731.66"/>
    <n v="373.166"/>
    <n v="3772.7082599999999"/>
    <n v="381043.53425999999"/>
  </r>
  <r>
    <d v="2024-05-02T00:00:00"/>
    <x v="1"/>
    <x v="0"/>
    <m/>
    <x v="12"/>
    <s v="jso"/>
    <x v="3"/>
    <n v="50"/>
    <n v="9"/>
    <n v="228"/>
    <n v="0"/>
    <n v="2"/>
    <n v="0"/>
    <n v="2"/>
    <n v="1"/>
    <n v="919.43"/>
    <n v="948.3"/>
    <n v="1030.25"/>
    <n v="0"/>
    <n v="1896.6"/>
    <n v="0"/>
    <n v="1896.6"/>
    <n v="963"/>
    <n v="13.5"/>
    <n v="28.730999999999998"/>
    <n v="2.8731"/>
    <n v="29.047041"/>
    <n v="2933.7511409999997"/>
  </r>
  <r>
    <d v="2024-05-02T00:00:00"/>
    <x v="1"/>
    <x v="0"/>
    <m/>
    <x v="12"/>
    <s v="Dro"/>
    <x v="0"/>
    <n v="65"/>
    <n v="175.5"/>
    <n v="228"/>
    <n v="30"/>
    <n v="0"/>
    <n v="0"/>
    <n v="30"/>
    <n v="1"/>
    <n v="1161.27"/>
    <n v="1190.1300000000001"/>
    <n v="1272.08"/>
    <n v="34838.1"/>
    <n v="0"/>
    <n v="0"/>
    <n v="34838.1"/>
    <n v="18778.5"/>
    <n v="263.25"/>
    <n v="538.79849999999999"/>
    <n v="53.879850000000005"/>
    <n v="544.72528349999993"/>
    <n v="55017.25363349999"/>
  </r>
  <r>
    <d v="2024-05-02T00:00:00"/>
    <x v="1"/>
    <x v="0"/>
    <m/>
    <x v="12"/>
    <s v="Dro"/>
    <x v="0"/>
    <n v="65"/>
    <n v="585"/>
    <n v="229"/>
    <n v="100"/>
    <n v="0"/>
    <n v="0"/>
    <n v="100"/>
    <n v="1"/>
    <n v="1161.27"/>
    <n v="1190.1300000000001"/>
    <n v="1272.08"/>
    <n v="116127"/>
    <n v="0"/>
    <n v="0"/>
    <n v="116127"/>
    <n v="62595"/>
    <n v="877.5"/>
    <n v="1795.9950000000001"/>
    <n v="179.59950000000003"/>
    <n v="1815.750945"/>
    <n v="183390.84544500001"/>
  </r>
  <r>
    <d v="2024-05-02T00:00:00"/>
    <x v="1"/>
    <x v="0"/>
    <m/>
    <x v="12"/>
    <s v="Dro"/>
    <x v="0"/>
    <n v="65"/>
    <n v="585"/>
    <n v="230"/>
    <n v="100"/>
    <n v="0"/>
    <n v="0"/>
    <n v="100"/>
    <n v="1"/>
    <n v="1161.27"/>
    <n v="1190.1300000000001"/>
    <n v="1272.08"/>
    <n v="116127"/>
    <n v="0"/>
    <n v="0"/>
    <n v="116127"/>
    <n v="62595"/>
    <n v="877.5"/>
    <n v="1795.9950000000001"/>
    <n v="179.59950000000003"/>
    <n v="1815.750945"/>
    <n v="183390.84544500001"/>
  </r>
  <r>
    <d v="2024-05-02T00:00:00"/>
    <x v="1"/>
    <x v="0"/>
    <m/>
    <x v="107"/>
    <s v="Dro"/>
    <x v="0"/>
    <n v="65"/>
    <n v="585"/>
    <n v="231"/>
    <n v="0"/>
    <n v="100"/>
    <n v="0"/>
    <n v="100"/>
    <n v="1"/>
    <n v="1161.27"/>
    <n v="1190.1300000000001"/>
    <n v="1272.08"/>
    <n v="0"/>
    <n v="119013.00000000001"/>
    <n v="0"/>
    <n v="119013.00000000001"/>
    <n v="62595"/>
    <n v="877.5"/>
    <n v="1824.855"/>
    <n v="182.4855"/>
    <n v="1844.9284050000003"/>
    <n v="186337.76890500003"/>
  </r>
  <r>
    <d v="2024-05-02T00:00:00"/>
    <x v="1"/>
    <x v="0"/>
    <m/>
    <x v="84"/>
    <s v="Dro"/>
    <x v="0"/>
    <n v="65"/>
    <n v="1755"/>
    <n v="232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5-02T00:00:00"/>
    <x v="1"/>
    <x v="1"/>
    <m/>
    <x v="93"/>
    <s v="mo"/>
    <x v="1"/>
    <n v="50"/>
    <n v="3600"/>
    <n v="107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5-02T00:00:00"/>
    <x v="1"/>
    <x v="1"/>
    <m/>
    <x v="93"/>
    <s v="mo"/>
    <x v="1"/>
    <n v="50"/>
    <n v="2700"/>
    <n v="108"/>
    <n v="0"/>
    <n v="400"/>
    <n v="200"/>
    <n v="600"/>
    <n v="1"/>
    <n v="919.43"/>
    <n v="948.3"/>
    <n v="1030.25"/>
    <n v="0"/>
    <n v="379320"/>
    <n v="206050"/>
    <n v="585370"/>
    <n v="288900"/>
    <n v="4050"/>
    <n v="8783.2000000000007"/>
    <n v="878.32000000000016"/>
    <n v="8879.8151999999991"/>
    <n v="896861.33519999986"/>
  </r>
  <r>
    <d v="2024-05-02T00:00:00"/>
    <x v="1"/>
    <x v="1"/>
    <m/>
    <x v="87"/>
    <s v="mo"/>
    <x v="1"/>
    <n v="50"/>
    <n v="3474"/>
    <n v="109"/>
    <n v="772"/>
    <n v="0"/>
    <n v="0"/>
    <n v="772"/>
    <n v="1"/>
    <n v="919.43"/>
    <n v="948.3"/>
    <n v="1030.25"/>
    <n v="709799.96"/>
    <n v="0"/>
    <n v="0"/>
    <n v="709799.96"/>
    <n v="371718"/>
    <n v="5211"/>
    <n v="10867.2896"/>
    <n v="1086.7289600000001"/>
    <n v="10986.829785599999"/>
    <n v="1109669.8083456"/>
  </r>
  <r>
    <d v="2024-05-02T00:00:00"/>
    <x v="1"/>
    <x v="1"/>
    <m/>
    <x v="87"/>
    <s v="mo"/>
    <x v="1"/>
    <n v="50"/>
    <n v="1876.5"/>
    <n v="110"/>
    <n v="28"/>
    <n v="389"/>
    <n v="0"/>
    <n v="417"/>
    <n v="1"/>
    <n v="919.43"/>
    <n v="948.3"/>
    <n v="1030.25"/>
    <n v="25744.039999999997"/>
    <n v="368888.69999999995"/>
    <n v="0"/>
    <n v="394632.73999999993"/>
    <n v="200785.5"/>
    <n v="2814.75"/>
    <n v="5982.3298999999997"/>
    <n v="598.23298999999997"/>
    <n v="6048.1355289000003"/>
    <n v="610861.68841890001"/>
  </r>
  <r>
    <d v="2024-05-02T00:00:00"/>
    <x v="1"/>
    <x v="1"/>
    <m/>
    <x v="94"/>
    <s v="mo"/>
    <x v="1"/>
    <n v="50"/>
    <n v="949.5"/>
    <n v="111"/>
    <n v="0"/>
    <n v="11"/>
    <n v="200"/>
    <n v="211"/>
    <n v="1"/>
    <n v="919.43"/>
    <n v="948.3"/>
    <n v="1030.25"/>
    <n v="0"/>
    <n v="10431.299999999999"/>
    <n v="206050"/>
    <n v="216481.3"/>
    <n v="101596.5"/>
    <n v="1424.25"/>
    <n v="3195.0205000000001"/>
    <n v="319.50205000000005"/>
    <n v="3230.1657255"/>
    <n v="326246.73827549996"/>
  </r>
  <r>
    <d v="2024-05-02T00:00:00"/>
    <x v="1"/>
    <x v="1"/>
    <m/>
    <x v="9"/>
    <s v="mo"/>
    <x v="1"/>
    <n v="50"/>
    <n v="2700"/>
    <n v="112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02T00:00:00"/>
    <x v="1"/>
    <x v="1"/>
    <m/>
    <x v="9"/>
    <s v="mo"/>
    <x v="1"/>
    <n v="50"/>
    <n v="3600"/>
    <n v="113"/>
    <n v="0"/>
    <n v="500"/>
    <n v="300"/>
    <n v="800"/>
    <n v="1"/>
    <n v="919.43"/>
    <n v="948.3"/>
    <n v="1030.25"/>
    <n v="0"/>
    <n v="474150"/>
    <n v="309075"/>
    <n v="783225"/>
    <n v="385200"/>
    <n v="5400"/>
    <n v="11738.25"/>
    <n v="1173.825"/>
    <n v="11867.37075"/>
    <n v="1198604.44575"/>
  </r>
  <r>
    <d v="2024-05-02T00:00:00"/>
    <x v="1"/>
    <x v="1"/>
    <m/>
    <x v="17"/>
    <s v="jso"/>
    <x v="3"/>
    <n v="50"/>
    <n v="3600"/>
    <n v="114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5-02T00:00:00"/>
    <x v="1"/>
    <x v="1"/>
    <m/>
    <x v="17"/>
    <s v="jso"/>
    <x v="3"/>
    <n v="50"/>
    <n v="2700"/>
    <n v="115"/>
    <n v="0"/>
    <n v="400"/>
    <n v="200"/>
    <n v="600"/>
    <n v="1"/>
    <n v="919.43"/>
    <n v="948.3"/>
    <n v="1030.25"/>
    <n v="0"/>
    <n v="379320"/>
    <n v="206050"/>
    <n v="585370"/>
    <n v="288900"/>
    <n v="4050"/>
    <n v="8783.2000000000007"/>
    <n v="878.32000000000016"/>
    <n v="8879.8151999999991"/>
    <n v="896861.33519999986"/>
  </r>
  <r>
    <d v="2024-05-02T00:00:00"/>
    <x v="1"/>
    <x v="6"/>
    <m/>
    <x v="67"/>
    <s v="cwo"/>
    <x v="4"/>
    <n v="65"/>
    <n v="2632.5"/>
    <n v="37"/>
    <n v="450"/>
    <n v="0"/>
    <n v="0"/>
    <n v="450"/>
    <n v="1"/>
    <n v="1160.02"/>
    <n v="1188.9000000000001"/>
    <n v="1270.83"/>
    <n v="522009"/>
    <n v="0"/>
    <n v="0"/>
    <n v="522009"/>
    <n v="281677.5"/>
    <n v="3948.75"/>
    <n v="8076.3525"/>
    <n v="807.63525000000004"/>
    <n v="8165.1923775000014"/>
    <n v="824684.43012750009"/>
  </r>
  <r>
    <d v="2024-05-02T00:00:00"/>
    <x v="1"/>
    <x v="6"/>
    <m/>
    <x v="67"/>
    <s v="cwo"/>
    <x v="4"/>
    <n v="65"/>
    <n v="2632.5"/>
    <n v="38"/>
    <n v="450"/>
    <n v="0"/>
    <n v="0"/>
    <n v="450"/>
    <n v="1"/>
    <n v="1160.02"/>
    <n v="1188.9000000000001"/>
    <n v="1270.83"/>
    <n v="522009"/>
    <n v="0"/>
    <n v="0"/>
    <n v="522009"/>
    <n v="281677.5"/>
    <n v="3948.75"/>
    <n v="8076.3525"/>
    <n v="807.63525000000004"/>
    <n v="8165.1923775000014"/>
    <n v="824684.43012750009"/>
  </r>
  <r>
    <d v="2024-05-02T00:00:00"/>
    <x v="1"/>
    <x v="6"/>
    <m/>
    <x v="67"/>
    <s v="cwo"/>
    <x v="4"/>
    <n v="65"/>
    <n v="2340"/>
    <n v="39"/>
    <n v="0"/>
    <n v="400"/>
    <n v="0"/>
    <n v="400"/>
    <n v="1"/>
    <n v="1160.02"/>
    <n v="1188.9000000000001"/>
    <n v="1270.83"/>
    <n v="0"/>
    <n v="475560.00000000006"/>
    <n v="0"/>
    <n v="475560.00000000006"/>
    <n v="250380"/>
    <n v="3510"/>
    <n v="7294.5"/>
    <n v="729.45"/>
    <n v="7374.7394999999997"/>
    <n v="744848.68949999998"/>
  </r>
  <r>
    <d v="2024-05-02T00:00:00"/>
    <x v="1"/>
    <x v="6"/>
    <m/>
    <x v="67"/>
    <s v="cwo"/>
    <x v="4"/>
    <n v="65"/>
    <n v="585"/>
    <n v="40"/>
    <n v="0"/>
    <n v="0"/>
    <n v="100"/>
    <n v="100"/>
    <n v="1"/>
    <n v="1160.02"/>
    <n v="1188.9000000000001"/>
    <n v="1270.83"/>
    <n v="0"/>
    <n v="0"/>
    <n v="127083"/>
    <n v="127083"/>
    <n v="62595"/>
    <n v="877.5"/>
    <n v="1905.5550000000001"/>
    <n v="190.55550000000002"/>
    <n v="1926.5161049999999"/>
    <n v="194578.12660499997"/>
  </r>
  <r>
    <d v="2024-05-02T00:00:00"/>
    <x v="1"/>
    <x v="2"/>
    <m/>
    <x v="30"/>
    <s v="jmso"/>
    <x v="2"/>
    <n v="50"/>
    <n v="675"/>
    <n v="133"/>
    <n v="50"/>
    <n v="100"/>
    <n v="0"/>
    <n v="150"/>
    <n v="1"/>
    <n v="919.43"/>
    <n v="948.3"/>
    <n v="1030.25"/>
    <n v="45971.5"/>
    <n v="94830"/>
    <n v="0"/>
    <n v="140801.5"/>
    <n v="72225"/>
    <n v="1012.5"/>
    <n v="2140.39"/>
    <n v="214.03899999999999"/>
    <n v="2163.9342900000001"/>
    <n v="218557.36329000001"/>
  </r>
  <r>
    <d v="2024-05-02T00:00:00"/>
    <x v="1"/>
    <x v="2"/>
    <m/>
    <x v="30"/>
    <s v="javo"/>
    <x v="7"/>
    <n v="50"/>
    <n v="900"/>
    <n v="133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5-02T00:00:00"/>
    <x v="1"/>
    <x v="2"/>
    <m/>
    <x v="31"/>
    <s v="jmso"/>
    <x v="2"/>
    <n v="50"/>
    <n v="225"/>
    <n v="134"/>
    <n v="50"/>
    <n v="0"/>
    <n v="0"/>
    <n v="50"/>
    <n v="1"/>
    <n v="919.43"/>
    <n v="948.3"/>
    <n v="1030.25"/>
    <n v="45971.5"/>
    <n v="0"/>
    <n v="0"/>
    <n v="45971.5"/>
    <n v="24075"/>
    <n v="337.5"/>
    <n v="703.84"/>
    <n v="70.384"/>
    <n v="711.58224000000007"/>
    <n v="71869.806240000005"/>
  </r>
  <r>
    <d v="2024-05-02T00:00:00"/>
    <x v="1"/>
    <x v="2"/>
    <m/>
    <x v="31"/>
    <s v="javo"/>
    <x v="7"/>
    <n v="50"/>
    <n v="450"/>
    <n v="134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5-02T00:00:00"/>
    <x v="1"/>
    <x v="2"/>
    <m/>
    <x v="31"/>
    <s v="jso"/>
    <x v="3"/>
    <n v="50"/>
    <n v="900"/>
    <n v="134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02T00:00:00"/>
    <x v="1"/>
    <x v="2"/>
    <m/>
    <x v="31"/>
    <s v="jso"/>
    <x v="3"/>
    <n v="50"/>
    <n v="1350"/>
    <n v="13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2T00:00:00"/>
    <x v="1"/>
    <x v="2"/>
    <m/>
    <x v="31"/>
    <s v="javo"/>
    <x v="7"/>
    <n v="50"/>
    <n v="225"/>
    <n v="135"/>
    <n v="0"/>
    <n v="50"/>
    <n v="0"/>
    <n v="50"/>
    <n v="1"/>
    <n v="919.43"/>
    <n v="948.3"/>
    <n v="1030.25"/>
    <n v="0"/>
    <n v="47415"/>
    <n v="0"/>
    <n v="47415"/>
    <n v="24075"/>
    <n v="337.5"/>
    <n v="718.27499999999998"/>
    <n v="71.827500000000001"/>
    <n v="726.17602499999998"/>
    <n v="73343.778524999987"/>
  </r>
  <r>
    <d v="2024-05-02T00:00:00"/>
    <x v="1"/>
    <x v="2"/>
    <m/>
    <x v="33"/>
    <s v="Dro"/>
    <x v="0"/>
    <n v="65"/>
    <n v="1462.5"/>
    <n v="136"/>
    <n v="200"/>
    <n v="50"/>
    <n v="0"/>
    <n v="250"/>
    <n v="1"/>
    <n v="1161.27"/>
    <n v="1190.1300000000001"/>
    <n v="1272.08"/>
    <n v="232254"/>
    <n v="59506.500000000007"/>
    <n v="0"/>
    <n v="291760.5"/>
    <n v="156487.5"/>
    <n v="2193.75"/>
    <n v="4504.4175000000005"/>
    <n v="450.44175000000007"/>
    <n v="4553.9660924999998"/>
    <n v="459950.5753425"/>
  </r>
  <r>
    <d v="2024-05-02T00:00:00"/>
    <x v="1"/>
    <x v="2"/>
    <m/>
    <x v="33"/>
    <s v="Dro"/>
    <x v="0"/>
    <n v="65"/>
    <n v="292.5"/>
    <n v="136"/>
    <n v="0"/>
    <n v="0"/>
    <n v="50"/>
    <n v="50"/>
    <n v="1"/>
    <n v="1161.27"/>
    <n v="1190.1300000000001"/>
    <n v="1272.08"/>
    <n v="0"/>
    <n v="0"/>
    <n v="63604"/>
    <n v="63604"/>
    <n v="31297.5"/>
    <n v="438.75"/>
    <n v="953.40250000000003"/>
    <n v="95.340250000000012"/>
    <n v="963.88992749999989"/>
    <n v="97352.882677499991"/>
  </r>
  <r>
    <d v="2024-05-02T00:00:00"/>
    <x v="1"/>
    <x v="2"/>
    <m/>
    <x v="41"/>
    <s v="jmso"/>
    <x v="2"/>
    <n v="50"/>
    <n v="1575"/>
    <n v="137"/>
    <n v="140"/>
    <n v="200"/>
    <n v="10"/>
    <n v="350"/>
    <n v="1"/>
    <n v="919.43"/>
    <n v="948.3"/>
    <n v="1030.25"/>
    <n v="128720.2"/>
    <n v="189660"/>
    <n v="10302.5"/>
    <n v="328682.7"/>
    <n v="168525"/>
    <n v="2362.5"/>
    <n v="4995.7020000000002"/>
    <n v="499.57020000000006"/>
    <n v="5050.6547220000002"/>
    <n v="510116.12692200002"/>
  </r>
  <r>
    <d v="2024-05-02T00:00:00"/>
    <x v="1"/>
    <x v="2"/>
    <m/>
    <x v="41"/>
    <s v="javo"/>
    <x v="7"/>
    <n v="50"/>
    <n v="675"/>
    <n v="138"/>
    <n v="100"/>
    <n v="50"/>
    <n v="0"/>
    <n v="150"/>
    <n v="1"/>
    <n v="919.43"/>
    <n v="948.3"/>
    <n v="1030.25"/>
    <n v="91943"/>
    <n v="47415"/>
    <n v="0"/>
    <n v="139358"/>
    <n v="72225"/>
    <n v="1012.5"/>
    <n v="2125.9549999999999"/>
    <n v="212.59550000000002"/>
    <n v="2149.3405049999997"/>
    <n v="217083.39100499998"/>
  </r>
  <r>
    <d v="2024-05-02T00:00:00"/>
    <x v="1"/>
    <x v="2"/>
    <m/>
    <x v="41"/>
    <s v="jmso"/>
    <x v="2"/>
    <n v="50"/>
    <n v="900"/>
    <n v="138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02T00:00:00"/>
    <x v="1"/>
    <x v="2"/>
    <m/>
    <x v="32"/>
    <s v="jmso"/>
    <x v="2"/>
    <n v="50"/>
    <n v="3150"/>
    <n v="139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5-02T00:00:00"/>
    <x v="1"/>
    <x v="2"/>
    <m/>
    <x v="32"/>
    <s v="jso"/>
    <x v="3"/>
    <n v="50"/>
    <n v="3150"/>
    <n v="140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5-03T00:00:00"/>
    <x v="1"/>
    <x v="5"/>
    <m/>
    <x v="70"/>
    <s v="jso"/>
    <x v="3"/>
    <n v="50"/>
    <n v="630"/>
    <n v="45"/>
    <n v="140"/>
    <n v="0"/>
    <n v="0"/>
    <n v="140"/>
    <n v="1"/>
    <n v="919.43"/>
    <n v="948.3"/>
    <n v="1030.25"/>
    <n v="128720.2"/>
    <n v="0"/>
    <n v="0"/>
    <n v="128720.2"/>
    <n v="67410"/>
    <n v="945"/>
    <n v="1970.7520000000002"/>
    <n v="197.07520000000002"/>
    <n v="1992.4302720000001"/>
    <n v="201235.45747200001"/>
  </r>
  <r>
    <d v="2024-05-03T00:00:00"/>
    <x v="1"/>
    <x v="5"/>
    <m/>
    <x v="70"/>
    <s v="Dro"/>
    <x v="0"/>
    <n v="65"/>
    <n v="292.5"/>
    <n v="45"/>
    <n v="0"/>
    <n v="0"/>
    <n v="50"/>
    <n v="50"/>
    <n v="1"/>
    <n v="1161.27"/>
    <n v="1190.1300000000001"/>
    <n v="1272.08"/>
    <n v="0"/>
    <n v="0"/>
    <n v="63604"/>
    <n v="63604"/>
    <n v="31297.5"/>
    <n v="438.75"/>
    <n v="953.40250000000003"/>
    <n v="95.340250000000012"/>
    <n v="963.88992749999989"/>
    <n v="97352.882677499991"/>
  </r>
  <r>
    <d v="2024-05-03T00:00:00"/>
    <x v="1"/>
    <x v="5"/>
    <m/>
    <x v="70"/>
    <s v="cwo"/>
    <x v="4"/>
    <n v="65"/>
    <n v="2632.5"/>
    <n v="45"/>
    <n v="200"/>
    <n v="200"/>
    <n v="50"/>
    <n v="450"/>
    <n v="1"/>
    <n v="1160.02"/>
    <n v="1188.9000000000001"/>
    <n v="1270.83"/>
    <n v="232004"/>
    <n v="237780.00000000003"/>
    <n v="63541.5"/>
    <n v="533325.5"/>
    <n v="281677.5"/>
    <n v="3948.75"/>
    <n v="8189.5174999999999"/>
    <n v="818.95175000000006"/>
    <n v="8279.6021925000005"/>
    <n v="836239.82144249999"/>
  </r>
  <r>
    <d v="2024-05-03T00:00:00"/>
    <x v="1"/>
    <x v="5"/>
    <m/>
    <x v="70"/>
    <s v="mo"/>
    <x v="1"/>
    <n v="50"/>
    <n v="540"/>
    <n v="46"/>
    <n v="100"/>
    <n v="20"/>
    <n v="0"/>
    <n v="120"/>
    <n v="1"/>
    <n v="919.43"/>
    <n v="948.3"/>
    <n v="1030.25"/>
    <n v="91943"/>
    <n v="18966"/>
    <n v="0"/>
    <n v="110909"/>
    <n v="57780"/>
    <n v="810"/>
    <n v="1694.99"/>
    <n v="169.49900000000002"/>
    <n v="1713.63489"/>
    <n v="173077.12388999999"/>
  </r>
  <r>
    <d v="2024-05-03T00:00:00"/>
    <x v="1"/>
    <x v="5"/>
    <m/>
    <x v="71"/>
    <s v="jso"/>
    <x v="3"/>
    <n v="50"/>
    <n v="1170"/>
    <n v="47"/>
    <n v="210"/>
    <n v="50"/>
    <n v="0"/>
    <n v="260"/>
    <n v="1"/>
    <n v="919.43"/>
    <n v="948.3"/>
    <n v="1030.25"/>
    <n v="193080.3"/>
    <n v="47415"/>
    <n v="0"/>
    <n v="240495.3"/>
    <n v="125190"/>
    <n v="1755"/>
    <n v="3674.4029999999998"/>
    <n v="367.44029999999998"/>
    <n v="3714.8214330000001"/>
    <n v="375196.96473299997"/>
  </r>
  <r>
    <d v="2024-05-03T00:00:00"/>
    <x v="1"/>
    <x v="5"/>
    <m/>
    <x v="71"/>
    <s v="Dro"/>
    <x v="0"/>
    <n v="65"/>
    <n v="1316.25"/>
    <n v="47"/>
    <n v="100"/>
    <n v="125"/>
    <n v="0"/>
    <n v="225"/>
    <n v="1"/>
    <n v="1161.27"/>
    <n v="1190.1300000000001"/>
    <n v="1272.08"/>
    <n v="116127"/>
    <n v="148766.25"/>
    <n v="0"/>
    <n v="264893.25"/>
    <n v="140838.75"/>
    <n v="1974.375"/>
    <n v="4077.0637500000003"/>
    <n v="407.70637500000004"/>
    <n v="4121.91145125"/>
    <n v="416313.05657625"/>
  </r>
  <r>
    <d v="2024-05-03T00:00:00"/>
    <x v="1"/>
    <x v="5"/>
    <m/>
    <x v="71"/>
    <s v="cwo"/>
    <x v="4"/>
    <n v="65"/>
    <n v="1608.75"/>
    <n v="47"/>
    <n v="100"/>
    <n v="125"/>
    <n v="50"/>
    <n v="275"/>
    <n v="1"/>
    <n v="1160.02"/>
    <n v="1188.9000000000001"/>
    <n v="1270.83"/>
    <n v="116002"/>
    <n v="148612.5"/>
    <n v="63541.5"/>
    <n v="328156"/>
    <n v="172136.25"/>
    <n v="2413.125"/>
    <n v="5027.05375"/>
    <n v="502.705375"/>
    <n v="5082.3513412500006"/>
    <n v="513317.48546625004"/>
  </r>
  <r>
    <d v="2024-05-03T00:00:00"/>
    <x v="1"/>
    <x v="3"/>
    <m/>
    <x v="45"/>
    <s v="cwo"/>
    <x v="4"/>
    <n v="65"/>
    <n v="585"/>
    <n v="85"/>
    <n v="50"/>
    <n v="0"/>
    <n v="50"/>
    <n v="100"/>
    <n v="1"/>
    <n v="1160.02"/>
    <n v="1188.9000000000001"/>
    <n v="1270.83"/>
    <n v="58001"/>
    <n v="0"/>
    <n v="63541.5"/>
    <n v="121542.5"/>
    <n v="62595"/>
    <n v="877.5"/>
    <n v="1850.15"/>
    <n v="185.01500000000001"/>
    <n v="1870.5016500000002"/>
    <n v="188920.66665"/>
  </r>
  <r>
    <d v="2024-05-03T00:00:00"/>
    <x v="1"/>
    <x v="3"/>
    <m/>
    <x v="45"/>
    <s v="mo"/>
    <x v="1"/>
    <n v="50"/>
    <n v="1575"/>
    <n v="85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03T00:00:00"/>
    <x v="1"/>
    <x v="3"/>
    <m/>
    <x v="45"/>
    <s v="mo"/>
    <x v="1"/>
    <n v="50"/>
    <n v="1575"/>
    <n v="86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03T00:00:00"/>
    <x v="1"/>
    <x v="3"/>
    <m/>
    <x v="45"/>
    <s v="jso"/>
    <x v="3"/>
    <n v="50"/>
    <n v="18"/>
    <n v="86"/>
    <n v="4"/>
    <n v="0"/>
    <n v="0"/>
    <n v="4"/>
    <n v="1"/>
    <n v="919.43"/>
    <n v="948.3"/>
    <n v="1030.25"/>
    <n v="3677.72"/>
    <n v="0"/>
    <n v="0"/>
    <n v="3677.72"/>
    <n v="1926"/>
    <n v="27"/>
    <n v="56.307199999999995"/>
    <n v="5.6307200000000002"/>
    <n v="56.926579199999999"/>
    <n v="5749.5844991999993"/>
  </r>
  <r>
    <d v="2024-05-03T00:00:00"/>
    <x v="1"/>
    <x v="3"/>
    <m/>
    <x v="43"/>
    <s v="jso"/>
    <x v="3"/>
    <n v="50"/>
    <n v="585"/>
    <n v="87"/>
    <n v="90"/>
    <n v="20"/>
    <n v="20"/>
    <n v="130"/>
    <n v="1"/>
    <n v="919.43"/>
    <n v="948.3"/>
    <n v="1030.25"/>
    <n v="82748.7"/>
    <n v="18966"/>
    <n v="20605"/>
    <n v="122319.7"/>
    <n v="62595"/>
    <n v="877.5"/>
    <n v="1857.9220000000003"/>
    <n v="185.79220000000004"/>
    <n v="1878.359142"/>
    <n v="189714.273342"/>
  </r>
  <r>
    <d v="2024-05-03T00:00:00"/>
    <x v="1"/>
    <x v="3"/>
    <m/>
    <x v="43"/>
    <s v="cwo"/>
    <x v="4"/>
    <n v="65"/>
    <n v="1755"/>
    <n v="87"/>
    <n v="100"/>
    <n v="100"/>
    <n v="100"/>
    <n v="300"/>
    <n v="1"/>
    <n v="1160.02"/>
    <n v="1188.9000000000001"/>
    <n v="1270.83"/>
    <n v="116002"/>
    <n v="118890.00000000001"/>
    <n v="127083"/>
    <n v="361975"/>
    <n v="187785"/>
    <n v="2632.5"/>
    <n v="5523.9250000000002"/>
    <n v="552.39250000000004"/>
    <n v="5584.6881750000002"/>
    <n v="564053.50567500002"/>
  </r>
  <r>
    <d v="2024-05-03T00:00:00"/>
    <x v="1"/>
    <x v="3"/>
    <m/>
    <x v="42"/>
    <s v="cwo"/>
    <x v="4"/>
    <n v="65"/>
    <n v="877.5"/>
    <n v="88"/>
    <n v="150"/>
    <n v="0"/>
    <n v="0"/>
    <n v="150"/>
    <n v="1"/>
    <n v="1160.02"/>
    <n v="1188.9000000000001"/>
    <n v="1270.83"/>
    <n v="174003"/>
    <n v="0"/>
    <n v="0"/>
    <n v="174003"/>
    <n v="93892.5"/>
    <n v="1316.25"/>
    <n v="2692.1174999999998"/>
    <n v="269.21174999999999"/>
    <n v="2721.7307925"/>
    <n v="274894.81004250003"/>
  </r>
  <r>
    <d v="2024-05-03T00:00:00"/>
    <x v="1"/>
    <x v="2"/>
    <m/>
    <x v="29"/>
    <s v="jmso"/>
    <x v="2"/>
    <n v="50"/>
    <n v="3150"/>
    <n v="141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5-03T00:00:00"/>
    <x v="1"/>
    <x v="2"/>
    <m/>
    <x v="29"/>
    <s v="jso"/>
    <x v="3"/>
    <n v="50"/>
    <n v="3150"/>
    <n v="142"/>
    <n v="300"/>
    <n v="300"/>
    <n v="100"/>
    <n v="700"/>
    <n v="1"/>
    <n v="919.43"/>
    <n v="948.3"/>
    <n v="1030.25"/>
    <n v="275829"/>
    <n v="284490"/>
    <n v="103025"/>
    <n v="663344"/>
    <n v="337050"/>
    <n v="4725"/>
    <n v="10051.19"/>
    <n v="1005.1190000000001"/>
    <n v="10161.753089999998"/>
    <n v="1026337.0620899999"/>
  </r>
  <r>
    <d v="2024-05-03T00:00:00"/>
    <x v="1"/>
    <x v="0"/>
    <m/>
    <x v="108"/>
    <s v="Dro"/>
    <x v="0"/>
    <n v="65"/>
    <n v="877.5"/>
    <n v="233"/>
    <n v="0"/>
    <n v="0"/>
    <n v="150"/>
    <n v="150"/>
    <n v="1"/>
    <n v="1161.27"/>
    <n v="1190.1300000000001"/>
    <n v="1272.08"/>
    <n v="0"/>
    <n v="0"/>
    <n v="190812"/>
    <n v="190812"/>
    <n v="93892.5"/>
    <n v="1316.25"/>
    <n v="2860.2075"/>
    <n v="286.02075000000002"/>
    <n v="2891.6697825000006"/>
    <n v="292058.64803250006"/>
  </r>
  <r>
    <d v="2024-05-03T00:00:00"/>
    <x v="1"/>
    <x v="0"/>
    <m/>
    <x v="108"/>
    <s v="Dro"/>
    <x v="0"/>
    <n v="65"/>
    <n v="877.5"/>
    <n v="234"/>
    <n v="0"/>
    <n v="0"/>
    <n v="150"/>
    <n v="150"/>
    <n v="1"/>
    <n v="1161.27"/>
    <n v="1190.1300000000001"/>
    <n v="1272.08"/>
    <n v="0"/>
    <n v="0"/>
    <n v="190812"/>
    <n v="190812"/>
    <n v="93892.5"/>
    <n v="1316.25"/>
    <n v="2860.2075"/>
    <n v="286.02075000000002"/>
    <n v="2891.6697825000006"/>
    <n v="292058.64803250006"/>
  </r>
  <r>
    <d v="2024-05-03T00:00:00"/>
    <x v="1"/>
    <x v="0"/>
    <m/>
    <x v="22"/>
    <s v="cwo"/>
    <x v="4"/>
    <n v="65"/>
    <n v="1755"/>
    <n v="235"/>
    <n v="120"/>
    <n v="150"/>
    <n v="30"/>
    <n v="300"/>
    <n v="1"/>
    <n v="1160.02"/>
    <n v="1188.9000000000001"/>
    <n v="1270.83"/>
    <n v="139202.4"/>
    <n v="178335"/>
    <n v="38124.899999999994"/>
    <n v="355662.30000000005"/>
    <n v="187785"/>
    <n v="2632.5"/>
    <n v="5460.7980000000007"/>
    <n v="546.07980000000009"/>
    <n v="5520.8667779999996"/>
    <n v="557607.54457799997"/>
  </r>
  <r>
    <d v="2024-05-03T00:00:00"/>
    <x v="1"/>
    <x v="0"/>
    <m/>
    <x v="0"/>
    <s v="Dro"/>
    <x v="0"/>
    <n v="65"/>
    <n v="1755"/>
    <n v="236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5-03T00:00:00"/>
    <x v="1"/>
    <x v="0"/>
    <m/>
    <x v="0"/>
    <s v="Dro"/>
    <x v="0"/>
    <n v="65"/>
    <n v="1755"/>
    <n v="237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5-03T00:00:00"/>
    <x v="1"/>
    <x v="0"/>
    <m/>
    <x v="0"/>
    <s v="Dro"/>
    <x v="0"/>
    <n v="65"/>
    <n v="1521"/>
    <n v="238"/>
    <n v="100"/>
    <n v="100"/>
    <n v="60"/>
    <n v="260"/>
    <n v="1"/>
    <n v="1161.27"/>
    <n v="1190.1300000000001"/>
    <n v="1272.08"/>
    <n v="116127"/>
    <n v="119013.00000000001"/>
    <n v="76324.799999999988"/>
    <n v="311464.8"/>
    <n v="162747"/>
    <n v="2281.5"/>
    <n v="4764.933"/>
    <n v="476.49330000000003"/>
    <n v="4817.3472629999997"/>
    <n v="486552.07356299995"/>
  </r>
  <r>
    <d v="2024-05-03T00:00:00"/>
    <x v="1"/>
    <x v="0"/>
    <m/>
    <x v="0"/>
    <s v="cwo"/>
    <x v="4"/>
    <n v="65"/>
    <n v="292.5"/>
    <n v="238"/>
    <n v="50"/>
    <n v="0"/>
    <n v="0"/>
    <n v="50"/>
    <n v="1"/>
    <n v="1160.02"/>
    <n v="1188.9000000000001"/>
    <n v="1270.83"/>
    <n v="58001"/>
    <n v="0"/>
    <n v="0"/>
    <n v="58001"/>
    <n v="31297.5"/>
    <n v="438.75"/>
    <n v="897.37250000000006"/>
    <n v="89.737250000000017"/>
    <n v="907.24359750000008"/>
    <n v="91631.6033475"/>
  </r>
  <r>
    <d v="2024-05-03T00:00:00"/>
    <x v="1"/>
    <x v="0"/>
    <m/>
    <x v="0"/>
    <s v="javo"/>
    <x v="7"/>
    <n v="50"/>
    <n v="76.5"/>
    <n v="239"/>
    <n v="17"/>
    <n v="0"/>
    <n v="0"/>
    <n v="17"/>
    <n v="1"/>
    <n v="919.43"/>
    <n v="948.3"/>
    <n v="1030.25"/>
    <n v="15630.31"/>
    <n v="0"/>
    <n v="0"/>
    <n v="15630.31"/>
    <n v="8185.5"/>
    <n v="114.75"/>
    <n v="239.30559999999997"/>
    <n v="23.93056"/>
    <n v="241.93796159999999"/>
    <n v="24435.734121599999"/>
  </r>
  <r>
    <d v="2024-05-03T00:00:00"/>
    <x v="1"/>
    <x v="0"/>
    <m/>
    <x v="0"/>
    <s v="javo"/>
    <x v="7"/>
    <n v="50"/>
    <n v="225"/>
    <n v="239"/>
    <n v="0"/>
    <n v="50"/>
    <n v="0"/>
    <n v="50"/>
    <n v="1"/>
    <n v="919.43"/>
    <n v="948.3"/>
    <n v="1030.25"/>
    <n v="0"/>
    <n v="47415"/>
    <n v="0"/>
    <n v="47415"/>
    <n v="24075"/>
    <n v="337.5"/>
    <n v="718.27499999999998"/>
    <n v="71.827500000000001"/>
    <n v="726.17602499999998"/>
    <n v="73343.778524999987"/>
  </r>
  <r>
    <d v="2024-05-03T00:00:00"/>
    <x v="1"/>
    <x v="0"/>
    <m/>
    <x v="0"/>
    <s v="cwo"/>
    <x v="4"/>
    <n v="65"/>
    <n v="585"/>
    <n v="239"/>
    <n v="0"/>
    <n v="50"/>
    <n v="50"/>
    <n v="100"/>
    <n v="1"/>
    <n v="1160.02"/>
    <n v="1188.9000000000001"/>
    <n v="1270.83"/>
    <n v="0"/>
    <n v="59445.000000000007"/>
    <n v="63541.5"/>
    <n v="122986.5"/>
    <n v="62595"/>
    <n v="877.5"/>
    <n v="1864.5900000000001"/>
    <n v="186.45900000000003"/>
    <n v="1885.10049"/>
    <n v="190395.14949000001"/>
  </r>
  <r>
    <d v="2024-05-03T00:00:00"/>
    <x v="1"/>
    <x v="0"/>
    <m/>
    <x v="1"/>
    <s v="cwo"/>
    <x v="4"/>
    <n v="65"/>
    <n v="702"/>
    <n v="240"/>
    <n v="20"/>
    <n v="50"/>
    <n v="50"/>
    <n v="120"/>
    <n v="1"/>
    <n v="1160.02"/>
    <n v="1188.9000000000001"/>
    <n v="1270.83"/>
    <n v="23200.400000000001"/>
    <n v="59445.000000000007"/>
    <n v="63541.5"/>
    <n v="146186.90000000002"/>
    <n v="75114"/>
    <n v="1053"/>
    <n v="2223.5390000000002"/>
    <n v="222.35390000000004"/>
    <n v="2247.9979290000001"/>
    <n v="227047.79082900001"/>
  </r>
  <r>
    <d v="2024-05-03T00:00:00"/>
    <x v="1"/>
    <x v="0"/>
    <m/>
    <x v="1"/>
    <s v="jso"/>
    <x v="3"/>
    <n v="50"/>
    <n v="693"/>
    <n v="240"/>
    <n v="54"/>
    <n v="50"/>
    <n v="50"/>
    <n v="154"/>
    <n v="1"/>
    <n v="919.43"/>
    <n v="948.3"/>
    <n v="1030.25"/>
    <n v="49649.219999999994"/>
    <n v="47415"/>
    <n v="51512.5"/>
    <n v="148576.72"/>
    <n v="74151"/>
    <n v="1039.5"/>
    <n v="2237.6722"/>
    <n v="223.76722000000001"/>
    <n v="2262.2865942000003"/>
    <n v="228490.94601420002"/>
  </r>
  <r>
    <d v="2024-05-03T00:00:00"/>
    <x v="1"/>
    <x v="0"/>
    <m/>
    <x v="11"/>
    <s v="jso"/>
    <x v="3"/>
    <n v="50"/>
    <n v="900"/>
    <n v="241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03T00:00:00"/>
    <x v="1"/>
    <x v="0"/>
    <m/>
    <x v="14"/>
    <s v="jso"/>
    <x v="3"/>
    <n v="50"/>
    <n v="1575"/>
    <n v="242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03T00:00:00"/>
    <x v="1"/>
    <x v="0"/>
    <m/>
    <x v="3"/>
    <s v="jso"/>
    <x v="3"/>
    <n v="50"/>
    <n v="900"/>
    <n v="243"/>
    <n v="0"/>
    <n v="110"/>
    <n v="90"/>
    <n v="200"/>
    <n v="1"/>
    <n v="919.43"/>
    <n v="948.3"/>
    <n v="1030.25"/>
    <n v="0"/>
    <n v="104313"/>
    <n v="92722.5"/>
    <n v="197035.5"/>
    <n v="96300"/>
    <n v="1350"/>
    <n v="2946.855"/>
    <n v="294.68549999999999"/>
    <n v="2979.2704050000002"/>
    <n v="300906.31090500002"/>
  </r>
  <r>
    <d v="2024-05-03T00:00:00"/>
    <x v="1"/>
    <x v="0"/>
    <m/>
    <x v="1"/>
    <s v="Dro"/>
    <x v="0"/>
    <n v="65"/>
    <n v="1579.5"/>
    <n v="244"/>
    <n v="100"/>
    <n v="100"/>
    <n v="70"/>
    <n v="270"/>
    <n v="1"/>
    <n v="1161.27"/>
    <n v="1190.1300000000001"/>
    <n v="1272.08"/>
    <n v="116127"/>
    <n v="119013.00000000001"/>
    <n v="89045.599999999991"/>
    <n v="324185.59999999998"/>
    <n v="169006.5"/>
    <n v="2369.25"/>
    <n v="4955.6134999999995"/>
    <n v="495.56134999999995"/>
    <n v="5010.1252484999995"/>
    <n v="506022.6500984999"/>
  </r>
  <r>
    <d v="2024-05-03T00:00:00"/>
    <x v="1"/>
    <x v="0"/>
    <m/>
    <x v="1"/>
    <s v="cwo"/>
    <x v="4"/>
    <n v="65"/>
    <n v="175.5"/>
    <n v="244"/>
    <n v="30"/>
    <n v="0"/>
    <n v="0"/>
    <n v="30"/>
    <n v="1"/>
    <n v="1160.02"/>
    <n v="1188.9000000000001"/>
    <n v="1270.83"/>
    <n v="34800.6"/>
    <n v="0"/>
    <n v="0"/>
    <n v="34800.6"/>
    <n v="18778.5"/>
    <n v="263.25"/>
    <n v="538.42349999999999"/>
    <n v="53.842350000000003"/>
    <n v="544.3461585"/>
    <n v="54978.962008499991"/>
  </r>
  <r>
    <d v="2024-05-03T00:00:00"/>
    <x v="1"/>
    <x v="0"/>
    <m/>
    <x v="23"/>
    <s v="Dro"/>
    <x v="0"/>
    <n v="65"/>
    <n v="1755"/>
    <n v="245"/>
    <n v="150"/>
    <n v="150"/>
    <n v="0"/>
    <n v="300"/>
    <n v="1"/>
    <n v="1161.27"/>
    <n v="1190.1300000000001"/>
    <n v="1272.08"/>
    <n v="174190.5"/>
    <n v="178519.50000000003"/>
    <n v="0"/>
    <n v="352710"/>
    <n v="187785"/>
    <n v="2632.5"/>
    <n v="5431.2750000000005"/>
    <n v="543.12750000000005"/>
    <n v="5491.0190249999996"/>
    <n v="554592.92152500001"/>
  </r>
  <r>
    <d v="2024-05-03T00:00:00"/>
    <x v="1"/>
    <x v="2"/>
    <m/>
    <x v="40"/>
    <s v="Dro"/>
    <x v="0"/>
    <n v="65"/>
    <n v="4094.9999999999995"/>
    <n v="143"/>
    <n v="200"/>
    <n v="250"/>
    <n v="250"/>
    <n v="700"/>
    <n v="1"/>
    <n v="1161.27"/>
    <n v="1190.1300000000001"/>
    <n v="1272.08"/>
    <n v="232254"/>
    <n v="297532.5"/>
    <n v="318020"/>
    <n v="847806.5"/>
    <n v="438164.99999999994"/>
    <n v="6142.4999999999991"/>
    <n v="12921.14"/>
    <n v="1292.114"/>
    <n v="13063.27254"/>
    <n v="1319390.52654"/>
  </r>
  <r>
    <d v="2024-05-03T00:00:00"/>
    <x v="1"/>
    <x v="2"/>
    <m/>
    <x v="40"/>
    <s v="jso"/>
    <x v="3"/>
    <n v="50"/>
    <n v="3150"/>
    <n v="144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03T00:00:00"/>
    <x v="1"/>
    <x v="1"/>
    <m/>
    <x v="17"/>
    <s v="mo"/>
    <x v="1"/>
    <n v="50"/>
    <n v="2250"/>
    <n v="116"/>
    <n v="330"/>
    <n v="70"/>
    <n v="100"/>
    <n v="500"/>
    <n v="1"/>
    <n v="919.43"/>
    <n v="948.3"/>
    <n v="1030.25"/>
    <n v="303411.89999999997"/>
    <n v="66381"/>
    <n v="103025"/>
    <n v="472817.89999999997"/>
    <n v="240750"/>
    <n v="3375"/>
    <n v="7169.4289999999992"/>
    <n v="716.94290000000001"/>
    <n v="7248.2927189999991"/>
    <n v="732077.56461899995"/>
  </r>
  <r>
    <d v="2024-05-03T00:00:00"/>
    <x v="1"/>
    <x v="1"/>
    <m/>
    <x v="17"/>
    <s v="mo"/>
    <x v="1"/>
    <n v="50"/>
    <n v="2700"/>
    <n v="117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03T00:00:00"/>
    <x v="1"/>
    <x v="1"/>
    <m/>
    <x v="17"/>
    <s v="mo"/>
    <x v="1"/>
    <n v="50"/>
    <n v="3600"/>
    <n v="118"/>
    <n v="0"/>
    <n v="500"/>
    <n v="300"/>
    <n v="800"/>
    <n v="1"/>
    <n v="919.43"/>
    <n v="948.3"/>
    <n v="1030.25"/>
    <n v="0"/>
    <n v="474150"/>
    <n v="309075"/>
    <n v="783225"/>
    <n v="385200"/>
    <n v="5400"/>
    <n v="11738.25"/>
    <n v="1173.825"/>
    <n v="11867.37075"/>
    <n v="1198604.44575"/>
  </r>
  <r>
    <d v="2024-05-03T00:00:00"/>
    <x v="1"/>
    <x v="1"/>
    <m/>
    <x v="8"/>
    <s v="mo"/>
    <x v="1"/>
    <n v="50"/>
    <n v="6300"/>
    <n v="119"/>
    <n v="600"/>
    <n v="500"/>
    <n v="300"/>
    <n v="1400"/>
    <n v="1"/>
    <n v="919.43"/>
    <n v="948.3"/>
    <n v="1030.25"/>
    <n v="551658"/>
    <n v="474150"/>
    <n v="309075"/>
    <n v="1334883"/>
    <n v="674100"/>
    <n v="9450"/>
    <n v="20184.330000000002"/>
    <n v="2018.4330000000002"/>
    <n v="20406.357630000002"/>
    <n v="2061042.12063"/>
  </r>
  <r>
    <d v="2024-05-03T00:00:00"/>
    <x v="1"/>
    <x v="5"/>
    <m/>
    <x v="50"/>
    <s v="jso"/>
    <x v="3"/>
    <n v="50"/>
    <n v="3150"/>
    <n v="48"/>
    <n v="500"/>
    <n v="100"/>
    <n v="100"/>
    <n v="700"/>
    <n v="1"/>
    <n v="919.43"/>
    <n v="948.3"/>
    <n v="1030.25"/>
    <n v="459715"/>
    <n v="94830"/>
    <n v="103025"/>
    <n v="657570"/>
    <n v="337050"/>
    <n v="4725"/>
    <n v="9993.4500000000007"/>
    <n v="999.34500000000014"/>
    <n v="10103.37795"/>
    <n v="1020441.1729499999"/>
  </r>
  <r>
    <d v="2024-05-03T00:00:00"/>
    <x v="1"/>
    <x v="5"/>
    <m/>
    <x v="50"/>
    <s v="jso"/>
    <x v="3"/>
    <n v="50"/>
    <n v="3150"/>
    <n v="49"/>
    <n v="500"/>
    <n v="100"/>
    <n v="100"/>
    <n v="700"/>
    <n v="1"/>
    <n v="919.43"/>
    <n v="948.3"/>
    <n v="1030.25"/>
    <n v="459715"/>
    <n v="94830"/>
    <n v="103025"/>
    <n v="657570"/>
    <n v="337050"/>
    <n v="4725"/>
    <n v="9993.4500000000007"/>
    <n v="999.34500000000014"/>
    <n v="10103.37795"/>
    <n v="1020441.1729499999"/>
  </r>
  <r>
    <d v="2024-05-03T00:00:00"/>
    <x v="1"/>
    <x v="9"/>
    <m/>
    <x v="80"/>
    <s v="jmso"/>
    <x v="2"/>
    <n v="50"/>
    <n v="1260"/>
    <n v="43"/>
    <n v="100"/>
    <n v="140"/>
    <n v="40"/>
    <n v="280"/>
    <n v="1"/>
    <n v="919.43"/>
    <n v="948.3"/>
    <n v="1030.25"/>
    <n v="91943"/>
    <n v="132762"/>
    <n v="41210"/>
    <n v="265915"/>
    <n v="134820"/>
    <n v="1890"/>
    <n v="4026.25"/>
    <n v="402.625"/>
    <n v="4070.5387500000002"/>
    <n v="411124.41375000001"/>
  </r>
  <r>
    <d v="2024-05-03T00:00:00"/>
    <x v="1"/>
    <x v="9"/>
    <m/>
    <x v="80"/>
    <s v="jmso"/>
    <x v="2"/>
    <n v="50"/>
    <n v="1260"/>
    <n v="44"/>
    <n v="100"/>
    <n v="140"/>
    <n v="40"/>
    <n v="280"/>
    <n v="1"/>
    <n v="919.43"/>
    <n v="948.3"/>
    <n v="1030.25"/>
    <n v="91943"/>
    <n v="132762"/>
    <n v="41210"/>
    <n v="265915"/>
    <n v="134820"/>
    <n v="1890"/>
    <n v="4026.25"/>
    <n v="402.625"/>
    <n v="4070.5387500000002"/>
    <n v="411124.41375000001"/>
  </r>
  <r>
    <d v="2024-05-03T00:00:00"/>
    <x v="1"/>
    <x v="9"/>
    <m/>
    <x v="80"/>
    <s v="jmso"/>
    <x v="2"/>
    <n v="50"/>
    <n v="540"/>
    <n v="45"/>
    <n v="50"/>
    <n v="50"/>
    <n v="20"/>
    <n v="120"/>
    <n v="1"/>
    <n v="919.43"/>
    <n v="948.3"/>
    <n v="1030.25"/>
    <n v="45971.5"/>
    <n v="47415"/>
    <n v="20605"/>
    <n v="113991.5"/>
    <n v="57780"/>
    <n v="810"/>
    <n v="1725.8150000000001"/>
    <n v="172.58150000000001"/>
    <n v="1744.798965"/>
    <n v="176224.695465"/>
  </r>
  <r>
    <d v="2024-05-03T00:00:00"/>
    <x v="1"/>
    <x v="9"/>
    <m/>
    <x v="80"/>
    <s v="jmso"/>
    <x v="2"/>
    <n v="50"/>
    <n v="540"/>
    <n v="46"/>
    <n v="50"/>
    <n v="50"/>
    <n v="20"/>
    <n v="120"/>
    <n v="1"/>
    <n v="919.43"/>
    <n v="948.3"/>
    <n v="1030.25"/>
    <n v="45971.5"/>
    <n v="47415"/>
    <n v="20605"/>
    <n v="113991.5"/>
    <n v="57780"/>
    <n v="810"/>
    <n v="1725.8150000000001"/>
    <n v="172.58150000000001"/>
    <n v="1744.798965"/>
    <n v="176224.695465"/>
  </r>
  <r>
    <d v="2024-05-03T00:00:00"/>
    <x v="1"/>
    <x v="9"/>
    <m/>
    <x v="104"/>
    <s v="jmso"/>
    <x v="2"/>
    <n v="50"/>
    <n v="1260"/>
    <n v="47"/>
    <n v="100"/>
    <n v="140"/>
    <n v="40"/>
    <n v="280"/>
    <n v="1"/>
    <n v="919.43"/>
    <n v="948.3"/>
    <n v="1030.25"/>
    <n v="91943"/>
    <n v="132762"/>
    <n v="41210"/>
    <n v="265915"/>
    <n v="134820"/>
    <n v="1890"/>
    <n v="4026.25"/>
    <n v="402.625"/>
    <n v="4070.5387500000002"/>
    <n v="411124.41375000001"/>
  </r>
  <r>
    <d v="2024-05-03T00:00:00"/>
    <x v="1"/>
    <x v="9"/>
    <m/>
    <x v="104"/>
    <s v="jmso"/>
    <x v="2"/>
    <n v="50"/>
    <n v="630"/>
    <n v="48"/>
    <n v="50"/>
    <n v="70"/>
    <n v="20"/>
    <n v="140"/>
    <n v="1"/>
    <n v="919.43"/>
    <n v="948.3"/>
    <n v="1030.25"/>
    <n v="45971.5"/>
    <n v="66381"/>
    <n v="20605"/>
    <n v="132957.5"/>
    <n v="67410"/>
    <n v="945"/>
    <n v="2013.125"/>
    <n v="201.3125"/>
    <n v="2035.2693750000001"/>
    <n v="205562.206875"/>
  </r>
  <r>
    <d v="2024-05-03T00:00:00"/>
    <x v="1"/>
    <x v="9"/>
    <m/>
    <x v="104"/>
    <s v="jmso"/>
    <x v="2"/>
    <n v="50"/>
    <n v="630"/>
    <n v="49"/>
    <n v="50"/>
    <n v="70"/>
    <n v="20"/>
    <n v="140"/>
    <n v="1"/>
    <n v="919.43"/>
    <n v="948.3"/>
    <n v="1030.25"/>
    <n v="45971.5"/>
    <n v="66381"/>
    <n v="20605"/>
    <n v="132957.5"/>
    <n v="67410"/>
    <n v="945"/>
    <n v="2013.125"/>
    <n v="201.3125"/>
    <n v="2035.2693750000001"/>
    <n v="205562.206875"/>
  </r>
  <r>
    <d v="2024-05-03T00:00:00"/>
    <x v="1"/>
    <x v="9"/>
    <m/>
    <x v="104"/>
    <s v="jmso"/>
    <x v="2"/>
    <n v="50"/>
    <n v="180"/>
    <n v="50"/>
    <n v="0"/>
    <n v="40"/>
    <n v="0"/>
    <n v="40"/>
    <n v="1"/>
    <n v="919.43"/>
    <n v="948.3"/>
    <n v="1030.25"/>
    <n v="0"/>
    <n v="37932"/>
    <n v="0"/>
    <n v="37932"/>
    <n v="19260"/>
    <n v="270"/>
    <n v="574.62"/>
    <n v="57.462000000000003"/>
    <n v="580.94082000000003"/>
    <n v="58675.022820000006"/>
  </r>
  <r>
    <d v="2024-05-04T00:00:00"/>
    <x v="1"/>
    <x v="3"/>
    <m/>
    <x v="109"/>
    <s v="cwo"/>
    <x v="4"/>
    <n v="65"/>
    <n v="2574"/>
    <n v="89"/>
    <n v="290"/>
    <n v="100"/>
    <n v="50"/>
    <n v="440"/>
    <n v="1"/>
    <n v="1160.02"/>
    <n v="1188.9000000000001"/>
    <n v="1270.83"/>
    <n v="336405.8"/>
    <n v="118890.00000000001"/>
    <n v="63541.5"/>
    <n v="518837.3"/>
    <n v="275418"/>
    <n v="3861"/>
    <n v="7981.1630000000005"/>
    <n v="798.11630000000014"/>
    <n v="8068.9557930000001"/>
    <n v="814964.53509299993"/>
  </r>
  <r>
    <d v="2024-05-04T00:00:00"/>
    <x v="1"/>
    <x v="3"/>
    <m/>
    <x v="109"/>
    <s v="cro"/>
    <x v="5"/>
    <n v="65"/>
    <n v="1170"/>
    <n v="89"/>
    <n v="200"/>
    <n v="0"/>
    <n v="0"/>
    <n v="200"/>
    <n v="1"/>
    <n v="1161.27"/>
    <n v="1190.1300000000001"/>
    <n v="1272.08"/>
    <n v="232254"/>
    <n v="0"/>
    <n v="0"/>
    <n v="232254"/>
    <n v="125190"/>
    <n v="1755"/>
    <n v="3591.9900000000002"/>
    <n v="359.19900000000007"/>
    <n v="3631.50189"/>
    <n v="366781.69089000003"/>
  </r>
  <r>
    <d v="2024-05-04T00:00:00"/>
    <x v="1"/>
    <x v="3"/>
    <m/>
    <x v="109"/>
    <s v="jso"/>
    <x v="3"/>
    <n v="50"/>
    <n v="2700"/>
    <n v="90"/>
    <n v="200"/>
    <n v="200"/>
    <n v="200"/>
    <n v="600"/>
    <n v="1"/>
    <n v="919.43"/>
    <n v="948.3"/>
    <n v="1030.25"/>
    <n v="183886"/>
    <n v="189660"/>
    <n v="206050"/>
    <n v="579596"/>
    <n v="288900"/>
    <n v="4050"/>
    <n v="8725.4600000000009"/>
    <n v="872.54600000000016"/>
    <n v="8821.440059999999"/>
    <n v="890965.44605999999"/>
  </r>
  <r>
    <d v="2024-05-04T00:00:00"/>
    <x v="1"/>
    <x v="3"/>
    <m/>
    <x v="109"/>
    <s v="jmso"/>
    <x v="2"/>
    <n v="50"/>
    <n v="900"/>
    <n v="90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5-04T00:00:00"/>
    <x v="1"/>
    <x v="3"/>
    <m/>
    <x v="45"/>
    <s v="mo"/>
    <x v="1"/>
    <n v="50"/>
    <n v="1575"/>
    <n v="91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04T00:00:00"/>
    <x v="1"/>
    <x v="3"/>
    <m/>
    <x v="45"/>
    <s v="cwo"/>
    <x v="4"/>
    <n v="65"/>
    <n v="585"/>
    <n v="91"/>
    <n v="50"/>
    <n v="0"/>
    <n v="50"/>
    <n v="100"/>
    <n v="1"/>
    <n v="1160.02"/>
    <n v="1188.9000000000001"/>
    <n v="1270.83"/>
    <n v="58001"/>
    <n v="0"/>
    <n v="63541.5"/>
    <n v="121542.5"/>
    <n v="62595"/>
    <n v="877.5"/>
    <n v="1850.15"/>
    <n v="185.01500000000001"/>
    <n v="1870.5016500000002"/>
    <n v="188920.66665"/>
  </r>
  <r>
    <d v="2024-05-04T00:00:00"/>
    <x v="1"/>
    <x v="3"/>
    <m/>
    <x v="45"/>
    <s v="cwo"/>
    <x v="4"/>
    <n v="65"/>
    <n v="585"/>
    <n v="92"/>
    <n v="50"/>
    <n v="0"/>
    <n v="50"/>
    <n v="100"/>
    <n v="1"/>
    <n v="1160.02"/>
    <n v="1188.9000000000001"/>
    <n v="1270.83"/>
    <n v="58001"/>
    <n v="0"/>
    <n v="63541.5"/>
    <n v="121542.5"/>
    <n v="62595"/>
    <n v="877.5"/>
    <n v="1850.15"/>
    <n v="185.01500000000001"/>
    <n v="1870.5016500000002"/>
    <n v="188920.66665"/>
  </r>
  <r>
    <d v="2024-05-04T00:00:00"/>
    <x v="1"/>
    <x v="3"/>
    <m/>
    <x v="45"/>
    <s v="mo"/>
    <x v="1"/>
    <n v="50"/>
    <n v="1575"/>
    <n v="92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04T00:00:00"/>
    <x v="1"/>
    <x v="3"/>
    <m/>
    <x v="42"/>
    <s v="cwo"/>
    <x v="4"/>
    <n v="65"/>
    <n v="1608.75"/>
    <n v="93"/>
    <n v="225"/>
    <n v="25"/>
    <n v="25"/>
    <n v="275"/>
    <n v="1"/>
    <n v="1160.02"/>
    <n v="1188.9000000000001"/>
    <n v="1270.83"/>
    <n v="261004.5"/>
    <n v="29722.500000000004"/>
    <n v="31770.75"/>
    <n v="322497.75"/>
    <n v="172136.25"/>
    <n v="2413.125"/>
    <n v="4970.4712500000005"/>
    <n v="497.04712500000005"/>
    <n v="5025.1464337500001"/>
    <n v="507539.78980874998"/>
  </r>
  <r>
    <d v="2024-05-04T00:00:00"/>
    <x v="1"/>
    <x v="3"/>
    <m/>
    <x v="58"/>
    <s v="cwo"/>
    <x v="4"/>
    <n v="65"/>
    <n v="2925"/>
    <n v="94"/>
    <n v="500"/>
    <n v="0"/>
    <n v="0"/>
    <n v="500"/>
    <n v="1"/>
    <n v="1160.02"/>
    <n v="1188.9000000000001"/>
    <n v="1270.83"/>
    <n v="580010"/>
    <n v="0"/>
    <n v="0"/>
    <n v="580010"/>
    <n v="312975"/>
    <n v="4387.5"/>
    <n v="8973.7250000000004"/>
    <n v="897.37250000000006"/>
    <n v="9072.4359750000003"/>
    <n v="916316.03347500006"/>
  </r>
  <r>
    <d v="2024-05-04T00:00:00"/>
    <x v="1"/>
    <x v="3"/>
    <m/>
    <x v="58"/>
    <s v="cwo"/>
    <x v="4"/>
    <n v="65"/>
    <n v="1755"/>
    <n v="95"/>
    <n v="100"/>
    <n v="150"/>
    <n v="50"/>
    <n v="300"/>
    <n v="1"/>
    <n v="1160.02"/>
    <n v="1188.9000000000001"/>
    <n v="1270.83"/>
    <n v="116002"/>
    <n v="178335"/>
    <n v="63541.5"/>
    <n v="357878.5"/>
    <n v="187785"/>
    <n v="2632.5"/>
    <n v="5482.96"/>
    <n v="548.29600000000005"/>
    <n v="5543.2725599999994"/>
    <n v="559870.52855999989"/>
  </r>
  <r>
    <d v="2024-05-04T00:00:00"/>
    <x v="1"/>
    <x v="3"/>
    <m/>
    <x v="58"/>
    <s v="cwo"/>
    <x v="4"/>
    <n v="65"/>
    <n v="1755"/>
    <n v="96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5-04T00:00:00"/>
    <x v="1"/>
    <x v="3"/>
    <m/>
    <x v="58"/>
    <s v="cwo"/>
    <x v="4"/>
    <n v="65"/>
    <n v="585"/>
    <n v="97"/>
    <n v="100"/>
    <n v="0"/>
    <n v="0"/>
    <n v="100"/>
    <n v="1"/>
    <n v="1160.02"/>
    <n v="1188.9000000000001"/>
    <n v="1270.83"/>
    <n v="116002"/>
    <n v="0"/>
    <n v="0"/>
    <n v="116002"/>
    <n v="62595"/>
    <n v="877.5"/>
    <n v="1794.7450000000001"/>
    <n v="179.47450000000003"/>
    <n v="1814.4871950000002"/>
    <n v="183263.206695"/>
  </r>
  <r>
    <d v="2024-05-04T00:00:00"/>
    <x v="1"/>
    <x v="3"/>
    <m/>
    <x v="58"/>
    <s v="cwo"/>
    <x v="4"/>
    <n v="65"/>
    <n v="1023.7499999999999"/>
    <n v="98"/>
    <n v="0"/>
    <n v="100"/>
    <n v="75"/>
    <n v="175"/>
    <n v="1"/>
    <n v="1160.02"/>
    <n v="1188.9000000000001"/>
    <n v="1270.83"/>
    <n v="0"/>
    <n v="118890.00000000001"/>
    <n v="95312.25"/>
    <n v="214202.25"/>
    <n v="109541.24999999999"/>
    <n v="1535.6249999999998"/>
    <n v="3252.7912500000002"/>
    <n v="325.27912500000002"/>
    <n v="3288.5719537500004"/>
    <n v="332145.76732874999"/>
  </r>
  <r>
    <d v="2024-05-04T00:00:00"/>
    <x v="1"/>
    <x v="3"/>
    <m/>
    <x v="43"/>
    <s v="cwo"/>
    <x v="4"/>
    <n v="65"/>
    <n v="2340"/>
    <n v="99"/>
    <n v="300"/>
    <n v="50"/>
    <n v="50"/>
    <n v="400"/>
    <n v="1"/>
    <n v="1160.02"/>
    <n v="1188.9000000000001"/>
    <n v="1270.83"/>
    <n v="348006"/>
    <n v="59445.000000000007"/>
    <n v="63541.5"/>
    <n v="470992.5"/>
    <n v="250380"/>
    <n v="3510"/>
    <n v="7248.8249999999998"/>
    <n v="724.88250000000005"/>
    <n v="7328.5620749999989"/>
    <n v="740184.76957499993"/>
  </r>
  <r>
    <d v="2024-05-04T00:00:00"/>
    <x v="1"/>
    <x v="3"/>
    <m/>
    <x v="43"/>
    <s v="jmso"/>
    <x v="2"/>
    <n v="50"/>
    <n v="54"/>
    <n v="99"/>
    <n v="0"/>
    <n v="12"/>
    <n v="0"/>
    <n v="12"/>
    <n v="1"/>
    <n v="919.43"/>
    <n v="948.3"/>
    <n v="1030.25"/>
    <n v="0"/>
    <n v="11379.599999999999"/>
    <n v="0"/>
    <n v="11379.599999999999"/>
    <n v="5778"/>
    <n v="81"/>
    <n v="172.386"/>
    <n v="17.238600000000002"/>
    <n v="174.28224599999999"/>
    <n v="17602.506845999997"/>
  </r>
  <r>
    <d v="2024-05-04T00:00:00"/>
    <x v="1"/>
    <x v="3"/>
    <m/>
    <x v="43"/>
    <s v="jmso"/>
    <x v="2"/>
    <n v="50"/>
    <n v="180"/>
    <n v="99"/>
    <n v="0"/>
    <n v="0"/>
    <n v="40"/>
    <n v="40"/>
    <n v="1"/>
    <n v="919.43"/>
    <n v="948.3"/>
    <n v="1030.25"/>
    <n v="0"/>
    <n v="0"/>
    <n v="41210"/>
    <n v="41210"/>
    <n v="19260"/>
    <n v="270"/>
    <n v="607.4"/>
    <n v="60.74"/>
    <n v="614.08140000000003"/>
    <n v="62022.221400000002"/>
  </r>
  <r>
    <d v="2024-05-04T00:00:00"/>
    <x v="1"/>
    <x v="3"/>
    <m/>
    <x v="43"/>
    <s v="cwo"/>
    <x v="4"/>
    <n v="65"/>
    <n v="1228.5"/>
    <n v="100"/>
    <n v="85"/>
    <n v="75"/>
    <n v="50"/>
    <n v="210"/>
    <n v="1"/>
    <n v="1160.02"/>
    <n v="1188.9000000000001"/>
    <n v="1270.83"/>
    <n v="98601.7"/>
    <n v="89167.5"/>
    <n v="63541.5"/>
    <n v="251310.7"/>
    <n v="131449.5"/>
    <n v="1842.75"/>
    <n v="3846.0295000000001"/>
    <n v="384.60295000000002"/>
    <n v="3888.3358244999999"/>
    <n v="392721.9182745"/>
  </r>
  <r>
    <d v="2024-05-04T00:00:00"/>
    <x v="1"/>
    <x v="3"/>
    <m/>
    <x v="43"/>
    <s v="cro"/>
    <x v="5"/>
    <n v="65"/>
    <n v="819"/>
    <n v="100"/>
    <n v="140"/>
    <n v="0"/>
    <n v="0"/>
    <n v="140"/>
    <n v="1"/>
    <n v="1161.27"/>
    <n v="1190.1300000000001"/>
    <n v="1272.08"/>
    <n v="162577.79999999999"/>
    <n v="0"/>
    <n v="0"/>
    <n v="162577.79999999999"/>
    <n v="87633"/>
    <n v="1228.5"/>
    <n v="2514.393"/>
    <n v="251.4393"/>
    <n v="2542.0513230000001"/>
    <n v="256747.18362299999"/>
  </r>
  <r>
    <d v="2024-05-04T00:00:00"/>
    <x v="1"/>
    <x v="4"/>
    <m/>
    <x v="18"/>
    <s v="mo"/>
    <x v="1"/>
    <n v="50"/>
    <n v="1350"/>
    <n v="100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4T00:00:00"/>
    <x v="1"/>
    <x v="4"/>
    <m/>
    <x v="18"/>
    <s v="mo"/>
    <x v="1"/>
    <n v="50"/>
    <n v="1350"/>
    <n v="10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4T00:00:00"/>
    <x v="1"/>
    <x v="4"/>
    <m/>
    <x v="18"/>
    <s v="mo"/>
    <x v="1"/>
    <n v="50"/>
    <n v="1350"/>
    <n v="102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04T00:00:00"/>
    <x v="1"/>
    <x v="4"/>
    <m/>
    <x v="18"/>
    <s v="mo"/>
    <x v="1"/>
    <n v="50"/>
    <n v="1350"/>
    <n v="103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5-04T00:00:00"/>
    <x v="1"/>
    <x v="4"/>
    <m/>
    <x v="18"/>
    <s v="mo"/>
    <x v="1"/>
    <n v="50"/>
    <n v="900"/>
    <n v="104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04T00:00:00"/>
    <x v="1"/>
    <x v="4"/>
    <m/>
    <x v="10"/>
    <s v="mo"/>
    <x v="1"/>
    <n v="50"/>
    <n v="1350"/>
    <n v="10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4T00:00:00"/>
    <x v="1"/>
    <x v="4"/>
    <m/>
    <x v="10"/>
    <s v="mo"/>
    <x v="1"/>
    <n v="50"/>
    <n v="1350"/>
    <n v="10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4T00:00:00"/>
    <x v="1"/>
    <x v="4"/>
    <m/>
    <x v="68"/>
    <s v="mo"/>
    <x v="1"/>
    <n v="50"/>
    <n v="90"/>
    <n v="107"/>
    <n v="20"/>
    <n v="0"/>
    <n v="0"/>
    <n v="20"/>
    <n v="1"/>
    <n v="919.43"/>
    <n v="948.3"/>
    <n v="1030.25"/>
    <n v="18388.599999999999"/>
    <n v="0"/>
    <n v="0"/>
    <n v="18388.599999999999"/>
    <n v="9630"/>
    <n v="135"/>
    <n v="281.536"/>
    <n v="28.153600000000001"/>
    <n v="284.63289600000002"/>
    <n v="28747.922495999999"/>
  </r>
  <r>
    <d v="2024-05-04T00:00:00"/>
    <x v="1"/>
    <x v="4"/>
    <m/>
    <x v="68"/>
    <s v="mo"/>
    <x v="1"/>
    <n v="50"/>
    <n v="1341"/>
    <n v="108"/>
    <n v="280"/>
    <n v="18"/>
    <n v="0"/>
    <n v="298"/>
    <n v="1"/>
    <n v="919.43"/>
    <n v="948.3"/>
    <n v="1030.25"/>
    <n v="257440.4"/>
    <n v="17069.399999999998"/>
    <n v="0"/>
    <n v="274509.8"/>
    <n v="143487"/>
    <n v="2011.5"/>
    <n v="4200.0829999999996"/>
    <n v="420.00829999999996"/>
    <n v="4246.2839129999993"/>
    <n v="428874.67521299998"/>
  </r>
  <r>
    <d v="2024-05-05T00:00:00"/>
    <x v="1"/>
    <x v="7"/>
    <m/>
    <x v="66"/>
    <s v="jso"/>
    <x v="3"/>
    <n v="50"/>
    <n v="6300"/>
    <n v="9"/>
    <n v="400"/>
    <n v="600"/>
    <n v="400"/>
    <n v="1400"/>
    <n v="1"/>
    <n v="919.43"/>
    <n v="948.3"/>
    <n v="1030.25"/>
    <n v="367772"/>
    <n v="568980"/>
    <n v="412100"/>
    <n v="1348852"/>
    <n v="674100"/>
    <n v="9450"/>
    <n v="20324.02"/>
    <n v="2032.402"/>
    <n v="20547.584220000001"/>
    <n v="2075306.0062200001"/>
  </r>
  <r>
    <d v="2024-05-05T00:00:00"/>
    <x v="1"/>
    <x v="2"/>
    <m/>
    <x v="39"/>
    <s v="jso"/>
    <x v="3"/>
    <n v="50"/>
    <n v="1800"/>
    <n v="145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05T00:00:00"/>
    <x v="1"/>
    <x v="2"/>
    <m/>
    <x v="39"/>
    <s v="jso"/>
    <x v="3"/>
    <n v="50"/>
    <n v="1350"/>
    <n v="146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5-05T00:00:00"/>
    <x v="1"/>
    <x v="2"/>
    <m/>
    <x v="28"/>
    <s v="jso"/>
    <x v="3"/>
    <n v="50"/>
    <n v="1575"/>
    <n v="147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5-05T00:00:00"/>
    <x v="1"/>
    <x v="2"/>
    <m/>
    <x v="31"/>
    <s v="jso"/>
    <x v="3"/>
    <n v="50"/>
    <n v="1575"/>
    <n v="148"/>
    <n v="250"/>
    <n v="100"/>
    <n v="0"/>
    <n v="350"/>
    <n v="1"/>
    <n v="919.43"/>
    <n v="948.3"/>
    <n v="1030.25"/>
    <n v="229857.5"/>
    <n v="94830"/>
    <n v="0"/>
    <n v="324687.5"/>
    <n v="168525"/>
    <n v="2362.5"/>
    <n v="4955.75"/>
    <n v="495.57500000000005"/>
    <n v="5010.26325"/>
    <n v="506036.58825000003"/>
  </r>
  <r>
    <d v="2024-05-05T00:00:00"/>
    <x v="1"/>
    <x v="7"/>
    <m/>
    <x v="102"/>
    <s v="kso"/>
    <x v="6"/>
    <n v="50"/>
    <n v="6300"/>
    <n v="10"/>
    <n v="600"/>
    <n v="500"/>
    <n v="300"/>
    <n v="1400"/>
    <n v="1"/>
    <n v="919.43"/>
    <n v="948.3"/>
    <n v="1030.25"/>
    <n v="551658"/>
    <n v="474150"/>
    <n v="309075"/>
    <n v="1334883"/>
    <n v="674100"/>
    <n v="9450"/>
    <n v="20184.330000000002"/>
    <n v="2018.4330000000002"/>
    <n v="20406.357630000002"/>
    <n v="2061042.12063"/>
  </r>
  <r>
    <d v="2024-05-05T00:00:00"/>
    <x v="1"/>
    <x v="1"/>
    <m/>
    <x v="93"/>
    <s v="mo"/>
    <x v="1"/>
    <n v="50"/>
    <n v="2700"/>
    <n v="120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05T00:00:00"/>
    <x v="1"/>
    <x v="1"/>
    <m/>
    <x v="93"/>
    <s v="mo"/>
    <x v="1"/>
    <n v="50"/>
    <n v="3600"/>
    <n v="121"/>
    <n v="0"/>
    <n v="400"/>
    <n v="400"/>
    <n v="800"/>
    <n v="1"/>
    <n v="919.43"/>
    <n v="948.3"/>
    <n v="1030.25"/>
    <n v="0"/>
    <n v="379320"/>
    <n v="412100"/>
    <n v="791420"/>
    <n v="385200"/>
    <n v="5400"/>
    <n v="11820.2"/>
    <n v="1182.0200000000002"/>
    <n v="11950.2222"/>
    <n v="1206972.4421999999"/>
  </r>
  <r>
    <d v="2024-05-05T00:00:00"/>
    <x v="1"/>
    <x v="1"/>
    <m/>
    <x v="8"/>
    <s v="mo"/>
    <x v="1"/>
    <n v="50"/>
    <n v="6300"/>
    <n v="122"/>
    <n v="600"/>
    <n v="500"/>
    <n v="300"/>
    <n v="1400"/>
    <n v="1"/>
    <n v="919.43"/>
    <n v="948.3"/>
    <n v="1030.25"/>
    <n v="551658"/>
    <n v="474150"/>
    <n v="309075"/>
    <n v="1334883"/>
    <n v="674100"/>
    <n v="9450"/>
    <n v="20184.330000000002"/>
    <n v="2018.4330000000002"/>
    <n v="20406.357630000002"/>
    <n v="2061042.12063"/>
  </r>
  <r>
    <d v="2024-05-05T00:00:00"/>
    <x v="1"/>
    <x v="0"/>
    <m/>
    <x v="13"/>
    <s v="Dro"/>
    <x v="0"/>
    <n v="65"/>
    <n v="1462.5"/>
    <n v="246"/>
    <n v="100"/>
    <n v="120"/>
    <n v="30"/>
    <n v="250"/>
    <n v="1"/>
    <n v="1161.27"/>
    <n v="1190.1300000000001"/>
    <n v="1272.08"/>
    <n v="116127"/>
    <n v="142815.6"/>
    <n v="38162.399999999994"/>
    <n v="297105"/>
    <n v="156487.5"/>
    <n v="2193.75"/>
    <n v="4557.8625000000002"/>
    <n v="455.78625000000005"/>
    <n v="4607.9989875000001"/>
    <n v="465407.89773749997"/>
  </r>
  <r>
    <d v="2024-05-05T00:00:00"/>
    <x v="1"/>
    <x v="0"/>
    <m/>
    <x v="106"/>
    <s v="jso"/>
    <x v="3"/>
    <n v="50"/>
    <n v="1800"/>
    <n v="247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05T00:00:00"/>
    <x v="1"/>
    <x v="0"/>
    <m/>
    <x v="106"/>
    <s v="jso"/>
    <x v="3"/>
    <n v="50"/>
    <n v="2250"/>
    <n v="248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5-05T00:00:00"/>
    <x v="1"/>
    <x v="0"/>
    <m/>
    <x v="11"/>
    <s v="jso"/>
    <x v="3"/>
    <n v="50"/>
    <n v="1305"/>
    <n v="249"/>
    <n v="290"/>
    <n v="0"/>
    <n v="0"/>
    <n v="290"/>
    <n v="1"/>
    <n v="919.43"/>
    <n v="948.3"/>
    <n v="1030.25"/>
    <n v="266634.7"/>
    <n v="0"/>
    <n v="0"/>
    <n v="266634.7"/>
    <n v="139635"/>
    <n v="1957.5"/>
    <n v="4082.2720000000004"/>
    <n v="408.22720000000004"/>
    <n v="4127.1769920000006"/>
    <n v="416844.87619200005"/>
  </r>
  <r>
    <d v="2024-05-05T00:00:00"/>
    <x v="1"/>
    <x v="6"/>
    <m/>
    <x v="60"/>
    <s v="cwo"/>
    <x v="4"/>
    <n v="65"/>
    <n v="2340"/>
    <n v="41"/>
    <n v="200"/>
    <n v="200"/>
    <n v="0"/>
    <n v="400"/>
    <n v="1"/>
    <n v="1160.02"/>
    <n v="1188.9000000000001"/>
    <n v="1270.83"/>
    <n v="232004"/>
    <n v="237780.00000000003"/>
    <n v="0"/>
    <n v="469784"/>
    <n v="250380"/>
    <n v="3510"/>
    <n v="7236.74"/>
    <n v="723.67399999999998"/>
    <n v="7316.3441400000002"/>
    <n v="738950.75813999993"/>
  </r>
  <r>
    <d v="2024-05-05T00:00:00"/>
    <x v="1"/>
    <x v="6"/>
    <m/>
    <x v="60"/>
    <s v="jso"/>
    <x v="3"/>
    <n v="50"/>
    <n v="900"/>
    <n v="42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05T00:00:00"/>
    <x v="1"/>
    <x v="6"/>
    <m/>
    <x v="60"/>
    <s v="jso"/>
    <x v="3"/>
    <n v="50"/>
    <n v="2250"/>
    <n v="43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5-05T00:00:00"/>
    <x v="1"/>
    <x v="6"/>
    <m/>
    <x v="60"/>
    <s v="jso"/>
    <x v="3"/>
    <n v="50"/>
    <n v="1800"/>
    <n v="44"/>
    <n v="300"/>
    <n v="0"/>
    <n v="100"/>
    <n v="400"/>
    <n v="1"/>
    <n v="919.43"/>
    <n v="948.3"/>
    <n v="1030.25"/>
    <n v="275829"/>
    <n v="0"/>
    <n v="103025"/>
    <n v="378854"/>
    <n v="192600"/>
    <n v="2700"/>
    <n v="5741.54"/>
    <n v="574.154"/>
    <n v="5804.6969400000007"/>
    <n v="586274.39094000007"/>
  </r>
  <r>
    <d v="2024-05-06T00:00:00"/>
    <x v="1"/>
    <x v="4"/>
    <m/>
    <x v="7"/>
    <s v="mo"/>
    <x v="1"/>
    <n v="50"/>
    <n v="1350"/>
    <n v="10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6T00:00:00"/>
    <x v="1"/>
    <x v="4"/>
    <m/>
    <x v="7"/>
    <s v="mo"/>
    <x v="1"/>
    <n v="50"/>
    <n v="900"/>
    <n v="110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06T00:00:00"/>
    <x v="1"/>
    <x v="4"/>
    <m/>
    <x v="7"/>
    <s v="mo"/>
    <x v="1"/>
    <n v="50"/>
    <n v="450"/>
    <n v="111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5-06T00:00:00"/>
    <x v="1"/>
    <x v="4"/>
    <m/>
    <x v="18"/>
    <s v="mo"/>
    <x v="1"/>
    <n v="50"/>
    <n v="1350"/>
    <n v="11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6T00:00:00"/>
    <x v="1"/>
    <x v="4"/>
    <m/>
    <x v="18"/>
    <s v="mo"/>
    <x v="1"/>
    <n v="50"/>
    <n v="1125"/>
    <n v="113"/>
    <n v="250"/>
    <n v="0"/>
    <n v="0"/>
    <n v="250"/>
    <n v="1"/>
    <n v="919.43"/>
    <n v="948.3"/>
    <n v="1030.25"/>
    <n v="229857.5"/>
    <n v="0"/>
    <n v="0"/>
    <n v="229857.5"/>
    <n v="120375"/>
    <n v="1687.5"/>
    <n v="3519.2000000000003"/>
    <n v="351.92000000000007"/>
    <n v="3557.9112"/>
    <n v="359349.03119999997"/>
  </r>
  <r>
    <d v="2024-05-06T00:00:00"/>
    <x v="1"/>
    <x v="4"/>
    <m/>
    <x v="18"/>
    <s v="mo"/>
    <x v="1"/>
    <n v="50"/>
    <n v="1125"/>
    <n v="114"/>
    <n v="250"/>
    <n v="0"/>
    <n v="0"/>
    <n v="250"/>
    <n v="1"/>
    <n v="919.43"/>
    <n v="948.3"/>
    <n v="1030.25"/>
    <n v="229857.5"/>
    <n v="0"/>
    <n v="0"/>
    <n v="229857.5"/>
    <n v="120375"/>
    <n v="1687.5"/>
    <n v="3519.2000000000003"/>
    <n v="351.92000000000007"/>
    <n v="3557.9112"/>
    <n v="359349.03119999997"/>
  </r>
  <r>
    <d v="2024-05-06T00:00:00"/>
    <x v="1"/>
    <x v="4"/>
    <m/>
    <x v="69"/>
    <s v="mo"/>
    <x v="1"/>
    <n v="50"/>
    <n v="1350"/>
    <n v="11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6T00:00:00"/>
    <x v="1"/>
    <x v="4"/>
    <m/>
    <x v="69"/>
    <s v="mo"/>
    <x v="1"/>
    <n v="50"/>
    <n v="1350"/>
    <n v="11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6T00:00:00"/>
    <x v="1"/>
    <x v="4"/>
    <m/>
    <x v="69"/>
    <s v="mo"/>
    <x v="1"/>
    <n v="50"/>
    <n v="1350"/>
    <n v="11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6T00:00:00"/>
    <x v="1"/>
    <x v="4"/>
    <m/>
    <x v="69"/>
    <s v="mo"/>
    <x v="1"/>
    <n v="50"/>
    <n v="1350"/>
    <n v="11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6T00:00:00"/>
    <x v="1"/>
    <x v="4"/>
    <m/>
    <x v="69"/>
    <s v="mo"/>
    <x v="1"/>
    <n v="50"/>
    <n v="900"/>
    <n v="119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06T00:00:00"/>
    <x v="1"/>
    <x v="8"/>
    <m/>
    <x v="75"/>
    <s v="mo"/>
    <x v="1"/>
    <n v="50"/>
    <n v="1575"/>
    <n v="33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5-06T00:00:00"/>
    <x v="1"/>
    <x v="8"/>
    <m/>
    <x v="75"/>
    <s v="mo"/>
    <x v="1"/>
    <n v="50"/>
    <n v="1575"/>
    <n v="34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5-06T00:00:00"/>
    <x v="1"/>
    <x v="8"/>
    <m/>
    <x v="75"/>
    <s v="mo"/>
    <x v="1"/>
    <n v="50"/>
    <n v="1575"/>
    <n v="35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5-06T00:00:00"/>
    <x v="1"/>
    <x v="8"/>
    <m/>
    <x v="75"/>
    <s v="mo"/>
    <x v="1"/>
    <n v="50"/>
    <n v="1575"/>
    <n v="36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5-06T00:00:00"/>
    <x v="1"/>
    <x v="7"/>
    <m/>
    <x v="66"/>
    <s v="jso"/>
    <x v="3"/>
    <n v="50"/>
    <n v="6300"/>
    <n v="11"/>
    <n v="400"/>
    <n v="600"/>
    <n v="400"/>
    <n v="1400"/>
    <n v="1"/>
    <n v="919.43"/>
    <n v="948.3"/>
    <n v="1030.25"/>
    <n v="367772"/>
    <n v="568980"/>
    <n v="412100"/>
    <n v="1348852"/>
    <n v="674100"/>
    <n v="9450"/>
    <n v="20324.02"/>
    <n v="2032.402"/>
    <n v="20547.584220000001"/>
    <n v="2075306.0062200001"/>
  </r>
  <r>
    <d v="2024-05-06T00:00:00"/>
    <x v="1"/>
    <x v="2"/>
    <m/>
    <x v="31"/>
    <s v="jso"/>
    <x v="3"/>
    <n v="50"/>
    <n v="3600"/>
    <n v="149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5-06T00:00:00"/>
    <x v="1"/>
    <x v="2"/>
    <m/>
    <x v="31"/>
    <s v="jso"/>
    <x v="3"/>
    <n v="50"/>
    <n v="2700"/>
    <n v="150"/>
    <n v="0"/>
    <n v="600"/>
    <n v="0"/>
    <n v="600"/>
    <n v="1"/>
    <n v="919.43"/>
    <n v="948.3"/>
    <n v="1030.25"/>
    <n v="0"/>
    <n v="568980"/>
    <n v="0"/>
    <n v="568980"/>
    <n v="288900"/>
    <n v="4050"/>
    <n v="8619.2999999999993"/>
    <n v="861.93"/>
    <n v="8714.1123000000007"/>
    <n v="880125.34230000013"/>
  </r>
  <r>
    <d v="2024-05-06T00:00:00"/>
    <x v="1"/>
    <x v="2"/>
    <m/>
    <x v="39"/>
    <s v="jso"/>
    <x v="3"/>
    <n v="50"/>
    <n v="3600"/>
    <n v="151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5-06T00:00:00"/>
    <x v="1"/>
    <x v="2"/>
    <m/>
    <x v="39"/>
    <s v="jso"/>
    <x v="3"/>
    <n v="50"/>
    <n v="2700"/>
    <n v="152"/>
    <n v="0"/>
    <n v="600"/>
    <n v="0"/>
    <n v="600"/>
    <n v="1"/>
    <n v="919.43"/>
    <n v="948.3"/>
    <n v="1030.25"/>
    <n v="0"/>
    <n v="568980"/>
    <n v="0"/>
    <n v="568980"/>
    <n v="288900"/>
    <n v="4050"/>
    <n v="8619.2999999999993"/>
    <n v="861.93"/>
    <n v="8714.1123000000007"/>
    <n v="880125.34230000013"/>
  </r>
  <r>
    <d v="2024-05-06T00:00:00"/>
    <x v="1"/>
    <x v="6"/>
    <m/>
    <x v="61"/>
    <s v="cwo"/>
    <x v="4"/>
    <n v="65"/>
    <n v="2632.5"/>
    <n v="45"/>
    <n v="350"/>
    <n v="0"/>
    <n v="100"/>
    <n v="450"/>
    <n v="1"/>
    <n v="1160.02"/>
    <n v="1188.9000000000001"/>
    <n v="1270.83"/>
    <n v="406007"/>
    <n v="0"/>
    <n v="127083"/>
    <n v="533090"/>
    <n v="281677.5"/>
    <n v="3948.75"/>
    <n v="8187.1625000000004"/>
    <n v="818.71625000000006"/>
    <n v="8277.2212875000005"/>
    <n v="835999.35003750003"/>
  </r>
  <r>
    <d v="2024-05-06T00:00:00"/>
    <x v="1"/>
    <x v="6"/>
    <m/>
    <x v="61"/>
    <s v="cwo"/>
    <x v="4"/>
    <n v="65"/>
    <n v="1170"/>
    <n v="46"/>
    <n v="0"/>
    <n v="200"/>
    <n v="0"/>
    <n v="200"/>
    <n v="1"/>
    <n v="1160.02"/>
    <n v="1188.9000000000001"/>
    <n v="1270.83"/>
    <n v="0"/>
    <n v="237780.00000000003"/>
    <n v="0"/>
    <n v="237780.00000000003"/>
    <n v="125190"/>
    <n v="1755"/>
    <n v="3647.25"/>
    <n v="364.72500000000002"/>
    <n v="3687.3697499999998"/>
    <n v="372424.34474999999"/>
  </r>
  <r>
    <d v="2024-05-06T00:00:00"/>
    <x v="1"/>
    <x v="6"/>
    <m/>
    <x v="61"/>
    <s v="kso"/>
    <x v="6"/>
    <n v="50"/>
    <n v="900"/>
    <n v="46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5-06T00:00:00"/>
    <x v="1"/>
    <x v="6"/>
    <m/>
    <x v="61"/>
    <s v="mo"/>
    <x v="1"/>
    <n v="50"/>
    <n v="1125"/>
    <n v="47"/>
    <n v="0"/>
    <n v="150"/>
    <n v="100"/>
    <n v="250"/>
    <n v="1"/>
    <n v="919.43"/>
    <n v="948.3"/>
    <n v="1030.25"/>
    <n v="0"/>
    <n v="142245"/>
    <n v="103025"/>
    <n v="245270"/>
    <n v="120375"/>
    <n v="1687.5"/>
    <n v="3673.3250000000003"/>
    <n v="367.33250000000004"/>
    <n v="3713.7315750000002"/>
    <n v="375086.88907500001"/>
  </r>
  <r>
    <d v="2024-05-06T00:00:00"/>
    <x v="1"/>
    <x v="6"/>
    <m/>
    <x v="61"/>
    <s v="mo"/>
    <x v="1"/>
    <n v="50"/>
    <n v="1125"/>
    <n v="48"/>
    <n v="250"/>
    <n v="0"/>
    <n v="0"/>
    <n v="250"/>
    <n v="1"/>
    <n v="919.43"/>
    <n v="948.3"/>
    <n v="1030.25"/>
    <n v="229857.5"/>
    <n v="0"/>
    <n v="0"/>
    <n v="229857.5"/>
    <n v="120375"/>
    <n v="1687.5"/>
    <n v="3519.2000000000003"/>
    <n v="351.92000000000007"/>
    <n v="3557.9112"/>
    <n v="359349.03119999997"/>
  </r>
  <r>
    <d v="2024-05-06T00:00:00"/>
    <x v="1"/>
    <x v="6"/>
    <m/>
    <x v="61"/>
    <s v="kso"/>
    <x v="6"/>
    <n v="50"/>
    <n v="675"/>
    <n v="48"/>
    <n v="0"/>
    <n v="0"/>
    <n v="150"/>
    <n v="150"/>
    <n v="1"/>
    <n v="919.43"/>
    <n v="948.3"/>
    <n v="1030.25"/>
    <n v="0"/>
    <n v="0"/>
    <n v="154537.5"/>
    <n v="154537.5"/>
    <n v="72225"/>
    <n v="1012.5"/>
    <n v="2277.75"/>
    <n v="227.77500000000001"/>
    <n v="2302.8052499999999"/>
    <n v="232583.33025"/>
  </r>
  <r>
    <d v="2024-05-06T00:00:00"/>
    <x v="1"/>
    <x v="1"/>
    <m/>
    <x v="94"/>
    <s v="mo"/>
    <x v="1"/>
    <n v="50"/>
    <n v="2430"/>
    <n v="123"/>
    <n v="230"/>
    <n v="200"/>
    <n v="110"/>
    <n v="540"/>
    <n v="1"/>
    <n v="919.43"/>
    <n v="948.3"/>
    <n v="1030.25"/>
    <n v="211468.9"/>
    <n v="189660"/>
    <n v="113327.5"/>
    <n v="514456.4"/>
    <n v="260010"/>
    <n v="3645"/>
    <n v="7781.1140000000005"/>
    <n v="778.11140000000012"/>
    <n v="7866.7062540000006"/>
    <n v="794537.33165399998"/>
  </r>
  <r>
    <d v="2024-05-06T00:00:00"/>
    <x v="1"/>
    <x v="1"/>
    <m/>
    <x v="94"/>
    <s v="mo"/>
    <x v="1"/>
    <n v="50"/>
    <n v="3.375"/>
    <n v="124"/>
    <n v="0"/>
    <n v="0.75"/>
    <n v="0"/>
    <n v="0.75"/>
    <n v="1"/>
    <n v="919.43"/>
    <n v="948.3"/>
    <n v="1030.25"/>
    <n v="0"/>
    <n v="711.22499999999991"/>
    <n v="0"/>
    <n v="711.22499999999991"/>
    <n v="361.125"/>
    <n v="5.0625"/>
    <n v="10.774125"/>
    <n v="1.0774125000000001"/>
    <n v="10.892640374999999"/>
    <n v="1100.1566778749998"/>
  </r>
  <r>
    <d v="2024-05-06T00:00:00"/>
    <x v="1"/>
    <x v="1"/>
    <m/>
    <x v="94"/>
    <s v="mo"/>
    <x v="1"/>
    <n v="50"/>
    <n v="1440"/>
    <n v="125"/>
    <n v="170"/>
    <n v="100"/>
    <n v="50"/>
    <n v="320"/>
    <n v="1"/>
    <n v="919.43"/>
    <n v="948.3"/>
    <n v="1030.25"/>
    <n v="156303.1"/>
    <n v="94830"/>
    <n v="51512.5"/>
    <n v="302645.59999999998"/>
    <n v="154080"/>
    <n v="2160"/>
    <n v="4588.8559999999998"/>
    <n v="458.88560000000001"/>
    <n v="4639.3334160000004"/>
    <n v="468572.67501599999"/>
  </r>
  <r>
    <d v="2024-05-06T00:00:00"/>
    <x v="1"/>
    <x v="1"/>
    <m/>
    <x v="93"/>
    <s v="mo"/>
    <x v="1"/>
    <n v="50"/>
    <n v="1903.5"/>
    <n v="126"/>
    <n v="200"/>
    <n v="100"/>
    <n v="123"/>
    <n v="423"/>
    <n v="1"/>
    <n v="919.43"/>
    <n v="948.3"/>
    <n v="1030.25"/>
    <n v="183886"/>
    <n v="94830"/>
    <n v="126720.75"/>
    <n v="405436.75"/>
    <n v="203674.5"/>
    <n v="2855.25"/>
    <n v="6119.665"/>
    <n v="611.9665"/>
    <n v="6186.981315"/>
    <n v="624885.112815"/>
  </r>
  <r>
    <d v="2024-05-06T00:00:00"/>
    <x v="1"/>
    <x v="1"/>
    <m/>
    <x v="93"/>
    <s v="mo"/>
    <x v="1"/>
    <n v="50"/>
    <n v="3.375"/>
    <n v="127"/>
    <n v="0"/>
    <n v="0.75"/>
    <n v="0"/>
    <n v="0.75"/>
    <n v="1"/>
    <n v="919.43"/>
    <n v="948.3"/>
    <n v="1030.25"/>
    <n v="0"/>
    <n v="711.22499999999991"/>
    <n v="0"/>
    <n v="711.22499999999991"/>
    <n v="361.125"/>
    <n v="5.0625"/>
    <n v="10.774125"/>
    <n v="1.0774125000000001"/>
    <n v="10.892640374999999"/>
    <n v="1100.1566778749998"/>
  </r>
  <r>
    <d v="2024-05-06T00:00:00"/>
    <x v="1"/>
    <x v="1"/>
    <m/>
    <x v="17"/>
    <s v="kso"/>
    <x v="6"/>
    <n v="50"/>
    <n v="4050"/>
    <n v="128"/>
    <n v="900"/>
    <n v="0"/>
    <n v="0"/>
    <n v="900"/>
    <n v="1"/>
    <n v="919.43"/>
    <n v="948.3"/>
    <n v="1030.25"/>
    <n v="827487"/>
    <n v="0"/>
    <n v="0"/>
    <n v="827487"/>
    <n v="433350"/>
    <n v="6075"/>
    <n v="12669.12"/>
    <n v="1266.9120000000003"/>
    <n v="12808.480320000002"/>
    <n v="1293656.5123200002"/>
  </r>
  <r>
    <d v="2024-05-06T00:00:00"/>
    <x v="1"/>
    <x v="1"/>
    <m/>
    <x v="17"/>
    <s v="kso"/>
    <x v="6"/>
    <n v="50"/>
    <n v="2250"/>
    <n v="129"/>
    <n v="0"/>
    <n v="400"/>
    <n v="100"/>
    <n v="500"/>
    <n v="1"/>
    <n v="919.43"/>
    <n v="948.3"/>
    <n v="1030.25"/>
    <n v="0"/>
    <n v="379320"/>
    <n v="103025"/>
    <n v="482345"/>
    <n v="240750"/>
    <n v="3375"/>
    <n v="7264.7"/>
    <n v="726.47"/>
    <n v="7344.6116999999995"/>
    <n v="741805.78169999993"/>
  </r>
  <r>
    <d v="2024-05-06T00:00:00"/>
    <x v="1"/>
    <x v="1"/>
    <m/>
    <x v="27"/>
    <s v="mo"/>
    <x v="1"/>
    <n v="50"/>
    <n v="2700"/>
    <n v="130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06T00:00:00"/>
    <x v="1"/>
    <x v="1"/>
    <m/>
    <x v="27"/>
    <s v="mo"/>
    <x v="1"/>
    <n v="50"/>
    <n v="3600"/>
    <n v="131"/>
    <n v="0"/>
    <n v="500"/>
    <n v="300"/>
    <n v="800"/>
    <n v="1"/>
    <n v="919.43"/>
    <n v="948.3"/>
    <n v="1030.25"/>
    <n v="0"/>
    <n v="474150"/>
    <n v="309075"/>
    <n v="783225"/>
    <n v="385200"/>
    <n v="5400"/>
    <n v="11738.25"/>
    <n v="1173.825"/>
    <n v="11867.37075"/>
    <n v="1198604.44575"/>
  </r>
  <r>
    <d v="2024-05-06T00:00:00"/>
    <x v="1"/>
    <x v="0"/>
    <m/>
    <x v="85"/>
    <s v="Dro"/>
    <x v="0"/>
    <n v="65"/>
    <n v="7020"/>
    <n v="250"/>
    <n v="600"/>
    <n v="0"/>
    <n v="600"/>
    <n v="1200"/>
    <n v="1"/>
    <n v="1161.27"/>
    <n v="1190.1300000000001"/>
    <n v="1272.08"/>
    <n v="696762"/>
    <n v="0"/>
    <n v="763248"/>
    <n v="1460010"/>
    <n v="751140"/>
    <n v="10530"/>
    <n v="22216.799999999999"/>
    <n v="2221.6799999999998"/>
    <n v="22461.184799999999"/>
    <n v="2268579.6647999999"/>
  </r>
  <r>
    <d v="2024-05-06T00:00:00"/>
    <x v="1"/>
    <x v="0"/>
    <m/>
    <x v="4"/>
    <s v="jso"/>
    <x v="3"/>
    <n v="50"/>
    <n v="1800"/>
    <n v="251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06T00:00:00"/>
    <x v="1"/>
    <x v="0"/>
    <m/>
    <x v="56"/>
    <s v="jso"/>
    <x v="3"/>
    <n v="50"/>
    <n v="1350"/>
    <n v="25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6T00:00:00"/>
    <x v="1"/>
    <x v="0"/>
    <m/>
    <x v="23"/>
    <s v="Dro"/>
    <x v="0"/>
    <n v="65"/>
    <n v="1755"/>
    <n v="253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5-06T00:00:00"/>
    <x v="1"/>
    <x v="3"/>
    <m/>
    <x v="45"/>
    <s v="cwo"/>
    <x v="4"/>
    <n v="65"/>
    <n v="2632.5"/>
    <n v="101"/>
    <n v="300"/>
    <n v="0"/>
    <n v="150"/>
    <n v="450"/>
    <n v="1"/>
    <n v="1160.02"/>
    <n v="1188.9000000000001"/>
    <n v="1270.83"/>
    <n v="348006"/>
    <n v="0"/>
    <n v="190624.5"/>
    <n v="538630.5"/>
    <n v="281677.5"/>
    <n v="3948.75"/>
    <n v="8242.567500000001"/>
    <n v="824.25675000000012"/>
    <n v="8333.2357424999991"/>
    <n v="841656.8099925"/>
  </r>
  <r>
    <d v="2024-05-06T00:00:00"/>
    <x v="1"/>
    <x v="3"/>
    <m/>
    <x v="42"/>
    <s v="cwo"/>
    <x v="4"/>
    <n v="65"/>
    <n v="877.5"/>
    <n v="102"/>
    <n v="100"/>
    <n v="50"/>
    <n v="0"/>
    <n v="150"/>
    <n v="1"/>
    <n v="1160.02"/>
    <n v="1188.9000000000001"/>
    <n v="1270.83"/>
    <n v="116002"/>
    <n v="59445.000000000007"/>
    <n v="0"/>
    <n v="175447"/>
    <n v="93892.5"/>
    <n v="1316.25"/>
    <n v="2706.5574999999999"/>
    <n v="270.65575000000001"/>
    <n v="2736.3296324999997"/>
    <n v="276369.29288249998"/>
  </r>
  <r>
    <d v="2024-05-06T00:00:00"/>
    <x v="1"/>
    <x v="3"/>
    <m/>
    <x v="98"/>
    <s v="cwo"/>
    <x v="4"/>
    <n v="65"/>
    <n v="292.5"/>
    <n v="103"/>
    <n v="0"/>
    <n v="50"/>
    <n v="0"/>
    <n v="50"/>
    <n v="1"/>
    <n v="1160.02"/>
    <n v="1188.9000000000001"/>
    <n v="1270.83"/>
    <n v="0"/>
    <n v="59445.000000000007"/>
    <n v="0"/>
    <n v="59445.000000000007"/>
    <n v="31297.5"/>
    <n v="438.75"/>
    <n v="911.8125"/>
    <n v="91.181250000000006"/>
    <n v="921.84243749999996"/>
    <n v="93106.086187499997"/>
  </r>
  <r>
    <d v="2024-05-06T00:00:00"/>
    <x v="1"/>
    <x v="3"/>
    <m/>
    <x v="64"/>
    <s v="cwo"/>
    <x v="4"/>
    <n v="65"/>
    <n v="6142.5"/>
    <n v="104"/>
    <n v="1050"/>
    <n v="0"/>
    <n v="0"/>
    <n v="1050"/>
    <n v="1"/>
    <n v="1160.02"/>
    <n v="1188.9000000000001"/>
    <n v="1270.83"/>
    <n v="1218021"/>
    <n v="0"/>
    <n v="0"/>
    <n v="1218021"/>
    <n v="657247.5"/>
    <n v="9213.75"/>
    <n v="18844.822500000002"/>
    <n v="1884.4822500000002"/>
    <n v="19052.115547499998"/>
    <n v="1924263.6702975"/>
  </r>
  <r>
    <d v="2024-05-06T00:00:00"/>
    <x v="1"/>
    <x v="3"/>
    <m/>
    <x v="59"/>
    <s v="cwo"/>
    <x v="4"/>
    <n v="65"/>
    <n v="2632.5"/>
    <n v="105"/>
    <n v="250"/>
    <n v="100"/>
    <n v="100"/>
    <n v="450"/>
    <n v="1"/>
    <n v="1160.02"/>
    <n v="1188.9000000000001"/>
    <n v="1270.83"/>
    <n v="290005"/>
    <n v="118890.00000000001"/>
    <n v="127083"/>
    <n v="535978"/>
    <n v="281677.5"/>
    <n v="3948.75"/>
    <n v="8216.0424999999996"/>
    <n v="821.60424999999998"/>
    <n v="8306.4189674999998"/>
    <n v="838948.31571749994"/>
  </r>
  <r>
    <d v="2024-05-06T00:00:00"/>
    <x v="1"/>
    <x v="3"/>
    <m/>
    <x v="109"/>
    <s v="cro"/>
    <x v="5"/>
    <n v="65"/>
    <n v="2632.5"/>
    <n v="106"/>
    <n v="450"/>
    <n v="0"/>
    <n v="0"/>
    <n v="450"/>
    <n v="1"/>
    <n v="1161.27"/>
    <n v="1190.1300000000001"/>
    <n v="1272.08"/>
    <n v="522571.5"/>
    <n v="0"/>
    <n v="0"/>
    <n v="522571.5"/>
    <n v="281677.5"/>
    <n v="3948.75"/>
    <n v="8081.9775"/>
    <n v="808.19775000000004"/>
    <n v="8170.8792525000008"/>
    <n v="825258.8045025001"/>
  </r>
  <r>
    <d v="2024-05-06T00:00:00"/>
    <x v="1"/>
    <x v="3"/>
    <m/>
    <x v="109"/>
    <s v="jmso"/>
    <x v="2"/>
    <n v="50"/>
    <n v="450"/>
    <n v="106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5-06T00:00:00"/>
    <x v="1"/>
    <x v="3"/>
    <m/>
    <x v="98"/>
    <s v="cwo"/>
    <x v="4"/>
    <n v="65"/>
    <n v="585"/>
    <n v="107"/>
    <n v="0"/>
    <n v="50"/>
    <n v="50"/>
    <n v="100"/>
    <n v="1"/>
    <n v="1160.02"/>
    <n v="1188.9000000000001"/>
    <n v="1270.83"/>
    <n v="0"/>
    <n v="59445.000000000007"/>
    <n v="63541.5"/>
    <n v="122986.5"/>
    <n v="62595"/>
    <n v="877.5"/>
    <n v="1864.5900000000001"/>
    <n v="186.45900000000003"/>
    <n v="1885.10049"/>
    <n v="190395.14949000001"/>
  </r>
  <r>
    <d v="2024-05-06T00:00:00"/>
    <x v="1"/>
    <x v="9"/>
    <m/>
    <x v="79"/>
    <s v="jmso"/>
    <x v="2"/>
    <n v="50"/>
    <n v="1260"/>
    <n v="51"/>
    <n v="280"/>
    <n v="0"/>
    <n v="0"/>
    <n v="280"/>
    <n v="1"/>
    <n v="919.43"/>
    <n v="948.3"/>
    <n v="1030.25"/>
    <n v="257440.4"/>
    <n v="0"/>
    <n v="0"/>
    <n v="257440.4"/>
    <n v="134820"/>
    <n v="1890"/>
    <n v="3941.5040000000004"/>
    <n v="394.15040000000005"/>
    <n v="3984.8605440000001"/>
    <n v="402470.91494400002"/>
  </r>
  <r>
    <d v="2024-05-06T00:00:00"/>
    <x v="1"/>
    <x v="9"/>
    <m/>
    <x v="79"/>
    <s v="jmso"/>
    <x v="2"/>
    <n v="50"/>
    <n v="1260"/>
    <n v="52"/>
    <n v="80"/>
    <n v="200"/>
    <n v="0"/>
    <n v="280"/>
    <n v="1"/>
    <n v="919.43"/>
    <n v="948.3"/>
    <n v="1030.25"/>
    <n v="73554.399999999994"/>
    <n v="189660"/>
    <n v="0"/>
    <n v="263214.40000000002"/>
    <n v="134820"/>
    <n v="1890"/>
    <n v="3999.2440000000001"/>
    <n v="399.92440000000005"/>
    <n v="4043.2356840000007"/>
    <n v="408366.80408400006"/>
  </r>
  <r>
    <d v="2024-05-06T00:00:00"/>
    <x v="1"/>
    <x v="9"/>
    <m/>
    <x v="79"/>
    <s v="jmso"/>
    <x v="2"/>
    <n v="50"/>
    <n v="1260"/>
    <n v="53"/>
    <n v="280"/>
    <n v="0"/>
    <n v="0"/>
    <n v="280"/>
    <n v="1"/>
    <n v="919.43"/>
    <n v="948.3"/>
    <n v="1030.25"/>
    <n v="257440.4"/>
    <n v="0"/>
    <n v="0"/>
    <n v="257440.4"/>
    <n v="134820"/>
    <n v="1890"/>
    <n v="3941.5040000000004"/>
    <n v="394.15040000000005"/>
    <n v="3984.8605440000001"/>
    <n v="402470.91494400002"/>
  </r>
  <r>
    <d v="2024-05-06T00:00:00"/>
    <x v="1"/>
    <x v="9"/>
    <m/>
    <x v="79"/>
    <s v="jmso"/>
    <x v="2"/>
    <n v="50"/>
    <n v="1260"/>
    <n v="54"/>
    <n v="280"/>
    <n v="0"/>
    <n v="0"/>
    <n v="280"/>
    <n v="1"/>
    <n v="919.43"/>
    <n v="948.3"/>
    <n v="1030.25"/>
    <n v="257440.4"/>
    <n v="0"/>
    <n v="0"/>
    <n v="257440.4"/>
    <n v="134820"/>
    <n v="1890"/>
    <n v="3941.5040000000004"/>
    <n v="394.15040000000005"/>
    <n v="3984.8605440000001"/>
    <n v="402470.91494400002"/>
  </r>
  <r>
    <d v="2024-05-06T00:00:00"/>
    <x v="1"/>
    <x v="9"/>
    <m/>
    <x v="79"/>
    <s v="jmso"/>
    <x v="2"/>
    <n v="50"/>
    <n v="1260"/>
    <n v="55"/>
    <n v="280"/>
    <n v="0"/>
    <n v="0"/>
    <n v="280"/>
    <n v="1"/>
    <n v="919.43"/>
    <n v="948.3"/>
    <n v="1030.25"/>
    <n v="257440.4"/>
    <n v="0"/>
    <n v="0"/>
    <n v="257440.4"/>
    <n v="134820"/>
    <n v="1890"/>
    <n v="3941.5040000000004"/>
    <n v="394.15040000000005"/>
    <n v="3984.8605440000001"/>
    <n v="402470.91494400002"/>
  </r>
  <r>
    <d v="2024-05-06T00:00:00"/>
    <x v="1"/>
    <x v="9"/>
    <m/>
    <x v="79"/>
    <s v="jso"/>
    <x v="3"/>
    <n v="50"/>
    <n v="1305"/>
    <n v="56"/>
    <n v="290"/>
    <n v="0"/>
    <n v="0"/>
    <n v="290"/>
    <n v="1"/>
    <n v="919.43"/>
    <n v="948.3"/>
    <n v="1030.25"/>
    <n v="266634.7"/>
    <n v="0"/>
    <n v="0"/>
    <n v="266634.7"/>
    <n v="139635"/>
    <n v="1957.5"/>
    <n v="4082.2720000000004"/>
    <n v="408.22720000000004"/>
    <n v="4127.1769920000006"/>
    <n v="416844.87619200005"/>
  </r>
  <r>
    <d v="2024-05-06T00:00:00"/>
    <x v="1"/>
    <x v="9"/>
    <m/>
    <x v="79"/>
    <s v="jso"/>
    <x v="3"/>
    <n v="50"/>
    <n v="1305"/>
    <n v="57"/>
    <n v="290"/>
    <n v="0"/>
    <n v="0"/>
    <n v="290"/>
    <n v="1"/>
    <n v="919.43"/>
    <n v="948.3"/>
    <n v="1030.25"/>
    <n v="266634.7"/>
    <n v="0"/>
    <n v="0"/>
    <n v="266634.7"/>
    <n v="139635"/>
    <n v="1957.5"/>
    <n v="4082.2720000000004"/>
    <n v="408.22720000000004"/>
    <n v="4127.1769920000006"/>
    <n v="416844.87619200005"/>
  </r>
  <r>
    <d v="2024-05-06T00:00:00"/>
    <x v="1"/>
    <x v="9"/>
    <m/>
    <x v="79"/>
    <s v="jso"/>
    <x v="3"/>
    <n v="50"/>
    <n v="1305"/>
    <n v="58"/>
    <n v="290"/>
    <n v="0"/>
    <n v="0"/>
    <n v="290"/>
    <n v="1"/>
    <n v="919.43"/>
    <n v="948.3"/>
    <n v="1030.25"/>
    <n v="266634.7"/>
    <n v="0"/>
    <n v="0"/>
    <n v="266634.7"/>
    <n v="139635"/>
    <n v="1957.5"/>
    <n v="4082.2720000000004"/>
    <n v="408.22720000000004"/>
    <n v="4127.1769920000006"/>
    <n v="416844.87619200005"/>
  </r>
  <r>
    <d v="2024-05-06T00:00:00"/>
    <x v="1"/>
    <x v="9"/>
    <m/>
    <x v="79"/>
    <s v="jso"/>
    <x v="3"/>
    <n v="50"/>
    <n v="1305"/>
    <n v="59"/>
    <n v="290"/>
    <n v="0"/>
    <n v="0"/>
    <n v="290"/>
    <n v="1"/>
    <n v="919.43"/>
    <n v="948.3"/>
    <n v="1030.25"/>
    <n v="266634.7"/>
    <n v="0"/>
    <n v="0"/>
    <n v="266634.7"/>
    <n v="139635"/>
    <n v="1957.5"/>
    <n v="4082.2720000000004"/>
    <n v="408.22720000000004"/>
    <n v="4127.1769920000006"/>
    <n v="416844.87619200005"/>
  </r>
  <r>
    <d v="2024-05-06T00:00:00"/>
    <x v="1"/>
    <x v="9"/>
    <m/>
    <x v="79"/>
    <s v="jso"/>
    <x v="3"/>
    <n v="50"/>
    <n v="1305"/>
    <n v="60"/>
    <n v="290"/>
    <n v="0"/>
    <n v="0"/>
    <n v="290"/>
    <n v="1"/>
    <n v="919.43"/>
    <n v="948.3"/>
    <n v="1030.25"/>
    <n v="266634.7"/>
    <n v="0"/>
    <n v="0"/>
    <n v="266634.7"/>
    <n v="139635"/>
    <n v="1957.5"/>
    <n v="4082.2720000000004"/>
    <n v="408.22720000000004"/>
    <n v="4127.1769920000006"/>
    <n v="416844.87619200005"/>
  </r>
  <r>
    <d v="2024-05-07T00:00:00"/>
    <x v="1"/>
    <x v="9"/>
    <m/>
    <x v="79"/>
    <s v="jso"/>
    <x v="3"/>
    <n v="50"/>
    <n v="225"/>
    <n v="61"/>
    <n v="50"/>
    <n v="0"/>
    <n v="0"/>
    <n v="50"/>
    <n v="1"/>
    <n v="919.43"/>
    <n v="948.3"/>
    <n v="1030.25"/>
    <n v="45971.5"/>
    <n v="0"/>
    <n v="0"/>
    <n v="45971.5"/>
    <n v="24075"/>
    <n v="337.5"/>
    <n v="703.84"/>
    <n v="70.384"/>
    <n v="711.58224000000007"/>
    <n v="71869.806240000005"/>
  </r>
  <r>
    <d v="2024-05-07T00:00:00"/>
    <x v="1"/>
    <x v="9"/>
    <m/>
    <x v="80"/>
    <s v="jmso"/>
    <x v="2"/>
    <n v="50"/>
    <n v="1260"/>
    <n v="62"/>
    <n v="100"/>
    <n v="100"/>
    <n v="80"/>
    <n v="280"/>
    <n v="1"/>
    <n v="919.43"/>
    <n v="948.3"/>
    <n v="1030.25"/>
    <n v="91943"/>
    <n v="94830"/>
    <n v="82420"/>
    <n v="269193"/>
    <n v="134820"/>
    <n v="1890"/>
    <n v="4059.03"/>
    <n v="405.90300000000002"/>
    <n v="4103.6793299999999"/>
    <n v="414471.61233000003"/>
  </r>
  <r>
    <d v="2024-05-07T00:00:00"/>
    <x v="1"/>
    <x v="9"/>
    <m/>
    <x v="80"/>
    <s v="jmso"/>
    <x v="2"/>
    <n v="50"/>
    <n v="450"/>
    <n v="63"/>
    <n v="80"/>
    <n v="20"/>
    <n v="0"/>
    <n v="100"/>
    <n v="1"/>
    <n v="919.43"/>
    <n v="948.3"/>
    <n v="1030.25"/>
    <n v="73554.399999999994"/>
    <n v="18966"/>
    <n v="0"/>
    <n v="92520.4"/>
    <n v="48150"/>
    <n v="675"/>
    <n v="1413.454"/>
    <n v="141.34540000000001"/>
    <n v="1429.001994"/>
    <n v="144329.20139399997"/>
  </r>
  <r>
    <d v="2024-05-07T00:00:00"/>
    <x v="1"/>
    <x v="9"/>
    <m/>
    <x v="80"/>
    <s v="jmso"/>
    <x v="2"/>
    <n v="50"/>
    <n v="900"/>
    <n v="64"/>
    <n v="80"/>
    <n v="80"/>
    <n v="40"/>
    <n v="200"/>
    <n v="1"/>
    <n v="919.43"/>
    <n v="948.3"/>
    <n v="1030.25"/>
    <n v="73554.399999999994"/>
    <n v="75864"/>
    <n v="41210"/>
    <n v="190628.4"/>
    <n v="96300"/>
    <n v="1350"/>
    <n v="2882.7840000000001"/>
    <n v="288.27840000000003"/>
    <n v="2914.4946240000004"/>
    <n v="294363.957024"/>
  </r>
  <r>
    <d v="2024-05-07T00:00:00"/>
    <x v="1"/>
    <x v="9"/>
    <m/>
    <x v="80"/>
    <s v="jmso"/>
    <x v="2"/>
    <n v="50"/>
    <n v="1170"/>
    <n v="65"/>
    <n v="100"/>
    <n v="100"/>
    <n v="60"/>
    <n v="260"/>
    <n v="1"/>
    <n v="919.43"/>
    <n v="948.3"/>
    <n v="1030.25"/>
    <n v="91943"/>
    <n v="94830"/>
    <n v="61815"/>
    <n v="248588"/>
    <n v="125190"/>
    <n v="1755"/>
    <n v="3755.33"/>
    <n v="375.53300000000002"/>
    <n v="3796.6386300000004"/>
    <n v="383460.50163000001"/>
  </r>
  <r>
    <d v="2024-05-07T00:00:00"/>
    <x v="1"/>
    <x v="9"/>
    <m/>
    <x v="80"/>
    <s v="jmso"/>
    <x v="2"/>
    <n v="50"/>
    <n v="675"/>
    <n v="66"/>
    <n v="50"/>
    <n v="50"/>
    <n v="50"/>
    <n v="150"/>
    <n v="1"/>
    <n v="919.43"/>
    <n v="948.3"/>
    <n v="1030.25"/>
    <n v="45971.5"/>
    <n v="47415"/>
    <n v="51512.5"/>
    <n v="144899"/>
    <n v="72225"/>
    <n v="1012.5"/>
    <n v="2181.3650000000002"/>
    <n v="218.13650000000004"/>
    <n v="2205.3600149999997"/>
    <n v="222741.361515"/>
  </r>
  <r>
    <d v="2024-05-07T00:00:00"/>
    <x v="1"/>
    <x v="9"/>
    <m/>
    <x v="80"/>
    <s v="jmso"/>
    <x v="2"/>
    <n v="50"/>
    <n v="675"/>
    <n v="67"/>
    <n v="40"/>
    <n v="50"/>
    <n v="60"/>
    <n v="150"/>
    <n v="1"/>
    <n v="919.43"/>
    <n v="948.3"/>
    <n v="1030.25"/>
    <n v="36777.199999999997"/>
    <n v="47415"/>
    <n v="61815"/>
    <n v="146007.20000000001"/>
    <n v="72225"/>
    <n v="1012.5"/>
    <n v="2192.4470000000001"/>
    <n v="219.24470000000002"/>
    <n v="2216.5639169999999"/>
    <n v="223872.955617"/>
  </r>
  <r>
    <d v="2024-05-07T00:00:00"/>
    <x v="1"/>
    <x v="9"/>
    <m/>
    <x v="80"/>
    <s v="jmso"/>
    <x v="2"/>
    <n v="50"/>
    <n v="585"/>
    <n v="68"/>
    <n v="25"/>
    <n v="50"/>
    <n v="55"/>
    <n v="130"/>
    <n v="1"/>
    <n v="919.43"/>
    <n v="948.3"/>
    <n v="1030.25"/>
    <n v="22985.75"/>
    <n v="47415"/>
    <n v="56663.75"/>
    <n v="127064.5"/>
    <n v="62595"/>
    <n v="877.5"/>
    <n v="1905.3700000000001"/>
    <n v="190.53700000000003"/>
    <n v="1926.32907"/>
    <n v="194559.23607000001"/>
  </r>
  <r>
    <d v="2024-05-07T00:00:00"/>
    <x v="1"/>
    <x v="9"/>
    <m/>
    <x v="80"/>
    <s v="jmso"/>
    <x v="2"/>
    <n v="50"/>
    <n v="585"/>
    <n v="69"/>
    <n v="25"/>
    <n v="50"/>
    <n v="55"/>
    <n v="130"/>
    <n v="1"/>
    <n v="919.43"/>
    <n v="948.3"/>
    <n v="1030.25"/>
    <n v="22985.75"/>
    <n v="47415"/>
    <n v="56663.75"/>
    <n v="127064.5"/>
    <n v="62595"/>
    <n v="877.5"/>
    <n v="1905.3700000000001"/>
    <n v="190.53700000000003"/>
    <n v="1926.32907"/>
    <n v="194559.23607000001"/>
  </r>
  <r>
    <d v="2024-05-07T00:00:00"/>
    <x v="1"/>
    <x v="5"/>
    <m/>
    <x v="2"/>
    <s v="jso"/>
    <x v="3"/>
    <n v="50"/>
    <n v="6300"/>
    <n v="50"/>
    <n v="750"/>
    <n v="400"/>
    <n v="250"/>
    <n v="1400"/>
    <n v="1"/>
    <n v="919.43"/>
    <n v="948.3"/>
    <n v="1030.25"/>
    <n v="689572.5"/>
    <n v="379320"/>
    <n v="257562.5"/>
    <n v="1326455"/>
    <n v="674100"/>
    <n v="9450"/>
    <n v="20100.05"/>
    <n v="2010.0050000000001"/>
    <n v="20321.150549999998"/>
    <n v="2052436.2055499998"/>
  </r>
  <r>
    <d v="2024-05-07T00:00:00"/>
    <x v="1"/>
    <x v="5"/>
    <m/>
    <x v="50"/>
    <s v="jso"/>
    <x v="3"/>
    <n v="50"/>
    <n v="1890"/>
    <n v="51"/>
    <n v="220"/>
    <n v="100"/>
    <n v="100"/>
    <n v="420"/>
    <n v="1"/>
    <n v="919.43"/>
    <n v="948.3"/>
    <n v="1030.25"/>
    <n v="202274.59999999998"/>
    <n v="94830"/>
    <n v="103025"/>
    <n v="400129.6"/>
    <n v="202230"/>
    <n v="2835"/>
    <n v="6051.9459999999999"/>
    <n v="605.19460000000004"/>
    <n v="6118.5174059999999"/>
    <n v="617970.25800600008"/>
  </r>
  <r>
    <d v="2024-05-07T00:00:00"/>
    <x v="1"/>
    <x v="5"/>
    <m/>
    <x v="51"/>
    <s v="jso"/>
    <x v="3"/>
    <n v="50"/>
    <n v="4410"/>
    <n v="52"/>
    <n v="580"/>
    <n v="300"/>
    <n v="100"/>
    <n v="980"/>
    <n v="1"/>
    <n v="919.43"/>
    <n v="948.3"/>
    <n v="1030.25"/>
    <n v="533269.4"/>
    <n v="284490"/>
    <n v="103025"/>
    <n v="920784.4"/>
    <n v="471870"/>
    <n v="6615"/>
    <n v="13992.694"/>
    <n v="1399.2694000000001"/>
    <n v="14146.613633999999"/>
    <n v="1428807.977034"/>
  </r>
  <r>
    <d v="2024-05-07T00:00:00"/>
    <x v="1"/>
    <x v="3"/>
    <m/>
    <x v="98"/>
    <s v="jmso"/>
    <x v="2"/>
    <n v="50"/>
    <n v="427.5"/>
    <n v="108"/>
    <n v="70"/>
    <n v="0"/>
    <n v="25"/>
    <n v="95"/>
    <n v="1"/>
    <n v="919.43"/>
    <n v="948.3"/>
    <n v="1030.25"/>
    <n v="64360.1"/>
    <n v="0"/>
    <n v="25756.25"/>
    <n v="90116.35"/>
    <n v="45742.5"/>
    <n v="641.25"/>
    <n v="1365.001"/>
    <n v="136.5001"/>
    <n v="1380.0160109999999"/>
    <n v="139381.617111"/>
  </r>
  <r>
    <d v="2024-05-07T00:00:00"/>
    <x v="1"/>
    <x v="3"/>
    <m/>
    <x v="98"/>
    <s v="cwo"/>
    <x v="4"/>
    <n v="65"/>
    <n v="7897.4999999999991"/>
    <n v="108"/>
    <n v="1000"/>
    <n v="150"/>
    <n v="200"/>
    <n v="1350"/>
    <n v="1"/>
    <n v="1160.02"/>
    <n v="1188.9000000000001"/>
    <n v="1270.83"/>
    <n v="1160020"/>
    <n v="178335"/>
    <n v="254166"/>
    <n v="1592521"/>
    <n v="845032.49999999988"/>
    <n v="11846.249999999998"/>
    <n v="24493.997500000001"/>
    <n v="2449.39975"/>
    <n v="24763.4314725"/>
    <n v="2501106.5787224998"/>
  </r>
  <r>
    <d v="2024-05-07T00:00:00"/>
    <x v="1"/>
    <x v="3"/>
    <m/>
    <x v="42"/>
    <s v="cwo"/>
    <x v="4"/>
    <n v="65"/>
    <n v="2948.3999999999996"/>
    <n v="109"/>
    <n v="454"/>
    <n v="25"/>
    <n v="25"/>
    <n v="504"/>
    <n v="1"/>
    <n v="1160.02"/>
    <n v="1188.9000000000001"/>
    <n v="1270.83"/>
    <n v="526649.07999999996"/>
    <n v="29722.500000000004"/>
    <n v="31770.75"/>
    <n v="588142.32999999996"/>
    <n v="315478.8"/>
    <n v="4422.5999999999995"/>
    <n v="9080.4372999999996"/>
    <n v="908.04372999999998"/>
    <n v="9180.3221102999996"/>
    <n v="927212.53314029984"/>
  </r>
  <r>
    <d v="2024-05-07T00:00:00"/>
    <x v="1"/>
    <x v="3"/>
    <m/>
    <x v="42"/>
    <s v="cro"/>
    <x v="5"/>
    <n v="65"/>
    <n v="146.25"/>
    <n v="109"/>
    <n v="25"/>
    <n v="0"/>
    <n v="0"/>
    <n v="25"/>
    <n v="1"/>
    <n v="1161.27"/>
    <n v="1190.1300000000001"/>
    <n v="1272.08"/>
    <n v="29031.75"/>
    <n v="0"/>
    <n v="0"/>
    <n v="29031.75"/>
    <n v="15648.75"/>
    <n v="219.375"/>
    <n v="448.99875000000003"/>
    <n v="44.899875000000009"/>
    <n v="453.93773625"/>
    <n v="45847.711361250003"/>
  </r>
  <r>
    <d v="2024-05-07T00:00:00"/>
    <x v="1"/>
    <x v="3"/>
    <m/>
    <x v="64"/>
    <s v="cwo"/>
    <x v="4"/>
    <n v="65"/>
    <n v="4387.5"/>
    <n v="110"/>
    <n v="750"/>
    <n v="0"/>
    <n v="0"/>
    <n v="750"/>
    <n v="1"/>
    <n v="1160.02"/>
    <n v="1188.9000000000001"/>
    <n v="1270.83"/>
    <n v="870015"/>
    <n v="0"/>
    <n v="0"/>
    <n v="870015"/>
    <n v="469462.5"/>
    <n v="6581.25"/>
    <n v="13460.5875"/>
    <n v="1346.0587500000001"/>
    <n v="13608.6539625"/>
    <n v="1374474.0502124999"/>
  </r>
  <r>
    <d v="2024-05-07T00:00:00"/>
    <x v="1"/>
    <x v="3"/>
    <m/>
    <x v="45"/>
    <s v="cwo"/>
    <x v="4"/>
    <n v="65"/>
    <n v="2076.75"/>
    <n v="111"/>
    <n v="355"/>
    <n v="0"/>
    <n v="0"/>
    <n v="355"/>
    <n v="1"/>
    <n v="1160.02"/>
    <n v="1188.9000000000001"/>
    <n v="1270.83"/>
    <n v="411807.1"/>
    <n v="0"/>
    <n v="0"/>
    <n v="411807.1"/>
    <n v="222212.25"/>
    <n v="3115.125"/>
    <n v="6371.3447500000002"/>
    <n v="637.13447500000007"/>
    <n v="6441.4295422499999"/>
    <n v="650584.38376724999"/>
  </r>
  <r>
    <d v="2024-05-07T00:00:00"/>
    <x v="1"/>
    <x v="3"/>
    <m/>
    <x v="43"/>
    <s v="cro"/>
    <x v="5"/>
    <n v="65"/>
    <n v="643.5"/>
    <n v="112"/>
    <n v="110"/>
    <n v="0"/>
    <n v="0"/>
    <n v="110"/>
    <n v="1"/>
    <n v="1161.27"/>
    <n v="1190.1300000000001"/>
    <n v="1272.08"/>
    <n v="127739.7"/>
    <n v="0"/>
    <n v="0"/>
    <n v="127739.7"/>
    <n v="68854.5"/>
    <n v="965.25"/>
    <n v="1975.5945000000002"/>
    <n v="197.55945000000003"/>
    <n v="1997.3260395000002"/>
    <n v="201729.92998950003"/>
  </r>
  <r>
    <d v="2024-05-07T00:00:00"/>
    <x v="1"/>
    <x v="3"/>
    <m/>
    <x v="43"/>
    <s v="cwo"/>
    <x v="4"/>
    <n v="65"/>
    <n v="5721.2999999999993"/>
    <n v="112"/>
    <n v="703"/>
    <n v="175"/>
    <n v="100"/>
    <n v="978"/>
    <n v="1"/>
    <n v="1160.02"/>
    <n v="1188.9000000000001"/>
    <n v="1270.83"/>
    <n v="815494.05999999994"/>
    <n v="208057.50000000003"/>
    <n v="127083"/>
    <n v="1150634.56"/>
    <n v="612179.1"/>
    <n v="8581.9499999999989"/>
    <n v="17713.956100000003"/>
    <n v="1771.3956100000005"/>
    <n v="17908.809617100003"/>
    <n v="1808789.7713271002"/>
  </r>
  <r>
    <d v="2024-05-07T00:00:00"/>
    <x v="1"/>
    <x v="3"/>
    <m/>
    <x v="59"/>
    <s v="cwo"/>
    <x v="4"/>
    <n v="65"/>
    <n v="2634.44805"/>
    <n v="113"/>
    <n v="350.33300000000003"/>
    <n v="50"/>
    <n v="50"/>
    <n v="450.33300000000003"/>
    <n v="1"/>
    <n v="1160.02"/>
    <n v="1188.9000000000001"/>
    <n v="1270.83"/>
    <n v="406393.28666000004"/>
    <n v="59445.000000000007"/>
    <n v="63541.5"/>
    <n v="529379.78665999998"/>
    <n v="281885.94134999998"/>
    <n v="3951.6720749999999"/>
    <n v="8152.1740008500001"/>
    <n v="815.21740008500001"/>
    <n v="8241.8479148593487"/>
    <n v="832426.63940079417"/>
  </r>
  <r>
    <d v="2024-05-07T00:00:00"/>
    <x v="1"/>
    <x v="3"/>
    <m/>
    <x v="59"/>
    <s v="jso"/>
    <x v="3"/>
    <n v="50"/>
    <n v="18"/>
    <n v="113"/>
    <n v="4"/>
    <n v="0"/>
    <n v="0"/>
    <n v="4"/>
    <n v="1"/>
    <n v="919.43"/>
    <n v="948.3"/>
    <n v="1030.25"/>
    <n v="3677.72"/>
    <n v="0"/>
    <n v="0"/>
    <n v="3677.72"/>
    <n v="1926"/>
    <n v="27"/>
    <n v="56.307199999999995"/>
    <n v="5.6307200000000002"/>
    <n v="56.926579199999999"/>
    <n v="5749.5844991999993"/>
  </r>
  <r>
    <d v="2024-05-07T00:00:00"/>
    <x v="1"/>
    <x v="3"/>
    <m/>
    <x v="98"/>
    <s v="cwo"/>
    <x v="4"/>
    <n v="65"/>
    <n v="1755"/>
    <n v="114"/>
    <n v="0"/>
    <n v="150"/>
    <n v="150"/>
    <n v="300"/>
    <n v="1"/>
    <n v="1160.02"/>
    <n v="1188.9000000000001"/>
    <n v="1270.83"/>
    <n v="0"/>
    <n v="178335"/>
    <n v="190624.5"/>
    <n v="368959.5"/>
    <n v="187785"/>
    <n v="2632.5"/>
    <n v="5593.77"/>
    <n v="559.37700000000007"/>
    <n v="5655.3014700000003"/>
    <n v="571185.44846999994"/>
  </r>
  <r>
    <d v="2024-05-07T00:00:00"/>
    <x v="1"/>
    <x v="3"/>
    <m/>
    <x v="98"/>
    <s v="cwo"/>
    <x v="4"/>
    <n v="65"/>
    <n v="1755"/>
    <n v="115"/>
    <n v="50"/>
    <n v="250"/>
    <n v="0"/>
    <n v="300"/>
    <n v="1"/>
    <n v="1160.02"/>
    <n v="1188.9000000000001"/>
    <n v="1270.83"/>
    <n v="58001"/>
    <n v="297225"/>
    <n v="0"/>
    <n v="355226"/>
    <n v="187785"/>
    <n v="2632.5"/>
    <n v="5456.4350000000004"/>
    <n v="545.64350000000002"/>
    <n v="5516.455785000001"/>
    <n v="557162.03428500006"/>
  </r>
  <r>
    <d v="2024-05-07T00:00:00"/>
    <x v="1"/>
    <x v="3"/>
    <m/>
    <x v="98"/>
    <s v="cwo"/>
    <x v="4"/>
    <n v="65"/>
    <n v="2193.75"/>
    <n v="116"/>
    <n v="0"/>
    <n v="75"/>
    <n v="300"/>
    <n v="375"/>
    <n v="1"/>
    <n v="1160.02"/>
    <n v="1188.9000000000001"/>
    <n v="1270.83"/>
    <n v="0"/>
    <n v="89167.5"/>
    <n v="381249"/>
    <n v="470416.5"/>
    <n v="234731.25"/>
    <n v="3290.625"/>
    <n v="7084.38375"/>
    <n v="708.43837500000006"/>
    <n v="7162.3119712500011"/>
    <n v="723393.50909625005"/>
  </r>
  <r>
    <d v="2024-05-07T00:00:00"/>
    <x v="1"/>
    <x v="3"/>
    <m/>
    <x v="45"/>
    <s v="jso"/>
    <x v="3"/>
    <n v="50"/>
    <n v="468"/>
    <n v="117"/>
    <n v="0"/>
    <n v="0"/>
    <n v="104"/>
    <n v="104"/>
    <n v="1"/>
    <n v="919.43"/>
    <n v="948.3"/>
    <n v="1030.25"/>
    <n v="0"/>
    <n v="0"/>
    <n v="107146"/>
    <n v="107146"/>
    <n v="50076"/>
    <n v="702"/>
    <n v="1579.24"/>
    <n v="157.92400000000001"/>
    <n v="1596.6116399999999"/>
    <n v="161257.77563999998"/>
  </r>
  <r>
    <d v="2024-05-07T00:00:00"/>
    <x v="1"/>
    <x v="3"/>
    <m/>
    <x v="98"/>
    <s v="jmso"/>
    <x v="2"/>
    <n v="50"/>
    <n v="2151"/>
    <n v="118"/>
    <n v="478"/>
    <n v="0"/>
    <n v="0"/>
    <n v="478"/>
    <n v="1"/>
    <n v="919.43"/>
    <n v="948.3"/>
    <n v="1030.25"/>
    <n v="439487.54"/>
    <n v="0"/>
    <n v="0"/>
    <n v="439487.54"/>
    <n v="230157"/>
    <n v="3226.5"/>
    <n v="6728.7104000000008"/>
    <n v="672.87104000000011"/>
    <n v="6802.7262144000006"/>
    <n v="687075.34765440004"/>
  </r>
  <r>
    <d v="2024-05-07T00:00:00"/>
    <x v="1"/>
    <x v="3"/>
    <m/>
    <x v="98"/>
    <s v="cwo"/>
    <x v="4"/>
    <n v="65"/>
    <n v="6475.95"/>
    <n v="118"/>
    <n v="732"/>
    <n v="350"/>
    <n v="25"/>
    <n v="1107"/>
    <n v="1"/>
    <n v="1160.02"/>
    <n v="1188.9000000000001"/>
    <n v="1270.83"/>
    <n v="849134.64"/>
    <n v="416115.00000000006"/>
    <n v="31770.75"/>
    <n v="1297020.3900000001"/>
    <n v="692926.65"/>
    <n v="9713.9249999999993"/>
    <n v="19996.609650000002"/>
    <n v="1999.6609650000003"/>
    <n v="20216.572356150002"/>
    <n v="2041873.8079711501"/>
  </r>
  <r>
    <d v="2024-05-07T00:00:00"/>
    <x v="1"/>
    <x v="3"/>
    <m/>
    <x v="43"/>
    <s v="cro"/>
    <x v="5"/>
    <n v="65"/>
    <n v="1608.75"/>
    <n v="119"/>
    <n v="25"/>
    <n v="150"/>
    <n v="100"/>
    <n v="275"/>
    <n v="1"/>
    <n v="1161.27"/>
    <n v="1190.1300000000001"/>
    <n v="1272.08"/>
    <n v="29031.75"/>
    <n v="178519.50000000003"/>
    <n v="127208"/>
    <n v="334759.25"/>
    <n v="172136.25"/>
    <n v="2413.125"/>
    <n v="5093.0862500000003"/>
    <n v="509.30862500000006"/>
    <n v="5149.1101987499997"/>
    <n v="520060.13007374998"/>
  </r>
  <r>
    <d v="2024-05-07T00:00:00"/>
    <x v="1"/>
    <x v="3"/>
    <m/>
    <x v="43"/>
    <s v="jmso"/>
    <x v="2"/>
    <n v="50"/>
    <n v="351"/>
    <n v="119"/>
    <n v="50"/>
    <n v="28"/>
    <n v="0"/>
    <n v="78"/>
    <n v="1"/>
    <n v="919.43"/>
    <n v="948.3"/>
    <n v="1030.25"/>
    <n v="45971.5"/>
    <n v="26552.399999999998"/>
    <n v="0"/>
    <n v="72523.899999999994"/>
    <n v="37557"/>
    <n v="526.5"/>
    <n v="1106.0740000000001"/>
    <n v="110.60740000000001"/>
    <n v="1118.2408139999998"/>
    <n v="112942.32221399999"/>
  </r>
  <r>
    <d v="2024-05-07T00:00:00"/>
    <x v="1"/>
    <x v="3"/>
    <m/>
    <x v="109"/>
    <s v="cro"/>
    <x v="5"/>
    <n v="65"/>
    <n v="8260.1999999999989"/>
    <n v="120"/>
    <n v="912"/>
    <n v="300"/>
    <n v="200"/>
    <n v="1412"/>
    <n v="1"/>
    <n v="1161.27"/>
    <n v="1190.1300000000001"/>
    <n v="1272.08"/>
    <n v="1059078.24"/>
    <n v="357039.00000000006"/>
    <n v="254416"/>
    <n v="1670533.24"/>
    <n v="883841.39999999991"/>
    <n v="12390.3"/>
    <n v="25667.649399999995"/>
    <n v="2566.7649399999996"/>
    <n v="25949.993543399996"/>
    <n v="2620949.3478833996"/>
  </r>
  <r>
    <d v="2024-05-07T00:00:00"/>
    <x v="1"/>
    <x v="3"/>
    <m/>
    <x v="110"/>
    <s v="cwo"/>
    <x v="4"/>
    <n v="65"/>
    <n v="8810.1"/>
    <n v="121"/>
    <n v="906"/>
    <n v="300"/>
    <n v="300"/>
    <n v="1506"/>
    <n v="1"/>
    <n v="1160.02"/>
    <n v="1188.9000000000001"/>
    <n v="1270.83"/>
    <n v="1050978.1199999999"/>
    <n v="356670"/>
    <n v="381249"/>
    <n v="1788897.1199999999"/>
    <n v="942680.70000000007"/>
    <n v="13215.150000000001"/>
    <n v="27447.929699999997"/>
    <n v="2744.79297"/>
    <n v="27749.856926699998"/>
    <n v="2802735.5495966999"/>
  </r>
  <r>
    <d v="2024-05-07T00:00:00"/>
    <x v="1"/>
    <x v="0"/>
    <m/>
    <x v="6"/>
    <s v="javo"/>
    <x v="7"/>
    <n v="50"/>
    <n v="900"/>
    <n v="254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5-07T00:00:00"/>
    <x v="1"/>
    <x v="0"/>
    <m/>
    <x v="6"/>
    <s v="jso"/>
    <x v="3"/>
    <n v="50"/>
    <n v="4500"/>
    <n v="254"/>
    <n v="600"/>
    <n v="350"/>
    <n v="50"/>
    <n v="1000"/>
    <n v="1"/>
    <n v="919.43"/>
    <n v="948.3"/>
    <n v="1030.25"/>
    <n v="551658"/>
    <n v="331905"/>
    <n v="51512.5"/>
    <n v="935075.5"/>
    <n v="481500"/>
    <n v="6750"/>
    <n v="14233.255000000001"/>
    <n v="1423.3255000000001"/>
    <n v="14389.820804999999"/>
    <n v="1453371.9013049998"/>
  </r>
  <r>
    <d v="2024-05-07T00:00:00"/>
    <x v="1"/>
    <x v="0"/>
    <m/>
    <x v="111"/>
    <s v="Dro"/>
    <x v="0"/>
    <n v="65"/>
    <n v="7020"/>
    <n v="255"/>
    <n v="400"/>
    <n v="400"/>
    <n v="400"/>
    <n v="1200"/>
    <n v="1"/>
    <n v="1161.27"/>
    <n v="1190.1300000000001"/>
    <n v="1272.08"/>
    <n v="464508"/>
    <n v="476052.00000000006"/>
    <n v="508832"/>
    <n v="1449392"/>
    <n v="751140"/>
    <n v="10530"/>
    <n v="22110.62"/>
    <n v="2211.0619999999999"/>
    <n v="22353.83682"/>
    <n v="2257737.5188199999"/>
  </r>
  <r>
    <d v="2024-05-07T00:00:00"/>
    <x v="1"/>
    <x v="0"/>
    <m/>
    <x v="111"/>
    <s v="Dro"/>
    <x v="0"/>
    <n v="65"/>
    <n v="7020"/>
    <n v="256"/>
    <n v="400"/>
    <n v="400"/>
    <n v="400"/>
    <n v="1200"/>
    <n v="1"/>
    <n v="1161.27"/>
    <n v="1190.1300000000001"/>
    <n v="1272.08"/>
    <n v="464508"/>
    <n v="476052.00000000006"/>
    <n v="508832"/>
    <n v="1449392"/>
    <n v="751140"/>
    <n v="10530"/>
    <n v="22110.62"/>
    <n v="2211.0619999999999"/>
    <n v="22353.83682"/>
    <n v="2257737.5188199999"/>
  </r>
  <r>
    <d v="2024-05-07T00:00:00"/>
    <x v="1"/>
    <x v="0"/>
    <m/>
    <x v="111"/>
    <s v="Dro"/>
    <x v="0"/>
    <n v="65"/>
    <n v="7020"/>
    <n v="257"/>
    <n v="500"/>
    <n v="400"/>
    <n v="300"/>
    <n v="1200"/>
    <n v="1"/>
    <n v="1161.27"/>
    <n v="1190.1300000000001"/>
    <n v="1272.08"/>
    <n v="580635"/>
    <n v="476052.00000000006"/>
    <n v="381624"/>
    <n v="1438311"/>
    <n v="751140"/>
    <n v="10530"/>
    <n v="21999.81"/>
    <n v="2199.9810000000002"/>
    <n v="22241.807910000003"/>
    <n v="2246422.5989100002"/>
  </r>
  <r>
    <d v="2024-05-07T00:00:00"/>
    <x v="1"/>
    <x v="1"/>
    <m/>
    <x v="86"/>
    <s v="jso"/>
    <x v="3"/>
    <n v="50"/>
    <n v="2700"/>
    <n v="132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07T00:00:00"/>
    <x v="1"/>
    <x v="1"/>
    <m/>
    <x v="86"/>
    <s v="jso"/>
    <x v="3"/>
    <n v="50"/>
    <n v="3600"/>
    <n v="133"/>
    <n v="0"/>
    <n v="400"/>
    <n v="400"/>
    <n v="800"/>
    <n v="1"/>
    <n v="919.43"/>
    <n v="948.3"/>
    <n v="1030.25"/>
    <n v="0"/>
    <n v="379320"/>
    <n v="412100"/>
    <n v="791420"/>
    <n v="385200"/>
    <n v="5400"/>
    <n v="11820.2"/>
    <n v="1182.0200000000002"/>
    <n v="11950.2222"/>
    <n v="1206972.4421999999"/>
  </r>
  <r>
    <d v="2024-05-07T00:00:00"/>
    <x v="1"/>
    <x v="1"/>
    <m/>
    <x v="93"/>
    <s v="mo"/>
    <x v="1"/>
    <n v="50"/>
    <n v="4.5"/>
    <n v="134"/>
    <n v="0"/>
    <n v="1"/>
    <n v="0"/>
    <n v="1"/>
    <n v="1"/>
    <n v="919.43"/>
    <n v="948.3"/>
    <n v="1030.25"/>
    <n v="0"/>
    <n v="948.3"/>
    <n v="0"/>
    <n v="948.3"/>
    <n v="481.5"/>
    <n v="6.75"/>
    <n v="14.365499999999999"/>
    <n v="1.43655"/>
    <n v="14.5235205"/>
    <n v="1466.8755704999999"/>
  </r>
  <r>
    <d v="2024-05-07T00:00:00"/>
    <x v="1"/>
    <x v="7"/>
    <m/>
    <x v="66"/>
    <s v="kso"/>
    <x v="6"/>
    <n v="50"/>
    <n v="6300"/>
    <n v="12"/>
    <n v="700"/>
    <n v="400"/>
    <n v="300"/>
    <n v="1400"/>
    <n v="1"/>
    <n v="919.43"/>
    <n v="948.3"/>
    <n v="1030.25"/>
    <n v="643601"/>
    <n v="379320"/>
    <n v="309075"/>
    <n v="1331996"/>
    <n v="674100"/>
    <n v="9450"/>
    <n v="20155.46"/>
    <n v="2015.546"/>
    <n v="20377.17006"/>
    <n v="2058094.17606"/>
  </r>
  <r>
    <d v="2024-05-07T00:00:00"/>
    <x v="1"/>
    <x v="7"/>
    <m/>
    <x v="112"/>
    <s v="jso"/>
    <x v="3"/>
    <n v="50"/>
    <n v="1800"/>
    <n v="13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5-07T00:00:00"/>
    <x v="1"/>
    <x v="7"/>
    <m/>
    <x v="112"/>
    <s v="javo"/>
    <x v="7"/>
    <n v="50"/>
    <n v="4500"/>
    <n v="13"/>
    <n v="400"/>
    <n v="600"/>
    <n v="0"/>
    <n v="1000"/>
    <n v="1"/>
    <n v="919.43"/>
    <n v="948.3"/>
    <n v="1030.25"/>
    <n v="367772"/>
    <n v="568980"/>
    <n v="0"/>
    <n v="936752"/>
    <n v="481500"/>
    <n v="6750"/>
    <n v="14250.02"/>
    <n v="1425.0020000000002"/>
    <n v="14406.770220000002"/>
    <n v="1455083.7922200002"/>
  </r>
  <r>
    <d v="2024-05-07T00:00:00"/>
    <x v="1"/>
    <x v="7"/>
    <m/>
    <x v="66"/>
    <s v="jso"/>
    <x v="3"/>
    <n v="50"/>
    <n v="6300"/>
    <n v="14"/>
    <n v="600"/>
    <n v="300"/>
    <n v="500"/>
    <n v="1400"/>
    <n v="1"/>
    <n v="919.43"/>
    <n v="948.3"/>
    <n v="1030.25"/>
    <n v="551658"/>
    <n v="284490"/>
    <n v="515125"/>
    <n v="1351273"/>
    <n v="674100"/>
    <n v="9450"/>
    <n v="20348.23"/>
    <n v="2034.8230000000001"/>
    <n v="20572.060530000002"/>
    <n v="2077778.11353"/>
  </r>
  <r>
    <d v="2024-05-07T00:00:00"/>
    <x v="1"/>
    <x v="6"/>
    <m/>
    <x v="67"/>
    <s v="Dro"/>
    <x v="0"/>
    <n v="65"/>
    <n v="877.5"/>
    <n v="49"/>
    <n v="0"/>
    <n v="75"/>
    <n v="75"/>
    <n v="150"/>
    <n v="1"/>
    <n v="1161.27"/>
    <n v="1190.1300000000001"/>
    <n v="1272.08"/>
    <n v="0"/>
    <n v="89259.750000000015"/>
    <n v="95406"/>
    <n v="184665.75"/>
    <n v="93892.5"/>
    <n v="1316.25"/>
    <n v="2798.7449999999999"/>
    <n v="279.87450000000001"/>
    <n v="2829.5311949999996"/>
    <n v="285782.65069499996"/>
  </r>
  <r>
    <d v="2024-05-07T00:00:00"/>
    <x v="1"/>
    <x v="6"/>
    <m/>
    <x v="67"/>
    <s v="cwo"/>
    <x v="4"/>
    <n v="65"/>
    <n v="1708.1999999999998"/>
    <n v="49"/>
    <n v="200"/>
    <n v="50"/>
    <n v="42"/>
    <n v="292"/>
    <n v="1"/>
    <n v="1160.02"/>
    <n v="1188.9000000000001"/>
    <n v="1270.83"/>
    <n v="232004"/>
    <n v="59445.000000000007"/>
    <n v="53374.86"/>
    <n v="344823.86"/>
    <n v="182777.4"/>
    <n v="2562.2999999999997"/>
    <n v="5301.6356000000005"/>
    <n v="530.16356000000007"/>
    <n v="5359.9535916000013"/>
    <n v="541355.31275160005"/>
  </r>
  <r>
    <d v="2024-05-07T00:00:00"/>
    <x v="1"/>
    <x v="6"/>
    <m/>
    <x v="67"/>
    <s v="Dro"/>
    <x v="0"/>
    <n v="65"/>
    <n v="585"/>
    <n v="50"/>
    <n v="100"/>
    <n v="0"/>
    <n v="0"/>
    <n v="100"/>
    <n v="1"/>
    <n v="1161.27"/>
    <n v="1190.1300000000001"/>
    <n v="1272.08"/>
    <n v="116127"/>
    <n v="0"/>
    <n v="0"/>
    <n v="116127"/>
    <n v="62595"/>
    <n v="877.5"/>
    <n v="1795.9950000000001"/>
    <n v="179.59950000000003"/>
    <n v="1815.750945"/>
    <n v="183390.84544500001"/>
  </r>
  <r>
    <d v="2024-05-07T00:00:00"/>
    <x v="1"/>
    <x v="6"/>
    <m/>
    <x v="67"/>
    <s v="jso"/>
    <x v="3"/>
    <n v="50"/>
    <n v="1350"/>
    <n v="50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07T00:00:00"/>
    <x v="1"/>
    <x v="6"/>
    <m/>
    <x v="60"/>
    <s v="mo"/>
    <x v="1"/>
    <n v="50"/>
    <n v="450"/>
    <n v="51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5-07T00:00:00"/>
    <x v="1"/>
    <x v="6"/>
    <m/>
    <x v="60"/>
    <s v="cwo"/>
    <x v="4"/>
    <n v="65"/>
    <n v="2094.2999999999997"/>
    <n v="51"/>
    <n v="300"/>
    <n v="0"/>
    <n v="58"/>
    <n v="358"/>
    <n v="1"/>
    <n v="1160.02"/>
    <n v="1188.9000000000001"/>
    <n v="1270.83"/>
    <n v="348006"/>
    <n v="0"/>
    <n v="73708.14"/>
    <n v="421714.14"/>
    <n v="224090.09999999998"/>
    <n v="3141.45"/>
    <n v="6489.4568999999992"/>
    <n v="648.94569000000001"/>
    <n v="6560.8409258999991"/>
    <n v="662644.93351589993"/>
  </r>
  <r>
    <d v="2024-05-07T00:00:00"/>
    <x v="1"/>
    <x v="6"/>
    <m/>
    <x v="60"/>
    <s v="mo"/>
    <x v="1"/>
    <n v="50"/>
    <n v="900"/>
    <n v="52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07T00:00:00"/>
    <x v="1"/>
    <x v="6"/>
    <m/>
    <x v="60"/>
    <s v="kso"/>
    <x v="6"/>
    <n v="50"/>
    <n v="9"/>
    <n v="52"/>
    <n v="0"/>
    <n v="0"/>
    <n v="2"/>
    <n v="2"/>
    <n v="1"/>
    <n v="919.43"/>
    <n v="948.3"/>
    <n v="1030.25"/>
    <n v="0"/>
    <n v="0"/>
    <n v="2060.5"/>
    <n v="2060.5"/>
    <n v="963"/>
    <n v="13.5"/>
    <n v="30.37"/>
    <n v="3.0370000000000004"/>
    <n v="30.704069999999998"/>
    <n v="3101.1110699999995"/>
  </r>
  <r>
    <d v="2024-05-07T00:00:00"/>
    <x v="1"/>
    <x v="8"/>
    <m/>
    <x v="77"/>
    <s v="mo"/>
    <x v="1"/>
    <n v="50"/>
    <n v="1575"/>
    <n v="37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5-07T00:00:00"/>
    <x v="1"/>
    <x v="8"/>
    <m/>
    <x v="77"/>
    <s v="mo"/>
    <x v="1"/>
    <n v="50"/>
    <n v="1575"/>
    <n v="38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5-07T00:00:00"/>
    <x v="1"/>
    <x v="8"/>
    <m/>
    <x v="77"/>
    <s v="mo"/>
    <x v="1"/>
    <n v="50"/>
    <n v="1575"/>
    <n v="39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5-07T00:00:00"/>
    <x v="1"/>
    <x v="8"/>
    <m/>
    <x v="77"/>
    <s v="mo"/>
    <x v="1"/>
    <n v="50"/>
    <n v="1575"/>
    <n v="40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5-07T00:00:00"/>
    <x v="1"/>
    <x v="4"/>
    <m/>
    <x v="7"/>
    <s v="mo"/>
    <x v="1"/>
    <n v="50"/>
    <n v="1350"/>
    <n v="120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07T00:00:00"/>
    <x v="1"/>
    <x v="4"/>
    <m/>
    <x v="7"/>
    <s v="mo"/>
    <x v="1"/>
    <n v="50"/>
    <n v="819"/>
    <n v="121"/>
    <n v="0"/>
    <n v="182"/>
    <n v="0"/>
    <n v="182"/>
    <n v="1"/>
    <n v="919.43"/>
    <n v="948.3"/>
    <n v="1030.25"/>
    <n v="0"/>
    <n v="172590.6"/>
    <n v="0"/>
    <n v="172590.6"/>
    <n v="87633"/>
    <n v="1228.5"/>
    <n v="2614.5210000000002"/>
    <n v="261.45210000000003"/>
    <n v="2643.2807309999998"/>
    <n v="266971.35383099999"/>
  </r>
  <r>
    <d v="2024-05-07T00:00:00"/>
    <x v="1"/>
    <x v="2"/>
    <m/>
    <x v="29"/>
    <s v="jmso"/>
    <x v="2"/>
    <n v="50"/>
    <n v="225"/>
    <n v="153"/>
    <n v="50"/>
    <n v="0"/>
    <n v="0"/>
    <n v="50"/>
    <n v="1"/>
    <n v="919.43"/>
    <n v="948.3"/>
    <n v="1030.25"/>
    <n v="45971.5"/>
    <n v="0"/>
    <n v="0"/>
    <n v="45971.5"/>
    <n v="24075"/>
    <n v="337.5"/>
    <n v="703.84"/>
    <n v="70.384"/>
    <n v="711.58224000000007"/>
    <n v="71869.806240000005"/>
  </r>
  <r>
    <d v="2024-05-07T00:00:00"/>
    <x v="1"/>
    <x v="2"/>
    <m/>
    <x v="30"/>
    <s v="jmso"/>
    <x v="2"/>
    <n v="50"/>
    <n v="1575"/>
    <n v="154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07T00:00:00"/>
    <x v="1"/>
    <x v="2"/>
    <m/>
    <x v="29"/>
    <s v="jmso"/>
    <x v="2"/>
    <n v="50"/>
    <n v="2925"/>
    <n v="155"/>
    <n v="300"/>
    <n v="250"/>
    <n v="100"/>
    <n v="650"/>
    <n v="1"/>
    <n v="919.43"/>
    <n v="948.3"/>
    <n v="1030.25"/>
    <n v="275829"/>
    <n v="237075"/>
    <n v="103025"/>
    <n v="615929"/>
    <n v="312975"/>
    <n v="4387.5"/>
    <n v="9332.9150000000009"/>
    <n v="933.29150000000016"/>
    <n v="9435.5770650000013"/>
    <n v="952993.28356500005"/>
  </r>
  <r>
    <d v="2024-05-07T00:00:00"/>
    <x v="1"/>
    <x v="2"/>
    <m/>
    <x v="32"/>
    <s v="jmso"/>
    <x v="2"/>
    <n v="50"/>
    <n v="1350"/>
    <n v="15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07T00:00:00"/>
    <x v="1"/>
    <x v="2"/>
    <m/>
    <x v="32"/>
    <s v="jmso"/>
    <x v="2"/>
    <n v="50"/>
    <n v="900"/>
    <n v="157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07T00:00:00"/>
    <x v="1"/>
    <x v="2"/>
    <m/>
    <x v="32"/>
    <s v="jmso"/>
    <x v="2"/>
    <n v="50"/>
    <n v="2250"/>
    <n v="158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5-07T00:00:00"/>
    <x v="1"/>
    <x v="2"/>
    <m/>
    <x v="32"/>
    <s v="jmso"/>
    <x v="2"/>
    <n v="50"/>
    <n v="1800"/>
    <n v="159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5-08T00:00:00"/>
    <x v="1"/>
    <x v="5"/>
    <m/>
    <x v="2"/>
    <s v="mo"/>
    <x v="1"/>
    <n v="50"/>
    <n v="6300"/>
    <n v="53"/>
    <n v="950"/>
    <n v="300"/>
    <n v="150"/>
    <n v="1400"/>
    <n v="1"/>
    <n v="919.43"/>
    <n v="948.3"/>
    <n v="1030.25"/>
    <n v="873458.5"/>
    <n v="284490"/>
    <n v="154537.5"/>
    <n v="1312486"/>
    <n v="674100"/>
    <n v="9450"/>
    <n v="19960.36"/>
    <n v="1996.0360000000001"/>
    <n v="20179.923960000004"/>
    <n v="2038172.3199600002"/>
  </r>
  <r>
    <d v="2024-05-08T00:00:00"/>
    <x v="1"/>
    <x v="1"/>
    <m/>
    <x v="103"/>
    <s v="mo"/>
    <x v="1"/>
    <n v="50"/>
    <n v="2700"/>
    <n v="135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08T00:00:00"/>
    <x v="1"/>
    <x v="1"/>
    <m/>
    <x v="103"/>
    <s v="mo"/>
    <x v="1"/>
    <n v="50"/>
    <n v="3600"/>
    <n v="136"/>
    <n v="0"/>
    <n v="500"/>
    <n v="300"/>
    <n v="800"/>
    <n v="1"/>
    <n v="919.43"/>
    <n v="948.3"/>
    <n v="1030.25"/>
    <n v="0"/>
    <n v="474150"/>
    <n v="309075"/>
    <n v="783225"/>
    <n v="385200"/>
    <n v="5400"/>
    <n v="11738.25"/>
    <n v="1173.825"/>
    <n v="11867.37075"/>
    <n v="1198604.44575"/>
  </r>
  <r>
    <d v="2024-05-08T00:00:00"/>
    <x v="1"/>
    <x v="6"/>
    <m/>
    <x v="61"/>
    <s v="cwo"/>
    <x v="4"/>
    <n v="65"/>
    <n v="2925"/>
    <n v="53"/>
    <n v="500"/>
    <n v="0"/>
    <n v="0"/>
    <n v="500"/>
    <n v="1"/>
    <n v="1160.02"/>
    <n v="1188.9000000000001"/>
    <n v="1270.83"/>
    <n v="580010"/>
    <n v="0"/>
    <n v="0"/>
    <n v="580010"/>
    <n v="312975"/>
    <n v="4387.5"/>
    <n v="8973.7250000000004"/>
    <n v="897.37250000000006"/>
    <n v="9072.4359750000003"/>
    <n v="916316.03347500006"/>
  </r>
  <r>
    <d v="2024-05-08T00:00:00"/>
    <x v="1"/>
    <x v="6"/>
    <m/>
    <x v="61"/>
    <s v="cwo"/>
    <x v="4"/>
    <n v="65"/>
    <n v="2925"/>
    <n v="54"/>
    <n v="0"/>
    <n v="500"/>
    <n v="0"/>
    <n v="500"/>
    <n v="1"/>
    <n v="1160.02"/>
    <n v="1188.9000000000001"/>
    <n v="1270.83"/>
    <n v="0"/>
    <n v="594450"/>
    <n v="0"/>
    <n v="594450"/>
    <n v="312975"/>
    <n v="4387.5"/>
    <n v="9118.125"/>
    <n v="911.8125"/>
    <n v="9218.4243750000005"/>
    <n v="931060.86187499994"/>
  </r>
  <r>
    <d v="2024-05-08T00:00:00"/>
    <x v="1"/>
    <x v="6"/>
    <m/>
    <x v="61"/>
    <s v="cwo"/>
    <x v="4"/>
    <n v="65"/>
    <n v="1170"/>
    <n v="55"/>
    <n v="0"/>
    <n v="0"/>
    <n v="200"/>
    <n v="200"/>
    <n v="1"/>
    <n v="1160.02"/>
    <n v="1188.9000000000001"/>
    <n v="1270.83"/>
    <n v="0"/>
    <n v="0"/>
    <n v="254166"/>
    <n v="254166"/>
    <n v="125190"/>
    <n v="1755"/>
    <n v="3811.11"/>
    <n v="381.11100000000005"/>
    <n v="3853.0322099999998"/>
    <n v="389156.25320999994"/>
  </r>
  <r>
    <d v="2024-05-08T00:00:00"/>
    <x v="1"/>
    <x v="6"/>
    <m/>
    <x v="61"/>
    <s v="jso"/>
    <x v="3"/>
    <n v="50"/>
    <n v="1170"/>
    <n v="56"/>
    <n v="100"/>
    <n v="100"/>
    <n v="60"/>
    <n v="260"/>
    <n v="1"/>
    <n v="919.43"/>
    <n v="948.3"/>
    <n v="1030.25"/>
    <n v="91943"/>
    <n v="94830"/>
    <n v="61815"/>
    <n v="248588"/>
    <n v="125190"/>
    <n v="1755"/>
    <n v="3755.33"/>
    <n v="375.53300000000002"/>
    <n v="3796.6386300000004"/>
    <n v="383460.50163000001"/>
  </r>
  <r>
    <d v="2024-05-08T00:00:00"/>
    <x v="1"/>
    <x v="4"/>
    <m/>
    <x v="69"/>
    <s v="Dro"/>
    <x v="0"/>
    <n v="65"/>
    <n v="1755"/>
    <n v="122"/>
    <n v="200"/>
    <n v="0"/>
    <n v="100"/>
    <n v="300"/>
    <n v="1"/>
    <n v="1161.27"/>
    <n v="1190.1300000000001"/>
    <n v="1272.08"/>
    <n v="232254"/>
    <n v="0"/>
    <n v="127208"/>
    <n v="359462"/>
    <n v="187785"/>
    <n v="2632.5"/>
    <n v="5498.7950000000001"/>
    <n v="549.87950000000001"/>
    <n v="5559.2817450000011"/>
    <n v="561487.45624500012"/>
  </r>
  <r>
    <d v="2024-05-08T00:00:00"/>
    <x v="1"/>
    <x v="4"/>
    <m/>
    <x v="69"/>
    <s v="Dro"/>
    <x v="0"/>
    <n v="65"/>
    <n v="1170"/>
    <n v="123"/>
    <n v="0"/>
    <n v="200"/>
    <n v="0"/>
    <n v="200"/>
    <n v="1"/>
    <n v="1161.27"/>
    <n v="1190.1300000000001"/>
    <n v="1272.08"/>
    <n v="0"/>
    <n v="238026.00000000003"/>
    <n v="0"/>
    <n v="238026.00000000003"/>
    <n v="125190"/>
    <n v="1755"/>
    <n v="3649.71"/>
    <n v="364.971"/>
    <n v="3689.8568100000007"/>
    <n v="372675.53781000007"/>
  </r>
  <r>
    <d v="2024-05-08T00:00:00"/>
    <x v="1"/>
    <x v="4"/>
    <m/>
    <x v="69"/>
    <s v="cwo"/>
    <x v="4"/>
    <n v="65"/>
    <n v="1755"/>
    <n v="124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5-08T00:00:00"/>
    <x v="1"/>
    <x v="4"/>
    <m/>
    <x v="69"/>
    <s v="cwo"/>
    <x v="4"/>
    <n v="65"/>
    <n v="1755"/>
    <n v="125"/>
    <n v="0"/>
    <n v="300"/>
    <n v="0"/>
    <n v="300"/>
    <n v="1"/>
    <n v="1160.02"/>
    <n v="1188.9000000000001"/>
    <n v="1270.83"/>
    <n v="0"/>
    <n v="356670"/>
    <n v="0"/>
    <n v="356670"/>
    <n v="187785"/>
    <n v="2632.5"/>
    <n v="5470.875"/>
    <n v="547.08749999999998"/>
    <n v="5531.0546250000007"/>
    <n v="558636.51712500001"/>
  </r>
  <r>
    <d v="2024-05-08T00:00:00"/>
    <x v="1"/>
    <x v="4"/>
    <m/>
    <x v="69"/>
    <s v="cwo"/>
    <x v="4"/>
    <n v="65"/>
    <n v="1755"/>
    <n v="126"/>
    <n v="100"/>
    <n v="0"/>
    <n v="200"/>
    <n v="300"/>
    <n v="1"/>
    <n v="1160.02"/>
    <n v="1188.9000000000001"/>
    <n v="1270.83"/>
    <n v="116002"/>
    <n v="0"/>
    <n v="254166"/>
    <n v="370168"/>
    <n v="187785"/>
    <n v="2632.5"/>
    <n v="5605.8550000000005"/>
    <n v="560.58550000000002"/>
    <n v="5667.519405"/>
    <n v="572419.45990500005"/>
  </r>
  <r>
    <d v="2024-05-08T00:00:00"/>
    <x v="1"/>
    <x v="2"/>
    <m/>
    <x v="28"/>
    <s v="jmso"/>
    <x v="2"/>
    <n v="50"/>
    <n v="1575"/>
    <n v="160"/>
    <n v="150"/>
    <n v="0"/>
    <n v="200"/>
    <n v="350"/>
    <n v="1"/>
    <n v="919.43"/>
    <n v="948.3"/>
    <n v="1030.25"/>
    <n v="137914.5"/>
    <n v="0"/>
    <n v="206050"/>
    <n v="343964.5"/>
    <n v="168525"/>
    <n v="2362.5"/>
    <n v="5148.5200000000004"/>
    <n v="514.85200000000009"/>
    <n v="5205.1537200000002"/>
    <n v="525720.52572000003"/>
  </r>
  <r>
    <d v="2024-05-08T00:00:00"/>
    <x v="1"/>
    <x v="2"/>
    <m/>
    <x v="30"/>
    <s v="jmso"/>
    <x v="2"/>
    <n v="50"/>
    <n v="135"/>
    <n v="161"/>
    <n v="30"/>
    <n v="0"/>
    <n v="0"/>
    <n v="30"/>
    <n v="1"/>
    <n v="919.43"/>
    <n v="948.3"/>
    <n v="1030.25"/>
    <n v="27582.899999999998"/>
    <n v="0"/>
    <n v="0"/>
    <n v="27582.899999999998"/>
    <n v="14445"/>
    <n v="202.5"/>
    <n v="422.30399999999997"/>
    <n v="42.230400000000003"/>
    <n v="426.94934399999994"/>
    <n v="43121.883743999992"/>
  </r>
  <r>
    <d v="2024-05-08T00:00:00"/>
    <x v="1"/>
    <x v="2"/>
    <m/>
    <x v="30"/>
    <s v="jso"/>
    <x v="3"/>
    <n v="50"/>
    <n v="742.5"/>
    <n v="161"/>
    <n v="150"/>
    <n v="15"/>
    <n v="0"/>
    <n v="165"/>
    <n v="1"/>
    <n v="919.43"/>
    <n v="948.3"/>
    <n v="1030.25"/>
    <n v="137914.5"/>
    <n v="14224.5"/>
    <n v="0"/>
    <n v="152139"/>
    <n v="79447.5"/>
    <n v="1113.75"/>
    <n v="2327.0025000000001"/>
    <n v="232.70025000000001"/>
    <n v="2352.5995275"/>
    <n v="237612.55227749998"/>
  </r>
  <r>
    <d v="2024-05-08T00:00:00"/>
    <x v="1"/>
    <x v="2"/>
    <m/>
    <x v="30"/>
    <s v="jso"/>
    <x v="3"/>
    <n v="50"/>
    <n v="22.5"/>
    <n v="162"/>
    <n v="0"/>
    <n v="0"/>
    <n v="5"/>
    <n v="5"/>
    <n v="1"/>
    <n v="919.43"/>
    <n v="948.3"/>
    <n v="1030.25"/>
    <n v="0"/>
    <n v="0"/>
    <n v="5151.25"/>
    <n v="5151.25"/>
    <n v="2407.5"/>
    <n v="33.75"/>
    <n v="75.924999999999997"/>
    <n v="7.5925000000000002"/>
    <n v="76.760175000000004"/>
    <n v="7752.7776750000003"/>
  </r>
  <r>
    <d v="2024-05-09T00:00:00"/>
    <x v="1"/>
    <x v="3"/>
    <m/>
    <x v="98"/>
    <s v="jmso"/>
    <x v="2"/>
    <n v="50"/>
    <n v="112.5"/>
    <n v="122"/>
    <n v="0"/>
    <n v="25"/>
    <n v="0"/>
    <n v="25"/>
    <n v="1"/>
    <n v="919.43"/>
    <n v="948.3"/>
    <n v="1030.25"/>
    <n v="0"/>
    <n v="23707.5"/>
    <n v="0"/>
    <n v="23707.5"/>
    <n v="12037.5"/>
    <n v="168.75"/>
    <n v="359.13749999999999"/>
    <n v="35.91375"/>
    <n v="363.08801249999999"/>
    <n v="36671.889262499993"/>
  </r>
  <r>
    <d v="2024-05-09T00:00:00"/>
    <x v="1"/>
    <x v="0"/>
    <m/>
    <x v="46"/>
    <s v="jso"/>
    <x v="3"/>
    <n v="50"/>
    <n v="2160"/>
    <n v="258"/>
    <n v="80"/>
    <n v="250"/>
    <n v="150"/>
    <n v="480"/>
    <n v="1"/>
    <n v="919.43"/>
    <n v="948.3"/>
    <n v="1030.25"/>
    <n v="73554.399999999994"/>
    <n v="237075"/>
    <n v="154537.5"/>
    <n v="465166.9"/>
    <n v="231120"/>
    <n v="3240"/>
    <n v="6995.2690000000002"/>
    <n v="699.52690000000007"/>
    <n v="7072.2169590000003"/>
    <n v="714293.91285900003"/>
  </r>
  <r>
    <d v="2024-05-09T00:00:00"/>
    <x v="1"/>
    <x v="0"/>
    <m/>
    <x v="46"/>
    <s v="Dro"/>
    <x v="0"/>
    <n v="65"/>
    <n v="2340"/>
    <n v="258"/>
    <n v="150"/>
    <n v="175"/>
    <n v="75"/>
    <n v="400"/>
    <n v="1"/>
    <n v="1161.27"/>
    <n v="1190.1300000000001"/>
    <n v="1272.08"/>
    <n v="174190.5"/>
    <n v="208272.75000000003"/>
    <n v="95406"/>
    <n v="477869.25"/>
    <n v="250380"/>
    <n v="3510"/>
    <n v="7317.5924999999997"/>
    <n v="731.75925000000007"/>
    <n v="7398.0860175000007"/>
    <n v="747206.68776750006"/>
  </r>
  <r>
    <d v="2024-05-09T00:00:00"/>
    <x v="1"/>
    <x v="0"/>
    <m/>
    <x v="11"/>
    <s v="jso"/>
    <x v="3"/>
    <n v="50"/>
    <n v="1336.5"/>
    <n v="259"/>
    <n v="50"/>
    <n v="150"/>
    <n v="97"/>
    <n v="297"/>
    <n v="1"/>
    <n v="919.43"/>
    <n v="948.3"/>
    <n v="1030.25"/>
    <n v="45971.5"/>
    <n v="142245"/>
    <n v="99934.25"/>
    <n v="288150.75"/>
    <n v="143005.5"/>
    <n v="2004.75"/>
    <n v="4331.6099999999997"/>
    <n v="433.161"/>
    <n v="4379.2577099999999"/>
    <n v="442305.02870999998"/>
  </r>
  <r>
    <d v="2024-05-09T00:00:00"/>
    <x v="1"/>
    <x v="0"/>
    <m/>
    <x v="106"/>
    <s v="jso"/>
    <x v="3"/>
    <n v="50"/>
    <n v="3285"/>
    <n v="260"/>
    <n v="630"/>
    <n v="100"/>
    <n v="0"/>
    <n v="730"/>
    <n v="1"/>
    <n v="919.43"/>
    <n v="948.3"/>
    <n v="1030.25"/>
    <n v="579240.9"/>
    <n v="94830"/>
    <n v="0"/>
    <n v="674070.9"/>
    <n v="351495"/>
    <n v="4927.5"/>
    <n v="10304.934000000001"/>
    <n v="1030.4934000000001"/>
    <n v="10418.288274"/>
    <n v="1052247.115674"/>
  </r>
  <r>
    <d v="2024-05-09T00:00:00"/>
    <x v="1"/>
    <x v="0"/>
    <m/>
    <x v="13"/>
    <s v="Dro"/>
    <x v="0"/>
    <n v="65"/>
    <n v="1755"/>
    <n v="261"/>
    <n v="100"/>
    <n v="150"/>
    <n v="50"/>
    <n v="300"/>
    <n v="1"/>
    <n v="1161.27"/>
    <n v="1190.1300000000001"/>
    <n v="1272.08"/>
    <n v="116127"/>
    <n v="178519.50000000003"/>
    <n v="63604"/>
    <n v="358250.5"/>
    <n v="187785"/>
    <n v="2632.5"/>
    <n v="5486.68"/>
    <n v="548.66800000000001"/>
    <n v="5547.0334800000001"/>
    <n v="560250.38147999998"/>
  </r>
  <r>
    <d v="2024-05-09T00:00:00"/>
    <x v="1"/>
    <x v="8"/>
    <m/>
    <x v="75"/>
    <s v="mo"/>
    <x v="1"/>
    <n v="50"/>
    <n v="1575"/>
    <n v="41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09T00:00:00"/>
    <x v="1"/>
    <x v="8"/>
    <m/>
    <x v="75"/>
    <s v="mo"/>
    <x v="1"/>
    <n v="50"/>
    <n v="1575"/>
    <n v="42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09T00:00:00"/>
    <x v="1"/>
    <x v="8"/>
    <m/>
    <x v="75"/>
    <s v="mo"/>
    <x v="1"/>
    <n v="50"/>
    <n v="1575"/>
    <n v="43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09T00:00:00"/>
    <x v="1"/>
    <x v="8"/>
    <m/>
    <x v="75"/>
    <s v="mo"/>
    <x v="1"/>
    <n v="50"/>
    <n v="1575"/>
    <n v="44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09T00:00:00"/>
    <x v="1"/>
    <x v="2"/>
    <m/>
    <x v="39"/>
    <s v="javo"/>
    <x v="7"/>
    <n v="50"/>
    <n v="1800"/>
    <n v="163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5-09T00:00:00"/>
    <x v="1"/>
    <x v="2"/>
    <m/>
    <x v="39"/>
    <s v="jmso"/>
    <x v="2"/>
    <n v="50"/>
    <n v="1800"/>
    <n v="164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09T00:00:00"/>
    <x v="1"/>
    <x v="2"/>
    <m/>
    <x v="39"/>
    <s v="javo"/>
    <x v="7"/>
    <n v="50"/>
    <n v="2700"/>
    <n v="165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09T00:00:00"/>
    <x v="1"/>
    <x v="2"/>
    <m/>
    <x v="28"/>
    <s v="javo"/>
    <x v="7"/>
    <n v="50"/>
    <n v="900"/>
    <n v="166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09T00:00:00"/>
    <x v="1"/>
    <x v="2"/>
    <m/>
    <x v="28"/>
    <s v="javo"/>
    <x v="7"/>
    <n v="50"/>
    <n v="900"/>
    <n v="167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09T00:00:00"/>
    <x v="1"/>
    <x v="2"/>
    <m/>
    <x v="28"/>
    <s v="jmso"/>
    <x v="2"/>
    <n v="50"/>
    <n v="1800"/>
    <n v="168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5-09T00:00:00"/>
    <x v="1"/>
    <x v="2"/>
    <m/>
    <x v="28"/>
    <s v="jmso"/>
    <x v="2"/>
    <n v="50"/>
    <n v="2700"/>
    <n v="169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09T00:00:00"/>
    <x v="1"/>
    <x v="2"/>
    <m/>
    <x v="30"/>
    <s v="jmso"/>
    <x v="2"/>
    <n v="50"/>
    <n v="1800"/>
    <n v="170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5-09T00:00:00"/>
    <x v="1"/>
    <x v="2"/>
    <m/>
    <x v="30"/>
    <s v="jmso"/>
    <x v="2"/>
    <n v="50"/>
    <n v="1800"/>
    <n v="171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5-09T00:00:00"/>
    <x v="1"/>
    <x v="2"/>
    <m/>
    <x v="30"/>
    <s v="jmso"/>
    <x v="2"/>
    <n v="50"/>
    <n v="2700"/>
    <n v="172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10T00:00:00"/>
    <x v="1"/>
    <x v="5"/>
    <m/>
    <x v="49"/>
    <s v="mo"/>
    <x v="1"/>
    <n v="50"/>
    <n v="1989"/>
    <n v="54"/>
    <n v="200"/>
    <n v="200"/>
    <n v="42"/>
    <n v="442"/>
    <n v="1"/>
    <n v="919.43"/>
    <n v="948.3"/>
    <n v="1030.25"/>
    <n v="183886"/>
    <n v="189660"/>
    <n v="43270.5"/>
    <n v="416816.5"/>
    <n v="212823"/>
    <n v="2983.5"/>
    <n v="6326.2300000000005"/>
    <n v="632.62300000000005"/>
    <n v="6395.8185300000005"/>
    <n v="645977.67153000005"/>
  </r>
  <r>
    <d v="2024-05-10T00:00:00"/>
    <x v="1"/>
    <x v="3"/>
    <m/>
    <x v="44"/>
    <s v="mo"/>
    <x v="1"/>
    <n v="50"/>
    <n v="900"/>
    <n v="123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10T00:00:00"/>
    <x v="1"/>
    <x v="0"/>
    <m/>
    <x v="6"/>
    <s v="javo"/>
    <x v="7"/>
    <n v="50"/>
    <n v="900"/>
    <n v="262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5-10T00:00:00"/>
    <x v="1"/>
    <x v="0"/>
    <m/>
    <x v="6"/>
    <s v="jso"/>
    <x v="3"/>
    <n v="50"/>
    <n v="3330"/>
    <n v="262"/>
    <n v="500"/>
    <n v="200"/>
    <n v="40"/>
    <n v="740"/>
    <n v="1"/>
    <n v="919.43"/>
    <n v="948.3"/>
    <n v="1030.25"/>
    <n v="459715"/>
    <n v="189660"/>
    <n v="41210"/>
    <n v="690585"/>
    <n v="356310"/>
    <n v="4995"/>
    <n v="10518.9"/>
    <n v="1051.8900000000001"/>
    <n v="10634.607899999999"/>
    <n v="1074095.3978999997"/>
  </r>
  <r>
    <d v="2024-05-10T00:00:00"/>
    <x v="1"/>
    <x v="0"/>
    <m/>
    <x v="6"/>
    <s v="Dro"/>
    <x v="0"/>
    <n v="65"/>
    <n v="1170"/>
    <n v="262"/>
    <n v="100"/>
    <n v="100"/>
    <n v="0"/>
    <n v="200"/>
    <n v="1"/>
    <n v="1161.27"/>
    <n v="1190.1300000000001"/>
    <n v="1272.08"/>
    <n v="116127"/>
    <n v="119013.00000000001"/>
    <n v="0"/>
    <n v="235140"/>
    <n v="125190"/>
    <n v="1755"/>
    <n v="3620.85"/>
    <n v="362.08500000000004"/>
    <n v="3660.6793499999999"/>
    <n v="369728.61434999999"/>
  </r>
  <r>
    <d v="2024-05-10T00:00:00"/>
    <x v="1"/>
    <x v="0"/>
    <m/>
    <x v="85"/>
    <s v="Dro"/>
    <x v="0"/>
    <n v="65"/>
    <n v="7020"/>
    <n v="263"/>
    <n v="800"/>
    <n v="100"/>
    <n v="300"/>
    <n v="1200"/>
    <n v="1"/>
    <n v="1161.27"/>
    <n v="1190.1300000000001"/>
    <n v="1272.08"/>
    <n v="929016"/>
    <n v="119013.00000000001"/>
    <n v="381624"/>
    <n v="1429653"/>
    <n v="751140"/>
    <n v="10530"/>
    <n v="21913.23"/>
    <n v="2191.3229999999999"/>
    <n v="22154.275529999999"/>
    <n v="2237581.8285300001"/>
  </r>
  <r>
    <d v="2024-05-10T00:00:00"/>
    <x v="1"/>
    <x v="0"/>
    <m/>
    <x v="4"/>
    <s v="jso"/>
    <x v="3"/>
    <n v="50"/>
    <n v="5400"/>
    <n v="264"/>
    <n v="600"/>
    <n v="450"/>
    <n v="150"/>
    <n v="1200"/>
    <n v="1"/>
    <n v="919.43"/>
    <n v="948.3"/>
    <n v="1030.25"/>
    <n v="551658"/>
    <n v="426735"/>
    <n v="154537.5"/>
    <n v="1132930.5"/>
    <n v="577800"/>
    <n v="8100"/>
    <n v="17188.305"/>
    <n v="1718.8305"/>
    <n v="17377.376355"/>
    <n v="1755115.0118549999"/>
  </r>
  <r>
    <d v="2024-05-10T00:00:00"/>
    <x v="1"/>
    <x v="0"/>
    <m/>
    <x v="84"/>
    <s v="Dro"/>
    <x v="0"/>
    <n v="65"/>
    <n v="1755"/>
    <n v="265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5-10T00:00:00"/>
    <x v="1"/>
    <x v="0"/>
    <m/>
    <x v="21"/>
    <s v="Dro"/>
    <x v="0"/>
    <n v="65"/>
    <n v="1755"/>
    <n v="266"/>
    <n v="200"/>
    <n v="100"/>
    <n v="0"/>
    <n v="300"/>
    <n v="1"/>
    <n v="1161.27"/>
    <n v="1190.1300000000001"/>
    <n v="1272.08"/>
    <n v="232254"/>
    <n v="119013.00000000001"/>
    <n v="0"/>
    <n v="351267"/>
    <n v="187785"/>
    <n v="2632.5"/>
    <n v="5416.8450000000003"/>
    <n v="541.68450000000007"/>
    <n v="5476.4302949999992"/>
    <n v="553119.45979499992"/>
  </r>
  <r>
    <d v="2024-05-10T00:00:00"/>
    <x v="1"/>
    <x v="0"/>
    <m/>
    <x v="14"/>
    <s v="jso"/>
    <x v="3"/>
    <n v="50"/>
    <n v="2700"/>
    <n v="267"/>
    <n v="350"/>
    <n v="150"/>
    <n v="100"/>
    <n v="600"/>
    <n v="1"/>
    <n v="919.43"/>
    <n v="948.3"/>
    <n v="1030.25"/>
    <n v="321800.5"/>
    <n v="142245"/>
    <n v="103025"/>
    <n v="567070.5"/>
    <n v="288900"/>
    <n v="4050"/>
    <n v="8600.2049999999999"/>
    <n v="860.02050000000008"/>
    <n v="8694.8072549999997"/>
    <n v="878175.53275499993"/>
  </r>
  <r>
    <d v="2024-05-10T00:00:00"/>
    <x v="1"/>
    <x v="0"/>
    <m/>
    <x v="73"/>
    <s v="javo"/>
    <x v="7"/>
    <n v="50"/>
    <n v="1125"/>
    <n v="268"/>
    <n v="150"/>
    <n v="100"/>
    <n v="0"/>
    <n v="250"/>
    <n v="1"/>
    <n v="919.43"/>
    <n v="948.3"/>
    <n v="1030.25"/>
    <n v="137914.5"/>
    <n v="94830"/>
    <n v="0"/>
    <n v="232744.5"/>
    <n v="120375"/>
    <n v="1687.5"/>
    <n v="3548.07"/>
    <n v="354.80700000000002"/>
    <n v="3587.0987700000001"/>
    <n v="362296.97576999996"/>
  </r>
  <r>
    <d v="2024-05-10T00:00:00"/>
    <x v="1"/>
    <x v="0"/>
    <m/>
    <x v="73"/>
    <s v="jso"/>
    <x v="3"/>
    <n v="50"/>
    <n v="1575"/>
    <n v="268"/>
    <n v="200"/>
    <n v="125"/>
    <n v="25"/>
    <n v="350"/>
    <n v="1"/>
    <n v="919.43"/>
    <n v="948.3"/>
    <n v="1030.25"/>
    <n v="183886"/>
    <n v="118537.5"/>
    <n v="25756.25"/>
    <n v="328179.75"/>
    <n v="168525"/>
    <n v="2362.5"/>
    <n v="4990.6724999999997"/>
    <n v="499.06725"/>
    <n v="5045.5698975000005"/>
    <n v="509602.55964749999"/>
  </r>
  <r>
    <d v="2024-05-10T00:00:00"/>
    <x v="1"/>
    <x v="1"/>
    <m/>
    <x v="27"/>
    <s v="mo"/>
    <x v="1"/>
    <n v="50"/>
    <n v="4050"/>
    <n v="137"/>
    <n v="900"/>
    <n v="0"/>
    <n v="0"/>
    <n v="900"/>
    <n v="1"/>
    <n v="919.43"/>
    <n v="948.3"/>
    <n v="1030.25"/>
    <n v="827487"/>
    <n v="0"/>
    <n v="0"/>
    <n v="827487"/>
    <n v="433350"/>
    <n v="6075"/>
    <n v="12669.12"/>
    <n v="1266.9120000000003"/>
    <n v="12808.480320000002"/>
    <n v="1293656.5123200002"/>
  </r>
  <r>
    <d v="2024-05-10T00:00:00"/>
    <x v="1"/>
    <x v="1"/>
    <m/>
    <x v="27"/>
    <s v="mo"/>
    <x v="1"/>
    <n v="50"/>
    <n v="2250"/>
    <n v="138"/>
    <n v="0"/>
    <n v="200"/>
    <n v="300"/>
    <n v="500"/>
    <n v="1"/>
    <n v="919.43"/>
    <n v="948.3"/>
    <n v="1030.25"/>
    <n v="0"/>
    <n v="189660"/>
    <n v="309075"/>
    <n v="498735"/>
    <n v="240750"/>
    <n v="3375"/>
    <n v="7428.6"/>
    <n v="742.86000000000013"/>
    <n v="7510.3145999999997"/>
    <n v="758541.7746"/>
  </r>
  <r>
    <d v="2024-05-10T00:00:00"/>
    <x v="1"/>
    <x v="1"/>
    <m/>
    <x v="65"/>
    <s v="mo"/>
    <x v="1"/>
    <n v="50"/>
    <n v="2700"/>
    <n v="139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10T00:00:00"/>
    <x v="1"/>
    <x v="1"/>
    <m/>
    <x v="65"/>
    <s v="mo"/>
    <x v="1"/>
    <n v="50"/>
    <n v="3600"/>
    <n v="140"/>
    <n v="0"/>
    <n v="500"/>
    <n v="300"/>
    <n v="800"/>
    <n v="1"/>
    <n v="919.43"/>
    <n v="948.3"/>
    <n v="1030.25"/>
    <n v="0"/>
    <n v="474150"/>
    <n v="309075"/>
    <n v="783225"/>
    <n v="385200"/>
    <n v="5400"/>
    <n v="11738.25"/>
    <n v="1173.825"/>
    <n v="11867.37075"/>
    <n v="1198604.44575"/>
  </r>
  <r>
    <d v="2024-05-10T00:00:00"/>
    <x v="1"/>
    <x v="8"/>
    <m/>
    <x v="76"/>
    <s v="mo"/>
    <x v="1"/>
    <n v="50"/>
    <n v="1575"/>
    <n v="45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10T00:00:00"/>
    <x v="1"/>
    <x v="8"/>
    <m/>
    <x v="76"/>
    <s v="mo"/>
    <x v="1"/>
    <n v="50"/>
    <n v="1575"/>
    <n v="46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10T00:00:00"/>
    <x v="1"/>
    <x v="8"/>
    <m/>
    <x v="76"/>
    <s v="mo"/>
    <x v="1"/>
    <n v="50"/>
    <n v="1575"/>
    <n v="47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10T00:00:00"/>
    <x v="1"/>
    <x v="8"/>
    <m/>
    <x v="76"/>
    <s v="mo"/>
    <x v="1"/>
    <n v="50"/>
    <n v="1575"/>
    <n v="48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10T00:00:00"/>
    <x v="1"/>
    <x v="2"/>
    <m/>
    <x v="31"/>
    <s v="jso"/>
    <x v="3"/>
    <n v="50"/>
    <n v="3150"/>
    <n v="173"/>
    <n v="300"/>
    <n v="250"/>
    <n v="150"/>
    <n v="700"/>
    <n v="1"/>
    <n v="919.43"/>
    <n v="948.3"/>
    <n v="1030.25"/>
    <n v="275829"/>
    <n v="237075"/>
    <n v="154537.5"/>
    <n v="667441.5"/>
    <n v="337050"/>
    <n v="4725"/>
    <n v="10092.165000000001"/>
    <n v="1009.2165000000001"/>
    <n v="10203.178815000001"/>
    <n v="1030521.060315"/>
  </r>
  <r>
    <d v="2024-05-10T00:00:00"/>
    <x v="1"/>
    <x v="2"/>
    <m/>
    <x v="30"/>
    <s v="jso"/>
    <x v="3"/>
    <n v="50"/>
    <n v="1575"/>
    <n v="174"/>
    <n v="150"/>
    <n v="125"/>
    <n v="75"/>
    <n v="350"/>
    <n v="1"/>
    <n v="919.43"/>
    <n v="948.3"/>
    <n v="1030.25"/>
    <n v="137914.5"/>
    <n v="118537.5"/>
    <n v="77268.75"/>
    <n v="333720.75"/>
    <n v="168525"/>
    <n v="2362.5"/>
    <n v="5046.0825000000004"/>
    <n v="504.60825000000006"/>
    <n v="5101.5894075000006"/>
    <n v="515260.5301575"/>
  </r>
  <r>
    <d v="2024-05-10T00:00:00"/>
    <x v="1"/>
    <x v="2"/>
    <m/>
    <x v="30"/>
    <s v="jso"/>
    <x v="3"/>
    <n v="50"/>
    <n v="1575"/>
    <n v="175"/>
    <n v="150"/>
    <n v="125"/>
    <n v="75"/>
    <n v="350"/>
    <n v="1"/>
    <n v="919.43"/>
    <n v="948.3"/>
    <n v="1030.25"/>
    <n v="137914.5"/>
    <n v="118537.5"/>
    <n v="77268.75"/>
    <n v="333720.75"/>
    <n v="168525"/>
    <n v="2362.5"/>
    <n v="5046.0825000000004"/>
    <n v="504.60825000000006"/>
    <n v="5101.5894075000006"/>
    <n v="515260.5301575"/>
  </r>
  <r>
    <d v="2024-05-10T00:00:00"/>
    <x v="1"/>
    <x v="2"/>
    <m/>
    <x v="32"/>
    <s v="jso"/>
    <x v="3"/>
    <n v="50"/>
    <n v="2700"/>
    <n v="176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10T00:00:00"/>
    <x v="1"/>
    <x v="2"/>
    <m/>
    <x v="32"/>
    <s v="jso"/>
    <x v="3"/>
    <n v="50"/>
    <n v="1350"/>
    <n v="177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5-10T00:00:00"/>
    <x v="1"/>
    <x v="2"/>
    <m/>
    <x v="32"/>
    <s v="jso"/>
    <x v="3"/>
    <n v="50"/>
    <n v="2250"/>
    <n v="178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5-12T00:00:00"/>
    <x v="1"/>
    <x v="0"/>
    <m/>
    <x v="6"/>
    <s v="Dro"/>
    <x v="0"/>
    <n v="65"/>
    <n v="2340"/>
    <n v="269"/>
    <n v="200"/>
    <n v="150"/>
    <n v="50"/>
    <n v="400"/>
    <n v="1"/>
    <n v="1161.27"/>
    <n v="1190.1300000000001"/>
    <n v="1272.08"/>
    <n v="232254"/>
    <n v="178519.50000000003"/>
    <n v="63604"/>
    <n v="474377.5"/>
    <n v="250380"/>
    <n v="3510"/>
    <n v="7282.6750000000002"/>
    <n v="728.26750000000004"/>
    <n v="7362.7844249999998"/>
    <n v="743641.22692499997"/>
  </r>
  <r>
    <d v="2024-05-12T00:00:00"/>
    <x v="1"/>
    <x v="0"/>
    <m/>
    <x v="56"/>
    <s v="Dro"/>
    <x v="0"/>
    <n v="65"/>
    <n v="1755"/>
    <n v="270"/>
    <n v="250"/>
    <n v="0"/>
    <n v="50"/>
    <n v="300"/>
    <n v="1"/>
    <n v="1161.27"/>
    <n v="1190.1300000000001"/>
    <n v="1272.08"/>
    <n v="290317.5"/>
    <n v="0"/>
    <n v="63604"/>
    <n v="353921.5"/>
    <n v="187785"/>
    <n v="2632.5"/>
    <n v="5443.39"/>
    <n v="544.33900000000006"/>
    <n v="5503.2672900000007"/>
    <n v="555829.99629000004"/>
  </r>
  <r>
    <d v="2024-05-12T00:00:00"/>
    <x v="1"/>
    <x v="0"/>
    <m/>
    <x v="25"/>
    <s v="jso"/>
    <x v="3"/>
    <n v="50"/>
    <n v="1350"/>
    <n v="271"/>
    <n v="100"/>
    <n v="150"/>
    <n v="50"/>
    <n v="300"/>
    <n v="1"/>
    <n v="919.43"/>
    <n v="948.3"/>
    <n v="1030.25"/>
    <n v="91943"/>
    <n v="142245"/>
    <n v="51512.5"/>
    <n v="285700.5"/>
    <n v="144450"/>
    <n v="2025"/>
    <n v="4321.7550000000001"/>
    <n v="432.17550000000006"/>
    <n v="4369.2943050000003"/>
    <n v="441298.72480500001"/>
  </r>
  <r>
    <d v="2024-05-12T00:00:00"/>
    <x v="1"/>
    <x v="0"/>
    <m/>
    <x v="57"/>
    <s v="Dro"/>
    <x v="0"/>
    <n v="65"/>
    <n v="1573.6499999999999"/>
    <n v="272"/>
    <n v="0"/>
    <n v="200"/>
    <n v="69"/>
    <n v="269"/>
    <n v="1"/>
    <n v="1161.27"/>
    <n v="1190.1300000000001"/>
    <n v="1272.08"/>
    <n v="0"/>
    <n v="238026.00000000003"/>
    <n v="87773.51999999999"/>
    <n v="325799.52"/>
    <n v="168380.55"/>
    <n v="2360.4749999999999"/>
    <n v="4965.4054500000002"/>
    <n v="496.54054500000007"/>
    <n v="5020.0249099499997"/>
    <n v="507022.51590494998"/>
  </r>
  <r>
    <d v="2024-05-12T00:00:00"/>
    <x v="1"/>
    <x v="0"/>
    <m/>
    <x v="57"/>
    <s v="Dro"/>
    <x v="0"/>
    <n v="65"/>
    <n v="1755"/>
    <n v="273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5-12T00:00:00"/>
    <x v="1"/>
    <x v="0"/>
    <m/>
    <x v="57"/>
    <s v="jso"/>
    <x v="3"/>
    <n v="50"/>
    <n v="1.125"/>
    <n v="273"/>
    <n v="0.25"/>
    <n v="0"/>
    <n v="0"/>
    <n v="0.25"/>
    <n v="1"/>
    <n v="919.43"/>
    <n v="948.3"/>
    <n v="1030.25"/>
    <n v="229.85749999999999"/>
    <n v="0"/>
    <n v="0"/>
    <n v="229.85749999999999"/>
    <n v="120.375"/>
    <n v="1.6875"/>
    <n v="3.5191999999999997"/>
    <n v="0.35192000000000001"/>
    <n v="3.5579111999999999"/>
    <n v="359.34903119999996"/>
  </r>
  <r>
    <d v="2024-05-12T00:00:00"/>
    <x v="1"/>
    <x v="0"/>
    <m/>
    <x v="0"/>
    <s v="Dro"/>
    <x v="0"/>
    <n v="65"/>
    <n v="1755"/>
    <n v="274"/>
    <n v="250"/>
    <n v="50"/>
    <n v="0"/>
    <n v="300"/>
    <n v="1"/>
    <n v="1161.27"/>
    <n v="1190.1300000000001"/>
    <n v="1272.08"/>
    <n v="290317.5"/>
    <n v="59506.500000000007"/>
    <n v="0"/>
    <n v="349824"/>
    <n v="187785"/>
    <n v="2632.5"/>
    <n v="5402.415"/>
    <n v="540.24149999999997"/>
    <n v="5461.8415650000006"/>
    <n v="551645.99806500005"/>
  </r>
  <r>
    <d v="2024-05-12T00:00:00"/>
    <x v="1"/>
    <x v="0"/>
    <m/>
    <x v="53"/>
    <s v="Dro"/>
    <x v="0"/>
    <n v="65"/>
    <n v="7020"/>
    <n v="275"/>
    <n v="400"/>
    <n v="400"/>
    <n v="400"/>
    <n v="1200"/>
    <n v="1"/>
    <n v="1161.27"/>
    <n v="1190.1300000000001"/>
    <n v="1272.08"/>
    <n v="464508"/>
    <n v="476052.00000000006"/>
    <n v="508832"/>
    <n v="1449392"/>
    <n v="751140"/>
    <n v="10530"/>
    <n v="22110.62"/>
    <n v="2211.0619999999999"/>
    <n v="22353.83682"/>
    <n v="2257737.5188199999"/>
  </r>
  <r>
    <d v="2024-05-13T00:00:00"/>
    <x v="1"/>
    <x v="0"/>
    <m/>
    <x v="15"/>
    <s v="Dro"/>
    <x v="0"/>
    <n v="65"/>
    <n v="1170"/>
    <n v="276"/>
    <n v="0"/>
    <n v="100"/>
    <n v="100"/>
    <n v="200"/>
    <n v="1"/>
    <n v="1161.27"/>
    <n v="1190.1300000000001"/>
    <n v="1272.08"/>
    <n v="0"/>
    <n v="119013.00000000001"/>
    <n v="127208"/>
    <n v="246221"/>
    <n v="125190"/>
    <n v="1755"/>
    <n v="3731.66"/>
    <n v="373.166"/>
    <n v="3772.7082599999999"/>
    <n v="381043.53425999999"/>
  </r>
  <r>
    <d v="2024-05-13T00:00:00"/>
    <x v="1"/>
    <x v="0"/>
    <m/>
    <x v="15"/>
    <s v="jso"/>
    <x v="3"/>
    <n v="50"/>
    <n v="1.125"/>
    <n v="276"/>
    <n v="0.25"/>
    <n v="0"/>
    <n v="0"/>
    <n v="0.25"/>
    <n v="1"/>
    <n v="919.43"/>
    <n v="948.3"/>
    <n v="1030.25"/>
    <n v="229.85749999999999"/>
    <n v="0"/>
    <n v="0"/>
    <n v="229.85749999999999"/>
    <n v="120.375"/>
    <n v="1.6875"/>
    <n v="3.5191999999999997"/>
    <n v="0.35192000000000001"/>
    <n v="3.5579111999999999"/>
    <n v="359.34903119999996"/>
  </r>
  <r>
    <d v="2024-05-13T00:00:00"/>
    <x v="1"/>
    <x v="0"/>
    <m/>
    <x v="5"/>
    <s v="Dro"/>
    <x v="0"/>
    <n v="65"/>
    <n v="1755"/>
    <n v="277"/>
    <n v="150"/>
    <n v="150"/>
    <n v="0"/>
    <n v="300"/>
    <n v="1"/>
    <n v="1161.27"/>
    <n v="1190.1300000000001"/>
    <n v="1272.08"/>
    <n v="174190.5"/>
    <n v="178519.50000000003"/>
    <n v="0"/>
    <n v="352710"/>
    <n v="187785"/>
    <n v="2632.5"/>
    <n v="5431.2750000000005"/>
    <n v="543.12750000000005"/>
    <n v="5491.0190249999996"/>
    <n v="554592.92152500001"/>
  </r>
  <r>
    <d v="2024-05-13T00:00:00"/>
    <x v="1"/>
    <x v="0"/>
    <m/>
    <x v="13"/>
    <s v="Dro"/>
    <x v="0"/>
    <n v="65"/>
    <n v="1755"/>
    <n v="278"/>
    <n v="150"/>
    <n v="100"/>
    <n v="50"/>
    <n v="300"/>
    <n v="1"/>
    <n v="1161.27"/>
    <n v="1190.1300000000001"/>
    <n v="1272.08"/>
    <n v="174190.5"/>
    <n v="119013.00000000001"/>
    <n v="63604"/>
    <n v="356807.5"/>
    <n v="187785"/>
    <n v="2632.5"/>
    <n v="5472.25"/>
    <n v="547.22500000000002"/>
    <n v="5532.4447499999997"/>
    <n v="558776.91975"/>
  </r>
  <r>
    <d v="2024-05-13T00:00:00"/>
    <x v="1"/>
    <x v="0"/>
    <m/>
    <x v="113"/>
    <s v="Dro"/>
    <x v="0"/>
    <n v="65"/>
    <n v="3510"/>
    <n v="279"/>
    <n v="400"/>
    <n v="100"/>
    <n v="100"/>
    <n v="600"/>
    <n v="1"/>
    <n v="1161.27"/>
    <n v="1190.1300000000001"/>
    <n v="1272.08"/>
    <n v="464508"/>
    <n v="119013.00000000001"/>
    <n v="127208"/>
    <n v="710729"/>
    <n v="375570"/>
    <n v="5265"/>
    <n v="10915.64"/>
    <n v="1091.5640000000001"/>
    <n v="11035.712039999999"/>
    <n v="1114606.9160399998"/>
  </r>
  <r>
    <d v="2024-05-13T00:00:00"/>
    <x v="1"/>
    <x v="0"/>
    <m/>
    <x v="113"/>
    <s v="Dro"/>
    <x v="0"/>
    <n v="65"/>
    <n v="3510"/>
    <n v="280"/>
    <n v="400"/>
    <n v="100"/>
    <n v="100"/>
    <n v="600"/>
    <n v="1"/>
    <n v="1161.27"/>
    <n v="1190.1300000000001"/>
    <n v="1272.08"/>
    <n v="464508"/>
    <n v="119013.00000000001"/>
    <n v="127208"/>
    <n v="710729"/>
    <n v="375570"/>
    <n v="5265"/>
    <n v="10915.64"/>
    <n v="1091.5640000000001"/>
    <n v="11035.712039999999"/>
    <n v="1114606.9160399998"/>
  </r>
  <r>
    <d v="2024-05-13T00:00:00"/>
    <x v="1"/>
    <x v="6"/>
    <m/>
    <x v="61"/>
    <s v="Dro"/>
    <x v="0"/>
    <n v="65"/>
    <n v="1755"/>
    <n v="57"/>
    <n v="150"/>
    <n v="75"/>
    <n v="75"/>
    <n v="300"/>
    <n v="1"/>
    <n v="1161.27"/>
    <n v="1190.1300000000001"/>
    <n v="1272.08"/>
    <n v="174190.5"/>
    <n v="89259.750000000015"/>
    <n v="95406"/>
    <n v="358856.25"/>
    <n v="187785"/>
    <n v="2632.5"/>
    <n v="5492.7375000000002"/>
    <n v="549.27375000000006"/>
    <n v="5553.1576125000011"/>
    <n v="560868.91886250011"/>
  </r>
  <r>
    <d v="2024-05-13T00:00:00"/>
    <x v="1"/>
    <x v="6"/>
    <m/>
    <x v="61"/>
    <s v="jso"/>
    <x v="3"/>
    <n v="50"/>
    <n v="2250"/>
    <n v="58"/>
    <n v="0"/>
    <n v="300"/>
    <n v="200"/>
    <n v="500"/>
    <n v="1"/>
    <n v="919.43"/>
    <n v="948.3"/>
    <n v="1030.25"/>
    <n v="0"/>
    <n v="284490"/>
    <n v="206050"/>
    <n v="490540"/>
    <n v="240750"/>
    <n v="3375"/>
    <n v="7346.6500000000005"/>
    <n v="734.66500000000008"/>
    <n v="7427.4631500000005"/>
    <n v="750173.77815000003"/>
  </r>
  <r>
    <d v="2024-05-13T00:00:00"/>
    <x v="1"/>
    <x v="6"/>
    <m/>
    <x v="61"/>
    <s v="jso"/>
    <x v="3"/>
    <n v="50"/>
    <n v="1575"/>
    <n v="59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13T00:00:00"/>
    <x v="1"/>
    <x v="6"/>
    <m/>
    <x v="61"/>
    <s v="jso"/>
    <x v="3"/>
    <n v="50"/>
    <n v="1575"/>
    <n v="60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13T00:00:00"/>
    <x v="1"/>
    <x v="1"/>
    <m/>
    <x v="17"/>
    <s v="mo"/>
    <x v="1"/>
    <n v="50"/>
    <n v="4050"/>
    <n v="141"/>
    <n v="900"/>
    <n v="0"/>
    <n v="0"/>
    <n v="900"/>
    <n v="1"/>
    <n v="919.43"/>
    <n v="948.3"/>
    <n v="1030.25"/>
    <n v="827487"/>
    <n v="0"/>
    <n v="0"/>
    <n v="827487"/>
    <n v="433350"/>
    <n v="6075"/>
    <n v="12669.12"/>
    <n v="1266.9120000000003"/>
    <n v="12808.480320000002"/>
    <n v="1293656.5123200002"/>
  </r>
  <r>
    <d v="2024-05-13T00:00:00"/>
    <x v="1"/>
    <x v="1"/>
    <m/>
    <x v="17"/>
    <s v="mo"/>
    <x v="1"/>
    <n v="50"/>
    <n v="2250"/>
    <n v="142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5-13T00:00:00"/>
    <x v="1"/>
    <x v="1"/>
    <m/>
    <x v="17"/>
    <s v="kso"/>
    <x v="6"/>
    <n v="50"/>
    <n v="4050"/>
    <n v="143"/>
    <n v="900"/>
    <n v="0"/>
    <n v="0"/>
    <n v="900"/>
    <n v="1"/>
    <n v="919.43"/>
    <n v="948.3"/>
    <n v="1030.25"/>
    <n v="827487"/>
    <n v="0"/>
    <n v="0"/>
    <n v="827487"/>
    <n v="433350"/>
    <n v="6075"/>
    <n v="12669.12"/>
    <n v="1266.9120000000003"/>
    <n v="12808.480320000002"/>
    <n v="1293656.5123200002"/>
  </r>
  <r>
    <d v="2024-05-13T00:00:00"/>
    <x v="1"/>
    <x v="1"/>
    <m/>
    <x v="17"/>
    <s v="kso"/>
    <x v="6"/>
    <n v="50"/>
    <n v="2250"/>
    <n v="144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5-13T00:00:00"/>
    <x v="1"/>
    <x v="4"/>
    <m/>
    <x v="10"/>
    <s v="mo"/>
    <x v="1"/>
    <n v="50"/>
    <n v="1350"/>
    <n v="12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3T00:00:00"/>
    <x v="1"/>
    <x v="4"/>
    <m/>
    <x v="10"/>
    <s v="mo"/>
    <x v="1"/>
    <n v="50"/>
    <n v="1350"/>
    <n v="12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3T00:00:00"/>
    <x v="1"/>
    <x v="4"/>
    <m/>
    <x v="10"/>
    <s v="mo"/>
    <x v="1"/>
    <n v="50"/>
    <n v="1350"/>
    <n v="12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3T00:00:00"/>
    <x v="1"/>
    <x v="4"/>
    <m/>
    <x v="10"/>
    <s v="mo"/>
    <x v="1"/>
    <n v="50"/>
    <n v="1350"/>
    <n v="130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13T00:00:00"/>
    <x v="1"/>
    <x v="4"/>
    <m/>
    <x v="10"/>
    <s v="mo"/>
    <x v="1"/>
    <n v="50"/>
    <n v="900"/>
    <n v="131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13T00:00:00"/>
    <x v="1"/>
    <x v="2"/>
    <m/>
    <x v="28"/>
    <s v="javo"/>
    <x v="7"/>
    <n v="50"/>
    <n v="2700"/>
    <n v="179"/>
    <n v="200"/>
    <n v="200"/>
    <n v="200"/>
    <n v="600"/>
    <n v="1"/>
    <n v="919.43"/>
    <n v="948.3"/>
    <n v="1030.25"/>
    <n v="183886"/>
    <n v="189660"/>
    <n v="206050"/>
    <n v="579596"/>
    <n v="288900"/>
    <n v="4050"/>
    <n v="8725.4600000000009"/>
    <n v="872.54600000000016"/>
    <n v="8821.440059999999"/>
    <n v="890965.44605999999"/>
  </r>
  <r>
    <d v="2024-05-13T00:00:00"/>
    <x v="1"/>
    <x v="2"/>
    <m/>
    <x v="28"/>
    <s v="jmso"/>
    <x v="2"/>
    <n v="50"/>
    <n v="1800"/>
    <n v="180"/>
    <n v="200"/>
    <n v="150"/>
    <n v="50"/>
    <n v="400"/>
    <n v="1"/>
    <n v="919.43"/>
    <n v="948.3"/>
    <n v="1030.25"/>
    <n v="183886"/>
    <n v="142245"/>
    <n v="51512.5"/>
    <n v="377643.5"/>
    <n v="192600"/>
    <n v="2700"/>
    <n v="5729.4350000000004"/>
    <n v="572.94350000000009"/>
    <n v="5792.4587850000016"/>
    <n v="585038.33728500013"/>
  </r>
  <r>
    <d v="2024-05-13T00:00:00"/>
    <x v="1"/>
    <x v="2"/>
    <m/>
    <x v="28"/>
    <s v="jso"/>
    <x v="3"/>
    <n v="50"/>
    <n v="1800"/>
    <n v="181"/>
    <n v="200"/>
    <n v="200"/>
    <n v="0"/>
    <n v="400"/>
    <n v="1"/>
    <n v="919.43"/>
    <n v="948.3"/>
    <n v="1030.25"/>
    <n v="183886"/>
    <n v="189660"/>
    <n v="0"/>
    <n v="373546"/>
    <n v="192600"/>
    <n v="2700"/>
    <n v="5688.46"/>
    <n v="568.846"/>
    <n v="5751.0330599999998"/>
    <n v="580854.33906000003"/>
  </r>
  <r>
    <d v="2024-05-13T00:00:00"/>
    <x v="1"/>
    <x v="2"/>
    <m/>
    <x v="32"/>
    <s v="javo"/>
    <x v="7"/>
    <n v="50"/>
    <n v="2700"/>
    <n v="182"/>
    <n v="200"/>
    <n v="200"/>
    <n v="200"/>
    <n v="600"/>
    <n v="1"/>
    <n v="919.43"/>
    <n v="948.3"/>
    <n v="1030.25"/>
    <n v="183886"/>
    <n v="189660"/>
    <n v="206050"/>
    <n v="579596"/>
    <n v="288900"/>
    <n v="4050"/>
    <n v="8725.4600000000009"/>
    <n v="872.54600000000016"/>
    <n v="8821.440059999999"/>
    <n v="890965.44605999999"/>
  </r>
  <r>
    <d v="2024-05-13T00:00:00"/>
    <x v="1"/>
    <x v="2"/>
    <m/>
    <x v="32"/>
    <s v="jso"/>
    <x v="3"/>
    <n v="50"/>
    <n v="1800"/>
    <n v="183"/>
    <n v="200"/>
    <n v="200"/>
    <n v="0"/>
    <n v="400"/>
    <n v="1"/>
    <n v="919.43"/>
    <n v="948.3"/>
    <n v="1030.25"/>
    <n v="183886"/>
    <n v="189660"/>
    <n v="0"/>
    <n v="373546"/>
    <n v="192600"/>
    <n v="2700"/>
    <n v="5688.46"/>
    <n v="568.846"/>
    <n v="5751.0330599999998"/>
    <n v="580854.33906000003"/>
  </r>
  <r>
    <d v="2024-05-13T00:00:00"/>
    <x v="1"/>
    <x v="2"/>
    <m/>
    <x v="32"/>
    <s v="jmso"/>
    <x v="2"/>
    <n v="50"/>
    <n v="1800"/>
    <n v="184"/>
    <n v="200"/>
    <n v="150"/>
    <n v="50"/>
    <n v="400"/>
    <n v="1"/>
    <n v="919.43"/>
    <n v="948.3"/>
    <n v="1030.25"/>
    <n v="183886"/>
    <n v="142245"/>
    <n v="51512.5"/>
    <n v="377643.5"/>
    <n v="192600"/>
    <n v="2700"/>
    <n v="5729.4350000000004"/>
    <n v="572.94350000000009"/>
    <n v="5792.4587850000016"/>
    <n v="585038.33728500013"/>
  </r>
  <r>
    <d v="2024-05-14T00:00:00"/>
    <x v="1"/>
    <x v="1"/>
    <m/>
    <x v="86"/>
    <s v="mo"/>
    <x v="1"/>
    <n v="50"/>
    <n v="1800"/>
    <n v="145"/>
    <n v="0"/>
    <n v="200"/>
    <n v="200"/>
    <n v="400"/>
    <n v="1"/>
    <n v="919.43"/>
    <n v="948.3"/>
    <n v="1030.25"/>
    <n v="0"/>
    <n v="189660"/>
    <n v="206050"/>
    <n v="395710"/>
    <n v="192600"/>
    <n v="2700"/>
    <n v="5910.1"/>
    <n v="591.0100000000001"/>
    <n v="5975.1111000000001"/>
    <n v="603486.22109999997"/>
  </r>
  <r>
    <d v="2024-05-14T00:00:00"/>
    <x v="1"/>
    <x v="1"/>
    <m/>
    <x v="86"/>
    <s v="mo"/>
    <x v="1"/>
    <n v="50"/>
    <n v="2250"/>
    <n v="146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5-14T00:00:00"/>
    <x v="1"/>
    <x v="1"/>
    <m/>
    <x v="86"/>
    <s v="mo"/>
    <x v="1"/>
    <n v="50"/>
    <n v="2250"/>
    <n v="147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5-14T00:00:00"/>
    <x v="1"/>
    <x v="1"/>
    <m/>
    <x v="92"/>
    <s v="mo"/>
    <x v="1"/>
    <n v="50"/>
    <n v="3150"/>
    <n v="148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14T00:00:00"/>
    <x v="1"/>
    <x v="1"/>
    <m/>
    <x v="92"/>
    <s v="mo"/>
    <x v="1"/>
    <n v="50"/>
    <n v="3150"/>
    <n v="149"/>
    <n v="0"/>
    <n v="500"/>
    <n v="200"/>
    <n v="700"/>
    <n v="1"/>
    <n v="919.43"/>
    <n v="948.3"/>
    <n v="1030.25"/>
    <n v="0"/>
    <n v="474150"/>
    <n v="206050"/>
    <n v="680200"/>
    <n v="337050"/>
    <n v="4725"/>
    <n v="10219.75"/>
    <n v="1021.975"/>
    <n v="10332.16725"/>
    <n v="1043548.89225"/>
  </r>
  <r>
    <d v="2024-05-14T00:00:00"/>
    <x v="1"/>
    <x v="1"/>
    <m/>
    <x v="65"/>
    <s v="mo"/>
    <x v="1"/>
    <n v="50"/>
    <n v="3150"/>
    <n v="150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14T00:00:00"/>
    <x v="1"/>
    <x v="1"/>
    <m/>
    <x v="65"/>
    <s v="mo"/>
    <x v="1"/>
    <n v="50"/>
    <n v="2250"/>
    <n v="151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5-14T00:00:00"/>
    <x v="1"/>
    <x v="1"/>
    <m/>
    <x v="65"/>
    <s v="mo"/>
    <x v="1"/>
    <n v="50"/>
    <n v="900"/>
    <n v="152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14T00:00:00"/>
    <x v="1"/>
    <x v="4"/>
    <m/>
    <x v="48"/>
    <s v="javo"/>
    <x v="7"/>
    <n v="50"/>
    <n v="1350"/>
    <n v="13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4T00:00:00"/>
    <x v="1"/>
    <x v="4"/>
    <m/>
    <x v="48"/>
    <s v="javo"/>
    <x v="7"/>
    <n v="50"/>
    <n v="1350"/>
    <n v="13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4T00:00:00"/>
    <x v="1"/>
    <x v="4"/>
    <m/>
    <x v="48"/>
    <s v="javo"/>
    <x v="7"/>
    <n v="50"/>
    <n v="1350"/>
    <n v="134"/>
    <n v="100"/>
    <n v="0"/>
    <n v="200"/>
    <n v="300"/>
    <n v="1"/>
    <n v="919.43"/>
    <n v="948.3"/>
    <n v="1030.25"/>
    <n v="91943"/>
    <n v="0"/>
    <n v="206050"/>
    <n v="297993"/>
    <n v="144450"/>
    <n v="2025"/>
    <n v="4444.68"/>
    <n v="444.46800000000007"/>
    <n v="4493.5714799999996"/>
    <n v="453850.71947999997"/>
  </r>
  <r>
    <d v="2024-05-14T00:00:00"/>
    <x v="1"/>
    <x v="4"/>
    <m/>
    <x v="48"/>
    <s v="javo"/>
    <x v="7"/>
    <n v="50"/>
    <n v="900"/>
    <n v="135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14T00:00:00"/>
    <x v="1"/>
    <x v="4"/>
    <m/>
    <x v="48"/>
    <s v="javo"/>
    <x v="7"/>
    <n v="50"/>
    <n v="900"/>
    <n v="136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14T00:00:00"/>
    <x v="1"/>
    <x v="4"/>
    <m/>
    <x v="48"/>
    <s v="javo"/>
    <x v="7"/>
    <n v="50"/>
    <n v="450"/>
    <n v="137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5-14T00:00:00"/>
    <x v="1"/>
    <x v="5"/>
    <m/>
    <x v="2"/>
    <s v="mo"/>
    <x v="1"/>
    <n v="50"/>
    <n v="6300"/>
    <n v="55"/>
    <n v="900"/>
    <n v="300"/>
    <n v="200"/>
    <n v="1400"/>
    <n v="1"/>
    <n v="919.43"/>
    <n v="948.3"/>
    <n v="1030.25"/>
    <n v="827487"/>
    <n v="284490"/>
    <n v="206050"/>
    <n v="1318027"/>
    <n v="674100"/>
    <n v="9450"/>
    <n v="20015.77"/>
    <n v="2001.5770000000002"/>
    <n v="20235.943470000002"/>
    <n v="2043830.2904700001"/>
  </r>
  <r>
    <d v="2024-05-14T00:00:00"/>
    <x v="1"/>
    <x v="3"/>
    <m/>
    <x v="64"/>
    <s v="cro"/>
    <x v="5"/>
    <n v="65"/>
    <n v="3510"/>
    <n v="124"/>
    <n v="600"/>
    <n v="0"/>
    <n v="0"/>
    <n v="600"/>
    <n v="1"/>
    <n v="1161.27"/>
    <n v="1190.1300000000001"/>
    <n v="1272.08"/>
    <n v="696762"/>
    <n v="0"/>
    <n v="0"/>
    <n v="696762"/>
    <n v="375570"/>
    <n v="5265"/>
    <n v="10775.97"/>
    <n v="1077.597"/>
    <n v="10894.50567"/>
    <n v="1100345.0726700001"/>
  </r>
  <r>
    <d v="2024-05-14T00:00:00"/>
    <x v="1"/>
    <x v="3"/>
    <m/>
    <x v="44"/>
    <s v="cwo"/>
    <x v="4"/>
    <n v="65"/>
    <n v="877.5"/>
    <n v="125"/>
    <n v="0"/>
    <n v="100"/>
    <n v="50"/>
    <n v="150"/>
    <n v="1"/>
    <n v="1160.02"/>
    <n v="1188.9000000000001"/>
    <n v="1270.83"/>
    <n v="0"/>
    <n v="118890.00000000001"/>
    <n v="63541.5"/>
    <n v="182431.5"/>
    <n v="93892.5"/>
    <n v="1316.25"/>
    <n v="2776.4025000000001"/>
    <n v="277.64025000000004"/>
    <n v="2806.9429275000002"/>
    <n v="283501.23567750002"/>
  </r>
  <r>
    <d v="2024-05-14T00:00:00"/>
    <x v="1"/>
    <x v="3"/>
    <m/>
    <x v="44"/>
    <s v="javo"/>
    <x v="7"/>
    <n v="50"/>
    <n v="270"/>
    <n v="125"/>
    <n v="0"/>
    <n v="0"/>
    <n v="60"/>
    <n v="60"/>
    <n v="1"/>
    <n v="919.43"/>
    <n v="948.3"/>
    <n v="1030.25"/>
    <n v="0"/>
    <n v="0"/>
    <n v="61815"/>
    <n v="61815"/>
    <n v="28890"/>
    <n v="405"/>
    <n v="911.1"/>
    <n v="91.110000000000014"/>
    <n v="921.12210000000005"/>
    <n v="93033.3321"/>
  </r>
  <r>
    <d v="2024-05-14T00:00:00"/>
    <x v="1"/>
    <x v="3"/>
    <m/>
    <x v="44"/>
    <s v="jso"/>
    <x v="3"/>
    <n v="50"/>
    <n v="225"/>
    <n v="125"/>
    <n v="0"/>
    <n v="25"/>
    <n v="25"/>
    <n v="50"/>
    <n v="1"/>
    <n v="919.43"/>
    <n v="948.3"/>
    <n v="1030.25"/>
    <n v="0"/>
    <n v="23707.5"/>
    <n v="25756.25"/>
    <n v="49463.75"/>
    <n v="24075"/>
    <n v="337.5"/>
    <n v="738.76250000000005"/>
    <n v="73.876250000000013"/>
    <n v="746.88888750000001"/>
    <n v="75435.777637499996"/>
  </r>
  <r>
    <d v="2024-05-14T00:00:00"/>
    <x v="1"/>
    <x v="3"/>
    <m/>
    <x v="59"/>
    <s v="cwo"/>
    <x v="4"/>
    <n v="65"/>
    <n v="1170"/>
    <n v="126"/>
    <n v="200"/>
    <n v="0"/>
    <n v="0"/>
    <n v="200"/>
    <n v="1"/>
    <n v="1160.02"/>
    <n v="1188.9000000000001"/>
    <n v="1270.83"/>
    <n v="232004"/>
    <n v="0"/>
    <n v="0"/>
    <n v="232004"/>
    <n v="125190"/>
    <n v="1755"/>
    <n v="3589.4900000000002"/>
    <n v="358.94900000000007"/>
    <n v="3628.9743900000003"/>
    <n v="366526.41339"/>
  </r>
  <r>
    <d v="2024-05-14T00:00:00"/>
    <x v="1"/>
    <x v="3"/>
    <m/>
    <x v="59"/>
    <s v="cro"/>
    <x v="5"/>
    <n v="65"/>
    <n v="1170"/>
    <n v="126"/>
    <n v="100"/>
    <n v="50"/>
    <n v="50"/>
    <n v="200"/>
    <n v="1"/>
    <n v="1161.27"/>
    <n v="1190.1300000000001"/>
    <n v="1272.08"/>
    <n v="116127"/>
    <n v="59506.500000000007"/>
    <n v="63604"/>
    <n v="239237.5"/>
    <n v="125190"/>
    <n v="1755"/>
    <n v="3661.8250000000003"/>
    <n v="366.18250000000006"/>
    <n v="3702.1050749999999"/>
    <n v="373912.61257500004"/>
  </r>
  <r>
    <d v="2024-05-14T00:00:00"/>
    <x v="1"/>
    <x v="0"/>
    <m/>
    <x v="14"/>
    <s v="jso"/>
    <x v="3"/>
    <n v="50"/>
    <n v="4950"/>
    <n v="281"/>
    <n v="700"/>
    <n v="300"/>
    <n v="100"/>
    <n v="1100"/>
    <n v="1"/>
    <n v="919.43"/>
    <n v="948.3"/>
    <n v="1030.25"/>
    <n v="643601"/>
    <n v="284490"/>
    <n v="103025"/>
    <n v="1031116"/>
    <n v="529650"/>
    <n v="7425"/>
    <n v="15681.91"/>
    <n v="1568.191"/>
    <n v="15854.41101"/>
    <n v="1601295.5120099999"/>
  </r>
  <r>
    <d v="2024-05-14T00:00:00"/>
    <x v="1"/>
    <x v="0"/>
    <m/>
    <x v="15"/>
    <s v="Dro"/>
    <x v="0"/>
    <n v="65"/>
    <n v="1866.1499999999999"/>
    <n v="282"/>
    <n v="319"/>
    <n v="0"/>
    <n v="0"/>
    <n v="319"/>
    <n v="1"/>
    <n v="1161.27"/>
    <n v="1190.1300000000001"/>
    <n v="1272.08"/>
    <n v="370445.13"/>
    <n v="0"/>
    <n v="0"/>
    <n v="370445.13"/>
    <n v="199678.05"/>
    <n v="2799.2249999999999"/>
    <n v="5729.2240499999989"/>
    <n v="572.92240499999991"/>
    <n v="5792.245514549998"/>
    <n v="585016.79696954985"/>
  </r>
  <r>
    <d v="2024-05-14T00:00:00"/>
    <x v="1"/>
    <x v="0"/>
    <m/>
    <x v="11"/>
    <s v="jso"/>
    <x v="3"/>
    <n v="50"/>
    <n v="1350"/>
    <n v="283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14T00:00:00"/>
    <x v="1"/>
    <x v="0"/>
    <m/>
    <x v="11"/>
    <s v="mo"/>
    <x v="1"/>
    <n v="50"/>
    <n v="1350"/>
    <n v="28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4T00:00:00"/>
    <x v="1"/>
    <x v="0"/>
    <m/>
    <x v="37"/>
    <s v="Dro"/>
    <x v="0"/>
    <n v="65"/>
    <n v="1755"/>
    <n v="284"/>
    <n v="150"/>
    <n v="50"/>
    <n v="100"/>
    <n v="300"/>
    <n v="1"/>
    <n v="1161.27"/>
    <n v="1190.1300000000001"/>
    <n v="1272.08"/>
    <n v="174190.5"/>
    <n v="59506.500000000007"/>
    <n v="127208"/>
    <n v="360905"/>
    <n v="187785"/>
    <n v="2632.5"/>
    <n v="5513.2250000000004"/>
    <n v="551.3225000000001"/>
    <n v="5573.8704749999997"/>
    <n v="562960.91797499999"/>
  </r>
  <r>
    <d v="2024-05-14T00:00:00"/>
    <x v="1"/>
    <x v="2"/>
    <m/>
    <x v="40"/>
    <s v="jso"/>
    <x v="3"/>
    <n v="50"/>
    <n v="1575"/>
    <n v="185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14T00:00:00"/>
    <x v="1"/>
    <x v="2"/>
    <m/>
    <x v="40"/>
    <s v="jso"/>
    <x v="3"/>
    <n v="50"/>
    <n v="1575"/>
    <n v="186"/>
    <n v="50"/>
    <n v="200"/>
    <n v="100"/>
    <n v="350"/>
    <n v="1"/>
    <n v="919.43"/>
    <n v="948.3"/>
    <n v="1030.25"/>
    <n v="45971.5"/>
    <n v="189660"/>
    <n v="103025"/>
    <n v="338656.5"/>
    <n v="168525"/>
    <n v="2362.5"/>
    <n v="5095.4400000000005"/>
    <n v="509.5440000000001"/>
    <n v="5151.4898400000002"/>
    <n v="520300.47383999999"/>
  </r>
  <r>
    <d v="2024-05-14T00:00:00"/>
    <x v="1"/>
    <x v="2"/>
    <m/>
    <x v="32"/>
    <s v="jso"/>
    <x v="3"/>
    <n v="50"/>
    <n v="1575"/>
    <n v="187"/>
    <n v="175"/>
    <n v="175"/>
    <n v="0"/>
    <n v="350"/>
    <n v="1"/>
    <n v="919.43"/>
    <n v="948.3"/>
    <n v="1030.25"/>
    <n v="160900.25"/>
    <n v="165952.5"/>
    <n v="0"/>
    <n v="326852.75"/>
    <n v="168525"/>
    <n v="2362.5"/>
    <n v="4977.4025000000001"/>
    <n v="497.74025000000006"/>
    <n v="5032.1539275000005"/>
    <n v="508247.54667750001"/>
  </r>
  <r>
    <d v="2024-05-15T00:00:00"/>
    <x v="1"/>
    <x v="3"/>
    <m/>
    <x v="83"/>
    <s v="Dro"/>
    <x v="0"/>
    <n v="65"/>
    <n v="8775"/>
    <n v="127"/>
    <n v="300"/>
    <n v="600"/>
    <n v="600"/>
    <n v="1500"/>
    <n v="1"/>
    <n v="1161.27"/>
    <n v="1190.1300000000001"/>
    <n v="1272.08"/>
    <n v="348381"/>
    <n v="714078.00000000012"/>
    <n v="763248"/>
    <n v="1825707"/>
    <n v="938925"/>
    <n v="13162.5"/>
    <n v="27777.945"/>
    <n v="2777.7945"/>
    <n v="28083.502394999996"/>
    <n v="2836433.7418949995"/>
  </r>
  <r>
    <d v="2024-05-15T00:00:00"/>
    <x v="1"/>
    <x v="0"/>
    <m/>
    <x v="26"/>
    <s v="jso"/>
    <x v="3"/>
    <n v="50"/>
    <n v="900"/>
    <n v="285"/>
    <n v="0"/>
    <n v="125"/>
    <n v="75"/>
    <n v="200"/>
    <n v="1"/>
    <n v="919.43"/>
    <n v="948.3"/>
    <n v="1030.25"/>
    <n v="0"/>
    <n v="118537.5"/>
    <n v="77268.75"/>
    <n v="195806.25"/>
    <n v="96300"/>
    <n v="1350"/>
    <n v="2934.5625"/>
    <n v="293.45625000000001"/>
    <n v="2966.8426875"/>
    <n v="299651.11143749999"/>
  </r>
  <r>
    <d v="2024-05-15T00:00:00"/>
    <x v="1"/>
    <x v="0"/>
    <m/>
    <x v="106"/>
    <s v="jso"/>
    <x v="3"/>
    <n v="50"/>
    <n v="1350"/>
    <n v="286"/>
    <n v="250"/>
    <n v="50"/>
    <n v="0"/>
    <n v="300"/>
    <n v="1"/>
    <n v="919.43"/>
    <n v="948.3"/>
    <n v="1030.25"/>
    <n v="229857.5"/>
    <n v="47415"/>
    <n v="0"/>
    <n v="277272.5"/>
    <n v="144450"/>
    <n v="2025"/>
    <n v="4237.4750000000004"/>
    <n v="423.74750000000006"/>
    <n v="4284.0872250000002"/>
    <n v="432692.809725"/>
  </r>
  <r>
    <d v="2024-05-15T00:00:00"/>
    <x v="1"/>
    <x v="0"/>
    <m/>
    <x v="4"/>
    <s v="javo"/>
    <x v="7"/>
    <n v="50"/>
    <n v="1575"/>
    <n v="287"/>
    <n v="150"/>
    <n v="50"/>
    <n v="150"/>
    <n v="350"/>
    <n v="1"/>
    <n v="919.43"/>
    <n v="948.3"/>
    <n v="1030.25"/>
    <n v="137914.5"/>
    <n v="47415"/>
    <n v="154537.5"/>
    <n v="339867"/>
    <n v="168525"/>
    <n v="2362.5"/>
    <n v="5107.5450000000001"/>
    <n v="510.75450000000001"/>
    <n v="5163.7279950000002"/>
    <n v="521536.52749499999"/>
  </r>
  <r>
    <d v="2024-05-15T00:00:00"/>
    <x v="1"/>
    <x v="0"/>
    <m/>
    <x v="4"/>
    <s v="jso"/>
    <x v="3"/>
    <n v="50"/>
    <n v="2700"/>
    <n v="288"/>
    <n v="450"/>
    <n v="100"/>
    <n v="50"/>
    <n v="600"/>
    <n v="1"/>
    <n v="919.43"/>
    <n v="948.3"/>
    <n v="1030.25"/>
    <n v="413743.5"/>
    <n v="94830"/>
    <n v="51512.5"/>
    <n v="560086"/>
    <n v="288900"/>
    <n v="4050"/>
    <n v="8530.36"/>
    <n v="853.03600000000006"/>
    <n v="8624.1939600000005"/>
    <n v="871043.5899599999"/>
  </r>
  <r>
    <d v="2024-05-15T00:00:00"/>
    <x v="1"/>
    <x v="0"/>
    <m/>
    <x v="4"/>
    <s v="jso"/>
    <x v="3"/>
    <n v="50"/>
    <n v="225"/>
    <n v="289"/>
    <n v="40"/>
    <n v="0"/>
    <n v="10"/>
    <n v="50"/>
    <n v="1"/>
    <n v="919.43"/>
    <n v="948.3"/>
    <n v="1030.25"/>
    <n v="36777.199999999997"/>
    <n v="0"/>
    <n v="10302.5"/>
    <n v="47079.7"/>
    <n v="24075"/>
    <n v="337.5"/>
    <n v="714.92200000000003"/>
    <n v="71.492200000000011"/>
    <n v="722.78614199999993"/>
    <n v="73001.400341999994"/>
  </r>
  <r>
    <d v="2024-05-15T00:00:00"/>
    <x v="1"/>
    <x v="0"/>
    <m/>
    <x v="38"/>
    <s v="jso"/>
    <x v="3"/>
    <n v="50"/>
    <n v="2700"/>
    <n v="290"/>
    <n v="300"/>
    <n v="200"/>
    <n v="100"/>
    <n v="600"/>
    <n v="1"/>
    <n v="919.43"/>
    <n v="948.3"/>
    <n v="1030.25"/>
    <n v="275829"/>
    <n v="189660"/>
    <n v="103025"/>
    <n v="568514"/>
    <n v="288900"/>
    <n v="4050"/>
    <n v="8614.64"/>
    <n v="861.46399999999994"/>
    <n v="8709.4010400000006"/>
    <n v="879649.50504000008"/>
  </r>
  <r>
    <d v="2024-05-15T00:00:00"/>
    <x v="1"/>
    <x v="0"/>
    <m/>
    <x v="38"/>
    <s v="jso"/>
    <x v="3"/>
    <n v="50"/>
    <n v="2700"/>
    <n v="291"/>
    <n v="200"/>
    <n v="275"/>
    <n v="125"/>
    <n v="600"/>
    <n v="1"/>
    <n v="919.43"/>
    <n v="948.3"/>
    <n v="1030.25"/>
    <n v="183886"/>
    <n v="260782.5"/>
    <n v="128781.25"/>
    <n v="573449.75"/>
    <n v="288900"/>
    <n v="4050"/>
    <n v="8663.9974999999995"/>
    <n v="866.39975000000004"/>
    <n v="8759.3014725000012"/>
    <n v="884689.4487225"/>
  </r>
  <r>
    <d v="2024-05-15T00:00:00"/>
    <x v="1"/>
    <x v="0"/>
    <m/>
    <x v="1"/>
    <s v="javo"/>
    <x v="7"/>
    <n v="50"/>
    <n v="292.5"/>
    <n v="292"/>
    <n v="0"/>
    <n v="15"/>
    <n v="50"/>
    <n v="65"/>
    <n v="1"/>
    <n v="919.43"/>
    <n v="948.3"/>
    <n v="1030.25"/>
    <n v="0"/>
    <n v="14224.5"/>
    <n v="51512.5"/>
    <n v="65737"/>
    <n v="31297.5"/>
    <n v="438.75"/>
    <n v="974.73250000000007"/>
    <n v="97.473250000000007"/>
    <n v="985.45455749999996"/>
    <n v="99530.910307499988"/>
  </r>
  <r>
    <d v="2024-05-15T00:00:00"/>
    <x v="1"/>
    <x v="0"/>
    <m/>
    <x v="1"/>
    <s v="Dro"/>
    <x v="0"/>
    <n v="65"/>
    <n v="1462.5"/>
    <n v="292"/>
    <n v="150"/>
    <n v="50"/>
    <n v="50"/>
    <n v="250"/>
    <n v="1"/>
    <n v="1161.27"/>
    <n v="1190.1300000000001"/>
    <n v="1272.08"/>
    <n v="174190.5"/>
    <n v="59506.500000000007"/>
    <n v="63604"/>
    <n v="297301"/>
    <n v="156487.5"/>
    <n v="2193.75"/>
    <n v="4559.8225000000002"/>
    <n v="455.98225000000002"/>
    <n v="4609.9805475000003"/>
    <n v="465608.03529750003"/>
  </r>
  <r>
    <d v="2024-05-15T00:00:00"/>
    <x v="1"/>
    <x v="0"/>
    <m/>
    <x v="11"/>
    <s v="Dro"/>
    <x v="0"/>
    <n v="65"/>
    <n v="3510"/>
    <n v="293"/>
    <n v="400"/>
    <n v="100"/>
    <n v="100"/>
    <n v="600"/>
    <n v="1"/>
    <n v="1161.27"/>
    <n v="1190.1300000000001"/>
    <n v="1272.08"/>
    <n v="464508"/>
    <n v="119013.00000000001"/>
    <n v="127208"/>
    <n v="710729"/>
    <n v="375570"/>
    <n v="5265"/>
    <n v="10915.64"/>
    <n v="1091.5640000000001"/>
    <n v="11035.712039999999"/>
    <n v="1114606.9160399998"/>
  </r>
  <r>
    <d v="2024-05-15T00:00:00"/>
    <x v="1"/>
    <x v="0"/>
    <m/>
    <x v="11"/>
    <s v="jso"/>
    <x v="3"/>
    <n v="50"/>
    <n v="90"/>
    <n v="293"/>
    <n v="0"/>
    <n v="20"/>
    <n v="0"/>
    <n v="20"/>
    <n v="1"/>
    <n v="919.43"/>
    <n v="948.3"/>
    <n v="1030.25"/>
    <n v="0"/>
    <n v="18966"/>
    <n v="0"/>
    <n v="18966"/>
    <n v="9630"/>
    <n v="135"/>
    <n v="287.31"/>
    <n v="28.731000000000002"/>
    <n v="290.47041000000002"/>
    <n v="29337.511410000003"/>
  </r>
  <r>
    <d v="2024-05-15T00:00:00"/>
    <x v="1"/>
    <x v="0"/>
    <m/>
    <x v="84"/>
    <s v="Dro"/>
    <x v="0"/>
    <n v="65"/>
    <n v="1755"/>
    <n v="294"/>
    <n v="150"/>
    <n v="0"/>
    <n v="150"/>
    <n v="300"/>
    <n v="1"/>
    <n v="1161.27"/>
    <n v="1190.1300000000001"/>
    <n v="1272.08"/>
    <n v="174190.5"/>
    <n v="0"/>
    <n v="190812"/>
    <n v="365002.5"/>
    <n v="187785"/>
    <n v="2632.5"/>
    <n v="5554.2"/>
    <n v="555.41999999999996"/>
    <n v="5615.2961999999998"/>
    <n v="567144.91619999998"/>
  </r>
  <r>
    <d v="2024-05-15T00:00:00"/>
    <x v="1"/>
    <x v="1"/>
    <m/>
    <x v="93"/>
    <s v="mo"/>
    <x v="1"/>
    <n v="50"/>
    <n v="3150"/>
    <n v="153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15T00:00:00"/>
    <x v="1"/>
    <x v="1"/>
    <m/>
    <x v="93"/>
    <s v="mo"/>
    <x v="1"/>
    <n v="50"/>
    <n v="3150"/>
    <n v="154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15T00:00:00"/>
    <x v="1"/>
    <x v="1"/>
    <m/>
    <x v="65"/>
    <s v="mo"/>
    <x v="1"/>
    <n v="50"/>
    <n v="3150"/>
    <n v="155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15T00:00:00"/>
    <x v="1"/>
    <x v="1"/>
    <m/>
    <x v="65"/>
    <s v="mo"/>
    <x v="1"/>
    <n v="50"/>
    <n v="3150"/>
    <n v="156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15T00:00:00"/>
    <x v="1"/>
    <x v="1"/>
    <m/>
    <x v="91"/>
    <s v="jso"/>
    <x v="3"/>
    <n v="50"/>
    <n v="3600"/>
    <n v="157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5-15T00:00:00"/>
    <x v="1"/>
    <x v="1"/>
    <m/>
    <x v="91"/>
    <s v="jso"/>
    <x v="3"/>
    <n v="50"/>
    <n v="2700"/>
    <n v="158"/>
    <n v="0"/>
    <n v="400"/>
    <n v="200"/>
    <n v="600"/>
    <n v="1"/>
    <n v="919.43"/>
    <n v="948.3"/>
    <n v="1030.25"/>
    <n v="0"/>
    <n v="379320"/>
    <n v="206050"/>
    <n v="585370"/>
    <n v="288900"/>
    <n v="4050"/>
    <n v="8783.2000000000007"/>
    <n v="878.32000000000016"/>
    <n v="8879.8151999999991"/>
    <n v="896861.33519999986"/>
  </r>
  <r>
    <d v="2024-05-15T00:00:00"/>
    <x v="1"/>
    <x v="2"/>
    <m/>
    <x v="30"/>
    <s v="jso"/>
    <x v="3"/>
    <n v="50"/>
    <n v="1575"/>
    <n v="188"/>
    <n v="125"/>
    <n v="200"/>
    <n v="25"/>
    <n v="350"/>
    <n v="1"/>
    <n v="919.43"/>
    <n v="948.3"/>
    <n v="1030.25"/>
    <n v="114928.75"/>
    <n v="189660"/>
    <n v="25756.25"/>
    <n v="330345"/>
    <n v="168525"/>
    <n v="2362.5"/>
    <n v="5012.3249999999998"/>
    <n v="501.23250000000002"/>
    <n v="5067.4605750000001"/>
    <n v="511813.51807499997"/>
  </r>
  <r>
    <d v="2024-05-15T00:00:00"/>
    <x v="1"/>
    <x v="2"/>
    <m/>
    <x v="28"/>
    <s v="jso"/>
    <x v="3"/>
    <n v="50"/>
    <n v="1575"/>
    <n v="189"/>
    <n v="0"/>
    <n v="350"/>
    <n v="0"/>
    <n v="350"/>
    <n v="1"/>
    <n v="919.43"/>
    <n v="948.3"/>
    <n v="1030.25"/>
    <n v="0"/>
    <n v="331905"/>
    <n v="0"/>
    <n v="331905"/>
    <n v="168525"/>
    <n v="2362.5"/>
    <n v="5027.9250000000002"/>
    <n v="502.79250000000002"/>
    <n v="5083.2321750000001"/>
    <n v="513406.44967499998"/>
  </r>
  <r>
    <d v="2024-05-15T00:00:00"/>
    <x v="1"/>
    <x v="3"/>
    <m/>
    <x v="44"/>
    <s v="cwo"/>
    <x v="4"/>
    <n v="65"/>
    <n v="1755"/>
    <n v="128"/>
    <n v="0"/>
    <n v="150"/>
    <n v="150"/>
    <n v="300"/>
    <n v="1"/>
    <n v="1160.02"/>
    <n v="1188.9000000000001"/>
    <n v="1270.83"/>
    <n v="0"/>
    <n v="178335"/>
    <n v="190624.5"/>
    <n v="368959.5"/>
    <n v="187785"/>
    <n v="2632.5"/>
    <n v="5593.77"/>
    <n v="559.37700000000007"/>
    <n v="5655.3014700000003"/>
    <n v="571185.44846999994"/>
  </r>
  <r>
    <d v="2024-05-15T00:00:00"/>
    <x v="1"/>
    <x v="3"/>
    <m/>
    <x v="42"/>
    <s v="cwo"/>
    <x v="4"/>
    <n v="65"/>
    <n v="2632.5"/>
    <n v="129"/>
    <n v="50"/>
    <n v="250"/>
    <n v="150"/>
    <n v="450"/>
    <n v="1"/>
    <n v="1160.02"/>
    <n v="1188.9000000000001"/>
    <n v="1270.83"/>
    <n v="58001"/>
    <n v="297225"/>
    <n v="190624.5"/>
    <n v="545850.5"/>
    <n v="281677.5"/>
    <n v="3948.75"/>
    <n v="8314.7674999999999"/>
    <n v="831.47675000000004"/>
    <n v="8406.2299425000001"/>
    <n v="849029.2241925"/>
  </r>
  <r>
    <d v="2024-05-15T00:00:00"/>
    <x v="1"/>
    <x v="8"/>
    <m/>
    <x v="77"/>
    <s v="mo"/>
    <x v="1"/>
    <n v="50"/>
    <n v="1575"/>
    <n v="49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15T00:00:00"/>
    <x v="1"/>
    <x v="8"/>
    <m/>
    <x v="77"/>
    <s v="mo"/>
    <x v="1"/>
    <n v="50"/>
    <n v="1575"/>
    <n v="50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15T00:00:00"/>
    <x v="1"/>
    <x v="8"/>
    <m/>
    <x v="77"/>
    <s v="mo"/>
    <x v="1"/>
    <n v="50"/>
    <n v="1575"/>
    <n v="51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15T00:00:00"/>
    <x v="1"/>
    <x v="8"/>
    <m/>
    <x v="77"/>
    <s v="mo"/>
    <x v="1"/>
    <n v="50"/>
    <n v="1575"/>
    <n v="52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15T00:00:00"/>
    <x v="1"/>
    <x v="1"/>
    <m/>
    <x v="87"/>
    <s v="mo"/>
    <x v="1"/>
    <n v="50"/>
    <n v="3600"/>
    <n v="159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5-15T00:00:00"/>
    <x v="1"/>
    <x v="1"/>
    <m/>
    <x v="87"/>
    <s v="mo"/>
    <x v="1"/>
    <n v="50"/>
    <n v="2700"/>
    <n v="160"/>
    <n v="0"/>
    <n v="400"/>
    <n v="200"/>
    <n v="600"/>
    <n v="1"/>
    <n v="919.43"/>
    <n v="948.3"/>
    <n v="1030.25"/>
    <n v="0"/>
    <n v="379320"/>
    <n v="206050"/>
    <n v="585370"/>
    <n v="288900"/>
    <n v="4050"/>
    <n v="8783.2000000000007"/>
    <n v="878.32000000000016"/>
    <n v="8879.8151999999991"/>
    <n v="896861.33519999986"/>
  </r>
  <r>
    <d v="2024-05-15T00:00:00"/>
    <x v="1"/>
    <x v="5"/>
    <m/>
    <x v="2"/>
    <s v="jso"/>
    <x v="3"/>
    <n v="50"/>
    <n v="6300"/>
    <n v="56"/>
    <n v="750"/>
    <n v="400"/>
    <n v="250"/>
    <n v="1400"/>
    <n v="1"/>
    <n v="919.43"/>
    <n v="948.3"/>
    <n v="1030.25"/>
    <n v="689572.5"/>
    <n v="379320"/>
    <n v="257562.5"/>
    <n v="1326455"/>
    <n v="674100"/>
    <n v="9450"/>
    <n v="20100.05"/>
    <n v="2010.0050000000001"/>
    <n v="20321.150549999998"/>
    <n v="2052436.2055499998"/>
  </r>
  <r>
    <d v="2024-05-15T00:00:00"/>
    <x v="1"/>
    <x v="9"/>
    <m/>
    <x v="104"/>
    <s v="jso"/>
    <x v="3"/>
    <n v="50"/>
    <n v="450"/>
    <n v="70"/>
    <n v="0"/>
    <n v="60"/>
    <n v="40"/>
    <n v="100"/>
    <n v="1"/>
    <n v="919.43"/>
    <n v="948.3"/>
    <n v="1030.25"/>
    <n v="0"/>
    <n v="56898"/>
    <n v="41210"/>
    <n v="98108"/>
    <n v="48150"/>
    <n v="675"/>
    <n v="1469.33"/>
    <n v="146.93299999999999"/>
    <n v="1485.4926299999997"/>
    <n v="150034.75562999997"/>
  </r>
  <r>
    <d v="2024-05-15T00:00:00"/>
    <x v="1"/>
    <x v="9"/>
    <m/>
    <x v="104"/>
    <s v="jmso"/>
    <x v="2"/>
    <n v="50"/>
    <n v="180"/>
    <n v="70"/>
    <n v="0"/>
    <n v="20"/>
    <n v="20"/>
    <n v="40"/>
    <n v="1"/>
    <n v="919.43"/>
    <n v="948.3"/>
    <n v="1030.25"/>
    <n v="0"/>
    <n v="18966"/>
    <n v="20605"/>
    <n v="39571"/>
    <n v="19260"/>
    <n v="270"/>
    <n v="591.01"/>
    <n v="59.100999999999999"/>
    <n v="597.51111000000003"/>
    <n v="60348.622110000004"/>
  </r>
  <r>
    <d v="2024-05-15T00:00:00"/>
    <x v="1"/>
    <x v="9"/>
    <m/>
    <x v="104"/>
    <s v="jso"/>
    <x v="3"/>
    <n v="50"/>
    <n v="450"/>
    <n v="71"/>
    <n v="0"/>
    <n v="60"/>
    <n v="40"/>
    <n v="100"/>
    <n v="1"/>
    <n v="919.43"/>
    <n v="948.3"/>
    <n v="1030.25"/>
    <n v="0"/>
    <n v="56898"/>
    <n v="41210"/>
    <n v="98108"/>
    <n v="48150"/>
    <n v="675"/>
    <n v="1469.33"/>
    <n v="146.93299999999999"/>
    <n v="1485.4926299999997"/>
    <n v="150034.75562999997"/>
  </r>
  <r>
    <d v="2024-05-15T00:00:00"/>
    <x v="1"/>
    <x v="9"/>
    <m/>
    <x v="104"/>
    <s v="jmso"/>
    <x v="2"/>
    <n v="50"/>
    <n v="180"/>
    <n v="71"/>
    <n v="0"/>
    <n v="20"/>
    <n v="20"/>
    <n v="40"/>
    <n v="1"/>
    <n v="919.43"/>
    <n v="948.3"/>
    <n v="1030.25"/>
    <n v="0"/>
    <n v="18966"/>
    <n v="20605"/>
    <n v="39571"/>
    <n v="19260"/>
    <n v="270"/>
    <n v="591.01"/>
    <n v="59.100999999999999"/>
    <n v="597.51111000000003"/>
    <n v="60348.622110000004"/>
  </r>
  <r>
    <d v="2024-05-15T00:00:00"/>
    <x v="1"/>
    <x v="9"/>
    <m/>
    <x v="104"/>
    <s v="jso"/>
    <x v="3"/>
    <n v="50"/>
    <n v="450"/>
    <n v="72"/>
    <n v="0"/>
    <n v="60"/>
    <n v="40"/>
    <n v="100"/>
    <n v="1"/>
    <n v="919.43"/>
    <n v="948.3"/>
    <n v="1030.25"/>
    <n v="0"/>
    <n v="56898"/>
    <n v="41210"/>
    <n v="98108"/>
    <n v="48150"/>
    <n v="675"/>
    <n v="1469.33"/>
    <n v="146.93299999999999"/>
    <n v="1485.4926299999997"/>
    <n v="150034.75562999997"/>
  </r>
  <r>
    <d v="2024-05-15T00:00:00"/>
    <x v="1"/>
    <x v="9"/>
    <m/>
    <x v="104"/>
    <s v="jmso"/>
    <x v="2"/>
    <n v="50"/>
    <n v="180"/>
    <n v="72"/>
    <n v="0"/>
    <n v="20"/>
    <n v="20"/>
    <n v="40"/>
    <n v="1"/>
    <n v="919.43"/>
    <n v="948.3"/>
    <n v="1030.25"/>
    <n v="0"/>
    <n v="18966"/>
    <n v="20605"/>
    <n v="39571"/>
    <n v="19260"/>
    <n v="270"/>
    <n v="591.01"/>
    <n v="59.100999999999999"/>
    <n v="597.51111000000003"/>
    <n v="60348.622110000004"/>
  </r>
  <r>
    <d v="2024-05-15T00:00:00"/>
    <x v="1"/>
    <x v="9"/>
    <m/>
    <x v="104"/>
    <s v="jso"/>
    <x v="3"/>
    <n v="50"/>
    <n v="450"/>
    <n v="73"/>
    <n v="0"/>
    <n v="60"/>
    <n v="40"/>
    <n v="100"/>
    <n v="1"/>
    <n v="919.43"/>
    <n v="948.3"/>
    <n v="1030.25"/>
    <n v="0"/>
    <n v="56898"/>
    <n v="41210"/>
    <n v="98108"/>
    <n v="48150"/>
    <n v="675"/>
    <n v="1469.33"/>
    <n v="146.93299999999999"/>
    <n v="1485.4926299999997"/>
    <n v="150034.75562999997"/>
  </r>
  <r>
    <d v="2024-05-15T00:00:00"/>
    <x v="1"/>
    <x v="9"/>
    <m/>
    <x v="104"/>
    <s v="jmso"/>
    <x v="2"/>
    <n v="50"/>
    <n v="180"/>
    <n v="73"/>
    <n v="0"/>
    <n v="20"/>
    <n v="20"/>
    <n v="40"/>
    <n v="1"/>
    <n v="919.43"/>
    <n v="948.3"/>
    <n v="1030.25"/>
    <n v="0"/>
    <n v="18966"/>
    <n v="20605"/>
    <n v="39571"/>
    <n v="19260"/>
    <n v="270"/>
    <n v="591.01"/>
    <n v="59.100999999999999"/>
    <n v="597.51111000000003"/>
    <n v="60348.622110000004"/>
  </r>
  <r>
    <d v="2024-05-15T00:00:00"/>
    <x v="1"/>
    <x v="9"/>
    <m/>
    <x v="104"/>
    <s v="jso"/>
    <x v="3"/>
    <n v="50"/>
    <n v="900"/>
    <n v="74"/>
    <n v="0"/>
    <n v="120"/>
    <n v="80"/>
    <n v="200"/>
    <n v="1"/>
    <n v="919.43"/>
    <n v="948.3"/>
    <n v="1030.25"/>
    <n v="0"/>
    <n v="113796"/>
    <n v="82420"/>
    <n v="196216"/>
    <n v="96300"/>
    <n v="1350"/>
    <n v="2938.66"/>
    <n v="293.86599999999999"/>
    <n v="2970.9852599999995"/>
    <n v="300069.51125999994"/>
  </r>
  <r>
    <d v="2024-05-15T00:00:00"/>
    <x v="1"/>
    <x v="9"/>
    <m/>
    <x v="104"/>
    <s v="jmso"/>
    <x v="2"/>
    <n v="50"/>
    <n v="180"/>
    <n v="74"/>
    <n v="0"/>
    <n v="20"/>
    <n v="20"/>
    <n v="40"/>
    <n v="1"/>
    <n v="919.43"/>
    <n v="948.3"/>
    <n v="1030.25"/>
    <n v="0"/>
    <n v="18966"/>
    <n v="20605"/>
    <n v="39571"/>
    <n v="19260"/>
    <n v="270"/>
    <n v="591.01"/>
    <n v="59.100999999999999"/>
    <n v="597.51111000000003"/>
    <n v="60348.622110000004"/>
  </r>
  <r>
    <d v="2024-05-15T00:00:00"/>
    <x v="1"/>
    <x v="9"/>
    <m/>
    <x v="104"/>
    <s v="jso"/>
    <x v="3"/>
    <n v="50"/>
    <n v="810"/>
    <n v="75"/>
    <n v="0"/>
    <n v="100"/>
    <n v="80"/>
    <n v="180"/>
    <n v="1"/>
    <n v="919.43"/>
    <n v="948.3"/>
    <n v="1030.25"/>
    <n v="0"/>
    <n v="94830"/>
    <n v="82420"/>
    <n v="177250"/>
    <n v="86670"/>
    <n v="1215"/>
    <n v="2651.35"/>
    <n v="265.13499999999999"/>
    <n v="2680.51485"/>
    <n v="270731.99984999996"/>
  </r>
  <r>
    <d v="2024-05-15T00:00:00"/>
    <x v="1"/>
    <x v="9"/>
    <m/>
    <x v="104"/>
    <s v="jmso"/>
    <x v="2"/>
    <n v="50"/>
    <n v="360"/>
    <n v="75"/>
    <n v="0"/>
    <n v="40"/>
    <n v="40"/>
    <n v="80"/>
    <n v="1"/>
    <n v="919.43"/>
    <n v="948.3"/>
    <n v="1030.25"/>
    <n v="0"/>
    <n v="37932"/>
    <n v="41210"/>
    <n v="79142"/>
    <n v="38520"/>
    <n v="540"/>
    <n v="1182.02"/>
    <n v="118.202"/>
    <n v="1195.0222200000001"/>
    <n v="120697.24422000001"/>
  </r>
  <r>
    <d v="2024-05-15T00:00:00"/>
    <x v="1"/>
    <x v="9"/>
    <m/>
    <x v="104"/>
    <s v="jso"/>
    <x v="3"/>
    <n v="50"/>
    <n v="315"/>
    <n v="76"/>
    <n v="0"/>
    <n v="40"/>
    <n v="30"/>
    <n v="70"/>
    <n v="1"/>
    <n v="919.43"/>
    <n v="948.3"/>
    <n v="1030.25"/>
    <n v="0"/>
    <n v="37932"/>
    <n v="30907.5"/>
    <n v="68839.5"/>
    <n v="33705"/>
    <n v="472.5"/>
    <n v="1030.17"/>
    <n v="103.01700000000001"/>
    <n v="1041.5018700000001"/>
    <n v="105191.68887000001"/>
  </r>
  <r>
    <d v="2024-05-15T00:00:00"/>
    <x v="1"/>
    <x v="9"/>
    <m/>
    <x v="104"/>
    <s v="jmso"/>
    <x v="2"/>
    <n v="50"/>
    <n v="180"/>
    <n v="76"/>
    <n v="0"/>
    <n v="20"/>
    <n v="20"/>
    <n v="40"/>
    <n v="1"/>
    <n v="919.43"/>
    <n v="948.3"/>
    <n v="1030.25"/>
    <n v="0"/>
    <n v="18966"/>
    <n v="20605"/>
    <n v="39571"/>
    <n v="19260"/>
    <n v="270"/>
    <n v="591.01"/>
    <n v="59.100999999999999"/>
    <n v="597.51111000000003"/>
    <n v="60348.622110000004"/>
  </r>
  <r>
    <d v="2024-05-15T00:00:00"/>
    <x v="1"/>
    <x v="9"/>
    <m/>
    <x v="104"/>
    <s v="jso"/>
    <x v="3"/>
    <n v="50"/>
    <n v="675"/>
    <n v="77"/>
    <n v="0"/>
    <n v="100"/>
    <n v="50"/>
    <n v="150"/>
    <n v="1"/>
    <n v="919.43"/>
    <n v="948.3"/>
    <n v="1030.25"/>
    <n v="0"/>
    <n v="94830"/>
    <n v="51512.5"/>
    <n v="146342.5"/>
    <n v="72225"/>
    <n v="1012.5"/>
    <n v="2195.8000000000002"/>
    <n v="219.58000000000004"/>
    <n v="2219.9537999999998"/>
    <n v="224215.33379999996"/>
  </r>
  <r>
    <d v="2024-05-15T00:00:00"/>
    <x v="1"/>
    <x v="9"/>
    <m/>
    <x v="104"/>
    <s v="jmso"/>
    <x v="2"/>
    <n v="50"/>
    <n v="360"/>
    <n v="77"/>
    <n v="0"/>
    <n v="40"/>
    <n v="40"/>
    <n v="80"/>
    <n v="1"/>
    <n v="919.43"/>
    <n v="948.3"/>
    <n v="1030.25"/>
    <n v="0"/>
    <n v="37932"/>
    <n v="41210"/>
    <n v="79142"/>
    <n v="38520"/>
    <n v="540"/>
    <n v="1182.02"/>
    <n v="118.202"/>
    <n v="1195.0222200000001"/>
    <n v="120697.24422000001"/>
  </r>
  <r>
    <d v="2024-05-16T00:00:00"/>
    <x v="1"/>
    <x v="2"/>
    <m/>
    <x v="31"/>
    <s v="jmso"/>
    <x v="2"/>
    <n v="50"/>
    <n v="2700"/>
    <n v="190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16T00:00:00"/>
    <x v="1"/>
    <x v="2"/>
    <m/>
    <x v="31"/>
    <s v="jmso"/>
    <x v="2"/>
    <n v="50"/>
    <n v="2250"/>
    <n v="191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5-16T00:00:00"/>
    <x v="1"/>
    <x v="2"/>
    <m/>
    <x v="31"/>
    <s v="jmso"/>
    <x v="2"/>
    <n v="50"/>
    <n v="1350"/>
    <n v="192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5-16T00:00:00"/>
    <x v="1"/>
    <x v="2"/>
    <m/>
    <x v="39"/>
    <s v="jmso"/>
    <x v="2"/>
    <n v="50"/>
    <n v="3600"/>
    <n v="193"/>
    <n v="400"/>
    <n v="300"/>
    <n v="100"/>
    <n v="800"/>
    <n v="1"/>
    <n v="919.43"/>
    <n v="948.3"/>
    <n v="1030.25"/>
    <n v="367772"/>
    <n v="284490"/>
    <n v="103025"/>
    <n v="755287"/>
    <n v="385200"/>
    <n v="5400"/>
    <n v="11458.87"/>
    <n v="1145.8870000000002"/>
    <n v="11584.917570000003"/>
    <n v="1170076.6745700003"/>
  </r>
  <r>
    <d v="2024-05-16T00:00:00"/>
    <x v="1"/>
    <x v="2"/>
    <m/>
    <x v="39"/>
    <s v="jso"/>
    <x v="3"/>
    <n v="50"/>
    <n v="2700"/>
    <n v="194"/>
    <n v="300"/>
    <n v="200"/>
    <n v="100"/>
    <n v="600"/>
    <n v="1"/>
    <n v="919.43"/>
    <n v="948.3"/>
    <n v="1030.25"/>
    <n v="275829"/>
    <n v="189660"/>
    <n v="103025"/>
    <n v="568514"/>
    <n v="288900"/>
    <n v="4050"/>
    <n v="8614.64"/>
    <n v="861.46399999999994"/>
    <n v="8709.4010400000006"/>
    <n v="879649.50504000008"/>
  </r>
  <r>
    <d v="2024-05-16T00:00:00"/>
    <x v="1"/>
    <x v="3"/>
    <m/>
    <x v="43"/>
    <s v="jso"/>
    <x v="3"/>
    <n v="50"/>
    <n v="1170"/>
    <n v="130"/>
    <n v="0"/>
    <n v="100"/>
    <n v="160"/>
    <n v="260"/>
    <n v="1"/>
    <n v="919.43"/>
    <n v="948.3"/>
    <n v="1030.25"/>
    <n v="0"/>
    <n v="94830"/>
    <n v="164840"/>
    <n v="259670"/>
    <n v="125190"/>
    <n v="1755"/>
    <n v="3866.15"/>
    <n v="386.61500000000001"/>
    <n v="3908.6776500000001"/>
    <n v="394776.44265000004"/>
  </r>
  <r>
    <d v="2024-05-16T00:00:00"/>
    <x v="1"/>
    <x v="3"/>
    <m/>
    <x v="43"/>
    <s v="cwo"/>
    <x v="4"/>
    <n v="65"/>
    <n v="2340"/>
    <n v="130"/>
    <n v="0"/>
    <n v="200"/>
    <n v="200"/>
    <n v="400"/>
    <n v="1"/>
    <n v="1160.02"/>
    <n v="1188.9000000000001"/>
    <n v="1270.83"/>
    <n v="0"/>
    <n v="237780.00000000003"/>
    <n v="254166"/>
    <n v="491946"/>
    <n v="250380"/>
    <n v="3510"/>
    <n v="7458.3600000000006"/>
    <n v="745.83600000000013"/>
    <n v="7540.4019600000001"/>
    <n v="761580.59796000004"/>
  </r>
  <r>
    <d v="2024-05-16T00:00:00"/>
    <x v="1"/>
    <x v="3"/>
    <m/>
    <x v="59"/>
    <s v="cro"/>
    <x v="5"/>
    <n v="65"/>
    <n v="585"/>
    <n v="131"/>
    <n v="100"/>
    <n v="0"/>
    <n v="0"/>
    <n v="100"/>
    <n v="1"/>
    <n v="1161.27"/>
    <n v="1190.1300000000001"/>
    <n v="1272.08"/>
    <n v="116127"/>
    <n v="0"/>
    <n v="0"/>
    <n v="116127"/>
    <n v="62595"/>
    <n v="877.5"/>
    <n v="1795.9950000000001"/>
    <n v="179.59950000000003"/>
    <n v="1815.750945"/>
    <n v="183390.84544500001"/>
  </r>
  <r>
    <d v="2024-05-16T00:00:00"/>
    <x v="1"/>
    <x v="3"/>
    <m/>
    <x v="59"/>
    <s v="cwo"/>
    <x v="4"/>
    <n v="65"/>
    <n v="1755"/>
    <n v="131"/>
    <n v="250"/>
    <n v="50"/>
    <n v="0"/>
    <n v="300"/>
    <n v="1"/>
    <n v="1160.02"/>
    <n v="1188.9000000000001"/>
    <n v="1270.83"/>
    <n v="290005"/>
    <n v="59445.000000000007"/>
    <n v="0"/>
    <n v="349450"/>
    <n v="187785"/>
    <n v="2632.5"/>
    <n v="5398.6750000000002"/>
    <n v="539.86750000000006"/>
    <n v="5458.0604250000015"/>
    <n v="551264.10292500013"/>
  </r>
  <r>
    <d v="2024-05-16T00:00:00"/>
    <x v="1"/>
    <x v="3"/>
    <m/>
    <x v="44"/>
    <s v="jso"/>
    <x v="3"/>
    <n v="50"/>
    <n v="639"/>
    <n v="132"/>
    <n v="92"/>
    <n v="0"/>
    <n v="50"/>
    <n v="142"/>
    <n v="1"/>
    <n v="919.43"/>
    <n v="948.3"/>
    <n v="1030.25"/>
    <n v="84587.56"/>
    <n v="0"/>
    <n v="51512.5"/>
    <n v="136100.06"/>
    <n v="68373"/>
    <n v="958.5"/>
    <n v="2054.3155999999999"/>
    <n v="205.43155999999999"/>
    <n v="2076.9130716"/>
    <n v="209768.22023159999"/>
  </r>
  <r>
    <d v="2024-05-16T00:00:00"/>
    <x v="1"/>
    <x v="3"/>
    <m/>
    <x v="44"/>
    <s v="cwo"/>
    <x v="4"/>
    <n v="65"/>
    <n v="924.3"/>
    <n v="132"/>
    <n v="58"/>
    <n v="50"/>
    <n v="50"/>
    <n v="158"/>
    <n v="1"/>
    <n v="1160.02"/>
    <n v="1188.9000000000001"/>
    <n v="1270.83"/>
    <n v="67281.16"/>
    <n v="59445.000000000007"/>
    <n v="63541.5"/>
    <n v="190267.66"/>
    <n v="98900.099999999991"/>
    <n v="1386.4499999999998"/>
    <n v="2905.5421000000001"/>
    <n v="290.55421000000001"/>
    <n v="2937.5030631000004"/>
    <n v="296687.8093731"/>
  </r>
  <r>
    <d v="2024-05-16T00:00:00"/>
    <x v="1"/>
    <x v="4"/>
    <m/>
    <x v="48"/>
    <s v="mo"/>
    <x v="1"/>
    <n v="50"/>
    <n v="1350"/>
    <n v="13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6T00:00:00"/>
    <x v="1"/>
    <x v="4"/>
    <m/>
    <x v="48"/>
    <s v="mo"/>
    <x v="1"/>
    <n v="50"/>
    <n v="1350"/>
    <n v="13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6T00:00:00"/>
    <x v="1"/>
    <x v="4"/>
    <m/>
    <x v="48"/>
    <s v="mo"/>
    <x v="1"/>
    <n v="50"/>
    <n v="1350"/>
    <n v="140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6T00:00:00"/>
    <x v="1"/>
    <x v="4"/>
    <m/>
    <x v="48"/>
    <s v="mo"/>
    <x v="1"/>
    <n v="50"/>
    <n v="1350"/>
    <n v="14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6T00:00:00"/>
    <x v="1"/>
    <x v="4"/>
    <m/>
    <x v="48"/>
    <s v="mo"/>
    <x v="1"/>
    <n v="50"/>
    <n v="900"/>
    <n v="142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16T00:00:00"/>
    <x v="1"/>
    <x v="4"/>
    <m/>
    <x v="48"/>
    <s v="mo"/>
    <x v="1"/>
    <n v="50"/>
    <n v="1350"/>
    <n v="14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6T00:00:00"/>
    <x v="1"/>
    <x v="4"/>
    <m/>
    <x v="48"/>
    <s v="mo"/>
    <x v="1"/>
    <n v="50"/>
    <n v="1350"/>
    <n v="144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6T00:00:00"/>
    <x v="1"/>
    <x v="4"/>
    <m/>
    <x v="48"/>
    <s v="mo"/>
    <x v="1"/>
    <n v="50"/>
    <n v="1800"/>
    <n v="145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5-16T00:00:00"/>
    <x v="1"/>
    <x v="4"/>
    <m/>
    <x v="48"/>
    <s v="mo"/>
    <x v="1"/>
    <n v="50"/>
    <n v="1800"/>
    <n v="146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5-16T00:00:00"/>
    <x v="1"/>
    <x v="0"/>
    <m/>
    <x v="19"/>
    <s v="Dro"/>
    <x v="0"/>
    <n v="65"/>
    <n v="2047.4999999999998"/>
    <n v="295"/>
    <n v="150"/>
    <n v="100"/>
    <n v="100"/>
    <n v="350"/>
    <n v="1"/>
    <n v="1161.27"/>
    <n v="1190.1300000000001"/>
    <n v="1272.08"/>
    <n v="174190.5"/>
    <n v="119013.00000000001"/>
    <n v="127208"/>
    <n v="420411.5"/>
    <n v="219082.49999999997"/>
    <n v="3071.2499999999995"/>
    <n v="6425.6525000000001"/>
    <n v="642.56525000000011"/>
    <n v="6496.3346775"/>
    <n v="656129.8024274999"/>
  </r>
  <r>
    <d v="2024-05-16T00:00:00"/>
    <x v="1"/>
    <x v="0"/>
    <m/>
    <x v="20"/>
    <s v="Dro"/>
    <x v="0"/>
    <n v="65"/>
    <n v="2047.4999999999998"/>
    <n v="296"/>
    <n v="300"/>
    <n v="25"/>
    <n v="25"/>
    <n v="350"/>
    <n v="1"/>
    <n v="1161.27"/>
    <n v="1190.1300000000001"/>
    <n v="1272.08"/>
    <n v="348381"/>
    <n v="29753.250000000004"/>
    <n v="31802"/>
    <n v="409936.25"/>
    <n v="219082.49999999997"/>
    <n v="3071.2499999999995"/>
    <n v="6320.9000000000005"/>
    <n v="632.09000000000015"/>
    <n v="6390.4299000000001"/>
    <n v="645433.41989999998"/>
  </r>
  <r>
    <d v="2024-05-16T00:00:00"/>
    <x v="1"/>
    <x v="0"/>
    <m/>
    <x v="23"/>
    <s v="Dro"/>
    <x v="0"/>
    <n v="65"/>
    <n v="1755"/>
    <n v="297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5-16T00:00:00"/>
    <x v="1"/>
    <x v="2"/>
    <m/>
    <x v="41"/>
    <s v="jso"/>
    <x v="3"/>
    <n v="50"/>
    <n v="360"/>
    <n v="195"/>
    <n v="0"/>
    <n v="80"/>
    <n v="0"/>
    <n v="80"/>
    <n v="1"/>
    <n v="919.43"/>
    <n v="948.3"/>
    <n v="1030.25"/>
    <n v="0"/>
    <n v="75864"/>
    <n v="0"/>
    <n v="75864"/>
    <n v="38520"/>
    <n v="540"/>
    <n v="1149.24"/>
    <n v="114.92400000000001"/>
    <n v="1161.8816400000001"/>
    <n v="117350.04564000001"/>
  </r>
  <r>
    <d v="2024-05-16T00:00:00"/>
    <x v="1"/>
    <x v="2"/>
    <m/>
    <x v="41"/>
    <s v="javo"/>
    <x v="7"/>
    <n v="50"/>
    <n v="315"/>
    <n v="195"/>
    <n v="0"/>
    <n v="70"/>
    <n v="0"/>
    <n v="70"/>
    <n v="1"/>
    <n v="919.43"/>
    <n v="948.3"/>
    <n v="1030.25"/>
    <n v="0"/>
    <n v="66381"/>
    <n v="0"/>
    <n v="66381"/>
    <n v="33705"/>
    <n v="472.5"/>
    <n v="1005.585"/>
    <n v="100.55850000000001"/>
    <n v="1016.6464350000001"/>
    <n v="102681.28993500001"/>
  </r>
  <r>
    <d v="2024-05-16T00:00:00"/>
    <x v="1"/>
    <x v="2"/>
    <m/>
    <x v="41"/>
    <s v="jmso"/>
    <x v="2"/>
    <n v="50"/>
    <n v="675"/>
    <n v="195"/>
    <n v="0"/>
    <n v="150"/>
    <n v="0"/>
    <n v="150"/>
    <n v="1"/>
    <n v="919.43"/>
    <n v="948.3"/>
    <n v="1030.25"/>
    <n v="0"/>
    <n v="142245"/>
    <n v="0"/>
    <n v="142245"/>
    <n v="72225"/>
    <n v="1012.5"/>
    <n v="2154.8249999999998"/>
    <n v="215.48249999999999"/>
    <n v="2178.5280750000002"/>
    <n v="220031.33557500003"/>
  </r>
  <r>
    <d v="2024-05-16T00:00:00"/>
    <x v="1"/>
    <x v="0"/>
    <m/>
    <x v="52"/>
    <s v="Dro"/>
    <x v="0"/>
    <n v="65"/>
    <n v="585"/>
    <n v="298"/>
    <n v="90"/>
    <n v="5"/>
    <n v="5"/>
    <n v="100"/>
    <n v="1"/>
    <n v="1161.27"/>
    <n v="1190.1300000000001"/>
    <n v="1272.08"/>
    <n v="104514.3"/>
    <n v="5950.6500000000005"/>
    <n v="6360.4"/>
    <n v="116825.34999999999"/>
    <n v="62595"/>
    <n v="877.5"/>
    <n v="1802.9784999999997"/>
    <n v="180.29784999999998"/>
    <n v="1822.8112634999998"/>
    <n v="184103.93761349999"/>
  </r>
  <r>
    <d v="2024-05-16T00:00:00"/>
    <x v="1"/>
    <x v="0"/>
    <m/>
    <x v="14"/>
    <s v="Dro"/>
    <x v="0"/>
    <n v="65"/>
    <n v="3510"/>
    <n v="299"/>
    <n v="300"/>
    <n v="200"/>
    <n v="100"/>
    <n v="600"/>
    <n v="1"/>
    <n v="1161.27"/>
    <n v="1190.1300000000001"/>
    <n v="1272.08"/>
    <n v="348381"/>
    <n v="238026.00000000003"/>
    <n v="127208"/>
    <n v="713615"/>
    <n v="375570"/>
    <n v="5265"/>
    <n v="10944.5"/>
    <n v="1094.45"/>
    <n v="11064.889499999999"/>
    <n v="1117553.8395"/>
  </r>
  <r>
    <d v="2024-05-16T00:00:00"/>
    <x v="1"/>
    <x v="1"/>
    <m/>
    <x v="9"/>
    <s v="mo"/>
    <x v="1"/>
    <n v="50"/>
    <n v="3600"/>
    <n v="161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5-16T00:00:00"/>
    <x v="1"/>
    <x v="1"/>
    <m/>
    <x v="9"/>
    <s v="mo"/>
    <x v="1"/>
    <n v="50"/>
    <n v="2700"/>
    <n v="162"/>
    <n v="0"/>
    <n v="400"/>
    <n v="200"/>
    <n v="600"/>
    <n v="1"/>
    <n v="919.43"/>
    <n v="948.3"/>
    <n v="1030.25"/>
    <n v="0"/>
    <n v="379320"/>
    <n v="206050"/>
    <n v="585370"/>
    <n v="288900"/>
    <n v="4050"/>
    <n v="8783.2000000000007"/>
    <n v="878.32000000000016"/>
    <n v="8879.8151999999991"/>
    <n v="896861.33519999986"/>
  </r>
  <r>
    <d v="2024-05-16T00:00:00"/>
    <x v="1"/>
    <x v="1"/>
    <m/>
    <x v="74"/>
    <s v="mo"/>
    <x v="1"/>
    <n v="50"/>
    <n v="1125"/>
    <n v="163"/>
    <n v="50"/>
    <n v="0"/>
    <n v="200"/>
    <n v="250"/>
    <n v="1"/>
    <n v="919.43"/>
    <n v="948.3"/>
    <n v="1030.25"/>
    <n v="45971.5"/>
    <n v="0"/>
    <n v="206050"/>
    <n v="252021.5"/>
    <n v="120375"/>
    <n v="1687.5"/>
    <n v="3740.84"/>
    <n v="374.08400000000006"/>
    <n v="3781.9892399999999"/>
    <n v="381980.91324000002"/>
  </r>
  <r>
    <d v="2024-05-16T00:00:00"/>
    <x v="1"/>
    <x v="1"/>
    <m/>
    <x v="74"/>
    <s v="mo"/>
    <x v="1"/>
    <n v="50"/>
    <n v="1125"/>
    <n v="164"/>
    <n v="250"/>
    <n v="0"/>
    <n v="0"/>
    <n v="250"/>
    <n v="1"/>
    <n v="919.43"/>
    <n v="948.3"/>
    <n v="1030.25"/>
    <n v="229857.5"/>
    <n v="0"/>
    <n v="0"/>
    <n v="229857.5"/>
    <n v="120375"/>
    <n v="1687.5"/>
    <n v="3519.2000000000003"/>
    <n v="351.92000000000007"/>
    <n v="3557.9112"/>
    <n v="359349.03119999997"/>
  </r>
  <r>
    <d v="2024-05-16T00:00:00"/>
    <x v="1"/>
    <x v="1"/>
    <m/>
    <x v="74"/>
    <s v="mo"/>
    <x v="1"/>
    <n v="50"/>
    <n v="585"/>
    <n v="165"/>
    <n v="30"/>
    <n v="0"/>
    <n v="100"/>
    <n v="130"/>
    <n v="1"/>
    <n v="919.43"/>
    <n v="948.3"/>
    <n v="1030.25"/>
    <n v="27582.899999999998"/>
    <n v="0"/>
    <n v="103025"/>
    <n v="130607.9"/>
    <n v="62595"/>
    <n v="877.5"/>
    <n v="1940.8040000000001"/>
    <n v="194.08040000000003"/>
    <n v="1962.1528440000002"/>
    <n v="198177.437244"/>
  </r>
  <r>
    <d v="2024-05-16T00:00:00"/>
    <x v="1"/>
    <x v="1"/>
    <m/>
    <x v="17"/>
    <s v="mo"/>
    <x v="1"/>
    <n v="50"/>
    <n v="3150"/>
    <n v="166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16T00:00:00"/>
    <x v="1"/>
    <x v="1"/>
    <m/>
    <x v="17"/>
    <s v="mo"/>
    <x v="1"/>
    <n v="50"/>
    <n v="3150"/>
    <n v="167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16T00:00:00"/>
    <x v="1"/>
    <x v="2"/>
    <m/>
    <x v="39"/>
    <s v="jso"/>
    <x v="3"/>
    <n v="50"/>
    <n v="1800"/>
    <n v="196"/>
    <n v="0"/>
    <n v="300"/>
    <n v="100"/>
    <n v="400"/>
    <n v="1"/>
    <n v="919.43"/>
    <n v="948.3"/>
    <n v="1030.25"/>
    <n v="0"/>
    <n v="284490"/>
    <n v="103025"/>
    <n v="387515"/>
    <n v="192600"/>
    <n v="2700"/>
    <n v="5828.1500000000005"/>
    <n v="582.81500000000005"/>
    <n v="5892.25965"/>
    <n v="595118.22464999999"/>
  </r>
  <r>
    <d v="2024-05-16T00:00:00"/>
    <x v="1"/>
    <x v="2"/>
    <m/>
    <x v="39"/>
    <s v="jso"/>
    <x v="3"/>
    <n v="50"/>
    <n v="1350"/>
    <n v="19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6T00:00:00"/>
    <x v="1"/>
    <x v="3"/>
    <m/>
    <x v="42"/>
    <s v="cro"/>
    <x v="5"/>
    <n v="65"/>
    <n v="146.25"/>
    <n v="133"/>
    <n v="0"/>
    <n v="0"/>
    <n v="25"/>
    <n v="25"/>
    <n v="1"/>
    <n v="1161.27"/>
    <n v="1190.1300000000001"/>
    <n v="1272.08"/>
    <n v="0"/>
    <n v="0"/>
    <n v="31802"/>
    <n v="31802"/>
    <n v="15648.75"/>
    <n v="219.375"/>
    <n v="476.70125000000002"/>
    <n v="47.670125000000006"/>
    <n v="481.94496374999994"/>
    <n v="48676.441338749995"/>
  </r>
  <r>
    <d v="2024-05-16T00:00:00"/>
    <x v="1"/>
    <x v="3"/>
    <m/>
    <x v="42"/>
    <s v="cwo"/>
    <x v="4"/>
    <n v="65"/>
    <n v="2340"/>
    <n v="133"/>
    <n v="300"/>
    <n v="50"/>
    <n v="50"/>
    <n v="400"/>
    <n v="1"/>
    <n v="1160.02"/>
    <n v="1188.9000000000001"/>
    <n v="1270.83"/>
    <n v="348006"/>
    <n v="59445.000000000007"/>
    <n v="63541.5"/>
    <n v="470992.5"/>
    <n v="250380"/>
    <n v="3510"/>
    <n v="7248.8249999999998"/>
    <n v="724.88250000000005"/>
    <n v="7328.5620749999989"/>
    <n v="740184.76957499993"/>
  </r>
  <r>
    <d v="2024-05-16T00:00:00"/>
    <x v="1"/>
    <x v="6"/>
    <m/>
    <x v="60"/>
    <s v="mo"/>
    <x v="1"/>
    <n v="50"/>
    <n v="900"/>
    <n v="61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16T00:00:00"/>
    <x v="1"/>
    <x v="6"/>
    <m/>
    <x v="60"/>
    <s v="javo"/>
    <x v="7"/>
    <n v="50"/>
    <n v="450"/>
    <n v="61"/>
    <n v="75"/>
    <n v="25"/>
    <n v="0"/>
    <n v="100"/>
    <n v="1"/>
    <n v="919.43"/>
    <n v="948.3"/>
    <n v="1030.25"/>
    <n v="68957.25"/>
    <n v="23707.5"/>
    <n v="0"/>
    <n v="92664.75"/>
    <n v="48150"/>
    <n v="675"/>
    <n v="1414.8975"/>
    <n v="141.48975000000002"/>
    <n v="1430.4613724999999"/>
    <n v="144476.59862249999"/>
  </r>
  <r>
    <d v="2024-05-16T00:00:00"/>
    <x v="1"/>
    <x v="6"/>
    <m/>
    <x v="60"/>
    <s v="jso"/>
    <x v="3"/>
    <n v="50"/>
    <n v="1800"/>
    <n v="62"/>
    <n v="200"/>
    <n v="150"/>
    <n v="50"/>
    <n v="400"/>
    <n v="1"/>
    <n v="919.43"/>
    <n v="948.3"/>
    <n v="1030.25"/>
    <n v="183886"/>
    <n v="142245"/>
    <n v="51512.5"/>
    <n v="377643.5"/>
    <n v="192600"/>
    <n v="2700"/>
    <n v="5729.4350000000004"/>
    <n v="572.94350000000009"/>
    <n v="5792.4587850000016"/>
    <n v="585038.33728500013"/>
  </r>
  <r>
    <d v="2024-05-16T00:00:00"/>
    <x v="1"/>
    <x v="6"/>
    <m/>
    <x v="60"/>
    <s v="kso"/>
    <x v="6"/>
    <n v="50"/>
    <n v="2025"/>
    <n v="63"/>
    <n v="450"/>
    <n v="0"/>
    <n v="0"/>
    <n v="450"/>
    <n v="1"/>
    <n v="919.43"/>
    <n v="948.3"/>
    <n v="1030.25"/>
    <n v="413743.5"/>
    <n v="0"/>
    <n v="0"/>
    <n v="413743.5"/>
    <n v="216675"/>
    <n v="3037.5"/>
    <n v="6334.56"/>
    <n v="633.45600000000013"/>
    <n v="6404.2401600000012"/>
    <n v="646828.25616000011"/>
  </r>
  <r>
    <d v="2024-05-16T00:00:00"/>
    <x v="1"/>
    <x v="6"/>
    <m/>
    <x v="60"/>
    <s v="kso"/>
    <x v="6"/>
    <n v="50"/>
    <n v="1125"/>
    <n v="64"/>
    <n v="0"/>
    <n v="250"/>
    <n v="0"/>
    <n v="250"/>
    <n v="1"/>
    <n v="919.43"/>
    <n v="948.3"/>
    <n v="1030.25"/>
    <n v="0"/>
    <n v="237075"/>
    <n v="0"/>
    <n v="237075"/>
    <n v="120375"/>
    <n v="1687.5"/>
    <n v="3591.375"/>
    <n v="359.13750000000005"/>
    <n v="3630.8801250000001"/>
    <n v="366718.89262500004"/>
  </r>
  <r>
    <d v="2024-05-16T00:00:00"/>
    <x v="1"/>
    <x v="5"/>
    <m/>
    <x v="49"/>
    <s v="mo"/>
    <x v="1"/>
    <n v="50"/>
    <n v="675"/>
    <n v="57"/>
    <n v="150"/>
    <n v="0"/>
    <n v="0"/>
    <n v="150"/>
    <n v="1"/>
    <n v="919.43"/>
    <n v="948.3"/>
    <n v="1030.25"/>
    <n v="137914.5"/>
    <n v="0"/>
    <n v="0"/>
    <n v="137914.5"/>
    <n v="72225"/>
    <n v="1012.5"/>
    <n v="2111.52"/>
    <n v="211.15200000000002"/>
    <n v="2134.7467200000001"/>
    <n v="215609.41871999999"/>
  </r>
  <r>
    <d v="2024-05-16T00:00:00"/>
    <x v="1"/>
    <x v="5"/>
    <m/>
    <x v="49"/>
    <s v="mo"/>
    <x v="1"/>
    <n v="50"/>
    <n v="3375"/>
    <n v="58"/>
    <n v="200"/>
    <n v="450"/>
    <n v="100"/>
    <n v="750"/>
    <n v="1"/>
    <n v="919.43"/>
    <n v="948.3"/>
    <n v="1030.25"/>
    <n v="183886"/>
    <n v="426735"/>
    <n v="103025"/>
    <n v="713646"/>
    <n v="361125"/>
    <n v="5062.5"/>
    <n v="10798.335000000001"/>
    <n v="1079.8335000000002"/>
    <n v="10917.116684999999"/>
    <n v="1102628.7851849999"/>
  </r>
  <r>
    <d v="2024-05-16T00:00:00"/>
    <x v="1"/>
    <x v="5"/>
    <m/>
    <x v="49"/>
    <s v="cwo"/>
    <x v="4"/>
    <n v="65"/>
    <n v="2925"/>
    <n v="58"/>
    <n v="175"/>
    <n v="250"/>
    <n v="75"/>
    <n v="500"/>
    <n v="1"/>
    <n v="1160.02"/>
    <n v="1188.9000000000001"/>
    <n v="1270.83"/>
    <n v="203003.5"/>
    <n v="297225"/>
    <n v="95312.25"/>
    <n v="595540.75"/>
    <n v="312975"/>
    <n v="4387.5"/>
    <n v="9129.0324999999993"/>
    <n v="912.90324999999996"/>
    <n v="9229.4518575000002"/>
    <n v="932174.63760749996"/>
  </r>
  <r>
    <d v="2024-05-17T00:00:00"/>
    <x v="1"/>
    <x v="8"/>
    <m/>
    <x v="76"/>
    <s v="mo"/>
    <x v="1"/>
    <n v="50"/>
    <n v="1575"/>
    <n v="53"/>
    <n v="125"/>
    <n v="125"/>
    <n v="100"/>
    <n v="350"/>
    <n v="1"/>
    <n v="919.43"/>
    <n v="948.3"/>
    <n v="1030.25"/>
    <n v="114928.75"/>
    <n v="118537.5"/>
    <n v="103025"/>
    <n v="336491.25"/>
    <n v="168525"/>
    <n v="2362.5"/>
    <n v="5073.7875000000004"/>
    <n v="507.37875000000008"/>
    <n v="5129.5991624999997"/>
    <n v="518089.51541249995"/>
  </r>
  <r>
    <d v="2024-05-17T00:00:00"/>
    <x v="1"/>
    <x v="8"/>
    <m/>
    <x v="76"/>
    <s v="mo"/>
    <x v="1"/>
    <n v="50"/>
    <n v="1575"/>
    <n v="54"/>
    <n v="125"/>
    <n v="125"/>
    <n v="100"/>
    <n v="350"/>
    <n v="1"/>
    <n v="919.43"/>
    <n v="948.3"/>
    <n v="1030.25"/>
    <n v="114928.75"/>
    <n v="118537.5"/>
    <n v="103025"/>
    <n v="336491.25"/>
    <n v="168525"/>
    <n v="2362.5"/>
    <n v="5073.7875000000004"/>
    <n v="507.37875000000008"/>
    <n v="5129.5991624999997"/>
    <n v="518089.51541249995"/>
  </r>
  <r>
    <d v="2024-05-17T00:00:00"/>
    <x v="1"/>
    <x v="8"/>
    <m/>
    <x v="76"/>
    <s v="mo"/>
    <x v="1"/>
    <n v="50"/>
    <n v="1575"/>
    <n v="55"/>
    <n v="125"/>
    <n v="125"/>
    <n v="100"/>
    <n v="350"/>
    <n v="1"/>
    <n v="919.43"/>
    <n v="948.3"/>
    <n v="1030.25"/>
    <n v="114928.75"/>
    <n v="118537.5"/>
    <n v="103025"/>
    <n v="336491.25"/>
    <n v="168525"/>
    <n v="2362.5"/>
    <n v="5073.7875000000004"/>
    <n v="507.37875000000008"/>
    <n v="5129.5991624999997"/>
    <n v="518089.51541249995"/>
  </r>
  <r>
    <d v="2024-05-17T00:00:00"/>
    <x v="1"/>
    <x v="8"/>
    <m/>
    <x v="76"/>
    <s v="mo"/>
    <x v="1"/>
    <n v="50"/>
    <n v="1575"/>
    <n v="56"/>
    <n v="125"/>
    <n v="125"/>
    <n v="100"/>
    <n v="350"/>
    <n v="1"/>
    <n v="919.43"/>
    <n v="948.3"/>
    <n v="1030.25"/>
    <n v="114928.75"/>
    <n v="118537.5"/>
    <n v="103025"/>
    <n v="336491.25"/>
    <n v="168525"/>
    <n v="2362.5"/>
    <n v="5073.7875000000004"/>
    <n v="507.37875000000008"/>
    <n v="5129.5991624999997"/>
    <n v="518089.51541249995"/>
  </r>
  <r>
    <d v="2024-05-17T00:00:00"/>
    <x v="1"/>
    <x v="3"/>
    <m/>
    <x v="59"/>
    <s v="cwo"/>
    <x v="4"/>
    <n v="65"/>
    <n v="2340"/>
    <n v="134"/>
    <n v="300"/>
    <n v="50"/>
    <n v="50"/>
    <n v="400"/>
    <n v="1"/>
    <n v="1160.02"/>
    <n v="1188.9000000000001"/>
    <n v="1270.83"/>
    <n v="348006"/>
    <n v="59445.000000000007"/>
    <n v="63541.5"/>
    <n v="470992.5"/>
    <n v="250380"/>
    <n v="3510"/>
    <n v="7248.8249999999998"/>
    <n v="724.88250000000005"/>
    <n v="7328.5620749999989"/>
    <n v="740184.76957499993"/>
  </r>
  <r>
    <d v="2024-05-17T00:00:00"/>
    <x v="1"/>
    <x v="3"/>
    <m/>
    <x v="45"/>
    <s v="jso"/>
    <x v="3"/>
    <n v="50"/>
    <n v="1170"/>
    <n v="135"/>
    <n v="100"/>
    <n v="80"/>
    <n v="80"/>
    <n v="260"/>
    <n v="1"/>
    <n v="919.43"/>
    <n v="948.3"/>
    <n v="1030.25"/>
    <n v="91943"/>
    <n v="75864"/>
    <n v="82420"/>
    <n v="250227"/>
    <n v="125190"/>
    <n v="1755"/>
    <n v="3771.7200000000003"/>
    <n v="377.17200000000003"/>
    <n v="3813.20892"/>
    <n v="385134.10092"/>
  </r>
  <r>
    <d v="2024-05-17T00:00:00"/>
    <x v="1"/>
    <x v="3"/>
    <m/>
    <x v="45"/>
    <s v="javo"/>
    <x v="7"/>
    <n v="50"/>
    <n v="450"/>
    <n v="135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5-17T00:00:00"/>
    <x v="1"/>
    <x v="2"/>
    <m/>
    <x v="39"/>
    <s v="jmso"/>
    <x v="2"/>
    <n v="50"/>
    <n v="1575"/>
    <n v="198"/>
    <n v="300"/>
    <n v="0"/>
    <n v="50"/>
    <n v="350"/>
    <n v="1"/>
    <n v="919.43"/>
    <n v="948.3"/>
    <n v="1030.25"/>
    <n v="275829"/>
    <n v="0"/>
    <n v="51512.5"/>
    <n v="327341.5"/>
    <n v="168525"/>
    <n v="2362.5"/>
    <n v="4982.29"/>
    <n v="498.22900000000004"/>
    <n v="5037.09519"/>
    <n v="508746.61418999999"/>
  </r>
  <r>
    <d v="2024-05-17T00:00:00"/>
    <x v="1"/>
    <x v="2"/>
    <m/>
    <x v="39"/>
    <s v="jmso"/>
    <x v="2"/>
    <n v="50"/>
    <n v="1575"/>
    <n v="199"/>
    <n v="0"/>
    <n v="300"/>
    <n v="50"/>
    <n v="350"/>
    <n v="1"/>
    <n v="919.43"/>
    <n v="948.3"/>
    <n v="1030.25"/>
    <n v="0"/>
    <n v="284490"/>
    <n v="51512.5"/>
    <n v="336002.5"/>
    <n v="168525"/>
    <n v="2362.5"/>
    <n v="5068.9000000000005"/>
    <n v="506.8900000000001"/>
    <n v="5124.6579000000002"/>
    <n v="517590.44790000003"/>
  </r>
  <r>
    <d v="2024-05-17T00:00:00"/>
    <x v="1"/>
    <x v="2"/>
    <m/>
    <x v="28"/>
    <s v="jso"/>
    <x v="3"/>
    <n v="50"/>
    <n v="1575"/>
    <n v="200"/>
    <n v="175"/>
    <n v="175"/>
    <n v="0"/>
    <n v="350"/>
    <n v="1"/>
    <n v="919.43"/>
    <n v="948.3"/>
    <n v="1030.25"/>
    <n v="160900.25"/>
    <n v="165952.5"/>
    <n v="0"/>
    <n v="326852.75"/>
    <n v="168525"/>
    <n v="2362.5"/>
    <n v="4977.4025000000001"/>
    <n v="497.74025000000006"/>
    <n v="5032.1539275000005"/>
    <n v="508247.54667750001"/>
  </r>
  <r>
    <d v="2024-05-17T00:00:00"/>
    <x v="1"/>
    <x v="4"/>
    <m/>
    <x v="18"/>
    <s v="mo"/>
    <x v="1"/>
    <n v="50"/>
    <n v="1350"/>
    <n v="14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7T00:00:00"/>
    <x v="1"/>
    <x v="4"/>
    <m/>
    <x v="18"/>
    <s v="mo"/>
    <x v="1"/>
    <n v="50"/>
    <n v="1350"/>
    <n v="14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7T00:00:00"/>
    <x v="1"/>
    <x v="4"/>
    <m/>
    <x v="18"/>
    <s v="mo"/>
    <x v="1"/>
    <n v="50"/>
    <n v="1350"/>
    <n v="14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7T00:00:00"/>
    <x v="1"/>
    <x v="4"/>
    <m/>
    <x v="18"/>
    <s v="mo"/>
    <x v="1"/>
    <n v="50"/>
    <n v="1350"/>
    <n v="150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17T00:00:00"/>
    <x v="1"/>
    <x v="4"/>
    <m/>
    <x v="18"/>
    <s v="mo"/>
    <x v="1"/>
    <n v="50"/>
    <n v="900"/>
    <n v="151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5-17T00:00:00"/>
    <x v="1"/>
    <x v="5"/>
    <m/>
    <x v="2"/>
    <s v="kso"/>
    <x v="6"/>
    <n v="50"/>
    <n v="6300"/>
    <n v="59"/>
    <n v="1400"/>
    <n v="0"/>
    <n v="0"/>
    <n v="1400"/>
    <n v="1"/>
    <n v="919.43"/>
    <n v="948.3"/>
    <n v="1030.25"/>
    <n v="1287202"/>
    <n v="0"/>
    <n v="0"/>
    <n v="1287202"/>
    <n v="674100"/>
    <n v="9450"/>
    <n v="19707.52"/>
    <n v="1970.7520000000002"/>
    <n v="19924.302720000003"/>
    <n v="2012354.5747200001"/>
  </r>
  <r>
    <d v="2024-05-17T00:00:00"/>
    <x v="1"/>
    <x v="1"/>
    <m/>
    <x v="17"/>
    <s v="mo"/>
    <x v="1"/>
    <n v="50"/>
    <n v="900"/>
    <n v="168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17T00:00:00"/>
    <x v="1"/>
    <x v="1"/>
    <m/>
    <x v="17"/>
    <s v="kso"/>
    <x v="6"/>
    <n v="50"/>
    <n v="1350"/>
    <n v="16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7T00:00:00"/>
    <x v="1"/>
    <x v="1"/>
    <m/>
    <x v="17"/>
    <s v="mo"/>
    <x v="1"/>
    <n v="50"/>
    <n v="4050"/>
    <n v="169"/>
    <n v="0"/>
    <n v="600"/>
    <n v="300"/>
    <n v="900"/>
    <n v="1"/>
    <n v="919.43"/>
    <n v="948.3"/>
    <n v="1030.25"/>
    <n v="0"/>
    <n v="568980"/>
    <n v="309075"/>
    <n v="878055"/>
    <n v="433350"/>
    <n v="6075"/>
    <n v="13174.800000000001"/>
    <n v="1317.4800000000002"/>
    <n v="13319.722800000001"/>
    <n v="1345292.0028000001"/>
  </r>
  <r>
    <d v="2024-05-17T00:00:00"/>
    <x v="1"/>
    <x v="1"/>
    <m/>
    <x v="9"/>
    <s v="mo"/>
    <x v="1"/>
    <n v="50"/>
    <n v="2700"/>
    <n v="170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17T00:00:00"/>
    <x v="1"/>
    <x v="1"/>
    <m/>
    <x v="9"/>
    <s v="mo"/>
    <x v="1"/>
    <n v="50"/>
    <n v="3600"/>
    <n v="171"/>
    <n v="400"/>
    <n v="200"/>
    <n v="200"/>
    <n v="800"/>
    <n v="1"/>
    <n v="919.43"/>
    <n v="948.3"/>
    <n v="1030.25"/>
    <n v="367772"/>
    <n v="189660"/>
    <n v="206050"/>
    <n v="763482"/>
    <n v="385200"/>
    <n v="5400"/>
    <n v="11540.82"/>
    <n v="1154.0820000000001"/>
    <n v="11667.76902"/>
    <n v="1178444.67102"/>
  </r>
  <r>
    <d v="2024-05-17T00:00:00"/>
    <x v="1"/>
    <x v="2"/>
    <m/>
    <x v="29"/>
    <s v="jmso"/>
    <x v="2"/>
    <n v="50"/>
    <n v="1575"/>
    <n v="201"/>
    <n v="150"/>
    <n v="100"/>
    <n v="100"/>
    <n v="350"/>
    <n v="1"/>
    <n v="919.43"/>
    <n v="948.3"/>
    <n v="1030.25"/>
    <n v="137914.5"/>
    <n v="94830"/>
    <n v="103025"/>
    <n v="335769.5"/>
    <n v="168525"/>
    <n v="2362.5"/>
    <n v="5066.57"/>
    <n v="506.65699999999998"/>
    <n v="5122.3022700000001"/>
    <n v="517352.52927"/>
  </r>
  <r>
    <d v="2024-05-17T00:00:00"/>
    <x v="1"/>
    <x v="2"/>
    <m/>
    <x v="29"/>
    <s v="jso"/>
    <x v="3"/>
    <n v="50"/>
    <n v="1575"/>
    <n v="202"/>
    <n v="300"/>
    <n v="25"/>
    <n v="25"/>
    <n v="350"/>
    <n v="1"/>
    <n v="919.43"/>
    <n v="948.3"/>
    <n v="1030.25"/>
    <n v="275829"/>
    <n v="23707.5"/>
    <n v="25756.25"/>
    <n v="325292.75"/>
    <n v="168525"/>
    <n v="2362.5"/>
    <n v="4961.8024999999998"/>
    <n v="496.18025"/>
    <n v="5016.3823274999995"/>
    <n v="506654.61507749994"/>
  </r>
  <r>
    <d v="2024-05-17T00:00:00"/>
    <x v="1"/>
    <x v="0"/>
    <m/>
    <x v="14"/>
    <s v="jso"/>
    <x v="3"/>
    <n v="50"/>
    <n v="450"/>
    <n v="300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5-17T00:00:00"/>
    <x v="1"/>
    <x v="0"/>
    <m/>
    <x v="0"/>
    <s v="Dro"/>
    <x v="0"/>
    <n v="65"/>
    <n v="321.75"/>
    <n v="301"/>
    <n v="55"/>
    <n v="0"/>
    <n v="0"/>
    <n v="55"/>
    <n v="1"/>
    <n v="1161.27"/>
    <n v="1190.1300000000001"/>
    <n v="1272.08"/>
    <n v="63869.85"/>
    <n v="0"/>
    <n v="0"/>
    <n v="63869.85"/>
    <n v="34427.25"/>
    <n v="482.625"/>
    <n v="987.79725000000008"/>
    <n v="98.779725000000013"/>
    <n v="998.6630197500001"/>
    <n v="100864.96499475001"/>
  </r>
  <r>
    <d v="2024-05-17T00:00:00"/>
    <x v="1"/>
    <x v="0"/>
    <m/>
    <x v="0"/>
    <s v="javo"/>
    <x v="7"/>
    <n v="50"/>
    <n v="67.5"/>
    <n v="301"/>
    <n v="0"/>
    <n v="15"/>
    <n v="0"/>
    <n v="15"/>
    <n v="1"/>
    <n v="919.43"/>
    <n v="948.3"/>
    <n v="1030.25"/>
    <n v="0"/>
    <n v="14224.5"/>
    <n v="0"/>
    <n v="14224.5"/>
    <n v="7222.5"/>
    <n v="101.25"/>
    <n v="215.48250000000002"/>
    <n v="21.548250000000003"/>
    <n v="217.85280749999998"/>
    <n v="22003.133557499998"/>
  </r>
  <r>
    <d v="2024-05-17T00:00:00"/>
    <x v="1"/>
    <x v="0"/>
    <m/>
    <x v="4"/>
    <s v="Dro"/>
    <x v="0"/>
    <n v="65"/>
    <n v="5850"/>
    <n v="302"/>
    <n v="400"/>
    <n v="400"/>
    <n v="200"/>
    <n v="1000"/>
    <n v="1"/>
    <n v="1161.27"/>
    <n v="1190.1300000000001"/>
    <n v="1272.08"/>
    <n v="464508"/>
    <n v="476052.00000000006"/>
    <n v="254416"/>
    <n v="1194976"/>
    <n v="625950"/>
    <n v="8775"/>
    <n v="18297.010000000002"/>
    <n v="1829.7010000000002"/>
    <n v="18498.277109999999"/>
    <n v="1868325.9881099998"/>
  </r>
  <r>
    <d v="2024-05-17T00:00:00"/>
    <x v="1"/>
    <x v="0"/>
    <m/>
    <x v="37"/>
    <s v="Dro"/>
    <x v="0"/>
    <n v="65"/>
    <n v="1755"/>
    <n v="303"/>
    <n v="130"/>
    <n v="100"/>
    <n v="70"/>
    <n v="300"/>
    <n v="1"/>
    <n v="1161.27"/>
    <n v="1190.1300000000001"/>
    <n v="1272.08"/>
    <n v="150965.1"/>
    <n v="119013.00000000001"/>
    <n v="89045.599999999991"/>
    <n v="359023.7"/>
    <n v="187785"/>
    <n v="2632.5"/>
    <n v="5494.4119999999994"/>
    <n v="549.44119999999998"/>
    <n v="5554.8505319999995"/>
    <n v="561039.90373199992"/>
  </r>
  <r>
    <d v="2024-05-17T00:00:00"/>
    <x v="1"/>
    <x v="0"/>
    <m/>
    <x v="54"/>
    <s v="Dro"/>
    <x v="0"/>
    <n v="65"/>
    <n v="5265"/>
    <n v="304"/>
    <n v="500"/>
    <n v="250"/>
    <n v="150"/>
    <n v="900"/>
    <n v="1"/>
    <n v="1161.27"/>
    <n v="1190.1300000000001"/>
    <n v="1272.08"/>
    <n v="580635"/>
    <n v="297532.5"/>
    <n v="190812"/>
    <n v="1068979.5"/>
    <n v="563355"/>
    <n v="7897.5"/>
    <n v="16402.32"/>
    <n v="1640.232"/>
    <n v="16582.74552"/>
    <n v="1674857.2975200003"/>
  </r>
  <r>
    <d v="2024-05-17T00:00:00"/>
    <x v="1"/>
    <x v="0"/>
    <m/>
    <x v="54"/>
    <s v="jso"/>
    <x v="3"/>
    <n v="50"/>
    <n v="1350"/>
    <n v="304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17T00:00:00"/>
    <x v="1"/>
    <x v="0"/>
    <m/>
    <x v="57"/>
    <s v="Dro"/>
    <x v="0"/>
    <n v="65"/>
    <n v="7020"/>
    <n v="305"/>
    <n v="600"/>
    <n v="400"/>
    <n v="200"/>
    <n v="1200"/>
    <n v="1"/>
    <n v="1161.27"/>
    <n v="1190.1300000000001"/>
    <n v="1272.08"/>
    <n v="696762"/>
    <n v="476052.00000000006"/>
    <n v="254416"/>
    <n v="1427230"/>
    <n v="751140"/>
    <n v="10530"/>
    <n v="21889"/>
    <n v="2188.9"/>
    <n v="22129.778999999999"/>
    <n v="2235107.679"/>
  </r>
  <r>
    <d v="2024-05-17T00:00:00"/>
    <x v="1"/>
    <x v="0"/>
    <m/>
    <x v="106"/>
    <s v="Dro"/>
    <x v="0"/>
    <n v="65"/>
    <n v="3510"/>
    <n v="306"/>
    <n v="0"/>
    <n v="300"/>
    <n v="300"/>
    <n v="600"/>
    <n v="1"/>
    <n v="1161.27"/>
    <n v="1190.1300000000001"/>
    <n v="1272.08"/>
    <n v="0"/>
    <n v="357039.00000000006"/>
    <n v="381624"/>
    <n v="738663"/>
    <n v="375570"/>
    <n v="5265"/>
    <n v="11194.98"/>
    <n v="1119.498"/>
    <n v="11318.124779999998"/>
    <n v="1143130.6027799998"/>
  </r>
  <r>
    <d v="2024-05-17T00:00:00"/>
    <x v="1"/>
    <x v="0"/>
    <m/>
    <x v="11"/>
    <s v="Dro"/>
    <x v="0"/>
    <n v="65"/>
    <n v="1170"/>
    <n v="307"/>
    <n v="0"/>
    <n v="100"/>
    <n v="100"/>
    <n v="200"/>
    <n v="1"/>
    <n v="1161.27"/>
    <n v="1190.1300000000001"/>
    <n v="1272.08"/>
    <n v="0"/>
    <n v="119013.00000000001"/>
    <n v="127208"/>
    <n v="246221"/>
    <n v="125190"/>
    <n v="1755"/>
    <n v="3731.66"/>
    <n v="373.166"/>
    <n v="3772.7082599999999"/>
    <n v="381043.53425999999"/>
  </r>
  <r>
    <d v="2024-05-18T00:00:00"/>
    <x v="1"/>
    <x v="4"/>
    <m/>
    <x v="10"/>
    <s v="mo"/>
    <x v="1"/>
    <n v="50"/>
    <n v="1350"/>
    <n v="15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8T00:00:00"/>
    <x v="1"/>
    <x v="4"/>
    <m/>
    <x v="10"/>
    <s v="mo"/>
    <x v="1"/>
    <n v="50"/>
    <n v="1350"/>
    <n v="15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8T00:00:00"/>
    <x v="1"/>
    <x v="4"/>
    <m/>
    <x v="10"/>
    <s v="mo"/>
    <x v="1"/>
    <n v="50"/>
    <n v="1350"/>
    <n v="154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8T00:00:00"/>
    <x v="1"/>
    <x v="4"/>
    <m/>
    <x v="10"/>
    <s v="mo"/>
    <x v="1"/>
    <n v="50"/>
    <n v="1350"/>
    <n v="15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8T00:00:00"/>
    <x v="1"/>
    <x v="4"/>
    <m/>
    <x v="10"/>
    <s v="mo"/>
    <x v="1"/>
    <n v="50"/>
    <n v="900"/>
    <n v="156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18T00:00:00"/>
    <x v="1"/>
    <x v="9"/>
    <m/>
    <x v="104"/>
    <s v="jmso"/>
    <x v="2"/>
    <n v="50"/>
    <n v="1350"/>
    <n v="78"/>
    <n v="150"/>
    <n v="75"/>
    <n v="75"/>
    <n v="300"/>
    <n v="1"/>
    <n v="919.43"/>
    <n v="948.3"/>
    <n v="1030.25"/>
    <n v="137914.5"/>
    <n v="71122.5"/>
    <n v="77268.75"/>
    <n v="286305.75"/>
    <n v="144450"/>
    <n v="2025"/>
    <n v="4327.8074999999999"/>
    <n v="432.78075000000001"/>
    <n v="4375.4133824999999"/>
    <n v="441916.75163249997"/>
  </r>
  <r>
    <d v="2024-05-18T00:00:00"/>
    <x v="1"/>
    <x v="9"/>
    <m/>
    <x v="104"/>
    <s v="jmso"/>
    <x v="2"/>
    <n v="50"/>
    <n v="1237.5"/>
    <n v="79"/>
    <n v="125"/>
    <n v="75"/>
    <n v="75"/>
    <n v="275"/>
    <n v="1"/>
    <n v="919.43"/>
    <n v="948.3"/>
    <n v="1030.25"/>
    <n v="114928.75"/>
    <n v="71122.5"/>
    <n v="77268.75"/>
    <n v="263320"/>
    <n v="132412.5"/>
    <n v="1856.25"/>
    <n v="3975.8875000000003"/>
    <n v="397.58875000000006"/>
    <n v="4019.6222625"/>
    <n v="405981.8485125"/>
  </r>
  <r>
    <d v="2024-05-18T00:00:00"/>
    <x v="1"/>
    <x v="9"/>
    <m/>
    <x v="104"/>
    <s v="jmso"/>
    <x v="2"/>
    <n v="50"/>
    <n v="1237.5"/>
    <n v="80"/>
    <n v="125"/>
    <n v="75"/>
    <n v="75"/>
    <n v="275"/>
    <n v="1"/>
    <n v="919.43"/>
    <n v="948.3"/>
    <n v="1030.25"/>
    <n v="114928.75"/>
    <n v="71122.5"/>
    <n v="77268.75"/>
    <n v="263320"/>
    <n v="132412.5"/>
    <n v="1856.25"/>
    <n v="3975.8875000000003"/>
    <n v="397.58875000000006"/>
    <n v="4019.6222625"/>
    <n v="405981.8485125"/>
  </r>
  <r>
    <d v="2024-05-18T00:00:00"/>
    <x v="1"/>
    <x v="9"/>
    <m/>
    <x v="104"/>
    <s v="jmso"/>
    <x v="2"/>
    <n v="50"/>
    <n v="495"/>
    <n v="81"/>
    <n v="40"/>
    <n v="45"/>
    <n v="25"/>
    <n v="110"/>
    <n v="1"/>
    <n v="919.43"/>
    <n v="948.3"/>
    <n v="1030.25"/>
    <n v="36777.199999999997"/>
    <n v="42673.5"/>
    <n v="25756.25"/>
    <n v="105206.95"/>
    <n v="52965"/>
    <n v="742.5"/>
    <n v="1589.1445000000001"/>
    <n v="158.91445000000002"/>
    <n v="1606.6250895000003"/>
    <n v="162269.13403950003"/>
  </r>
  <r>
    <d v="2024-05-18T00:00:00"/>
    <x v="1"/>
    <x v="9"/>
    <m/>
    <x v="104"/>
    <s v="jmso"/>
    <x v="2"/>
    <n v="50"/>
    <n v="495"/>
    <n v="82"/>
    <n v="40"/>
    <n v="45"/>
    <n v="25"/>
    <n v="110"/>
    <n v="1"/>
    <n v="919.43"/>
    <n v="948.3"/>
    <n v="1030.25"/>
    <n v="36777.199999999997"/>
    <n v="42673.5"/>
    <n v="25756.25"/>
    <n v="105206.95"/>
    <n v="52965"/>
    <n v="742.5"/>
    <n v="1589.1445000000001"/>
    <n v="158.91445000000002"/>
    <n v="1606.6250895000003"/>
    <n v="162269.13403950003"/>
  </r>
  <r>
    <d v="2024-05-18T00:00:00"/>
    <x v="1"/>
    <x v="9"/>
    <m/>
    <x v="104"/>
    <s v="jmso"/>
    <x v="2"/>
    <n v="50"/>
    <n v="495"/>
    <n v="83"/>
    <n v="40"/>
    <n v="45"/>
    <n v="25"/>
    <n v="110"/>
    <n v="1"/>
    <n v="919.43"/>
    <n v="948.3"/>
    <n v="1030.25"/>
    <n v="36777.199999999997"/>
    <n v="42673.5"/>
    <n v="25756.25"/>
    <n v="105206.95"/>
    <n v="52965"/>
    <n v="742.5"/>
    <n v="1589.1445000000001"/>
    <n v="158.91445000000002"/>
    <n v="1606.6250895000003"/>
    <n v="162269.13403950003"/>
  </r>
  <r>
    <d v="2024-05-18T00:00:00"/>
    <x v="1"/>
    <x v="9"/>
    <m/>
    <x v="104"/>
    <s v="jmso"/>
    <x v="2"/>
    <n v="50"/>
    <n v="495"/>
    <n v="84"/>
    <n v="40"/>
    <n v="45"/>
    <n v="25"/>
    <n v="110"/>
    <n v="1"/>
    <n v="919.43"/>
    <n v="948.3"/>
    <n v="1030.25"/>
    <n v="36777.199999999997"/>
    <n v="42673.5"/>
    <n v="25756.25"/>
    <n v="105206.95"/>
    <n v="52965"/>
    <n v="742.5"/>
    <n v="1589.1445000000001"/>
    <n v="158.91445000000002"/>
    <n v="1606.6250895000003"/>
    <n v="162269.13403950003"/>
  </r>
  <r>
    <d v="2024-05-18T00:00:00"/>
    <x v="1"/>
    <x v="9"/>
    <m/>
    <x v="104"/>
    <s v="jmso"/>
    <x v="2"/>
    <n v="50"/>
    <n v="495"/>
    <n v="85"/>
    <n v="40"/>
    <n v="45"/>
    <n v="25"/>
    <n v="110"/>
    <n v="1"/>
    <n v="919.43"/>
    <n v="948.3"/>
    <n v="1030.25"/>
    <n v="36777.199999999997"/>
    <n v="42673.5"/>
    <n v="25756.25"/>
    <n v="105206.95"/>
    <n v="52965"/>
    <n v="742.5"/>
    <n v="1589.1445000000001"/>
    <n v="158.91445000000002"/>
    <n v="1606.6250895000003"/>
    <n v="162269.13403950003"/>
  </r>
  <r>
    <d v="2024-05-19T00:00:00"/>
    <x v="1"/>
    <x v="2"/>
    <m/>
    <x v="40"/>
    <s v="jso"/>
    <x v="3"/>
    <n v="50"/>
    <n v="1575"/>
    <n v="203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19T00:00:00"/>
    <x v="1"/>
    <x v="2"/>
    <m/>
    <x v="30"/>
    <s v="jmso"/>
    <x v="2"/>
    <n v="50"/>
    <n v="315"/>
    <n v="204"/>
    <n v="70"/>
    <n v="0"/>
    <n v="0"/>
    <n v="70"/>
    <n v="1"/>
    <n v="919.43"/>
    <n v="948.3"/>
    <n v="1030.25"/>
    <n v="64360.1"/>
    <n v="0"/>
    <n v="0"/>
    <n v="64360.1"/>
    <n v="33705"/>
    <n v="472.5"/>
    <n v="985.37600000000009"/>
    <n v="98.537600000000012"/>
    <n v="996.21513600000003"/>
    <n v="100617.728736"/>
  </r>
  <r>
    <d v="2024-05-19T00:00:00"/>
    <x v="1"/>
    <x v="2"/>
    <m/>
    <x v="30"/>
    <s v="jso"/>
    <x v="3"/>
    <n v="50"/>
    <n v="135"/>
    <n v="204"/>
    <n v="30"/>
    <n v="0"/>
    <n v="0"/>
    <n v="30"/>
    <n v="1"/>
    <n v="919.43"/>
    <n v="948.3"/>
    <n v="1030.25"/>
    <n v="27582.899999999998"/>
    <n v="0"/>
    <n v="0"/>
    <n v="27582.899999999998"/>
    <n v="14445"/>
    <n v="202.5"/>
    <n v="422.30399999999997"/>
    <n v="42.230400000000003"/>
    <n v="426.94934399999994"/>
    <n v="43121.883743999992"/>
  </r>
  <r>
    <d v="2024-05-19T00:00:00"/>
    <x v="1"/>
    <x v="2"/>
    <m/>
    <x v="30"/>
    <s v="javo"/>
    <x v="7"/>
    <n v="50"/>
    <n v="1125"/>
    <n v="204"/>
    <n v="100"/>
    <n v="50"/>
    <n v="100"/>
    <n v="250"/>
    <n v="1"/>
    <n v="919.43"/>
    <n v="948.3"/>
    <n v="1030.25"/>
    <n v="91943"/>
    <n v="47415"/>
    <n v="103025"/>
    <n v="242383"/>
    <n v="120375"/>
    <n v="1687.5"/>
    <n v="3644.4549999999999"/>
    <n v="364.44550000000004"/>
    <n v="3684.5440049999997"/>
    <n v="372138.94450499996"/>
  </r>
  <r>
    <d v="2024-05-19T00:00:00"/>
    <x v="1"/>
    <x v="3"/>
    <m/>
    <x v="45"/>
    <s v="jso"/>
    <x v="3"/>
    <n v="50"/>
    <n v="2475"/>
    <n v="136"/>
    <n v="200"/>
    <n v="200"/>
    <n v="150"/>
    <n v="550"/>
    <n v="1"/>
    <n v="919.43"/>
    <n v="948.3"/>
    <n v="1030.25"/>
    <n v="183886"/>
    <n v="189660"/>
    <n v="154537.5"/>
    <n v="528083.5"/>
    <n v="264825"/>
    <n v="3712.5"/>
    <n v="7966.21"/>
    <n v="796.62100000000009"/>
    <n v="8053.8383100000001"/>
    <n v="813437.66931000003"/>
  </r>
  <r>
    <d v="2024-05-19T00:00:00"/>
    <x v="1"/>
    <x v="3"/>
    <m/>
    <x v="44"/>
    <s v="cwo"/>
    <x v="4"/>
    <n v="65"/>
    <n v="1755"/>
    <n v="137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5-19T00:00:00"/>
    <x v="1"/>
    <x v="2"/>
    <m/>
    <x v="32"/>
    <s v="jmso"/>
    <x v="2"/>
    <n v="50"/>
    <n v="225"/>
    <n v="205"/>
    <n v="50"/>
    <n v="0"/>
    <n v="0"/>
    <n v="50"/>
    <n v="1"/>
    <n v="919.43"/>
    <n v="948.3"/>
    <n v="1030.25"/>
    <n v="45971.5"/>
    <n v="0"/>
    <n v="0"/>
    <n v="45971.5"/>
    <n v="24075"/>
    <n v="337.5"/>
    <n v="703.84"/>
    <n v="70.384"/>
    <n v="711.58224000000007"/>
    <n v="71869.806240000005"/>
  </r>
  <r>
    <d v="2024-05-19T00:00:00"/>
    <x v="1"/>
    <x v="0"/>
    <m/>
    <x v="11"/>
    <s v="jso"/>
    <x v="3"/>
    <n v="50"/>
    <n v="2340"/>
    <n v="308"/>
    <n v="320"/>
    <n v="200"/>
    <n v="0"/>
    <n v="520"/>
    <n v="1"/>
    <n v="919.43"/>
    <n v="948.3"/>
    <n v="1030.25"/>
    <n v="294217.59999999998"/>
    <n v="189660"/>
    <n v="0"/>
    <n v="483877.6"/>
    <n v="250380"/>
    <n v="3510"/>
    <n v="7377.6759999999995"/>
    <n v="737.76760000000002"/>
    <n v="7458.8304360000002"/>
    <n v="753341.87403599999"/>
  </r>
  <r>
    <d v="2024-05-19T00:00:00"/>
    <x v="1"/>
    <x v="0"/>
    <m/>
    <x v="0"/>
    <s v="javo"/>
    <x v="7"/>
    <n v="50"/>
    <n v="225"/>
    <n v="309"/>
    <n v="0"/>
    <n v="0"/>
    <n v="50"/>
    <n v="50"/>
    <n v="1"/>
    <n v="919.43"/>
    <n v="948.3"/>
    <n v="1030.25"/>
    <n v="0"/>
    <n v="0"/>
    <n v="51512.5"/>
    <n v="51512.5"/>
    <n v="24075"/>
    <n v="337.5"/>
    <n v="759.25"/>
    <n v="75.924999999999997"/>
    <n v="767.60175000000004"/>
    <n v="77527.776750000005"/>
  </r>
  <r>
    <d v="2024-05-19T00:00:00"/>
    <x v="1"/>
    <x v="0"/>
    <m/>
    <x v="0"/>
    <s v="Dro"/>
    <x v="0"/>
    <n v="65"/>
    <n v="1140.75"/>
    <n v="309"/>
    <n v="195"/>
    <n v="0"/>
    <n v="0"/>
    <n v="195"/>
    <n v="1"/>
    <n v="1161.27"/>
    <n v="1190.1300000000001"/>
    <n v="1272.08"/>
    <n v="226447.65"/>
    <n v="0"/>
    <n v="0"/>
    <n v="226447.65"/>
    <n v="122060.25"/>
    <n v="1711.125"/>
    <n v="3502.1902500000001"/>
    <n v="350.21902500000004"/>
    <n v="3540.71434275"/>
    <n v="357612.14861775003"/>
  </r>
  <r>
    <d v="2024-05-19T00:00:00"/>
    <x v="1"/>
    <x v="0"/>
    <m/>
    <x v="1"/>
    <s v="javo"/>
    <x v="7"/>
    <n v="50"/>
    <n v="292.5"/>
    <n v="310"/>
    <n v="0"/>
    <n v="15"/>
    <n v="50"/>
    <n v="65"/>
    <n v="1"/>
    <n v="919.43"/>
    <n v="948.3"/>
    <n v="1030.25"/>
    <n v="0"/>
    <n v="14224.5"/>
    <n v="51512.5"/>
    <n v="65737"/>
    <n v="31297.5"/>
    <n v="438.75"/>
    <n v="974.73250000000007"/>
    <n v="97.473250000000007"/>
    <n v="985.45455749999996"/>
    <n v="99530.910307499988"/>
  </r>
  <r>
    <d v="2024-05-19T00:00:00"/>
    <x v="1"/>
    <x v="0"/>
    <m/>
    <x v="1"/>
    <s v="Dro"/>
    <x v="0"/>
    <n v="65"/>
    <n v="1462.5"/>
    <n v="310"/>
    <n v="200"/>
    <n v="0"/>
    <n v="50"/>
    <n v="250"/>
    <n v="1"/>
    <n v="1161.27"/>
    <n v="1190.1300000000001"/>
    <n v="1272.08"/>
    <n v="232254"/>
    <n v="0"/>
    <n v="63604"/>
    <n v="295858"/>
    <n v="156487.5"/>
    <n v="2193.75"/>
    <n v="4545.3924999999999"/>
    <n v="454.53925000000004"/>
    <n v="4595.3918174999999"/>
    <n v="464134.57356749999"/>
  </r>
  <r>
    <d v="2024-05-19T00:00:00"/>
    <x v="1"/>
    <x v="0"/>
    <m/>
    <x v="53"/>
    <s v="jso"/>
    <x v="3"/>
    <n v="50"/>
    <n v="1125"/>
    <n v="311"/>
    <n v="0"/>
    <n v="250"/>
    <n v="0"/>
    <n v="250"/>
    <n v="1"/>
    <n v="919.43"/>
    <n v="948.3"/>
    <n v="1030.25"/>
    <n v="0"/>
    <n v="237075"/>
    <n v="0"/>
    <n v="237075"/>
    <n v="120375"/>
    <n v="1687.5"/>
    <n v="3591.375"/>
    <n v="359.13750000000005"/>
    <n v="3630.8801250000001"/>
    <n v="366718.89262500004"/>
  </r>
  <r>
    <d v="2024-05-19T00:00:00"/>
    <x v="1"/>
    <x v="0"/>
    <m/>
    <x v="53"/>
    <s v="jso"/>
    <x v="3"/>
    <n v="50"/>
    <n v="1125"/>
    <n v="312"/>
    <n v="0"/>
    <n v="0"/>
    <n v="250"/>
    <n v="250"/>
    <n v="1"/>
    <n v="919.43"/>
    <n v="948.3"/>
    <n v="1030.25"/>
    <n v="0"/>
    <n v="0"/>
    <n v="257562.5"/>
    <n v="257562.5"/>
    <n v="120375"/>
    <n v="1687.5"/>
    <n v="3796.25"/>
    <n v="379.625"/>
    <n v="3838.00875"/>
    <n v="387638.88374999998"/>
  </r>
  <r>
    <d v="2024-05-19T00:00:00"/>
    <x v="1"/>
    <x v="0"/>
    <m/>
    <x v="100"/>
    <s v="Dro"/>
    <x v="0"/>
    <n v="65"/>
    <n v="3510"/>
    <n v="313"/>
    <n v="500"/>
    <n v="100"/>
    <n v="0"/>
    <n v="600"/>
    <n v="1"/>
    <n v="1161.27"/>
    <n v="1190.1300000000001"/>
    <n v="1272.08"/>
    <n v="580635"/>
    <n v="119013.00000000001"/>
    <n v="0"/>
    <n v="699648"/>
    <n v="375570"/>
    <n v="5265"/>
    <n v="10804.83"/>
    <n v="1080.4829999999999"/>
    <n v="10923.683130000001"/>
    <n v="1103291.9961300001"/>
  </r>
  <r>
    <d v="2024-05-19T00:00:00"/>
    <x v="1"/>
    <x v="0"/>
    <m/>
    <x v="100"/>
    <s v="Dro"/>
    <x v="0"/>
    <n v="65"/>
    <n v="3510"/>
    <n v="314"/>
    <n v="500"/>
    <n v="100"/>
    <n v="0"/>
    <n v="600"/>
    <n v="1"/>
    <n v="1161.27"/>
    <n v="1190.1300000000001"/>
    <n v="1272.08"/>
    <n v="580635"/>
    <n v="119013.00000000001"/>
    <n v="0"/>
    <n v="699648"/>
    <n v="375570"/>
    <n v="5265"/>
    <n v="10804.83"/>
    <n v="1080.4829999999999"/>
    <n v="10923.683130000001"/>
    <n v="1103291.9961300001"/>
  </r>
  <r>
    <d v="2024-05-19T00:00:00"/>
    <x v="1"/>
    <x v="0"/>
    <m/>
    <x v="21"/>
    <s v="Dro"/>
    <x v="0"/>
    <n v="65"/>
    <n v="1755"/>
    <n v="315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5-19T00:00:00"/>
    <x v="1"/>
    <x v="0"/>
    <m/>
    <x v="5"/>
    <s v="Dro"/>
    <x v="0"/>
    <n v="65"/>
    <n v="2925"/>
    <n v="316"/>
    <n v="300"/>
    <n v="150"/>
    <n v="50"/>
    <n v="500"/>
    <n v="1"/>
    <n v="1161.27"/>
    <n v="1190.1300000000001"/>
    <n v="1272.08"/>
    <n v="348381"/>
    <n v="178519.50000000003"/>
    <n v="63604"/>
    <n v="590504.5"/>
    <n v="312975"/>
    <n v="4387.5"/>
    <n v="9078.67"/>
    <n v="907.86700000000008"/>
    <n v="9178.5353699999996"/>
    <n v="927032.07237000007"/>
  </r>
  <r>
    <d v="2024-05-19T00:00:00"/>
    <x v="1"/>
    <x v="4"/>
    <m/>
    <x v="7"/>
    <s v="mo"/>
    <x v="1"/>
    <n v="50"/>
    <n v="1350"/>
    <n v="15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9T00:00:00"/>
    <x v="1"/>
    <x v="4"/>
    <m/>
    <x v="7"/>
    <s v="mo"/>
    <x v="1"/>
    <n v="50"/>
    <n v="1350"/>
    <n v="15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9T00:00:00"/>
    <x v="1"/>
    <x v="4"/>
    <m/>
    <x v="7"/>
    <s v="mo"/>
    <x v="1"/>
    <n v="50"/>
    <n v="1350"/>
    <n v="15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9T00:00:00"/>
    <x v="1"/>
    <x v="4"/>
    <m/>
    <x v="7"/>
    <s v="mo"/>
    <x v="1"/>
    <n v="50"/>
    <n v="1350"/>
    <n v="160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9T00:00:00"/>
    <x v="1"/>
    <x v="4"/>
    <m/>
    <x v="7"/>
    <s v="mo"/>
    <x v="1"/>
    <n v="50"/>
    <n v="900"/>
    <n v="161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19T00:00:00"/>
    <x v="1"/>
    <x v="4"/>
    <m/>
    <x v="7"/>
    <s v="jso"/>
    <x v="3"/>
    <n v="50"/>
    <n v="1350"/>
    <n v="16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9T00:00:00"/>
    <x v="1"/>
    <x v="4"/>
    <m/>
    <x v="7"/>
    <s v="jso"/>
    <x v="3"/>
    <n v="50"/>
    <n v="1350"/>
    <n v="16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9T00:00:00"/>
    <x v="1"/>
    <x v="4"/>
    <m/>
    <x v="7"/>
    <s v="jso"/>
    <x v="3"/>
    <n v="50"/>
    <n v="900"/>
    <n v="164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19T00:00:00"/>
    <x v="1"/>
    <x v="4"/>
    <m/>
    <x v="7"/>
    <s v="jso"/>
    <x v="3"/>
    <n v="50"/>
    <n v="1350"/>
    <n v="165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19T00:00:00"/>
    <x v="1"/>
    <x v="4"/>
    <m/>
    <x v="7"/>
    <s v="jso"/>
    <x v="3"/>
    <n v="50"/>
    <n v="1350"/>
    <n v="166"/>
    <n v="0"/>
    <n v="100"/>
    <n v="200"/>
    <n v="300"/>
    <n v="1"/>
    <n v="919.43"/>
    <n v="948.3"/>
    <n v="1030.25"/>
    <n v="0"/>
    <n v="94830"/>
    <n v="206050"/>
    <n v="300880"/>
    <n v="144450"/>
    <n v="2025"/>
    <n v="4473.55"/>
    <n v="447.35500000000002"/>
    <n v="4522.7590499999997"/>
    <n v="456798.66404999996"/>
  </r>
  <r>
    <d v="2024-05-19T00:00:00"/>
    <x v="1"/>
    <x v="4"/>
    <m/>
    <x v="68"/>
    <s v="mo"/>
    <x v="1"/>
    <n v="50"/>
    <n v="1350"/>
    <n v="16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9T00:00:00"/>
    <x v="1"/>
    <x v="4"/>
    <m/>
    <x v="68"/>
    <s v="mo"/>
    <x v="1"/>
    <n v="50"/>
    <n v="1350"/>
    <n v="16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19T00:00:00"/>
    <x v="1"/>
    <x v="4"/>
    <m/>
    <x v="68"/>
    <s v="mo"/>
    <x v="1"/>
    <n v="50"/>
    <n v="1350"/>
    <n v="169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19T00:00:00"/>
    <x v="1"/>
    <x v="4"/>
    <m/>
    <x v="68"/>
    <s v="mo"/>
    <x v="1"/>
    <n v="50"/>
    <n v="1350"/>
    <n v="170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5-19T00:00:00"/>
    <x v="1"/>
    <x v="4"/>
    <m/>
    <x v="68"/>
    <s v="mo"/>
    <x v="1"/>
    <n v="50"/>
    <n v="900"/>
    <n v="171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5-20T00:00:00"/>
    <x v="1"/>
    <x v="1"/>
    <m/>
    <x v="17"/>
    <s v="jso"/>
    <x v="3"/>
    <n v="50"/>
    <n v="3600"/>
    <n v="172"/>
    <n v="700"/>
    <n v="100"/>
    <n v="0"/>
    <n v="800"/>
    <n v="1"/>
    <n v="919.43"/>
    <n v="948.3"/>
    <n v="1030.25"/>
    <n v="643601"/>
    <n v="94830"/>
    <n v="0"/>
    <n v="738431"/>
    <n v="385200"/>
    <n v="5400"/>
    <n v="11290.31"/>
    <n v="1129.0309999999999"/>
    <n v="11414.503410000001"/>
    <n v="1152864.8444099999"/>
  </r>
  <r>
    <d v="2024-05-20T00:00:00"/>
    <x v="1"/>
    <x v="1"/>
    <m/>
    <x v="17"/>
    <s v="kso"/>
    <x v="6"/>
    <n v="50"/>
    <n v="1350"/>
    <n v="173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5-20T00:00:00"/>
    <x v="1"/>
    <x v="1"/>
    <m/>
    <x v="17"/>
    <s v="mo"/>
    <x v="1"/>
    <n v="50"/>
    <n v="1350"/>
    <n v="173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5-20T00:00:00"/>
    <x v="1"/>
    <x v="1"/>
    <m/>
    <x v="91"/>
    <s v="mo"/>
    <x v="1"/>
    <n v="50"/>
    <n v="3150"/>
    <n v="174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20T00:00:00"/>
    <x v="1"/>
    <x v="1"/>
    <m/>
    <x v="91"/>
    <s v="mo"/>
    <x v="1"/>
    <n v="50"/>
    <n v="3150"/>
    <n v="175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20T00:00:00"/>
    <x v="1"/>
    <x v="1"/>
    <m/>
    <x v="86"/>
    <s v="mo"/>
    <x v="1"/>
    <n v="50"/>
    <n v="3150"/>
    <n v="176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20T00:00:00"/>
    <x v="1"/>
    <x v="1"/>
    <m/>
    <x v="86"/>
    <s v="mo"/>
    <x v="1"/>
    <n v="50"/>
    <n v="3150"/>
    <n v="177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20T00:00:00"/>
    <x v="1"/>
    <x v="1"/>
    <m/>
    <x v="86"/>
    <s v="mo"/>
    <x v="1"/>
    <n v="50"/>
    <n v="3600"/>
    <n v="178"/>
    <n v="400"/>
    <n v="200"/>
    <n v="200"/>
    <n v="800"/>
    <n v="1"/>
    <n v="919.43"/>
    <n v="948.3"/>
    <n v="1030.25"/>
    <n v="367772"/>
    <n v="189660"/>
    <n v="206050"/>
    <n v="763482"/>
    <n v="385200"/>
    <n v="5400"/>
    <n v="11540.82"/>
    <n v="1154.0820000000001"/>
    <n v="11667.76902"/>
    <n v="1178444.67102"/>
  </r>
  <r>
    <d v="2024-05-20T00:00:00"/>
    <x v="1"/>
    <x v="1"/>
    <m/>
    <x v="86"/>
    <s v="mo"/>
    <x v="1"/>
    <n v="50"/>
    <n v="2700"/>
    <n v="179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20T00:00:00"/>
    <x v="1"/>
    <x v="5"/>
    <m/>
    <x v="62"/>
    <s v="mo"/>
    <x v="1"/>
    <n v="50"/>
    <n v="1575"/>
    <n v="60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20T00:00:00"/>
    <x v="1"/>
    <x v="5"/>
    <m/>
    <x v="62"/>
    <s v="mo"/>
    <x v="1"/>
    <n v="50"/>
    <n v="1575"/>
    <n v="61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20T00:00:00"/>
    <x v="1"/>
    <x v="5"/>
    <m/>
    <x v="62"/>
    <s v="mo"/>
    <x v="1"/>
    <n v="50"/>
    <n v="1575"/>
    <n v="62"/>
    <n v="250"/>
    <n v="50"/>
    <n v="50"/>
    <n v="350"/>
    <n v="1"/>
    <n v="919.43"/>
    <n v="948.3"/>
    <n v="1030.25"/>
    <n v="229857.5"/>
    <n v="47415"/>
    <n v="51512.5"/>
    <n v="328785"/>
    <n v="168525"/>
    <n v="2362.5"/>
    <n v="4996.7250000000004"/>
    <n v="499.67250000000007"/>
    <n v="5051.688975"/>
    <n v="510220.58647499996"/>
  </r>
  <r>
    <d v="2024-05-20T00:00:00"/>
    <x v="1"/>
    <x v="5"/>
    <m/>
    <x v="62"/>
    <s v="mo"/>
    <x v="1"/>
    <n v="50"/>
    <n v="1575"/>
    <n v="63"/>
    <n v="0"/>
    <n v="250"/>
    <n v="100"/>
    <n v="350"/>
    <n v="1"/>
    <n v="919.43"/>
    <n v="948.3"/>
    <n v="1030.25"/>
    <n v="0"/>
    <n v="237075"/>
    <n v="103025"/>
    <n v="340100"/>
    <n v="168525"/>
    <n v="2362.5"/>
    <n v="5109.875"/>
    <n v="510.98750000000001"/>
    <n v="5166.0836250000002"/>
    <n v="521774.44612500002"/>
  </r>
  <r>
    <d v="2024-05-20T00:00:00"/>
    <x v="1"/>
    <x v="3"/>
    <m/>
    <x v="45"/>
    <s v="jso"/>
    <x v="3"/>
    <n v="50"/>
    <n v="1795.5"/>
    <n v="138"/>
    <n v="253"/>
    <n v="120"/>
    <n v="26"/>
    <n v="399"/>
    <n v="1"/>
    <n v="919.43"/>
    <n v="948.3"/>
    <n v="1030.25"/>
    <n v="232615.78999999998"/>
    <n v="113796"/>
    <n v="26786.5"/>
    <n v="373198.29"/>
    <n v="192118.5"/>
    <n v="2693.25"/>
    <n v="5680.1004000000003"/>
    <n v="568.01004"/>
    <n v="5742.5815044000001"/>
    <n v="580000.7319444"/>
  </r>
  <r>
    <d v="2024-05-20T00:00:00"/>
    <x v="1"/>
    <x v="3"/>
    <m/>
    <x v="45"/>
    <s v="cwo"/>
    <x v="4"/>
    <n v="65"/>
    <n v="877.5"/>
    <n v="138"/>
    <n v="150"/>
    <n v="0"/>
    <n v="0"/>
    <n v="150"/>
    <n v="1"/>
    <n v="1160.02"/>
    <n v="1188.9000000000001"/>
    <n v="1270.83"/>
    <n v="174003"/>
    <n v="0"/>
    <n v="0"/>
    <n v="174003"/>
    <n v="93892.5"/>
    <n v="1316.25"/>
    <n v="2692.1174999999998"/>
    <n v="269.21174999999999"/>
    <n v="2721.7307925"/>
    <n v="274894.81004250003"/>
  </r>
  <r>
    <d v="2024-05-20T00:00:00"/>
    <x v="1"/>
    <x v="3"/>
    <m/>
    <x v="45"/>
    <s v="cwo"/>
    <x v="4"/>
    <n v="65"/>
    <n v="1170"/>
    <n v="139"/>
    <n v="150"/>
    <n v="0"/>
    <n v="50"/>
    <n v="200"/>
    <n v="1"/>
    <n v="1160.02"/>
    <n v="1188.9000000000001"/>
    <n v="1270.83"/>
    <n v="174003"/>
    <n v="0"/>
    <n v="63541.5"/>
    <n v="237544.5"/>
    <n v="125190"/>
    <n v="1755"/>
    <n v="3644.895"/>
    <n v="364.48950000000002"/>
    <n v="3684.9888450000003"/>
    <n v="372183.87334500003"/>
  </r>
  <r>
    <d v="2024-05-20T00:00:00"/>
    <x v="1"/>
    <x v="3"/>
    <m/>
    <x v="64"/>
    <s v="cro"/>
    <x v="5"/>
    <n v="65"/>
    <n v="3510"/>
    <n v="140"/>
    <n v="400"/>
    <n v="100"/>
    <n v="100"/>
    <n v="600"/>
    <n v="1"/>
    <n v="1161.27"/>
    <n v="1190.1300000000001"/>
    <n v="1272.08"/>
    <n v="464508"/>
    <n v="119013.00000000001"/>
    <n v="127208"/>
    <n v="710729"/>
    <n v="375570"/>
    <n v="5265"/>
    <n v="10915.64"/>
    <n v="1091.5640000000001"/>
    <n v="11035.712039999999"/>
    <n v="1114606.9160399998"/>
  </r>
  <r>
    <d v="2024-05-20T00:00:00"/>
    <x v="1"/>
    <x v="2"/>
    <m/>
    <x v="30"/>
    <s v="jmso"/>
    <x v="2"/>
    <n v="50"/>
    <n v="990"/>
    <n v="206"/>
    <n v="100"/>
    <n v="70"/>
    <n v="50"/>
    <n v="220"/>
    <n v="1"/>
    <n v="919.43"/>
    <n v="948.3"/>
    <n v="1030.25"/>
    <n v="91943"/>
    <n v="66381"/>
    <n v="51512.5"/>
    <n v="209836.5"/>
    <n v="105930"/>
    <n v="1485"/>
    <n v="3172.5149999999999"/>
    <n v="317.25150000000002"/>
    <n v="3207.4126650000003"/>
    <n v="323948.67916500004"/>
  </r>
  <r>
    <d v="2024-05-20T00:00:00"/>
    <x v="1"/>
    <x v="2"/>
    <m/>
    <x v="30"/>
    <s v="javo"/>
    <x v="7"/>
    <n v="50"/>
    <n v="585"/>
    <n v="206"/>
    <n v="50"/>
    <n v="30"/>
    <n v="50"/>
    <n v="130"/>
    <n v="1"/>
    <n v="919.43"/>
    <n v="948.3"/>
    <n v="1030.25"/>
    <n v="45971.5"/>
    <n v="28449"/>
    <n v="51512.5"/>
    <n v="125933"/>
    <n v="62595"/>
    <n v="877.5"/>
    <n v="1894.0550000000001"/>
    <n v="189.40550000000002"/>
    <n v="1914.8896049999998"/>
    <n v="193403.85010499999"/>
  </r>
  <r>
    <d v="2024-05-20T00:00:00"/>
    <x v="1"/>
    <x v="2"/>
    <m/>
    <x v="30"/>
    <s v="jmso"/>
    <x v="2"/>
    <n v="50"/>
    <n v="1575"/>
    <n v="207"/>
    <n v="150"/>
    <n v="100"/>
    <n v="100"/>
    <n v="350"/>
    <n v="1"/>
    <n v="919.43"/>
    <n v="948.3"/>
    <n v="1030.25"/>
    <n v="137914.5"/>
    <n v="94830"/>
    <n v="103025"/>
    <n v="335769.5"/>
    <n v="168525"/>
    <n v="2362.5"/>
    <n v="5066.57"/>
    <n v="506.65699999999998"/>
    <n v="5122.3022700000001"/>
    <n v="517352.52927"/>
  </r>
  <r>
    <d v="2024-05-20T00:00:00"/>
    <x v="1"/>
    <x v="2"/>
    <m/>
    <x v="32"/>
    <s v="jso"/>
    <x v="3"/>
    <n v="50"/>
    <n v="3150"/>
    <n v="208"/>
    <n v="300"/>
    <n v="200"/>
    <n v="200"/>
    <n v="700"/>
    <n v="1"/>
    <n v="919.43"/>
    <n v="948.3"/>
    <n v="1030.25"/>
    <n v="275829"/>
    <n v="189660"/>
    <n v="206050"/>
    <n v="671539"/>
    <n v="337050"/>
    <n v="4725"/>
    <n v="10133.14"/>
    <n v="1013.314"/>
    <n v="10244.60454"/>
    <n v="1034705.05854"/>
  </r>
  <r>
    <d v="2024-05-20T00:00:00"/>
    <x v="1"/>
    <x v="2"/>
    <m/>
    <x v="32"/>
    <s v="javo"/>
    <x v="7"/>
    <n v="50"/>
    <n v="3150"/>
    <n v="209"/>
    <n v="300"/>
    <n v="200"/>
    <n v="200"/>
    <n v="700"/>
    <n v="1"/>
    <n v="919.43"/>
    <n v="948.3"/>
    <n v="1030.25"/>
    <n v="275829"/>
    <n v="189660"/>
    <n v="206050"/>
    <n v="671539"/>
    <n v="337050"/>
    <n v="4725"/>
    <n v="10133.14"/>
    <n v="1013.314"/>
    <n v="10244.60454"/>
    <n v="1034705.05854"/>
  </r>
  <r>
    <d v="2024-05-20T00:00:00"/>
    <x v="1"/>
    <x v="2"/>
    <m/>
    <x v="28"/>
    <s v="jmso"/>
    <x v="2"/>
    <n v="50"/>
    <n v="1575"/>
    <n v="210"/>
    <n v="150"/>
    <n v="200"/>
    <n v="0"/>
    <n v="350"/>
    <n v="1"/>
    <n v="919.43"/>
    <n v="948.3"/>
    <n v="1030.25"/>
    <n v="137914.5"/>
    <n v="189660"/>
    <n v="0"/>
    <n v="327574.5"/>
    <n v="168525"/>
    <n v="2362.5"/>
    <n v="4984.62"/>
    <n v="498.46199999999999"/>
    <n v="5039.45082"/>
    <n v="508984.53282000002"/>
  </r>
  <r>
    <d v="2024-05-20T00:00:00"/>
    <x v="1"/>
    <x v="8"/>
    <m/>
    <x v="75"/>
    <s v="mo"/>
    <x v="1"/>
    <n v="50"/>
    <n v="1575"/>
    <n v="57"/>
    <n v="150"/>
    <n v="125"/>
    <n v="75"/>
    <n v="350"/>
    <n v="1"/>
    <n v="919.43"/>
    <n v="948.3"/>
    <n v="1030.25"/>
    <n v="137914.5"/>
    <n v="118537.5"/>
    <n v="77268.75"/>
    <n v="333720.75"/>
    <n v="168525"/>
    <n v="2362.5"/>
    <n v="5046.0825000000004"/>
    <n v="504.60825000000006"/>
    <n v="5101.5894075000006"/>
    <n v="515260.5301575"/>
  </r>
  <r>
    <d v="2024-05-20T00:00:00"/>
    <x v="1"/>
    <x v="8"/>
    <m/>
    <x v="75"/>
    <s v="mo"/>
    <x v="1"/>
    <n v="50"/>
    <n v="1575"/>
    <n v="58"/>
    <n v="150"/>
    <n v="125"/>
    <n v="75"/>
    <n v="350"/>
    <n v="1"/>
    <n v="919.43"/>
    <n v="948.3"/>
    <n v="1030.25"/>
    <n v="137914.5"/>
    <n v="118537.5"/>
    <n v="77268.75"/>
    <n v="333720.75"/>
    <n v="168525"/>
    <n v="2362.5"/>
    <n v="5046.0825000000004"/>
    <n v="504.60825000000006"/>
    <n v="5101.5894075000006"/>
    <n v="515260.5301575"/>
  </r>
  <r>
    <d v="2024-05-20T00:00:00"/>
    <x v="1"/>
    <x v="8"/>
    <m/>
    <x v="75"/>
    <s v="mo"/>
    <x v="1"/>
    <n v="50"/>
    <n v="1575"/>
    <n v="59"/>
    <n v="150"/>
    <n v="125"/>
    <n v="75"/>
    <n v="350"/>
    <n v="1"/>
    <n v="919.43"/>
    <n v="948.3"/>
    <n v="1030.25"/>
    <n v="137914.5"/>
    <n v="118537.5"/>
    <n v="77268.75"/>
    <n v="333720.75"/>
    <n v="168525"/>
    <n v="2362.5"/>
    <n v="5046.0825000000004"/>
    <n v="504.60825000000006"/>
    <n v="5101.5894075000006"/>
    <n v="515260.5301575"/>
  </r>
  <r>
    <d v="2024-05-20T00:00:00"/>
    <x v="1"/>
    <x v="8"/>
    <m/>
    <x v="75"/>
    <s v="mo"/>
    <x v="1"/>
    <n v="50"/>
    <n v="1575"/>
    <n v="60"/>
    <n v="150"/>
    <n v="125"/>
    <n v="75"/>
    <n v="350"/>
    <n v="1"/>
    <n v="919.43"/>
    <n v="948.3"/>
    <n v="1030.25"/>
    <n v="137914.5"/>
    <n v="118537.5"/>
    <n v="77268.75"/>
    <n v="333720.75"/>
    <n v="168525"/>
    <n v="2362.5"/>
    <n v="5046.0825000000004"/>
    <n v="504.60825000000006"/>
    <n v="5101.5894075000006"/>
    <n v="515260.5301575"/>
  </r>
  <r>
    <d v="2024-05-20T00:00:00"/>
    <x v="1"/>
    <x v="3"/>
    <m/>
    <x v="43"/>
    <s v="cwo"/>
    <x v="4"/>
    <n v="65"/>
    <n v="3510"/>
    <n v="141"/>
    <n v="200"/>
    <n v="200"/>
    <n v="200"/>
    <n v="600"/>
    <n v="1"/>
    <n v="1160.02"/>
    <n v="1188.9000000000001"/>
    <n v="1270.83"/>
    <n v="232004"/>
    <n v="237780.00000000003"/>
    <n v="254166"/>
    <n v="723950"/>
    <n v="375570"/>
    <n v="5265"/>
    <n v="11047.85"/>
    <n v="1104.7850000000001"/>
    <n v="11169.37635"/>
    <n v="1128107.01135"/>
  </r>
  <r>
    <d v="2024-05-20T00:00:00"/>
    <x v="1"/>
    <x v="0"/>
    <m/>
    <x v="52"/>
    <s v="Dro"/>
    <x v="0"/>
    <n v="65"/>
    <n v="3510"/>
    <n v="317"/>
    <n v="300"/>
    <n v="300"/>
    <n v="0"/>
    <n v="600"/>
    <n v="1"/>
    <n v="1161.27"/>
    <n v="1190.1300000000001"/>
    <n v="1272.08"/>
    <n v="348381"/>
    <n v="357039.00000000006"/>
    <n v="0"/>
    <n v="705420"/>
    <n v="375570"/>
    <n v="5265"/>
    <n v="10862.550000000001"/>
    <n v="1086.2550000000001"/>
    <n v="10982.038049999999"/>
    <n v="1109185.84305"/>
  </r>
  <r>
    <d v="2024-05-20T00:00:00"/>
    <x v="1"/>
    <x v="0"/>
    <m/>
    <x v="52"/>
    <s v="javo"/>
    <x v="7"/>
    <n v="50"/>
    <n v="315"/>
    <n v="317"/>
    <n v="0"/>
    <n v="20"/>
    <n v="50"/>
    <n v="70"/>
    <n v="1"/>
    <n v="919.43"/>
    <n v="948.3"/>
    <n v="1030.25"/>
    <n v="0"/>
    <n v="18966"/>
    <n v="51512.5"/>
    <n v="70478.5"/>
    <n v="33705"/>
    <n v="472.5"/>
    <n v="1046.56"/>
    <n v="104.65600000000001"/>
    <n v="1058.0721599999999"/>
    <n v="106865.28816"/>
  </r>
  <r>
    <d v="2024-05-20T00:00:00"/>
    <x v="1"/>
    <x v="0"/>
    <m/>
    <x v="3"/>
    <s v="javo"/>
    <x v="7"/>
    <n v="50"/>
    <n v="2700"/>
    <n v="318"/>
    <n v="300"/>
    <n v="250"/>
    <n v="50"/>
    <n v="600"/>
    <n v="1"/>
    <n v="919.43"/>
    <n v="948.3"/>
    <n v="1030.25"/>
    <n v="275829"/>
    <n v="237075"/>
    <n v="51512.5"/>
    <n v="564416.5"/>
    <n v="288900"/>
    <n v="4050"/>
    <n v="8573.6650000000009"/>
    <n v="857.36650000000009"/>
    <n v="8667.9753149999997"/>
    <n v="875465.50681500009"/>
  </r>
  <r>
    <d v="2024-05-20T00:00:00"/>
    <x v="1"/>
    <x v="0"/>
    <m/>
    <x v="3"/>
    <s v="jso"/>
    <x v="3"/>
    <n v="50"/>
    <n v="1800"/>
    <n v="318"/>
    <n v="300"/>
    <n v="100"/>
    <n v="0"/>
    <n v="400"/>
    <n v="1"/>
    <n v="919.43"/>
    <n v="948.3"/>
    <n v="1030.25"/>
    <n v="275829"/>
    <n v="94830"/>
    <n v="0"/>
    <n v="370659"/>
    <n v="192600"/>
    <n v="2700"/>
    <n v="5659.59"/>
    <n v="565.95900000000006"/>
    <n v="5721.8454899999997"/>
    <n v="577906.39448999998"/>
  </r>
  <r>
    <d v="2024-05-20T00:00:00"/>
    <x v="1"/>
    <x v="0"/>
    <m/>
    <x v="3"/>
    <s v="Dro"/>
    <x v="0"/>
    <n v="65"/>
    <n v="1170"/>
    <n v="319"/>
    <n v="100"/>
    <n v="100"/>
    <n v="0"/>
    <n v="200"/>
    <n v="1"/>
    <n v="1161.27"/>
    <n v="1190.1300000000001"/>
    <n v="1272.08"/>
    <n v="116127"/>
    <n v="119013.00000000001"/>
    <n v="0"/>
    <n v="235140"/>
    <n v="125190"/>
    <n v="1755"/>
    <n v="3620.85"/>
    <n v="362.08500000000004"/>
    <n v="3660.6793499999999"/>
    <n v="369728.61434999999"/>
  </r>
  <r>
    <d v="2024-05-20T00:00:00"/>
    <x v="1"/>
    <x v="0"/>
    <m/>
    <x v="46"/>
    <s v="jso"/>
    <x v="3"/>
    <n v="50"/>
    <n v="900"/>
    <n v="320"/>
    <n v="150"/>
    <n v="0"/>
    <n v="50"/>
    <n v="200"/>
    <n v="1"/>
    <n v="919.43"/>
    <n v="948.3"/>
    <n v="1030.25"/>
    <n v="137914.5"/>
    <n v="0"/>
    <n v="51512.5"/>
    <n v="189427"/>
    <n v="96300"/>
    <n v="1350"/>
    <n v="2870.77"/>
    <n v="287.077"/>
    <n v="2902.3484700000004"/>
    <n v="293137.19547000004"/>
  </r>
  <r>
    <d v="2024-05-20T00:00:00"/>
    <x v="1"/>
    <x v="0"/>
    <m/>
    <x v="38"/>
    <s v="Dro"/>
    <x v="0"/>
    <n v="65"/>
    <n v="3510"/>
    <n v="321"/>
    <n v="500"/>
    <n v="100"/>
    <n v="0"/>
    <n v="600"/>
    <n v="1"/>
    <n v="1161.27"/>
    <n v="1190.1300000000001"/>
    <n v="1272.08"/>
    <n v="580635"/>
    <n v="119013.00000000001"/>
    <n v="0"/>
    <n v="699648"/>
    <n v="375570"/>
    <n v="5265"/>
    <n v="10804.83"/>
    <n v="1080.4829999999999"/>
    <n v="10923.683130000001"/>
    <n v="1103291.9961300001"/>
  </r>
  <r>
    <d v="2024-05-20T00:00:00"/>
    <x v="1"/>
    <x v="0"/>
    <m/>
    <x v="38"/>
    <s v="Dro"/>
    <x v="0"/>
    <n v="65"/>
    <n v="3510"/>
    <n v="322"/>
    <n v="300"/>
    <n v="300"/>
    <n v="0"/>
    <n v="600"/>
    <n v="1"/>
    <n v="1161.27"/>
    <n v="1190.1300000000001"/>
    <n v="1272.08"/>
    <n v="348381"/>
    <n v="357039.00000000006"/>
    <n v="0"/>
    <n v="705420"/>
    <n v="375570"/>
    <n v="5265"/>
    <n v="10862.550000000001"/>
    <n v="1086.2550000000001"/>
    <n v="10982.038049999999"/>
    <n v="1109185.84305"/>
  </r>
  <r>
    <d v="2024-05-20T00:00:00"/>
    <x v="1"/>
    <x v="0"/>
    <m/>
    <x v="3"/>
    <s v="Dro"/>
    <x v="0"/>
    <n v="65"/>
    <n v="4094.9999999999995"/>
    <n v="323"/>
    <n v="350"/>
    <n v="200"/>
    <n v="150"/>
    <n v="700"/>
    <n v="1"/>
    <n v="1161.27"/>
    <n v="1190.1300000000001"/>
    <n v="1272.08"/>
    <n v="406444.5"/>
    <n v="238026.00000000003"/>
    <n v="190812"/>
    <n v="835282.5"/>
    <n v="438164.99999999994"/>
    <n v="6142.4999999999991"/>
    <n v="12795.9"/>
    <n v="1279.5900000000001"/>
    <n v="12936.6549"/>
    <n v="1306602.1449"/>
  </r>
  <r>
    <d v="2024-05-20T00:00:00"/>
    <x v="1"/>
    <x v="0"/>
    <m/>
    <x v="3"/>
    <s v="Dro"/>
    <x v="0"/>
    <n v="65"/>
    <n v="2925"/>
    <n v="324"/>
    <n v="250"/>
    <n v="100"/>
    <n v="150"/>
    <n v="500"/>
    <n v="1"/>
    <n v="1161.27"/>
    <n v="1190.1300000000001"/>
    <n v="1272.08"/>
    <n v="290317.5"/>
    <n v="119013.00000000001"/>
    <n v="190812"/>
    <n v="600142.5"/>
    <n v="312975"/>
    <n v="4387.5"/>
    <n v="9175.0500000000011"/>
    <n v="917.50500000000011"/>
    <n v="9275.975550000001"/>
    <n v="936873.53055000002"/>
  </r>
  <r>
    <d v="2024-05-20T00:00:00"/>
    <x v="1"/>
    <x v="5"/>
    <m/>
    <x v="50"/>
    <s v="jso"/>
    <x v="3"/>
    <n v="50"/>
    <n v="3150"/>
    <n v="64"/>
    <n v="250"/>
    <n v="350"/>
    <n v="100"/>
    <n v="700"/>
    <n v="1"/>
    <n v="919.43"/>
    <n v="948.3"/>
    <n v="1030.25"/>
    <n v="229857.5"/>
    <n v="331905"/>
    <n v="103025"/>
    <n v="664787.5"/>
    <n v="337050"/>
    <n v="4725"/>
    <n v="10065.625"/>
    <n v="1006.5625"/>
    <n v="10176.346875000001"/>
    <n v="1027811.034375"/>
  </r>
  <r>
    <d v="2024-05-20T00:00:00"/>
    <x v="1"/>
    <x v="5"/>
    <m/>
    <x v="50"/>
    <s v="jso"/>
    <x v="3"/>
    <n v="50"/>
    <n v="3150"/>
    <n v="65"/>
    <n v="250"/>
    <n v="350"/>
    <n v="100"/>
    <n v="700"/>
    <n v="1"/>
    <n v="919.43"/>
    <n v="948.3"/>
    <n v="1030.25"/>
    <n v="229857.5"/>
    <n v="331905"/>
    <n v="103025"/>
    <n v="664787.5"/>
    <n v="337050"/>
    <n v="4725"/>
    <n v="10065.625"/>
    <n v="1006.5625"/>
    <n v="10176.346875000001"/>
    <n v="1027811.034375"/>
  </r>
  <r>
    <d v="2024-05-21T00:00:00"/>
    <x v="1"/>
    <x v="8"/>
    <m/>
    <x v="77"/>
    <s v="mo"/>
    <x v="1"/>
    <n v="50"/>
    <n v="1575"/>
    <n v="61"/>
    <n v="175"/>
    <n v="175"/>
    <n v="0"/>
    <n v="350"/>
    <n v="1"/>
    <n v="919.43"/>
    <n v="948.3"/>
    <n v="1030.25"/>
    <n v="160900.25"/>
    <n v="165952.5"/>
    <n v="0"/>
    <n v="326852.75"/>
    <n v="168525"/>
    <n v="2362.5"/>
    <n v="4977.4025000000001"/>
    <n v="497.74025000000006"/>
    <n v="5032.1539275000005"/>
    <n v="508247.54667750001"/>
  </r>
  <r>
    <d v="2024-05-21T00:00:00"/>
    <x v="1"/>
    <x v="8"/>
    <m/>
    <x v="77"/>
    <s v="mo"/>
    <x v="1"/>
    <n v="50"/>
    <n v="1575"/>
    <n v="62"/>
    <n v="175"/>
    <n v="175"/>
    <n v="0"/>
    <n v="350"/>
    <n v="1"/>
    <n v="919.43"/>
    <n v="948.3"/>
    <n v="1030.25"/>
    <n v="160900.25"/>
    <n v="165952.5"/>
    <n v="0"/>
    <n v="326852.75"/>
    <n v="168525"/>
    <n v="2362.5"/>
    <n v="4977.4025000000001"/>
    <n v="497.74025000000006"/>
    <n v="5032.1539275000005"/>
    <n v="508247.54667750001"/>
  </r>
  <r>
    <d v="2024-05-21T00:00:00"/>
    <x v="1"/>
    <x v="8"/>
    <m/>
    <x v="77"/>
    <s v="mo"/>
    <x v="1"/>
    <n v="50"/>
    <n v="1575"/>
    <n v="63"/>
    <n v="175"/>
    <n v="175"/>
    <n v="0"/>
    <n v="350"/>
    <n v="1"/>
    <n v="919.43"/>
    <n v="948.3"/>
    <n v="1030.25"/>
    <n v="160900.25"/>
    <n v="165952.5"/>
    <n v="0"/>
    <n v="326852.75"/>
    <n v="168525"/>
    <n v="2362.5"/>
    <n v="4977.4025000000001"/>
    <n v="497.74025000000006"/>
    <n v="5032.1539275000005"/>
    <n v="508247.54667750001"/>
  </r>
  <r>
    <d v="2024-05-21T00:00:00"/>
    <x v="1"/>
    <x v="8"/>
    <m/>
    <x v="77"/>
    <s v="mo"/>
    <x v="1"/>
    <n v="50"/>
    <n v="1575"/>
    <n v="64"/>
    <n v="175"/>
    <n v="175"/>
    <n v="0"/>
    <n v="350"/>
    <n v="1"/>
    <n v="919.43"/>
    <n v="948.3"/>
    <n v="1030.25"/>
    <n v="160900.25"/>
    <n v="165952.5"/>
    <n v="0"/>
    <n v="326852.75"/>
    <n v="168525"/>
    <n v="2362.5"/>
    <n v="4977.4025000000001"/>
    <n v="497.74025000000006"/>
    <n v="5032.1539275000005"/>
    <n v="508247.54667750001"/>
  </r>
  <r>
    <d v="2024-05-21T00:00:00"/>
    <x v="1"/>
    <x v="2"/>
    <m/>
    <x v="30"/>
    <s v="jso"/>
    <x v="3"/>
    <n v="50"/>
    <n v="4500"/>
    <n v="211"/>
    <n v="450"/>
    <n v="450"/>
    <n v="100"/>
    <n v="1000"/>
    <n v="1"/>
    <n v="919.43"/>
    <n v="948.3"/>
    <n v="1030.25"/>
    <n v="413743.5"/>
    <n v="426735"/>
    <n v="103025"/>
    <n v="943503.5"/>
    <n v="481500"/>
    <n v="6750"/>
    <n v="14317.535"/>
    <n v="1431.7535"/>
    <n v="14475.027885000001"/>
    <n v="1461977.816385"/>
  </r>
  <r>
    <d v="2024-05-21T00:00:00"/>
    <x v="1"/>
    <x v="2"/>
    <m/>
    <x v="30"/>
    <s v="jmso"/>
    <x v="2"/>
    <n v="50"/>
    <n v="2250"/>
    <n v="212"/>
    <n v="200"/>
    <n v="200"/>
    <n v="100"/>
    <n v="500"/>
    <n v="1"/>
    <n v="919.43"/>
    <n v="948.3"/>
    <n v="1030.25"/>
    <n v="183886"/>
    <n v="189660"/>
    <n v="103025"/>
    <n v="476571"/>
    <n v="240750"/>
    <n v="3375"/>
    <n v="7206.96"/>
    <n v="720.69600000000003"/>
    <n v="7286.2365599999994"/>
    <n v="735909.89255999995"/>
  </r>
  <r>
    <d v="2024-05-21T00:00:00"/>
    <x v="1"/>
    <x v="2"/>
    <m/>
    <x v="78"/>
    <s v="jmso"/>
    <x v="2"/>
    <n v="50"/>
    <n v="450"/>
    <n v="213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5-21T00:00:00"/>
    <x v="1"/>
    <x v="2"/>
    <m/>
    <x v="78"/>
    <s v="jmso"/>
    <x v="2"/>
    <n v="50"/>
    <n v="900"/>
    <n v="214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21T00:00:00"/>
    <x v="1"/>
    <x v="2"/>
    <m/>
    <x v="78"/>
    <s v="jmso"/>
    <x v="2"/>
    <n v="50"/>
    <n v="1350"/>
    <n v="215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1T00:00:00"/>
    <x v="1"/>
    <x v="2"/>
    <m/>
    <x v="78"/>
    <s v="jmso"/>
    <x v="2"/>
    <n v="50"/>
    <n v="1575"/>
    <n v="216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21T00:00:00"/>
    <x v="1"/>
    <x v="2"/>
    <m/>
    <x v="78"/>
    <s v="jmso"/>
    <x v="2"/>
    <n v="50"/>
    <n v="1575"/>
    <n v="217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21T00:00:00"/>
    <x v="1"/>
    <x v="2"/>
    <m/>
    <x v="114"/>
    <s v="jmso"/>
    <x v="2"/>
    <n v="50"/>
    <n v="1350"/>
    <n v="218"/>
    <n v="50"/>
    <n v="200"/>
    <n v="50"/>
    <n v="300"/>
    <n v="1"/>
    <n v="919.43"/>
    <n v="948.3"/>
    <n v="1030.25"/>
    <n v="45971.5"/>
    <n v="189660"/>
    <n v="51512.5"/>
    <n v="287144"/>
    <n v="144450"/>
    <n v="2025"/>
    <n v="4336.1900000000005"/>
    <n v="433.61900000000009"/>
    <n v="4383.8880900000004"/>
    <n v="442772.69709000003"/>
  </r>
  <r>
    <d v="2024-05-21T00:00:00"/>
    <x v="1"/>
    <x v="2"/>
    <m/>
    <x v="114"/>
    <s v="jso"/>
    <x v="3"/>
    <n v="50"/>
    <n v="1350"/>
    <n v="219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1T00:00:00"/>
    <x v="1"/>
    <x v="4"/>
    <m/>
    <x v="69"/>
    <s v="javo"/>
    <x v="7"/>
    <n v="50"/>
    <n v="1350"/>
    <n v="17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1T00:00:00"/>
    <x v="1"/>
    <x v="4"/>
    <m/>
    <x v="69"/>
    <s v="javo"/>
    <x v="7"/>
    <n v="50"/>
    <n v="1350"/>
    <n v="17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1T00:00:00"/>
    <x v="1"/>
    <x v="4"/>
    <m/>
    <x v="69"/>
    <s v="javo"/>
    <x v="7"/>
    <n v="50"/>
    <n v="1350"/>
    <n v="174"/>
    <n v="100"/>
    <n v="0"/>
    <n v="200"/>
    <n v="300"/>
    <n v="1"/>
    <n v="919.43"/>
    <n v="948.3"/>
    <n v="1030.25"/>
    <n v="91943"/>
    <n v="0"/>
    <n v="206050"/>
    <n v="297993"/>
    <n v="144450"/>
    <n v="2025"/>
    <n v="4444.68"/>
    <n v="444.46800000000007"/>
    <n v="4493.5714799999996"/>
    <n v="453850.71947999997"/>
  </r>
  <r>
    <d v="2024-05-21T00:00:00"/>
    <x v="1"/>
    <x v="4"/>
    <m/>
    <x v="69"/>
    <s v="javo"/>
    <x v="7"/>
    <n v="50"/>
    <n v="1350"/>
    <n v="175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1T00:00:00"/>
    <x v="1"/>
    <x v="4"/>
    <m/>
    <x v="69"/>
    <s v="javo"/>
    <x v="7"/>
    <n v="50"/>
    <n v="900"/>
    <n v="176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21T00:00:00"/>
    <x v="1"/>
    <x v="4"/>
    <m/>
    <x v="69"/>
    <s v="jmso"/>
    <x v="2"/>
    <n v="50"/>
    <n v="1350"/>
    <n v="17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1T00:00:00"/>
    <x v="1"/>
    <x v="4"/>
    <m/>
    <x v="69"/>
    <s v="jmso"/>
    <x v="2"/>
    <n v="50"/>
    <n v="1350"/>
    <n v="17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1T00:00:00"/>
    <x v="1"/>
    <x v="4"/>
    <m/>
    <x v="69"/>
    <s v="jmso"/>
    <x v="2"/>
    <n v="50"/>
    <n v="900"/>
    <n v="179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5-21T00:00:00"/>
    <x v="1"/>
    <x v="4"/>
    <m/>
    <x v="69"/>
    <s v="jmso"/>
    <x v="2"/>
    <n v="50"/>
    <n v="1350"/>
    <n v="180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1T00:00:00"/>
    <x v="1"/>
    <x v="4"/>
    <m/>
    <x v="69"/>
    <s v="jmso"/>
    <x v="2"/>
    <n v="50"/>
    <n v="1350"/>
    <n v="181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5-21T00:00:00"/>
    <x v="1"/>
    <x v="3"/>
    <m/>
    <x v="58"/>
    <s v="cwo"/>
    <x v="4"/>
    <n v="65"/>
    <n v="351"/>
    <n v="142"/>
    <n v="10"/>
    <n v="25"/>
    <n v="25"/>
    <n v="60"/>
    <n v="1"/>
    <n v="1160.02"/>
    <n v="1188.9000000000001"/>
    <n v="1270.83"/>
    <n v="11600.2"/>
    <n v="29722.500000000004"/>
    <n v="31770.75"/>
    <n v="73093.450000000012"/>
    <n v="37557"/>
    <n v="526.5"/>
    <n v="1111.7695000000001"/>
    <n v="111.17695000000002"/>
    <n v="1123.9989645000001"/>
    <n v="113523.8954145"/>
  </r>
  <r>
    <d v="2024-05-21T00:00:00"/>
    <x v="1"/>
    <x v="3"/>
    <m/>
    <x v="58"/>
    <s v="cro"/>
    <x v="5"/>
    <n v="65"/>
    <n v="906.75"/>
    <n v="142"/>
    <n v="80"/>
    <n v="50"/>
    <n v="25"/>
    <n v="155"/>
    <n v="1"/>
    <n v="1161.27"/>
    <n v="1190.1300000000001"/>
    <n v="1272.08"/>
    <n v="92901.6"/>
    <n v="59506.500000000007"/>
    <n v="31802"/>
    <n v="184210.1"/>
    <n v="97022.25"/>
    <n v="1360.125"/>
    <n v="2825.9247499999997"/>
    <n v="282.59247499999998"/>
    <n v="2857.0099222499998"/>
    <n v="288558.00214724999"/>
  </r>
  <r>
    <d v="2024-05-21T00:00:00"/>
    <x v="1"/>
    <x v="2"/>
    <m/>
    <x v="41"/>
    <s v="jmso"/>
    <x v="2"/>
    <n v="50"/>
    <n v="1350"/>
    <n v="220"/>
    <n v="100"/>
    <n v="150"/>
    <n v="50"/>
    <n v="300"/>
    <n v="1"/>
    <n v="919.43"/>
    <n v="948.3"/>
    <n v="1030.25"/>
    <n v="91943"/>
    <n v="142245"/>
    <n v="51512.5"/>
    <n v="285700.5"/>
    <n v="144450"/>
    <n v="2025"/>
    <n v="4321.7550000000001"/>
    <n v="432.17550000000006"/>
    <n v="4369.2943050000003"/>
    <n v="441298.72480500001"/>
  </r>
  <r>
    <d v="2024-05-21T00:00:00"/>
    <x v="1"/>
    <x v="2"/>
    <m/>
    <x v="41"/>
    <s v="jmso"/>
    <x v="2"/>
    <n v="50"/>
    <n v="1350"/>
    <n v="221"/>
    <n v="100"/>
    <n v="150"/>
    <n v="50"/>
    <n v="300"/>
    <n v="1"/>
    <n v="919.43"/>
    <n v="948.3"/>
    <n v="1030.25"/>
    <n v="91943"/>
    <n v="142245"/>
    <n v="51512.5"/>
    <n v="285700.5"/>
    <n v="144450"/>
    <n v="2025"/>
    <n v="4321.7550000000001"/>
    <n v="432.17550000000006"/>
    <n v="4369.2943050000003"/>
    <n v="441298.72480500001"/>
  </r>
  <r>
    <d v="2024-05-21T00:00:00"/>
    <x v="1"/>
    <x v="0"/>
    <m/>
    <x v="20"/>
    <s v="Dro"/>
    <x v="0"/>
    <n v="65"/>
    <n v="2047.4999999999998"/>
    <n v="325"/>
    <n v="150"/>
    <n v="100"/>
    <n v="100"/>
    <n v="350"/>
    <n v="1"/>
    <n v="1161.27"/>
    <n v="1190.1300000000001"/>
    <n v="1272.08"/>
    <n v="174190.5"/>
    <n v="119013.00000000001"/>
    <n v="127208"/>
    <n v="420411.5"/>
    <n v="219082.49999999997"/>
    <n v="3071.2499999999995"/>
    <n v="6425.6525000000001"/>
    <n v="642.56525000000011"/>
    <n v="6496.3346775"/>
    <n v="656129.8024274999"/>
  </r>
  <r>
    <d v="2024-05-21T00:00:00"/>
    <x v="1"/>
    <x v="0"/>
    <m/>
    <x v="19"/>
    <s v="Dro"/>
    <x v="0"/>
    <n v="65"/>
    <n v="2047.4999999999998"/>
    <n v="326"/>
    <n v="200"/>
    <n v="100"/>
    <n v="50"/>
    <n v="350"/>
    <n v="1"/>
    <n v="1161.27"/>
    <n v="1190.1300000000001"/>
    <n v="1272.08"/>
    <n v="232254"/>
    <n v="119013.00000000001"/>
    <n v="63604"/>
    <n v="414871"/>
    <n v="219082.49999999997"/>
    <n v="3071.2499999999995"/>
    <n v="6370.2475000000004"/>
    <n v="637.02475000000004"/>
    <n v="6440.3202225000005"/>
    <n v="650472.34247250005"/>
  </r>
  <r>
    <d v="2024-05-21T00:00:00"/>
    <x v="1"/>
    <x v="0"/>
    <m/>
    <x v="53"/>
    <s v="Dro"/>
    <x v="0"/>
    <n v="65"/>
    <n v="7020"/>
    <n v="327"/>
    <n v="700"/>
    <n v="300"/>
    <n v="200"/>
    <n v="1200"/>
    <n v="1"/>
    <n v="1161.27"/>
    <n v="1190.1300000000001"/>
    <n v="1272.08"/>
    <n v="812889"/>
    <n v="357039.00000000006"/>
    <n v="254416"/>
    <n v="1424344"/>
    <n v="751140"/>
    <n v="10530"/>
    <n v="21860.14"/>
    <n v="2186.0140000000001"/>
    <n v="22100.60154"/>
    <n v="2232160.7555400003"/>
  </r>
  <r>
    <d v="2024-05-21T00:00:00"/>
    <x v="1"/>
    <x v="0"/>
    <m/>
    <x v="4"/>
    <s v="jso"/>
    <x v="3"/>
    <n v="50"/>
    <n v="1170"/>
    <n v="328"/>
    <n v="210"/>
    <n v="0"/>
    <n v="50"/>
    <n v="260"/>
    <n v="1"/>
    <n v="919.43"/>
    <n v="948.3"/>
    <n v="1030.25"/>
    <n v="193080.3"/>
    <n v="0"/>
    <n v="51512.5"/>
    <n v="244592.8"/>
    <n v="125190"/>
    <n v="1755"/>
    <n v="3715.3780000000002"/>
    <n v="371.53780000000006"/>
    <n v="3756.2471580000001"/>
    <n v="379380.96295800002"/>
  </r>
  <r>
    <d v="2024-05-21T00:00:00"/>
    <x v="1"/>
    <x v="0"/>
    <m/>
    <x v="22"/>
    <s v="Dro"/>
    <x v="0"/>
    <n v="65"/>
    <n v="4680"/>
    <n v="329"/>
    <n v="350"/>
    <n v="250"/>
    <n v="200"/>
    <n v="800"/>
    <n v="1"/>
    <n v="1161.27"/>
    <n v="1190.1300000000001"/>
    <n v="1272.08"/>
    <n v="406444.5"/>
    <n v="297532.5"/>
    <n v="254416"/>
    <n v="958393"/>
    <n v="500760"/>
    <n v="7020"/>
    <n v="14661.73"/>
    <n v="1466.173"/>
    <n v="14823.009029999999"/>
    <n v="1497123.91203"/>
  </r>
  <r>
    <d v="2024-05-21T00:00:00"/>
    <x v="1"/>
    <x v="0"/>
    <m/>
    <x v="22"/>
    <s v="jso"/>
    <x v="3"/>
    <n v="50"/>
    <n v="1350"/>
    <n v="330"/>
    <n v="250"/>
    <n v="50"/>
    <n v="0"/>
    <n v="300"/>
    <n v="1"/>
    <n v="919.43"/>
    <n v="948.3"/>
    <n v="1030.25"/>
    <n v="229857.5"/>
    <n v="47415"/>
    <n v="0"/>
    <n v="277272.5"/>
    <n v="144450"/>
    <n v="2025"/>
    <n v="4237.4750000000004"/>
    <n v="423.74750000000006"/>
    <n v="4284.0872250000002"/>
    <n v="432692.809725"/>
  </r>
  <r>
    <d v="2024-05-21T00:00:00"/>
    <x v="1"/>
    <x v="1"/>
    <m/>
    <x v="94"/>
    <s v="mo"/>
    <x v="1"/>
    <n v="50"/>
    <n v="2700"/>
    <n v="180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21T00:00:00"/>
    <x v="1"/>
    <x v="1"/>
    <m/>
    <x v="94"/>
    <s v="mo"/>
    <x v="1"/>
    <n v="50"/>
    <n v="3150"/>
    <n v="181"/>
    <n v="0"/>
    <n v="400"/>
    <n v="300"/>
    <n v="700"/>
    <n v="1"/>
    <n v="919.43"/>
    <n v="948.3"/>
    <n v="1030.25"/>
    <n v="0"/>
    <n v="379320"/>
    <n v="309075"/>
    <n v="688395"/>
    <n v="337050"/>
    <n v="4725"/>
    <n v="10301.700000000001"/>
    <n v="1030.17"/>
    <n v="10415.018700000001"/>
    <n v="1051916.8887"/>
  </r>
  <r>
    <d v="2024-05-21T00:00:00"/>
    <x v="1"/>
    <x v="5"/>
    <m/>
    <x v="51"/>
    <s v="jso"/>
    <x v="3"/>
    <n v="50"/>
    <n v="3150"/>
    <n v="66"/>
    <n v="250"/>
    <n v="350"/>
    <n v="100"/>
    <n v="700"/>
    <n v="1"/>
    <n v="919.43"/>
    <n v="948.3"/>
    <n v="1030.25"/>
    <n v="229857.5"/>
    <n v="331905"/>
    <n v="103025"/>
    <n v="664787.5"/>
    <n v="337050"/>
    <n v="4725"/>
    <n v="10065.625"/>
    <n v="1006.5625"/>
    <n v="10176.346875000001"/>
    <n v="1027811.034375"/>
  </r>
  <r>
    <d v="2024-05-21T00:00:00"/>
    <x v="1"/>
    <x v="5"/>
    <m/>
    <x v="51"/>
    <s v="jso"/>
    <x v="3"/>
    <n v="50"/>
    <n v="3150"/>
    <n v="67"/>
    <n v="250"/>
    <n v="350"/>
    <n v="100"/>
    <n v="700"/>
    <n v="1"/>
    <n v="919.43"/>
    <n v="948.3"/>
    <n v="1030.25"/>
    <n v="229857.5"/>
    <n v="331905"/>
    <n v="103025"/>
    <n v="664787.5"/>
    <n v="337050"/>
    <n v="4725"/>
    <n v="10065.625"/>
    <n v="1006.5625"/>
    <n v="10176.346875000001"/>
    <n v="1027811.034375"/>
  </r>
  <r>
    <d v="2024-05-21T00:00:00"/>
    <x v="1"/>
    <x v="6"/>
    <m/>
    <x v="105"/>
    <s v="Dro"/>
    <x v="0"/>
    <n v="65"/>
    <n v="1170"/>
    <n v="65"/>
    <n v="200"/>
    <n v="0"/>
    <n v="0"/>
    <n v="200"/>
    <n v="1"/>
    <n v="1161.27"/>
    <n v="1190.1300000000001"/>
    <n v="1272.08"/>
    <n v="232254"/>
    <n v="0"/>
    <n v="0"/>
    <n v="232254"/>
    <n v="125190"/>
    <n v="1755"/>
    <n v="3591.9900000000002"/>
    <n v="359.19900000000007"/>
    <n v="3631.50189"/>
    <n v="366781.69089000003"/>
  </r>
  <r>
    <d v="2024-05-21T00:00:00"/>
    <x v="1"/>
    <x v="6"/>
    <m/>
    <x v="105"/>
    <s v="cwo"/>
    <x v="4"/>
    <n v="65"/>
    <n v="585"/>
    <n v="65"/>
    <n v="100"/>
    <n v="0"/>
    <n v="0"/>
    <n v="100"/>
    <n v="1"/>
    <n v="1160.02"/>
    <n v="1188.9000000000001"/>
    <n v="1270.83"/>
    <n v="116002"/>
    <n v="0"/>
    <n v="0"/>
    <n v="116002"/>
    <n v="62595"/>
    <n v="877.5"/>
    <n v="1794.7450000000001"/>
    <n v="179.47450000000003"/>
    <n v="1814.4871950000002"/>
    <n v="183263.206695"/>
  </r>
  <r>
    <d v="2024-05-21T00:00:00"/>
    <x v="1"/>
    <x v="6"/>
    <m/>
    <x v="105"/>
    <s v="cwo"/>
    <x v="4"/>
    <n v="65"/>
    <n v="3510"/>
    <n v="66"/>
    <n v="0"/>
    <n v="400"/>
    <n v="200"/>
    <n v="600"/>
    <n v="1"/>
    <n v="1160.02"/>
    <n v="1188.9000000000001"/>
    <n v="1270.83"/>
    <n v="0"/>
    <n v="475560.00000000006"/>
    <n v="254166"/>
    <n v="729726"/>
    <n v="375570"/>
    <n v="5265"/>
    <n v="11105.61"/>
    <n v="1110.5610000000001"/>
    <n v="11227.771710000001"/>
    <n v="1134004.9427100001"/>
  </r>
  <r>
    <d v="2024-05-21T00:00:00"/>
    <x v="1"/>
    <x v="6"/>
    <m/>
    <x v="105"/>
    <s v="Dro"/>
    <x v="0"/>
    <n v="65"/>
    <n v="2925"/>
    <n v="67"/>
    <n v="0"/>
    <n v="150"/>
    <n v="350"/>
    <n v="500"/>
    <n v="1"/>
    <n v="1161.27"/>
    <n v="1190.1300000000001"/>
    <n v="1272.08"/>
    <n v="0"/>
    <n v="178519.50000000003"/>
    <n v="445228"/>
    <n v="623747.5"/>
    <n v="312975"/>
    <n v="4387.5"/>
    <n v="9411.1"/>
    <n v="941.11000000000013"/>
    <n v="9514.6221000000005"/>
    <n v="960976.8321"/>
  </r>
  <r>
    <d v="2024-05-22T00:00:00"/>
    <x v="1"/>
    <x v="5"/>
    <m/>
    <x v="71"/>
    <s v="Dro"/>
    <x v="0"/>
    <n v="65"/>
    <n v="877.5"/>
    <n v="68"/>
    <n v="80"/>
    <n v="40"/>
    <n v="30"/>
    <n v="150"/>
    <n v="1"/>
    <n v="1161.27"/>
    <n v="1190.1300000000001"/>
    <n v="1272.08"/>
    <n v="92901.6"/>
    <n v="47605.200000000004"/>
    <n v="38162.399999999994"/>
    <n v="178669.2"/>
    <n v="93892.5"/>
    <n v="1316.25"/>
    <n v="2738.7795000000001"/>
    <n v="273.87795"/>
    <n v="2768.9060745000002"/>
    <n v="279659.51352450001"/>
  </r>
  <r>
    <d v="2024-05-22T00:00:00"/>
    <x v="1"/>
    <x v="5"/>
    <m/>
    <x v="70"/>
    <s v="Dro"/>
    <x v="0"/>
    <n v="65"/>
    <n v="877.5"/>
    <n v="69"/>
    <n v="50"/>
    <n v="50"/>
    <n v="50"/>
    <n v="150"/>
    <n v="1"/>
    <n v="1161.27"/>
    <n v="1190.1300000000001"/>
    <n v="1272.08"/>
    <n v="58063.5"/>
    <n v="59506.500000000007"/>
    <n v="63604"/>
    <n v="181174"/>
    <n v="93892.5"/>
    <n v="1316.25"/>
    <n v="2763.8274999999999"/>
    <n v="276.38274999999999"/>
    <n v="2794.2296025000001"/>
    <n v="282217.18985249999"/>
  </r>
  <r>
    <d v="2024-05-22T00:00:00"/>
    <x v="1"/>
    <x v="5"/>
    <m/>
    <x v="70"/>
    <s v="cwo"/>
    <x v="4"/>
    <n v="65"/>
    <n v="2047.4999999999998"/>
    <n v="69"/>
    <n v="150"/>
    <n v="150"/>
    <n v="50"/>
    <n v="350"/>
    <n v="1"/>
    <n v="1160.02"/>
    <n v="1188.9000000000001"/>
    <n v="1270.83"/>
    <n v="174003"/>
    <n v="178335"/>
    <n v="63541.5"/>
    <n v="415879.5"/>
    <n v="219082.49999999997"/>
    <n v="3071.2499999999995"/>
    <n v="6380.3325000000004"/>
    <n v="638.03325000000007"/>
    <n v="6450.5161575000002"/>
    <n v="651502.13190749998"/>
  </r>
  <r>
    <d v="2024-05-22T00:00:00"/>
    <x v="1"/>
    <x v="5"/>
    <m/>
    <x v="70"/>
    <s v="jso"/>
    <x v="3"/>
    <n v="50"/>
    <n v="3375"/>
    <n v="70"/>
    <n v="350"/>
    <n v="300"/>
    <n v="100"/>
    <n v="750"/>
    <n v="1"/>
    <n v="919.43"/>
    <n v="948.3"/>
    <n v="1030.25"/>
    <n v="321800.5"/>
    <n v="284490"/>
    <n v="103025"/>
    <n v="709315.5"/>
    <n v="361125"/>
    <n v="5062.5"/>
    <n v="10755.03"/>
    <n v="1075.5030000000002"/>
    <n v="10873.33533"/>
    <n v="1098206.86833"/>
  </r>
  <r>
    <d v="2024-05-22T00:00:00"/>
    <x v="1"/>
    <x v="4"/>
    <m/>
    <x v="18"/>
    <s v="mo"/>
    <x v="1"/>
    <n v="50"/>
    <n v="1350"/>
    <n v="18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2T00:00:00"/>
    <x v="1"/>
    <x v="4"/>
    <m/>
    <x v="18"/>
    <s v="mo"/>
    <x v="1"/>
    <n v="50"/>
    <n v="1350"/>
    <n v="18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2T00:00:00"/>
    <x v="1"/>
    <x v="4"/>
    <m/>
    <x v="18"/>
    <s v="mo"/>
    <x v="1"/>
    <n v="50"/>
    <n v="900"/>
    <n v="184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22T00:00:00"/>
    <x v="1"/>
    <x v="4"/>
    <m/>
    <x v="18"/>
    <s v="mo"/>
    <x v="1"/>
    <n v="50"/>
    <n v="900"/>
    <n v="185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22T00:00:00"/>
    <x v="1"/>
    <x v="4"/>
    <m/>
    <x v="18"/>
    <s v="mo"/>
    <x v="1"/>
    <n v="50"/>
    <n v="1800"/>
    <n v="186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5-22T00:00:00"/>
    <x v="1"/>
    <x v="4"/>
    <m/>
    <x v="7"/>
    <s v="jso"/>
    <x v="3"/>
    <n v="50"/>
    <n v="1350"/>
    <n v="18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2T00:00:00"/>
    <x v="1"/>
    <x v="4"/>
    <m/>
    <x v="7"/>
    <s v="jso"/>
    <x v="3"/>
    <n v="50"/>
    <n v="1350"/>
    <n v="18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2T00:00:00"/>
    <x v="1"/>
    <x v="4"/>
    <m/>
    <x v="7"/>
    <s v="jso"/>
    <x v="3"/>
    <n v="50"/>
    <n v="1350"/>
    <n v="18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2T00:00:00"/>
    <x v="1"/>
    <x v="4"/>
    <m/>
    <x v="7"/>
    <s v="jso"/>
    <x v="3"/>
    <n v="50"/>
    <n v="900"/>
    <n v="190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22T00:00:00"/>
    <x v="1"/>
    <x v="4"/>
    <m/>
    <x v="7"/>
    <s v="jso"/>
    <x v="3"/>
    <n v="50"/>
    <n v="1350"/>
    <n v="19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2T00:00:00"/>
    <x v="1"/>
    <x v="1"/>
    <m/>
    <x v="93"/>
    <s v="mo"/>
    <x v="1"/>
    <n v="50"/>
    <n v="900"/>
    <n v="182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22T00:00:00"/>
    <x v="1"/>
    <x v="1"/>
    <m/>
    <x v="93"/>
    <s v="mo"/>
    <x v="1"/>
    <n v="50"/>
    <n v="1462.5"/>
    <n v="183"/>
    <n v="208"/>
    <n v="0"/>
    <n v="117"/>
    <n v="325"/>
    <n v="1"/>
    <n v="919.43"/>
    <n v="948.3"/>
    <n v="1030.25"/>
    <n v="191241.44"/>
    <n v="0"/>
    <n v="120539.25"/>
    <n v="311780.69"/>
    <n v="156487.5"/>
    <n v="2193.75"/>
    <n v="4704.6194000000005"/>
    <n v="470.46194000000008"/>
    <n v="4756.3702134000005"/>
    <n v="480393.39155340003"/>
  </r>
  <r>
    <d v="2024-05-22T00:00:00"/>
    <x v="1"/>
    <x v="1"/>
    <m/>
    <x v="93"/>
    <s v="mo"/>
    <x v="1"/>
    <n v="50"/>
    <n v="1350"/>
    <n v="184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2T00:00:00"/>
    <x v="1"/>
    <x v="1"/>
    <m/>
    <x v="91"/>
    <s v="mo"/>
    <x v="1"/>
    <n v="50"/>
    <n v="3600"/>
    <n v="185"/>
    <n v="400"/>
    <n v="200"/>
    <n v="200"/>
    <n v="800"/>
    <n v="1"/>
    <n v="919.43"/>
    <n v="948.3"/>
    <n v="1030.25"/>
    <n v="367772"/>
    <n v="189660"/>
    <n v="206050"/>
    <n v="763482"/>
    <n v="385200"/>
    <n v="5400"/>
    <n v="11540.82"/>
    <n v="1154.0820000000001"/>
    <n v="11667.76902"/>
    <n v="1178444.67102"/>
  </r>
  <r>
    <d v="2024-05-22T00:00:00"/>
    <x v="1"/>
    <x v="1"/>
    <m/>
    <x v="91"/>
    <s v="mo"/>
    <x v="1"/>
    <n v="50"/>
    <n v="2700"/>
    <n v="186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22T00:00:00"/>
    <x v="1"/>
    <x v="2"/>
    <m/>
    <x v="28"/>
    <s v="jmso"/>
    <x v="2"/>
    <n v="50"/>
    <n v="1575"/>
    <n v="222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5-22T00:00:00"/>
    <x v="1"/>
    <x v="2"/>
    <m/>
    <x v="114"/>
    <s v="jmso"/>
    <x v="2"/>
    <n v="50"/>
    <n v="450"/>
    <n v="223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5-22T00:00:00"/>
    <x v="1"/>
    <x v="2"/>
    <m/>
    <x v="114"/>
    <s v="jso"/>
    <x v="3"/>
    <n v="50"/>
    <n v="900"/>
    <n v="223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22T00:00:00"/>
    <x v="1"/>
    <x v="2"/>
    <m/>
    <x v="114"/>
    <s v="jso"/>
    <x v="3"/>
    <n v="50"/>
    <n v="1350"/>
    <n v="224"/>
    <n v="200"/>
    <n v="0"/>
    <n v="100"/>
    <n v="300"/>
    <n v="1"/>
    <n v="919.43"/>
    <n v="948.3"/>
    <n v="1030.25"/>
    <n v="183886"/>
    <n v="0"/>
    <n v="103025"/>
    <n v="286911"/>
    <n v="144450"/>
    <n v="2025"/>
    <n v="4333.8599999999997"/>
    <n v="433.38599999999997"/>
    <n v="4381.5324600000004"/>
    <n v="442534.77846"/>
  </r>
  <r>
    <d v="2024-05-22T00:00:00"/>
    <x v="1"/>
    <x v="2"/>
    <m/>
    <x v="32"/>
    <s v="jmso"/>
    <x v="2"/>
    <n v="50"/>
    <n v="1575"/>
    <n v="225"/>
    <n v="150"/>
    <n v="100"/>
    <n v="100"/>
    <n v="350"/>
    <n v="1"/>
    <n v="919.43"/>
    <n v="948.3"/>
    <n v="1030.25"/>
    <n v="137914.5"/>
    <n v="94830"/>
    <n v="103025"/>
    <n v="335769.5"/>
    <n v="168525"/>
    <n v="2362.5"/>
    <n v="5066.57"/>
    <n v="506.65699999999998"/>
    <n v="5122.3022700000001"/>
    <n v="517352.52927"/>
  </r>
  <r>
    <d v="2024-05-22T00:00:00"/>
    <x v="1"/>
    <x v="2"/>
    <m/>
    <x v="32"/>
    <s v="jmso"/>
    <x v="2"/>
    <n v="50"/>
    <n v="1575"/>
    <n v="226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22T00:00:00"/>
    <x v="1"/>
    <x v="2"/>
    <m/>
    <x v="41"/>
    <s v="jmso"/>
    <x v="2"/>
    <n v="50"/>
    <n v="1350"/>
    <n v="227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22T00:00:00"/>
    <x v="1"/>
    <x v="2"/>
    <m/>
    <x v="41"/>
    <s v="jmso"/>
    <x v="2"/>
    <n v="50"/>
    <n v="1350"/>
    <n v="228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22T00:00:00"/>
    <x v="1"/>
    <x v="7"/>
    <m/>
    <x v="66"/>
    <s v="jso"/>
    <x v="3"/>
    <n v="50"/>
    <n v="6300"/>
    <n v="15"/>
    <n v="400"/>
    <n v="600"/>
    <n v="400"/>
    <n v="1400"/>
    <n v="1"/>
    <n v="919.43"/>
    <n v="948.3"/>
    <n v="1030.25"/>
    <n v="367772"/>
    <n v="568980"/>
    <n v="412100"/>
    <n v="1348852"/>
    <n v="674100"/>
    <n v="9450"/>
    <n v="20324.02"/>
    <n v="2032.402"/>
    <n v="20547.584220000001"/>
    <n v="2075306.0062200001"/>
  </r>
  <r>
    <d v="2024-05-22T00:00:00"/>
    <x v="1"/>
    <x v="3"/>
    <m/>
    <x v="58"/>
    <s v="cwo"/>
    <x v="4"/>
    <n v="65"/>
    <n v="2486.25"/>
    <n v="143"/>
    <n v="300"/>
    <n v="75"/>
    <n v="50"/>
    <n v="425"/>
    <n v="1"/>
    <n v="1160.02"/>
    <n v="1188.9000000000001"/>
    <n v="1270.83"/>
    <n v="348006"/>
    <n v="89167.5"/>
    <n v="63541.5"/>
    <n v="500715"/>
    <n v="266028.75"/>
    <n v="3729.375"/>
    <n v="7704.7312499999998"/>
    <n v="770.47312499999998"/>
    <n v="7789.4832937499996"/>
    <n v="786737.81266874995"/>
  </r>
  <r>
    <d v="2024-05-22T00:00:00"/>
    <x v="1"/>
    <x v="3"/>
    <m/>
    <x v="58"/>
    <s v="cwo"/>
    <x v="4"/>
    <n v="65"/>
    <n v="1608.75"/>
    <n v="144"/>
    <n v="200"/>
    <n v="50"/>
    <n v="25"/>
    <n v="275"/>
    <n v="1"/>
    <n v="1160.02"/>
    <n v="1188.9000000000001"/>
    <n v="1270.83"/>
    <n v="232004"/>
    <n v="59445.000000000007"/>
    <n v="31770.75"/>
    <n v="323219.75"/>
    <n v="172136.25"/>
    <n v="2413.125"/>
    <n v="4977.6912499999999"/>
    <n v="497.76912500000003"/>
    <n v="5032.4458537499995"/>
    <n v="508277.03122874995"/>
  </r>
  <r>
    <d v="2024-05-22T00:00:00"/>
    <x v="1"/>
    <x v="0"/>
    <m/>
    <x v="6"/>
    <s v="Dro"/>
    <x v="0"/>
    <n v="65"/>
    <n v="2925"/>
    <n v="331"/>
    <n v="250"/>
    <n v="180"/>
    <n v="70"/>
    <n v="500"/>
    <n v="1"/>
    <n v="1161.27"/>
    <n v="1190.1300000000001"/>
    <n v="1272.08"/>
    <n v="290317.5"/>
    <n v="214223.40000000002"/>
    <n v="89045.599999999991"/>
    <n v="593586.5"/>
    <n v="312975"/>
    <n v="4387.5"/>
    <n v="9109.49"/>
    <n v="910.94900000000007"/>
    <n v="9209.6943900000006"/>
    <n v="930179.13338999997"/>
  </r>
  <r>
    <d v="2024-05-22T00:00:00"/>
    <x v="1"/>
    <x v="0"/>
    <m/>
    <x v="6"/>
    <s v="jso"/>
    <x v="3"/>
    <n v="50"/>
    <n v="225"/>
    <n v="331"/>
    <n v="20"/>
    <n v="20"/>
    <n v="10"/>
    <n v="50"/>
    <n v="1"/>
    <n v="919.43"/>
    <n v="948.3"/>
    <n v="1030.25"/>
    <n v="18388.599999999999"/>
    <n v="18966"/>
    <n v="10302.5"/>
    <n v="47657.1"/>
    <n v="24075"/>
    <n v="337.5"/>
    <n v="720.69600000000003"/>
    <n v="72.069600000000008"/>
    <n v="728.6236560000001"/>
    <n v="73590.989256000001"/>
  </r>
  <r>
    <d v="2024-05-22T00:00:00"/>
    <x v="1"/>
    <x v="0"/>
    <m/>
    <x v="4"/>
    <s v="jso"/>
    <x v="3"/>
    <n v="50"/>
    <n v="5400"/>
    <n v="332"/>
    <n v="600"/>
    <n v="500"/>
    <n v="100"/>
    <n v="1200"/>
    <n v="1"/>
    <n v="919.43"/>
    <n v="948.3"/>
    <n v="1030.25"/>
    <n v="551658"/>
    <n v="474150"/>
    <n v="103025"/>
    <n v="1128833"/>
    <n v="577800"/>
    <n v="8100"/>
    <n v="17147.330000000002"/>
    <n v="1714.7330000000002"/>
    <n v="17335.950629999999"/>
    <n v="1750931.0136300002"/>
  </r>
  <r>
    <d v="2024-05-22T00:00:00"/>
    <x v="1"/>
    <x v="0"/>
    <m/>
    <x v="11"/>
    <s v="Dro"/>
    <x v="0"/>
    <n v="65"/>
    <n v="3510"/>
    <n v="333"/>
    <n v="550"/>
    <n v="25"/>
    <n v="25"/>
    <n v="600"/>
    <n v="1"/>
    <n v="1161.27"/>
    <n v="1190.1300000000001"/>
    <n v="1272.08"/>
    <n v="638698.5"/>
    <n v="29753.250000000004"/>
    <n v="31802"/>
    <n v="700253.75"/>
    <n v="375570"/>
    <n v="5265"/>
    <n v="10810.887500000001"/>
    <n v="1081.0887500000001"/>
    <n v="10929.8072625"/>
    <n v="1103910.5335125001"/>
  </r>
  <r>
    <d v="2024-05-22T00:00:00"/>
    <x v="1"/>
    <x v="0"/>
    <m/>
    <x v="25"/>
    <s v="Dro"/>
    <x v="0"/>
    <n v="65"/>
    <n v="1755"/>
    <n v="334"/>
    <n v="0"/>
    <n v="200"/>
    <n v="100"/>
    <n v="300"/>
    <n v="1"/>
    <n v="1161.27"/>
    <n v="1190.1300000000001"/>
    <n v="1272.08"/>
    <n v="0"/>
    <n v="238026.00000000003"/>
    <n v="127208"/>
    <n v="365234"/>
    <n v="187785"/>
    <n v="2632.5"/>
    <n v="5556.5150000000003"/>
    <n v="555.65150000000006"/>
    <n v="5617.6366650000009"/>
    <n v="567381.30316500005"/>
  </r>
  <r>
    <d v="2024-05-22T00:00:00"/>
    <x v="1"/>
    <x v="0"/>
    <m/>
    <x v="24"/>
    <s v="Dro"/>
    <x v="0"/>
    <n v="65"/>
    <n v="1755"/>
    <n v="335"/>
    <n v="60"/>
    <n v="140"/>
    <n v="100"/>
    <n v="300"/>
    <n v="1"/>
    <n v="1161.27"/>
    <n v="1190.1300000000001"/>
    <n v="1272.08"/>
    <n v="69676.2"/>
    <n v="166618.20000000001"/>
    <n v="127208"/>
    <n v="363502.4"/>
    <n v="187785"/>
    <n v="2632.5"/>
    <n v="5539.1990000000005"/>
    <n v="553.9199000000001"/>
    <n v="5600.1301890000004"/>
    <n v="565613.14908900007"/>
  </r>
  <r>
    <d v="2024-05-22T00:00:00"/>
    <x v="1"/>
    <x v="0"/>
    <m/>
    <x v="84"/>
    <s v="Dro"/>
    <x v="0"/>
    <n v="65"/>
    <n v="2047.4999999999998"/>
    <n v="336"/>
    <n v="200"/>
    <n v="100"/>
    <n v="50"/>
    <n v="350"/>
    <n v="1"/>
    <n v="1161.27"/>
    <n v="1190.1300000000001"/>
    <n v="1272.08"/>
    <n v="232254"/>
    <n v="119013.00000000001"/>
    <n v="63604"/>
    <n v="414871"/>
    <n v="219082.49999999997"/>
    <n v="3071.2499999999995"/>
    <n v="6370.2475000000004"/>
    <n v="637.02475000000004"/>
    <n v="6440.3202225000005"/>
    <n v="650472.34247250005"/>
  </r>
  <r>
    <d v="2024-05-22T00:00:00"/>
    <x v="1"/>
    <x v="5"/>
    <m/>
    <x v="71"/>
    <s v="cwo"/>
    <x v="4"/>
    <n v="65"/>
    <n v="1755"/>
    <n v="71"/>
    <n v="130"/>
    <n v="110"/>
    <n v="60"/>
    <n v="300"/>
    <n v="1"/>
    <n v="1160.02"/>
    <n v="1188.9000000000001"/>
    <n v="1270.83"/>
    <n v="150802.6"/>
    <n v="130779.00000000001"/>
    <n v="76249.799999999988"/>
    <n v="357831.4"/>
    <n v="187785"/>
    <n v="2632.5"/>
    <n v="5482.4890000000005"/>
    <n v="548.24890000000005"/>
    <n v="5542.7963789999994"/>
    <n v="559822.43427899992"/>
  </r>
  <r>
    <d v="2024-05-22T00:00:00"/>
    <x v="1"/>
    <x v="5"/>
    <m/>
    <x v="71"/>
    <s v="jso"/>
    <x v="3"/>
    <n v="50"/>
    <n v="3667.5"/>
    <n v="72"/>
    <n v="415"/>
    <n v="300"/>
    <n v="100"/>
    <n v="815"/>
    <n v="1"/>
    <n v="919.43"/>
    <n v="948.3"/>
    <n v="1030.25"/>
    <n v="381563.44999999995"/>
    <n v="284490"/>
    <n v="103025"/>
    <n v="769078.45"/>
    <n v="392422.5"/>
    <n v="5501.25"/>
    <n v="11670.021999999999"/>
    <n v="1167.0021999999999"/>
    <n v="11798.392242"/>
    <n v="1191637.616442"/>
  </r>
  <r>
    <d v="2024-05-22T00:00:00"/>
    <x v="1"/>
    <x v="5"/>
    <m/>
    <x v="90"/>
    <s v="Dro"/>
    <x v="0"/>
    <n v="65"/>
    <n v="1462.5"/>
    <n v="73"/>
    <n v="100"/>
    <n v="100"/>
    <n v="50"/>
    <n v="250"/>
    <n v="1"/>
    <n v="1161.27"/>
    <n v="1190.1300000000001"/>
    <n v="1272.08"/>
    <n v="116127"/>
    <n v="119013.00000000001"/>
    <n v="63604"/>
    <n v="298744"/>
    <n v="156487.5"/>
    <n v="2193.75"/>
    <n v="4574.2525000000005"/>
    <n v="457.42525000000006"/>
    <n v="4624.5692774999998"/>
    <n v="467081.49702749995"/>
  </r>
  <r>
    <d v="2024-05-23T00:00:00"/>
    <x v="1"/>
    <x v="9"/>
    <m/>
    <x v="79"/>
    <s v="jmso"/>
    <x v="2"/>
    <n v="50"/>
    <n v="1260"/>
    <n v="86"/>
    <n v="280"/>
    <n v="0"/>
    <n v="0"/>
    <n v="280"/>
    <n v="1"/>
    <n v="919.43"/>
    <n v="948.3"/>
    <n v="1030.25"/>
    <n v="257440.4"/>
    <n v="0"/>
    <n v="0"/>
    <n v="257440.4"/>
    <n v="134820"/>
    <n v="1890"/>
    <n v="3941.5040000000004"/>
    <n v="394.15040000000005"/>
    <n v="3984.8605440000001"/>
    <n v="402470.91494400002"/>
  </r>
  <r>
    <d v="2024-05-23T00:00:00"/>
    <x v="1"/>
    <x v="9"/>
    <m/>
    <x v="79"/>
    <s v="jmso"/>
    <x v="2"/>
    <n v="50"/>
    <n v="1260"/>
    <n v="87"/>
    <n v="280"/>
    <n v="0"/>
    <n v="0"/>
    <n v="280"/>
    <n v="1"/>
    <n v="919.43"/>
    <n v="948.3"/>
    <n v="1030.25"/>
    <n v="257440.4"/>
    <n v="0"/>
    <n v="0"/>
    <n v="257440.4"/>
    <n v="134820"/>
    <n v="1890"/>
    <n v="3941.5040000000004"/>
    <n v="394.15040000000005"/>
    <n v="3984.8605440000001"/>
    <n v="402470.91494400002"/>
  </r>
  <r>
    <d v="2024-05-23T00:00:00"/>
    <x v="1"/>
    <x v="9"/>
    <m/>
    <x v="79"/>
    <s v="jmso"/>
    <x v="2"/>
    <n v="50"/>
    <n v="1260"/>
    <n v="88"/>
    <n v="280"/>
    <n v="0"/>
    <n v="0"/>
    <n v="280"/>
    <n v="1"/>
    <n v="919.43"/>
    <n v="948.3"/>
    <n v="1030.25"/>
    <n v="257440.4"/>
    <n v="0"/>
    <n v="0"/>
    <n v="257440.4"/>
    <n v="134820"/>
    <n v="1890"/>
    <n v="3941.5040000000004"/>
    <n v="394.15040000000005"/>
    <n v="3984.8605440000001"/>
    <n v="402470.91494400002"/>
  </r>
  <r>
    <d v="2024-05-23T00:00:00"/>
    <x v="1"/>
    <x v="3"/>
    <m/>
    <x v="63"/>
    <s v="cwo"/>
    <x v="4"/>
    <n v="65"/>
    <n v="1170"/>
    <n v="145"/>
    <n v="0"/>
    <n v="100"/>
    <n v="100"/>
    <n v="200"/>
    <n v="1"/>
    <n v="1160.02"/>
    <n v="1188.9000000000001"/>
    <n v="1270.83"/>
    <n v="0"/>
    <n v="118890.00000000001"/>
    <n v="127083"/>
    <n v="245973"/>
    <n v="125190"/>
    <n v="1755"/>
    <n v="3729.1800000000003"/>
    <n v="372.91800000000006"/>
    <n v="3770.2009800000001"/>
    <n v="380790.29898000002"/>
  </r>
  <r>
    <d v="2024-05-23T00:00:00"/>
    <x v="1"/>
    <x v="0"/>
    <m/>
    <x v="73"/>
    <s v="Dro"/>
    <x v="0"/>
    <n v="65"/>
    <n v="3510"/>
    <n v="337"/>
    <n v="400"/>
    <n v="100"/>
    <n v="100"/>
    <n v="600"/>
    <n v="1"/>
    <n v="1161.27"/>
    <n v="1190.1300000000001"/>
    <n v="1272.08"/>
    <n v="464508"/>
    <n v="119013.00000000001"/>
    <n v="127208"/>
    <n v="710729"/>
    <n v="375570"/>
    <n v="5265"/>
    <n v="10915.64"/>
    <n v="1091.5640000000001"/>
    <n v="11035.712039999999"/>
    <n v="1114606.9160399998"/>
  </r>
  <r>
    <d v="2024-05-23T00:00:00"/>
    <x v="1"/>
    <x v="0"/>
    <m/>
    <x v="85"/>
    <s v="javo"/>
    <x v="7"/>
    <n v="50"/>
    <n v="1575"/>
    <n v="338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3T00:00:00"/>
    <x v="1"/>
    <x v="0"/>
    <m/>
    <x v="85"/>
    <s v="jso"/>
    <x v="3"/>
    <n v="50"/>
    <n v="1125"/>
    <n v="338"/>
    <n v="250"/>
    <n v="0"/>
    <n v="0"/>
    <n v="250"/>
    <n v="1"/>
    <n v="919.43"/>
    <n v="948.3"/>
    <n v="1030.25"/>
    <n v="229857.5"/>
    <n v="0"/>
    <n v="0"/>
    <n v="229857.5"/>
    <n v="120375"/>
    <n v="1687.5"/>
    <n v="3519.2000000000003"/>
    <n v="351.92000000000007"/>
    <n v="3557.9112"/>
    <n v="359349.03119999997"/>
  </r>
  <r>
    <d v="2024-05-23T00:00:00"/>
    <x v="1"/>
    <x v="0"/>
    <m/>
    <x v="34"/>
    <s v="dco"/>
    <x v="8"/>
    <n v="50"/>
    <n v="1350"/>
    <n v="339"/>
    <n v="75"/>
    <n v="125"/>
    <n v="100"/>
    <n v="300"/>
    <n v="1"/>
    <n v="919.43"/>
    <n v="948.3"/>
    <n v="1030.25"/>
    <n v="68957.25"/>
    <n v="118537.5"/>
    <n v="103025"/>
    <n v="290519.75"/>
    <n v="144450"/>
    <n v="2025"/>
    <n v="4369.9475000000002"/>
    <n v="436.99475000000007"/>
    <n v="4418.0169225"/>
    <n v="446219.70917250001"/>
  </r>
  <r>
    <d v="2024-05-23T00:00:00"/>
    <x v="1"/>
    <x v="0"/>
    <m/>
    <x v="12"/>
    <s v="dco"/>
    <x v="8"/>
    <n v="50"/>
    <n v="1350"/>
    <n v="340"/>
    <n v="75"/>
    <n v="125"/>
    <n v="100"/>
    <n v="300"/>
    <n v="1"/>
    <n v="919.43"/>
    <n v="948.3"/>
    <n v="1030.25"/>
    <n v="68957.25"/>
    <n v="118537.5"/>
    <n v="103025"/>
    <n v="290519.75"/>
    <n v="144450"/>
    <n v="2025"/>
    <n v="4369.9475000000002"/>
    <n v="436.99475000000007"/>
    <n v="4418.0169225"/>
    <n v="446219.70917250001"/>
  </r>
  <r>
    <d v="2024-05-23T00:00:00"/>
    <x v="1"/>
    <x v="0"/>
    <m/>
    <x v="0"/>
    <s v="Dro"/>
    <x v="0"/>
    <n v="65"/>
    <n v="1755"/>
    <n v="341"/>
    <n v="250"/>
    <n v="50"/>
    <n v="0"/>
    <n v="300"/>
    <n v="1"/>
    <n v="1161.27"/>
    <n v="1190.1300000000001"/>
    <n v="1272.08"/>
    <n v="290317.5"/>
    <n v="59506.500000000007"/>
    <n v="0"/>
    <n v="349824"/>
    <n v="187785"/>
    <n v="2632.5"/>
    <n v="5402.415"/>
    <n v="540.24149999999997"/>
    <n v="5461.8415650000006"/>
    <n v="551645.99806500005"/>
  </r>
  <r>
    <d v="2024-05-23T00:00:00"/>
    <x v="1"/>
    <x v="0"/>
    <m/>
    <x v="1"/>
    <s v="Dro"/>
    <x v="0"/>
    <n v="65"/>
    <n v="1755"/>
    <n v="342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5-23T00:00:00"/>
    <x v="1"/>
    <x v="0"/>
    <m/>
    <x v="37"/>
    <s v="Dro"/>
    <x v="0"/>
    <n v="65"/>
    <n v="1755"/>
    <n v="343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5-23T00:00:00"/>
    <x v="1"/>
    <x v="0"/>
    <m/>
    <x v="113"/>
    <s v="jso"/>
    <x v="3"/>
    <n v="50"/>
    <n v="2835"/>
    <n v="344"/>
    <n v="250"/>
    <n v="275"/>
    <n v="105"/>
    <n v="630"/>
    <n v="1"/>
    <n v="919.43"/>
    <n v="948.3"/>
    <n v="1030.25"/>
    <n v="229857.5"/>
    <n v="260782.5"/>
    <n v="108176.25"/>
    <n v="598816.25"/>
    <n v="303345"/>
    <n v="4252.5"/>
    <n v="9064.1375000000007"/>
    <n v="906.41375000000016"/>
    <n v="9163.8430124999995"/>
    <n v="925548.14426249987"/>
  </r>
  <r>
    <d v="2024-05-23T00:00:00"/>
    <x v="1"/>
    <x v="0"/>
    <m/>
    <x v="113"/>
    <s v="jso"/>
    <x v="3"/>
    <n v="50"/>
    <n v="2565"/>
    <n v="345"/>
    <n v="250"/>
    <n v="200"/>
    <n v="120"/>
    <n v="570"/>
    <n v="1"/>
    <n v="919.43"/>
    <n v="948.3"/>
    <n v="1030.25"/>
    <n v="229857.5"/>
    <n v="189660"/>
    <n v="123630"/>
    <n v="543147.5"/>
    <n v="274455"/>
    <n v="3847.5"/>
    <n v="8214.5"/>
    <n v="821.45"/>
    <n v="8304.8595000000005"/>
    <n v="838790.80949999997"/>
  </r>
  <r>
    <d v="2024-05-23T00:00:00"/>
    <x v="1"/>
    <x v="0"/>
    <m/>
    <x v="26"/>
    <s v="dco"/>
    <x v="8"/>
    <n v="50"/>
    <n v="225"/>
    <n v="346"/>
    <n v="25"/>
    <n v="25"/>
    <n v="0"/>
    <n v="50"/>
    <n v="1"/>
    <n v="919.43"/>
    <n v="948.3"/>
    <n v="1030.25"/>
    <n v="22985.75"/>
    <n v="23707.5"/>
    <n v="0"/>
    <n v="46693.25"/>
    <n v="24075"/>
    <n v="337.5"/>
    <n v="711.0575"/>
    <n v="71.10575"/>
    <n v="718.87913249999997"/>
    <n v="72606.792382500003"/>
  </r>
  <r>
    <d v="2024-05-23T00:00:00"/>
    <x v="1"/>
    <x v="0"/>
    <m/>
    <x v="26"/>
    <s v="javo"/>
    <x v="7"/>
    <n v="50"/>
    <n v="337.5"/>
    <n v="346"/>
    <n v="0"/>
    <n v="75"/>
    <n v="0"/>
    <n v="75"/>
    <n v="1"/>
    <n v="919.43"/>
    <n v="948.3"/>
    <n v="1030.25"/>
    <n v="0"/>
    <n v="71122.5"/>
    <n v="0"/>
    <n v="71122.5"/>
    <n v="36112.5"/>
    <n v="506.25"/>
    <n v="1077.4124999999999"/>
    <n v="107.74124999999999"/>
    <n v="1089.2640375000001"/>
    <n v="110015.66778750002"/>
  </r>
  <r>
    <d v="2024-05-23T00:00:00"/>
    <x v="1"/>
    <x v="0"/>
    <m/>
    <x v="26"/>
    <s v="jso"/>
    <x v="3"/>
    <n v="50"/>
    <n v="652.5"/>
    <n v="346"/>
    <n v="15"/>
    <n v="5"/>
    <n v="125"/>
    <n v="145"/>
    <n v="1"/>
    <n v="919.43"/>
    <n v="948.3"/>
    <n v="1030.25"/>
    <n v="13791.449999999999"/>
    <n v="4741.5"/>
    <n v="128781.25"/>
    <n v="147314.20000000001"/>
    <n v="69817.5"/>
    <n v="978.75"/>
    <n v="2181.1045000000004"/>
    <n v="218.11045000000004"/>
    <n v="2205.0966495000002"/>
    <n v="222714.76159949999"/>
  </r>
  <r>
    <d v="2024-05-23T00:00:00"/>
    <x v="1"/>
    <x v="1"/>
    <m/>
    <x v="27"/>
    <s v="mo"/>
    <x v="1"/>
    <n v="50"/>
    <n v="2700"/>
    <n v="187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23T00:00:00"/>
    <x v="1"/>
    <x v="1"/>
    <m/>
    <x v="27"/>
    <s v="mo"/>
    <x v="1"/>
    <n v="50"/>
    <n v="3600"/>
    <n v="188"/>
    <n v="0"/>
    <n v="400"/>
    <n v="400"/>
    <n v="800"/>
    <n v="1"/>
    <n v="919.43"/>
    <n v="948.3"/>
    <n v="1030.25"/>
    <n v="0"/>
    <n v="379320"/>
    <n v="412100"/>
    <n v="791420"/>
    <n v="385200"/>
    <n v="5400"/>
    <n v="11820.2"/>
    <n v="1182.0200000000002"/>
    <n v="11950.2222"/>
    <n v="1206972.4421999999"/>
  </r>
  <r>
    <d v="2024-05-23T00:00:00"/>
    <x v="1"/>
    <x v="1"/>
    <m/>
    <x v="8"/>
    <s v="jso"/>
    <x v="3"/>
    <n v="50"/>
    <n v="3150"/>
    <n v="189"/>
    <n v="50"/>
    <n v="350"/>
    <n v="300"/>
    <n v="700"/>
    <n v="1"/>
    <n v="919.43"/>
    <n v="948.3"/>
    <n v="1030.25"/>
    <n v="45971.5"/>
    <n v="331905"/>
    <n v="309075"/>
    <n v="686951.5"/>
    <n v="337050"/>
    <n v="4725"/>
    <n v="10287.264999999999"/>
    <n v="1028.7265"/>
    <n v="10400.424915"/>
    <n v="1050442.9164150001"/>
  </r>
  <r>
    <d v="2024-05-23T00:00:00"/>
    <x v="1"/>
    <x v="1"/>
    <m/>
    <x v="8"/>
    <s v="mo"/>
    <x v="1"/>
    <n v="50"/>
    <n v="3150"/>
    <n v="190"/>
    <n v="200"/>
    <n v="200"/>
    <n v="300"/>
    <n v="700"/>
    <n v="1"/>
    <n v="919.43"/>
    <n v="948.3"/>
    <n v="1030.25"/>
    <n v="183886"/>
    <n v="189660"/>
    <n v="309075"/>
    <n v="682621"/>
    <n v="337050"/>
    <n v="4725"/>
    <n v="10243.960000000001"/>
    <n v="1024.3960000000002"/>
    <n v="10356.643559999999"/>
    <n v="1046020.9995599999"/>
  </r>
  <r>
    <d v="2024-05-23T00:00:00"/>
    <x v="1"/>
    <x v="7"/>
    <m/>
    <x v="66"/>
    <s v="javo"/>
    <x v="7"/>
    <n v="50"/>
    <n v="3600"/>
    <n v="16"/>
    <n v="200"/>
    <n v="400"/>
    <n v="200"/>
    <n v="800"/>
    <n v="1"/>
    <n v="919.43"/>
    <n v="948.3"/>
    <n v="1030.25"/>
    <n v="183886"/>
    <n v="379320"/>
    <n v="206050"/>
    <n v="769256"/>
    <n v="385200"/>
    <n v="5400"/>
    <n v="11598.56"/>
    <n v="1159.856"/>
    <n v="11726.14416"/>
    <n v="1184340.5601599999"/>
  </r>
  <r>
    <d v="2024-05-23T00:00:00"/>
    <x v="1"/>
    <x v="7"/>
    <m/>
    <x v="66"/>
    <s v="jso"/>
    <x v="3"/>
    <n v="50"/>
    <n v="2700"/>
    <n v="16"/>
    <n v="0"/>
    <n v="600"/>
    <n v="0"/>
    <n v="600"/>
    <n v="1"/>
    <n v="919.43"/>
    <n v="948.3"/>
    <n v="1030.25"/>
    <n v="0"/>
    <n v="568980"/>
    <n v="0"/>
    <n v="568980"/>
    <n v="288900"/>
    <n v="4050"/>
    <n v="8619.2999999999993"/>
    <n v="861.93"/>
    <n v="8714.1123000000007"/>
    <n v="880125.34230000013"/>
  </r>
  <r>
    <d v="2024-05-23T00:00:00"/>
    <x v="1"/>
    <x v="8"/>
    <m/>
    <x v="75"/>
    <s v="mo"/>
    <x v="1"/>
    <n v="50"/>
    <n v="1575"/>
    <n v="65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3T00:00:00"/>
    <x v="1"/>
    <x v="8"/>
    <m/>
    <x v="75"/>
    <s v="mo"/>
    <x v="1"/>
    <n v="50"/>
    <n v="1575"/>
    <n v="66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3T00:00:00"/>
    <x v="1"/>
    <x v="8"/>
    <m/>
    <x v="75"/>
    <s v="mo"/>
    <x v="1"/>
    <n v="50"/>
    <n v="1575"/>
    <n v="67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3T00:00:00"/>
    <x v="1"/>
    <x v="8"/>
    <m/>
    <x v="75"/>
    <s v="mo"/>
    <x v="1"/>
    <n v="50"/>
    <n v="1575"/>
    <n v="68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3T00:00:00"/>
    <x v="1"/>
    <x v="4"/>
    <m/>
    <x v="10"/>
    <s v="jso"/>
    <x v="3"/>
    <n v="50"/>
    <n v="1350"/>
    <n v="19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3T00:00:00"/>
    <x v="1"/>
    <x v="4"/>
    <m/>
    <x v="10"/>
    <s v="jso"/>
    <x v="3"/>
    <n v="50"/>
    <n v="1350"/>
    <n v="19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3T00:00:00"/>
    <x v="1"/>
    <x v="4"/>
    <m/>
    <x v="10"/>
    <s v="jso"/>
    <x v="3"/>
    <n v="50"/>
    <n v="1350"/>
    <n v="194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5-23T00:00:00"/>
    <x v="1"/>
    <x v="4"/>
    <m/>
    <x v="10"/>
    <s v="jso"/>
    <x v="3"/>
    <n v="50"/>
    <n v="1350"/>
    <n v="195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3T00:00:00"/>
    <x v="1"/>
    <x v="4"/>
    <m/>
    <x v="10"/>
    <s v="jso"/>
    <x v="3"/>
    <n v="50"/>
    <n v="900"/>
    <n v="196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23T00:00:00"/>
    <x v="1"/>
    <x v="4"/>
    <m/>
    <x v="10"/>
    <s v="jmso"/>
    <x v="2"/>
    <n v="50"/>
    <n v="1350"/>
    <n v="197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5-23T00:00:00"/>
    <x v="1"/>
    <x v="4"/>
    <m/>
    <x v="10"/>
    <s v="jmso"/>
    <x v="2"/>
    <n v="50"/>
    <n v="675"/>
    <n v="198"/>
    <n v="0"/>
    <n v="50"/>
    <n v="100"/>
    <n v="150"/>
    <n v="1"/>
    <n v="919.43"/>
    <n v="948.3"/>
    <n v="1030.25"/>
    <n v="0"/>
    <n v="47415"/>
    <n v="103025"/>
    <n v="150440"/>
    <n v="72225"/>
    <n v="1012.5"/>
    <n v="2236.7750000000001"/>
    <n v="223.67750000000001"/>
    <n v="2261.3795249999998"/>
    <n v="228399.33202499998"/>
  </r>
  <r>
    <d v="2024-05-23T00:00:00"/>
    <x v="1"/>
    <x v="4"/>
    <m/>
    <x v="7"/>
    <s v="jmso"/>
    <x v="2"/>
    <n v="50"/>
    <n v="1431"/>
    <n v="199"/>
    <n v="150"/>
    <n v="100"/>
    <n v="68"/>
    <n v="318"/>
    <n v="1"/>
    <n v="919.43"/>
    <n v="948.3"/>
    <n v="1030.25"/>
    <n v="137914.5"/>
    <n v="94830"/>
    <n v="70057"/>
    <n v="302801.5"/>
    <n v="153117"/>
    <n v="2146.5"/>
    <n v="4580.6500000000005"/>
    <n v="458.06500000000005"/>
    <n v="4631.0371500000001"/>
    <n v="467734.75215000001"/>
  </r>
  <r>
    <d v="2024-05-23T00:00:00"/>
    <x v="1"/>
    <x v="4"/>
    <m/>
    <x v="48"/>
    <s v="jmso"/>
    <x v="2"/>
    <n v="50"/>
    <n v="1350"/>
    <n v="200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5-23T00:00:00"/>
    <x v="1"/>
    <x v="4"/>
    <m/>
    <x v="48"/>
    <s v="jmso"/>
    <x v="2"/>
    <n v="50"/>
    <n v="675"/>
    <n v="201"/>
    <n v="0"/>
    <n v="50"/>
    <n v="100"/>
    <n v="150"/>
    <n v="1"/>
    <n v="919.43"/>
    <n v="948.3"/>
    <n v="1030.25"/>
    <n v="0"/>
    <n v="47415"/>
    <n v="103025"/>
    <n v="150440"/>
    <n v="72225"/>
    <n v="1012.5"/>
    <n v="2236.7750000000001"/>
    <n v="223.67750000000001"/>
    <n v="2261.3795249999998"/>
    <n v="228399.33202499998"/>
  </r>
  <r>
    <d v="2024-05-23T00:00:00"/>
    <x v="1"/>
    <x v="4"/>
    <m/>
    <x v="48"/>
    <s v="jmso"/>
    <x v="2"/>
    <n v="50"/>
    <n v="594"/>
    <n v="202"/>
    <n v="50"/>
    <n v="50"/>
    <n v="32"/>
    <n v="132"/>
    <n v="1"/>
    <n v="919.43"/>
    <n v="948.3"/>
    <n v="1030.25"/>
    <n v="45971.5"/>
    <n v="47415"/>
    <n v="32968"/>
    <n v="126354.5"/>
    <n v="63558"/>
    <n v="891"/>
    <n v="1908.0350000000001"/>
    <n v="190.80350000000001"/>
    <n v="1929.0233850000002"/>
    <n v="194831.36188500002"/>
  </r>
  <r>
    <d v="2024-05-23T00:00:00"/>
    <x v="1"/>
    <x v="4"/>
    <m/>
    <x v="48"/>
    <s v="jmso"/>
    <x v="2"/>
    <n v="50"/>
    <n v="225"/>
    <n v="203"/>
    <n v="0"/>
    <n v="50"/>
    <n v="0"/>
    <n v="50"/>
    <n v="1"/>
    <n v="919.43"/>
    <n v="948.3"/>
    <n v="1030.25"/>
    <n v="0"/>
    <n v="47415"/>
    <n v="0"/>
    <n v="47415"/>
    <n v="24075"/>
    <n v="337.5"/>
    <n v="718.27499999999998"/>
    <n v="71.827500000000001"/>
    <n v="726.17602499999998"/>
    <n v="73343.778524999987"/>
  </r>
  <r>
    <d v="2024-05-23T00:00:00"/>
    <x v="1"/>
    <x v="2"/>
    <m/>
    <x v="32"/>
    <s v="jmso"/>
    <x v="2"/>
    <n v="50"/>
    <n v="1575"/>
    <n v="229"/>
    <n v="250"/>
    <n v="100"/>
    <n v="0"/>
    <n v="350"/>
    <n v="1"/>
    <n v="919.43"/>
    <n v="948.3"/>
    <n v="1030.25"/>
    <n v="229857.5"/>
    <n v="94830"/>
    <n v="0"/>
    <n v="324687.5"/>
    <n v="168525"/>
    <n v="2362.5"/>
    <n v="4955.75"/>
    <n v="495.57500000000005"/>
    <n v="5010.26325"/>
    <n v="506036.58825000003"/>
  </r>
  <r>
    <d v="2024-05-23T00:00:00"/>
    <x v="1"/>
    <x v="2"/>
    <m/>
    <x v="31"/>
    <s v="jmso"/>
    <x v="2"/>
    <n v="50"/>
    <n v="2250"/>
    <n v="230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5-23T00:00:00"/>
    <x v="1"/>
    <x v="2"/>
    <m/>
    <x v="31"/>
    <s v="javo"/>
    <x v="7"/>
    <n v="50"/>
    <n v="1350"/>
    <n v="23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3T00:00:00"/>
    <x v="1"/>
    <x v="2"/>
    <m/>
    <x v="31"/>
    <s v="jso"/>
    <x v="3"/>
    <n v="50"/>
    <n v="2700"/>
    <n v="232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5-23T00:00:00"/>
    <x v="1"/>
    <x v="2"/>
    <m/>
    <x v="41"/>
    <s v="jso"/>
    <x v="3"/>
    <n v="50"/>
    <n v="1350"/>
    <n v="233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23T00:00:00"/>
    <x v="1"/>
    <x v="2"/>
    <m/>
    <x v="41"/>
    <s v="jmso"/>
    <x v="2"/>
    <n v="50"/>
    <n v="1350"/>
    <n v="234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23T00:00:00"/>
    <x v="1"/>
    <x v="2"/>
    <m/>
    <x v="28"/>
    <s v="jso"/>
    <x v="3"/>
    <n v="50"/>
    <n v="1575"/>
    <n v="235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5-23T00:00:00"/>
    <x v="1"/>
    <x v="2"/>
    <m/>
    <x v="28"/>
    <s v="jmso"/>
    <x v="2"/>
    <n v="50"/>
    <n v="1575"/>
    <n v="236"/>
    <n v="100"/>
    <n v="200"/>
    <n v="50"/>
    <n v="350"/>
    <n v="1"/>
    <n v="919.43"/>
    <n v="948.3"/>
    <n v="1030.25"/>
    <n v="91943"/>
    <n v="189660"/>
    <n v="51512.5"/>
    <n v="333115.5"/>
    <n v="168525"/>
    <n v="2362.5"/>
    <n v="5040.03"/>
    <n v="504.00299999999999"/>
    <n v="5095.470330000001"/>
    <n v="514642.50333000004"/>
  </r>
  <r>
    <d v="2024-05-23T00:00:00"/>
    <x v="1"/>
    <x v="2"/>
    <m/>
    <x v="78"/>
    <s v="jso"/>
    <x v="3"/>
    <n v="50"/>
    <n v="450"/>
    <n v="237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5-23T00:00:00"/>
    <x v="1"/>
    <x v="2"/>
    <m/>
    <x v="78"/>
    <s v="jso"/>
    <x v="3"/>
    <n v="50"/>
    <n v="900"/>
    <n v="238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23T00:00:00"/>
    <x v="1"/>
    <x v="2"/>
    <m/>
    <x v="30"/>
    <s v="jso"/>
    <x v="3"/>
    <n v="50"/>
    <n v="2475"/>
    <n v="239"/>
    <n v="550"/>
    <n v="0"/>
    <n v="0"/>
    <n v="550"/>
    <n v="1"/>
    <n v="919.43"/>
    <n v="948.3"/>
    <n v="1030.25"/>
    <n v="505686.5"/>
    <n v="0"/>
    <n v="0"/>
    <n v="505686.5"/>
    <n v="264825"/>
    <n v="3712.5"/>
    <n v="7742.24"/>
    <n v="774.22400000000005"/>
    <n v="7827.4046400000007"/>
    <n v="790567.86864"/>
  </r>
  <r>
    <d v="2024-05-23T00:00:00"/>
    <x v="1"/>
    <x v="2"/>
    <m/>
    <x v="30"/>
    <s v="jso"/>
    <x v="3"/>
    <n v="50"/>
    <n v="2475"/>
    <n v="240"/>
    <n v="0"/>
    <n v="550"/>
    <n v="0"/>
    <n v="550"/>
    <n v="1"/>
    <n v="919.43"/>
    <n v="948.3"/>
    <n v="1030.25"/>
    <n v="0"/>
    <n v="521565"/>
    <n v="0"/>
    <n v="521565"/>
    <n v="264825"/>
    <n v="3712.5"/>
    <n v="7901.0250000000005"/>
    <n v="790.10250000000008"/>
    <n v="7987.9362750000009"/>
    <n v="806781.56377500005"/>
  </r>
  <r>
    <d v="2024-05-23T00:00:00"/>
    <x v="1"/>
    <x v="2"/>
    <m/>
    <x v="30"/>
    <s v="jso"/>
    <x v="3"/>
    <n v="50"/>
    <n v="1350"/>
    <n v="241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5-24T00:00:00"/>
    <x v="1"/>
    <x v="9"/>
    <m/>
    <x v="79"/>
    <s v="jmso"/>
    <x v="2"/>
    <n v="50"/>
    <n v="1260"/>
    <n v="89"/>
    <n v="0"/>
    <n v="280"/>
    <n v="0"/>
    <n v="280"/>
    <n v="1"/>
    <n v="919.43"/>
    <n v="948.3"/>
    <n v="1030.25"/>
    <n v="0"/>
    <n v="265524"/>
    <n v="0"/>
    <n v="265524"/>
    <n v="134820"/>
    <n v="1890"/>
    <n v="4022.34"/>
    <n v="402.23400000000004"/>
    <n v="4066.5857400000004"/>
    <n v="410725.15974000003"/>
  </r>
  <r>
    <d v="2024-05-24T00:00:00"/>
    <x v="1"/>
    <x v="5"/>
    <m/>
    <x v="90"/>
    <s v="cwo"/>
    <x v="4"/>
    <n v="65"/>
    <n v="1462.5"/>
    <n v="74"/>
    <n v="150"/>
    <n v="100"/>
    <n v="0"/>
    <n v="250"/>
    <n v="1"/>
    <n v="1160.02"/>
    <n v="1188.9000000000001"/>
    <n v="1270.83"/>
    <n v="174003"/>
    <n v="118890.00000000001"/>
    <n v="0"/>
    <n v="292893"/>
    <n v="156487.5"/>
    <n v="2193.75"/>
    <n v="4515.7425000000003"/>
    <n v="451.57425000000006"/>
    <n v="4565.4156675000004"/>
    <n v="461106.9824175"/>
  </r>
  <r>
    <d v="2024-05-24T00:00:00"/>
    <x v="1"/>
    <x v="5"/>
    <m/>
    <x v="90"/>
    <s v="jso"/>
    <x v="3"/>
    <n v="50"/>
    <n v="900"/>
    <n v="75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24T00:00:00"/>
    <x v="1"/>
    <x v="5"/>
    <m/>
    <x v="90"/>
    <s v="jso"/>
    <x v="3"/>
    <n v="50"/>
    <n v="3375"/>
    <n v="76"/>
    <n v="350"/>
    <n v="350"/>
    <n v="50"/>
    <n v="750"/>
    <n v="1"/>
    <n v="919.43"/>
    <n v="948.3"/>
    <n v="1030.25"/>
    <n v="321800.5"/>
    <n v="331905"/>
    <n v="51512.5"/>
    <n v="705218"/>
    <n v="361125"/>
    <n v="5062.5"/>
    <n v="10714.055"/>
    <n v="1071.4055000000001"/>
    <n v="10831.909605000001"/>
    <n v="1094022.870105"/>
  </r>
  <r>
    <d v="2024-05-24T00:00:00"/>
    <x v="1"/>
    <x v="5"/>
    <m/>
    <x v="51"/>
    <s v="dco"/>
    <x v="8"/>
    <n v="50"/>
    <n v="900"/>
    <n v="77"/>
    <n v="150"/>
    <n v="50"/>
    <n v="0"/>
    <n v="200"/>
    <n v="1"/>
    <n v="919.43"/>
    <n v="948.3"/>
    <n v="1030.25"/>
    <n v="137914.5"/>
    <n v="47415"/>
    <n v="0"/>
    <n v="185329.5"/>
    <n v="96300"/>
    <n v="1350"/>
    <n v="2829.7950000000001"/>
    <n v="282.97950000000003"/>
    <n v="2860.9227449999998"/>
    <n v="288953.19724499999"/>
  </r>
  <r>
    <d v="2024-05-24T00:00:00"/>
    <x v="1"/>
    <x v="5"/>
    <m/>
    <x v="82"/>
    <s v="jso"/>
    <x v="3"/>
    <n v="50"/>
    <n v="3150"/>
    <n v="78"/>
    <n v="350"/>
    <n v="350"/>
    <n v="0"/>
    <n v="700"/>
    <n v="1"/>
    <n v="919.43"/>
    <n v="948.3"/>
    <n v="1030.25"/>
    <n v="321800.5"/>
    <n v="331905"/>
    <n v="0"/>
    <n v="653705.5"/>
    <n v="337050"/>
    <n v="4725"/>
    <n v="9954.8050000000003"/>
    <n v="995.48050000000012"/>
    <n v="10064.307855000001"/>
    <n v="1016495.093355"/>
  </r>
  <r>
    <d v="2024-05-24T00:00:00"/>
    <x v="1"/>
    <x v="5"/>
    <m/>
    <x v="82"/>
    <s v="jso"/>
    <x v="3"/>
    <n v="50"/>
    <n v="3150"/>
    <n v="79"/>
    <n v="600"/>
    <n v="0"/>
    <n v="100"/>
    <n v="700"/>
    <n v="1"/>
    <n v="919.43"/>
    <n v="948.3"/>
    <n v="1030.25"/>
    <n v="551658"/>
    <n v="0"/>
    <n v="103025"/>
    <n v="654683"/>
    <n v="337050"/>
    <n v="4725"/>
    <n v="9964.58"/>
    <n v="996.45800000000008"/>
    <n v="10074.19038"/>
    <n v="1017493.22838"/>
  </r>
  <r>
    <d v="2024-05-24T00:00:00"/>
    <x v="1"/>
    <x v="3"/>
    <m/>
    <x v="45"/>
    <s v="cwo"/>
    <x v="4"/>
    <n v="65"/>
    <n v="1755"/>
    <n v="146"/>
    <n v="225"/>
    <n v="25"/>
    <n v="50"/>
    <n v="300"/>
    <n v="1"/>
    <n v="1160.02"/>
    <n v="1188.9000000000001"/>
    <n v="1270.83"/>
    <n v="261004.5"/>
    <n v="29722.500000000004"/>
    <n v="63541.5"/>
    <n v="354268.5"/>
    <n v="187785"/>
    <n v="2632.5"/>
    <n v="5446.86"/>
    <n v="544.68600000000004"/>
    <n v="5506.7754599999998"/>
    <n v="556184.32146000001"/>
  </r>
  <r>
    <d v="2024-05-24T00:00:00"/>
    <x v="1"/>
    <x v="3"/>
    <m/>
    <x v="43"/>
    <s v="cwo"/>
    <x v="4"/>
    <n v="65"/>
    <n v="292.5"/>
    <n v="147"/>
    <n v="50"/>
    <n v="0"/>
    <n v="0"/>
    <n v="50"/>
    <n v="1"/>
    <n v="1160.02"/>
    <n v="1188.9000000000001"/>
    <n v="1270.83"/>
    <n v="58001"/>
    <n v="0"/>
    <n v="0"/>
    <n v="58001"/>
    <n v="31297.5"/>
    <n v="438.75"/>
    <n v="897.37250000000006"/>
    <n v="89.737250000000017"/>
    <n v="907.24359750000008"/>
    <n v="91631.6033475"/>
  </r>
  <r>
    <d v="2024-05-24T00:00:00"/>
    <x v="1"/>
    <x v="3"/>
    <m/>
    <x v="43"/>
    <s v="jmso"/>
    <x v="2"/>
    <n v="50"/>
    <n v="99"/>
    <n v="147"/>
    <n v="22"/>
    <n v="0"/>
    <n v="0"/>
    <n v="22"/>
    <n v="1"/>
    <n v="919.43"/>
    <n v="948.3"/>
    <n v="1030.25"/>
    <n v="20227.46"/>
    <n v="0"/>
    <n v="0"/>
    <n v="20227.46"/>
    <n v="10593"/>
    <n v="148.5"/>
    <n v="309.68959999999998"/>
    <n v="30.968959999999999"/>
    <n v="313.09618560000001"/>
    <n v="31622.714745599998"/>
  </r>
  <r>
    <d v="2024-05-24T00:00:00"/>
    <x v="1"/>
    <x v="3"/>
    <m/>
    <x v="43"/>
    <s v="jso"/>
    <x v="3"/>
    <n v="50"/>
    <n v="1071"/>
    <n v="147"/>
    <n v="128"/>
    <n v="110"/>
    <n v="0"/>
    <n v="238"/>
    <n v="1"/>
    <n v="919.43"/>
    <n v="948.3"/>
    <n v="1030.25"/>
    <n v="117687.03999999999"/>
    <n v="104313"/>
    <n v="0"/>
    <n v="222000.03999999998"/>
    <n v="114597"/>
    <n v="1606.5"/>
    <n v="3382.0353999999998"/>
    <n v="338.20353999999998"/>
    <n v="3419.2377894000001"/>
    <n v="345343.01672939997"/>
  </r>
  <r>
    <d v="2024-05-24T00:00:00"/>
    <x v="1"/>
    <x v="3"/>
    <m/>
    <x v="58"/>
    <s v="cwo"/>
    <x v="4"/>
    <n v="65"/>
    <n v="1755"/>
    <n v="148"/>
    <n v="250"/>
    <n v="0"/>
    <n v="50"/>
    <n v="300"/>
    <n v="1"/>
    <n v="1160.02"/>
    <n v="1188.9000000000001"/>
    <n v="1270.83"/>
    <n v="290005"/>
    <n v="0"/>
    <n v="63541.5"/>
    <n v="353546.5"/>
    <n v="187785"/>
    <n v="2632.5"/>
    <n v="5439.64"/>
    <n v="543.96400000000006"/>
    <n v="5499.4760400000005"/>
    <n v="555447.08004000003"/>
  </r>
  <r>
    <d v="2024-05-24T00:00:00"/>
    <x v="1"/>
    <x v="3"/>
    <m/>
    <x v="42"/>
    <s v="cwo"/>
    <x v="4"/>
    <n v="65"/>
    <n v="555.75"/>
    <n v="149"/>
    <n v="95"/>
    <n v="0"/>
    <n v="0"/>
    <n v="95"/>
    <n v="1"/>
    <n v="1160.02"/>
    <n v="1188.9000000000001"/>
    <n v="1270.83"/>
    <n v="110201.9"/>
    <n v="0"/>
    <n v="0"/>
    <n v="110201.9"/>
    <n v="59465.25"/>
    <n v="833.625"/>
    <n v="1705.00775"/>
    <n v="170.500775"/>
    <n v="1723.7628352499999"/>
    <n v="174100.04636024998"/>
  </r>
  <r>
    <d v="2024-05-24T00:00:00"/>
    <x v="1"/>
    <x v="3"/>
    <m/>
    <x v="43"/>
    <s v="cwo"/>
    <x v="4"/>
    <n v="65"/>
    <n v="1755"/>
    <n v="150"/>
    <n v="100"/>
    <n v="100"/>
    <n v="100"/>
    <n v="300"/>
    <n v="1"/>
    <n v="1160.02"/>
    <n v="1188.9000000000001"/>
    <n v="1270.83"/>
    <n v="116002"/>
    <n v="118890.00000000001"/>
    <n v="127083"/>
    <n v="361975"/>
    <n v="187785"/>
    <n v="2632.5"/>
    <n v="5523.9250000000002"/>
    <n v="552.39250000000004"/>
    <n v="5584.6881750000002"/>
    <n v="564053.50567500002"/>
  </r>
  <r>
    <d v="2024-05-24T00:00:00"/>
    <x v="1"/>
    <x v="3"/>
    <m/>
    <x v="45"/>
    <s v="cwo"/>
    <x v="4"/>
    <n v="65"/>
    <n v="3071.25"/>
    <n v="151"/>
    <n v="400"/>
    <n v="0"/>
    <n v="125"/>
    <n v="525"/>
    <n v="1"/>
    <n v="1160.02"/>
    <n v="1188.9000000000001"/>
    <n v="1270.83"/>
    <n v="464008"/>
    <n v="0"/>
    <n v="158853.75"/>
    <n v="622861.75"/>
    <n v="328623.75"/>
    <n v="4606.875"/>
    <n v="9560.9237499999999"/>
    <n v="956.09237500000006"/>
    <n v="9666.09391125"/>
    <n v="976275.48503624997"/>
  </r>
  <r>
    <d v="2024-05-24T00:00:00"/>
    <x v="1"/>
    <x v="3"/>
    <m/>
    <x v="59"/>
    <s v="cwo"/>
    <x v="4"/>
    <n v="65"/>
    <n v="6435"/>
    <n v="152"/>
    <n v="1050"/>
    <n v="50"/>
    <n v="0"/>
    <n v="1100"/>
    <n v="1"/>
    <n v="1160.02"/>
    <n v="1188.9000000000001"/>
    <n v="1270.83"/>
    <n v="1218021"/>
    <n v="59445.000000000007"/>
    <n v="0"/>
    <n v="1277466"/>
    <n v="688545"/>
    <n v="9652.5"/>
    <n v="19756.635000000002"/>
    <n v="1975.6635000000003"/>
    <n v="19973.957985000001"/>
    <n v="2017369.756485"/>
  </r>
  <r>
    <d v="2024-05-24T00:00:00"/>
    <x v="1"/>
    <x v="3"/>
    <m/>
    <x v="59"/>
    <s v="cro"/>
    <x v="5"/>
    <n v="65"/>
    <n v="292.5"/>
    <n v="152"/>
    <n v="0"/>
    <n v="50"/>
    <n v="0"/>
    <n v="50"/>
    <n v="1"/>
    <n v="1161.27"/>
    <n v="1190.1300000000001"/>
    <n v="1272.08"/>
    <n v="0"/>
    <n v="59506.500000000007"/>
    <n v="0"/>
    <n v="59506.500000000007"/>
    <n v="31297.5"/>
    <n v="438.75"/>
    <n v="912.42750000000001"/>
    <n v="91.242750000000001"/>
    <n v="922.46420250000017"/>
    <n v="93168.884452500017"/>
  </r>
  <r>
    <d v="2024-05-24T00:00:00"/>
    <x v="1"/>
    <x v="3"/>
    <m/>
    <x v="59"/>
    <s v="javo"/>
    <x v="7"/>
    <n v="50"/>
    <n v="292.5"/>
    <n v="152"/>
    <n v="0"/>
    <n v="65"/>
    <n v="0"/>
    <n v="65"/>
    <n v="1"/>
    <n v="919.43"/>
    <n v="948.3"/>
    <n v="1030.25"/>
    <n v="0"/>
    <n v="61639.5"/>
    <n v="0"/>
    <n v="61639.5"/>
    <n v="31297.5"/>
    <n v="438.75"/>
    <n v="933.75750000000005"/>
    <n v="93.375750000000011"/>
    <n v="944.02883250000014"/>
    <n v="95346.912082500014"/>
  </r>
  <r>
    <d v="2024-05-24T00:00:00"/>
    <x v="1"/>
    <x v="3"/>
    <m/>
    <x v="63"/>
    <s v="cwo"/>
    <x v="4"/>
    <n v="65"/>
    <n v="877.5"/>
    <n v="153"/>
    <n v="0"/>
    <n v="50"/>
    <n v="100"/>
    <n v="150"/>
    <n v="1"/>
    <n v="1160.02"/>
    <n v="1188.9000000000001"/>
    <n v="1270.83"/>
    <n v="0"/>
    <n v="59445.000000000007"/>
    <n v="127083"/>
    <n v="186528"/>
    <n v="93892.5"/>
    <n v="1316.25"/>
    <n v="2817.3674999999998"/>
    <n v="281.73674999999997"/>
    <n v="2848.3585424999997"/>
    <n v="287684.21279249998"/>
  </r>
  <r>
    <d v="2024-05-24T00:00:00"/>
    <x v="1"/>
    <x v="3"/>
    <m/>
    <x v="42"/>
    <s v="cwo"/>
    <x v="4"/>
    <n v="65"/>
    <n v="1345.5"/>
    <n v="154"/>
    <n v="30"/>
    <n v="100"/>
    <n v="100"/>
    <n v="230"/>
    <n v="1"/>
    <n v="1160.02"/>
    <n v="1188.9000000000001"/>
    <n v="1270.83"/>
    <n v="34800.6"/>
    <n v="118890.00000000001"/>
    <n v="127083"/>
    <n v="280773.59999999998"/>
    <n v="143968.5"/>
    <n v="2018.25"/>
    <n v="4267.6035000000002"/>
    <n v="426.76035000000002"/>
    <n v="4314.5471385000001"/>
    <n v="435769.26098850003"/>
  </r>
  <r>
    <d v="2024-05-24T00:00:00"/>
    <x v="1"/>
    <x v="0"/>
    <m/>
    <x v="38"/>
    <s v="jso"/>
    <x v="3"/>
    <n v="50"/>
    <n v="3780"/>
    <n v="347"/>
    <n v="640"/>
    <n v="200"/>
    <n v="0"/>
    <n v="840"/>
    <n v="1"/>
    <n v="919.43"/>
    <n v="948.3"/>
    <n v="1030.25"/>
    <n v="588435.19999999995"/>
    <n v="189660"/>
    <n v="0"/>
    <n v="778095.2"/>
    <n v="404460"/>
    <n v="5670"/>
    <n v="11882.252"/>
    <n v="1188.2252000000001"/>
    <n v="12012.956772000001"/>
    <n v="1213308.6339720001"/>
  </r>
  <r>
    <d v="2024-05-24T00:00:00"/>
    <x v="1"/>
    <x v="0"/>
    <m/>
    <x v="38"/>
    <s v="Dro"/>
    <x v="0"/>
    <n v="65"/>
    <n v="1170"/>
    <n v="347"/>
    <n v="0"/>
    <n v="200"/>
    <n v="0"/>
    <n v="200"/>
    <n v="1"/>
    <n v="1161.27"/>
    <n v="1190.1300000000001"/>
    <n v="1272.08"/>
    <n v="0"/>
    <n v="238026.00000000003"/>
    <n v="0"/>
    <n v="238026.00000000003"/>
    <n v="125190"/>
    <n v="1755"/>
    <n v="3649.71"/>
    <n v="364.971"/>
    <n v="3689.8568100000007"/>
    <n v="372675.53781000007"/>
  </r>
  <r>
    <d v="2024-05-24T00:00:00"/>
    <x v="1"/>
    <x v="0"/>
    <m/>
    <x v="38"/>
    <s v="dco"/>
    <x v="8"/>
    <n v="50"/>
    <n v="450"/>
    <n v="347"/>
    <n v="50"/>
    <n v="50"/>
    <n v="0"/>
    <n v="100"/>
    <n v="1"/>
    <n v="919.43"/>
    <n v="948.3"/>
    <n v="1030.25"/>
    <n v="45971.5"/>
    <n v="47415"/>
    <n v="0"/>
    <n v="93386.5"/>
    <n v="48150"/>
    <n v="675"/>
    <n v="1422.115"/>
    <n v="142.2115"/>
    <n v="1437.7582649999999"/>
    <n v="145213.58476500001"/>
  </r>
  <r>
    <d v="2024-05-24T00:00:00"/>
    <x v="1"/>
    <x v="0"/>
    <m/>
    <x v="23"/>
    <s v="jso"/>
    <x v="3"/>
    <n v="50"/>
    <n v="1350"/>
    <n v="348"/>
    <n v="125"/>
    <n v="100"/>
    <n v="75"/>
    <n v="300"/>
    <n v="1"/>
    <n v="919.43"/>
    <n v="948.3"/>
    <n v="1030.25"/>
    <n v="114928.75"/>
    <n v="94830"/>
    <n v="77268.75"/>
    <n v="287027.5"/>
    <n v="144450"/>
    <n v="2025"/>
    <n v="4335.0249999999996"/>
    <n v="433.5025"/>
    <n v="4382.7102750000004"/>
    <n v="442653.73777500005"/>
  </r>
  <r>
    <d v="2024-05-24T00:00:00"/>
    <x v="1"/>
    <x v="0"/>
    <m/>
    <x v="73"/>
    <s v="dco"/>
    <x v="8"/>
    <n v="50"/>
    <n v="270"/>
    <n v="349"/>
    <n v="25"/>
    <n v="20"/>
    <n v="15"/>
    <n v="60"/>
    <n v="1"/>
    <n v="919.43"/>
    <n v="948.3"/>
    <n v="1030.25"/>
    <n v="22985.75"/>
    <n v="18966"/>
    <n v="15453.75"/>
    <n v="57405.5"/>
    <n v="28890"/>
    <n v="405"/>
    <n v="867.005"/>
    <n v="86.700500000000005"/>
    <n v="876.54205500000012"/>
    <n v="88530.747555000009"/>
  </r>
  <r>
    <d v="2024-05-24T00:00:00"/>
    <x v="1"/>
    <x v="0"/>
    <m/>
    <x v="13"/>
    <s v="Dro"/>
    <x v="0"/>
    <n v="65"/>
    <n v="1755"/>
    <n v="350"/>
    <n v="150"/>
    <n v="100"/>
    <n v="50"/>
    <n v="300"/>
    <n v="1"/>
    <n v="1161.27"/>
    <n v="1190.1300000000001"/>
    <n v="1272.08"/>
    <n v="174190.5"/>
    <n v="119013.00000000001"/>
    <n v="63604"/>
    <n v="356807.5"/>
    <n v="187785"/>
    <n v="2632.5"/>
    <n v="5472.25"/>
    <n v="547.22500000000002"/>
    <n v="5532.4447499999997"/>
    <n v="558776.91975"/>
  </r>
  <r>
    <d v="2024-05-24T00:00:00"/>
    <x v="1"/>
    <x v="0"/>
    <m/>
    <x v="13"/>
    <s v="jso"/>
    <x v="3"/>
    <n v="50"/>
    <n v="1755"/>
    <n v="351"/>
    <n v="190"/>
    <n v="100"/>
    <n v="100"/>
    <n v="390"/>
    <n v="1"/>
    <n v="919.43"/>
    <n v="948.3"/>
    <n v="1030.25"/>
    <n v="174691.69999999998"/>
    <n v="94830"/>
    <n v="103025"/>
    <n v="372546.69999999995"/>
    <n v="187785"/>
    <n v="2632.5"/>
    <n v="5629.6419999999998"/>
    <n v="562.96420000000001"/>
    <n v="5691.5680620000003"/>
    <n v="574848.37426199997"/>
  </r>
  <r>
    <d v="2024-05-24T00:00:00"/>
    <x v="1"/>
    <x v="0"/>
    <m/>
    <x v="23"/>
    <s v="dco"/>
    <x v="8"/>
    <n v="50"/>
    <n v="1350"/>
    <n v="352"/>
    <n v="125"/>
    <n v="100"/>
    <n v="75"/>
    <n v="300"/>
    <n v="1"/>
    <n v="919.43"/>
    <n v="948.3"/>
    <n v="1030.25"/>
    <n v="114928.75"/>
    <n v="94830"/>
    <n v="77268.75"/>
    <n v="287027.5"/>
    <n v="144450"/>
    <n v="2025"/>
    <n v="4335.0249999999996"/>
    <n v="433.5025"/>
    <n v="4382.7102750000004"/>
    <n v="442653.73777500005"/>
  </r>
  <r>
    <d v="2024-05-24T00:00:00"/>
    <x v="1"/>
    <x v="0"/>
    <m/>
    <x v="4"/>
    <s v="dco"/>
    <x v="8"/>
    <n v="50"/>
    <n v="2700"/>
    <n v="353"/>
    <n v="300"/>
    <n v="200"/>
    <n v="100"/>
    <n v="600"/>
    <n v="1"/>
    <n v="919.43"/>
    <n v="948.3"/>
    <n v="1030.25"/>
    <n v="275829"/>
    <n v="189660"/>
    <n v="103025"/>
    <n v="568514"/>
    <n v="288900"/>
    <n v="4050"/>
    <n v="8614.64"/>
    <n v="861.46399999999994"/>
    <n v="8709.4010400000006"/>
    <n v="879649.50504000008"/>
  </r>
  <r>
    <d v="2024-05-24T00:00:00"/>
    <x v="1"/>
    <x v="0"/>
    <m/>
    <x v="1"/>
    <s v="dco"/>
    <x v="8"/>
    <n v="50"/>
    <n v="1260"/>
    <n v="354"/>
    <n v="180"/>
    <n v="50"/>
    <n v="50"/>
    <n v="280"/>
    <n v="1"/>
    <n v="919.43"/>
    <n v="948.3"/>
    <n v="1030.25"/>
    <n v="165497.4"/>
    <n v="47415"/>
    <n v="51512.5"/>
    <n v="264424.90000000002"/>
    <n v="134820"/>
    <n v="1890"/>
    <n v="4011.3490000000002"/>
    <n v="401.13490000000002"/>
    <n v="4055.4738390000002"/>
    <n v="409602.857739"/>
  </r>
  <r>
    <d v="2024-05-24T00:00:00"/>
    <x v="1"/>
    <x v="0"/>
    <m/>
    <x v="0"/>
    <s v="dco"/>
    <x v="8"/>
    <n v="50"/>
    <n v="1170"/>
    <n v="355"/>
    <n v="160"/>
    <n v="50"/>
    <n v="50"/>
    <n v="260"/>
    <n v="1"/>
    <n v="919.43"/>
    <n v="948.3"/>
    <n v="1030.25"/>
    <n v="147108.79999999999"/>
    <n v="47415"/>
    <n v="51512.5"/>
    <n v="246036.3"/>
    <n v="125190"/>
    <n v="1755"/>
    <n v="3729.8130000000001"/>
    <n v="372.98130000000003"/>
    <n v="3770.8409430000002"/>
    <n v="380854.93524299999"/>
  </r>
  <r>
    <d v="2024-05-24T00:00:00"/>
    <x v="1"/>
    <x v="0"/>
    <m/>
    <x v="26"/>
    <s v="jso"/>
    <x v="3"/>
    <n v="50"/>
    <n v="585"/>
    <n v="356"/>
    <n v="0"/>
    <n v="130"/>
    <n v="0"/>
    <n v="130"/>
    <n v="1"/>
    <n v="919.43"/>
    <n v="948.3"/>
    <n v="1030.25"/>
    <n v="0"/>
    <n v="123279"/>
    <n v="0"/>
    <n v="123279"/>
    <n v="62595"/>
    <n v="877.5"/>
    <n v="1867.5150000000001"/>
    <n v="186.75150000000002"/>
    <n v="1888.0576650000003"/>
    <n v="190693.82416500003"/>
  </r>
  <r>
    <d v="2024-05-24T00:00:00"/>
    <x v="1"/>
    <x v="0"/>
    <m/>
    <x v="11"/>
    <s v="Dro"/>
    <x v="0"/>
    <n v="65"/>
    <n v="2691"/>
    <n v="357"/>
    <n v="400"/>
    <n v="30"/>
    <n v="30"/>
    <n v="460"/>
    <n v="1"/>
    <n v="1161.27"/>
    <n v="1190.1300000000001"/>
    <n v="1272.08"/>
    <n v="464508"/>
    <n v="35703.9"/>
    <n v="38162.399999999994"/>
    <n v="538374.30000000005"/>
    <n v="287937"/>
    <n v="4036.5"/>
    <n v="8303.478000000001"/>
    <n v="830.34780000000012"/>
    <n v="8394.8162580000007"/>
    <n v="847876.44205800002"/>
  </r>
  <r>
    <d v="2024-05-24T00:00:00"/>
    <x v="1"/>
    <x v="0"/>
    <m/>
    <x v="11"/>
    <s v="jso"/>
    <x v="3"/>
    <n v="50"/>
    <n v="9"/>
    <n v="357"/>
    <n v="2"/>
    <n v="0"/>
    <n v="0"/>
    <n v="2"/>
    <n v="1"/>
    <n v="919.43"/>
    <n v="948.3"/>
    <n v="1030.25"/>
    <n v="1838.86"/>
    <n v="0"/>
    <n v="0"/>
    <n v="1838.86"/>
    <n v="963"/>
    <n v="13.5"/>
    <n v="28.153599999999997"/>
    <n v="2.8153600000000001"/>
    <n v="28.4632896"/>
    <n v="2874.7922495999996"/>
  </r>
  <r>
    <d v="2024-05-24T00:00:00"/>
    <x v="1"/>
    <x v="0"/>
    <m/>
    <x v="108"/>
    <s v="Dro"/>
    <x v="0"/>
    <n v="65"/>
    <n v="1755"/>
    <n v="358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5-24T00:00:00"/>
    <x v="1"/>
    <x v="0"/>
    <m/>
    <x v="108"/>
    <s v="Dro"/>
    <x v="0"/>
    <n v="65"/>
    <n v="1755"/>
    <n v="359"/>
    <n v="0"/>
    <n v="300"/>
    <n v="0"/>
    <n v="300"/>
    <n v="1"/>
    <n v="1161.27"/>
    <n v="1190.1300000000001"/>
    <n v="1272.08"/>
    <n v="0"/>
    <n v="357039.00000000006"/>
    <n v="0"/>
    <n v="357039.00000000006"/>
    <n v="187785"/>
    <n v="2632.5"/>
    <n v="5474.5650000000005"/>
    <n v="547.45650000000012"/>
    <n v="5534.785214999999"/>
    <n v="559013.30671499996"/>
  </r>
  <r>
    <d v="2024-05-24T00:00:00"/>
    <x v="1"/>
    <x v="0"/>
    <m/>
    <x v="35"/>
    <s v="Dro"/>
    <x v="0"/>
    <n v="65"/>
    <n v="7020"/>
    <n v="360"/>
    <n v="600"/>
    <n v="400"/>
    <n v="200"/>
    <n v="1200"/>
    <n v="1"/>
    <n v="1161.27"/>
    <n v="1190.1300000000001"/>
    <n v="1272.08"/>
    <n v="696762"/>
    <n v="476052.00000000006"/>
    <n v="254416"/>
    <n v="1427230"/>
    <n v="751140"/>
    <n v="10530"/>
    <n v="21889"/>
    <n v="2188.9"/>
    <n v="22129.778999999999"/>
    <n v="2235107.679"/>
  </r>
  <r>
    <d v="2024-05-24T00:00:00"/>
    <x v="1"/>
    <x v="0"/>
    <m/>
    <x v="3"/>
    <s v="jso"/>
    <x v="3"/>
    <n v="50"/>
    <n v="5400"/>
    <n v="361"/>
    <n v="600"/>
    <n v="400"/>
    <n v="200"/>
    <n v="1200"/>
    <n v="1"/>
    <n v="919.43"/>
    <n v="948.3"/>
    <n v="1030.25"/>
    <n v="551658"/>
    <n v="379320"/>
    <n v="206050"/>
    <n v="1137028"/>
    <n v="577800"/>
    <n v="8100"/>
    <n v="17229.28"/>
    <n v="1722.9279999999999"/>
    <n v="17418.802080000001"/>
    <n v="1759299.0100800002"/>
  </r>
  <r>
    <d v="2024-05-24T00:00:00"/>
    <x v="1"/>
    <x v="1"/>
    <m/>
    <x v="17"/>
    <s v="mo"/>
    <x v="1"/>
    <n v="50"/>
    <n v="3150"/>
    <n v="191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24T00:00:00"/>
    <x v="1"/>
    <x v="1"/>
    <m/>
    <x v="17"/>
    <s v="mo"/>
    <x v="1"/>
    <n v="50"/>
    <n v="3150"/>
    <n v="192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5-24T00:00:00"/>
    <x v="1"/>
    <x v="6"/>
    <m/>
    <x v="67"/>
    <s v="jso"/>
    <x v="3"/>
    <n v="50"/>
    <n v="1800"/>
    <n v="68"/>
    <n v="0"/>
    <n v="300"/>
    <n v="100"/>
    <n v="400"/>
    <n v="1"/>
    <n v="919.43"/>
    <n v="948.3"/>
    <n v="1030.25"/>
    <n v="0"/>
    <n v="284490"/>
    <n v="103025"/>
    <n v="387515"/>
    <n v="192600"/>
    <n v="2700"/>
    <n v="5828.1500000000005"/>
    <n v="582.81500000000005"/>
    <n v="5892.25965"/>
    <n v="595118.22464999999"/>
  </r>
  <r>
    <d v="2024-05-24T00:00:00"/>
    <x v="1"/>
    <x v="6"/>
    <m/>
    <x v="67"/>
    <s v="Dro"/>
    <x v="0"/>
    <n v="65"/>
    <n v="1228.5"/>
    <n v="69"/>
    <n v="80"/>
    <n v="80"/>
    <n v="50"/>
    <n v="210"/>
    <n v="1"/>
    <n v="1161.27"/>
    <n v="1190.1300000000001"/>
    <n v="1272.08"/>
    <n v="92901.6"/>
    <n v="95210.400000000009"/>
    <n v="63604"/>
    <n v="251716"/>
    <n v="131449.5"/>
    <n v="1842.75"/>
    <n v="3850.0825"/>
    <n v="385.00825000000003"/>
    <n v="3892.4334075000006"/>
    <n v="393135.77415750001"/>
  </r>
  <r>
    <d v="2024-05-24T00:00:00"/>
    <x v="1"/>
    <x v="6"/>
    <m/>
    <x v="67"/>
    <s v="javo"/>
    <x v="7"/>
    <n v="50"/>
    <n v="405"/>
    <n v="69"/>
    <n v="50"/>
    <n v="20"/>
    <n v="20"/>
    <n v="90"/>
    <n v="1"/>
    <n v="919.43"/>
    <n v="948.3"/>
    <n v="1030.25"/>
    <n v="45971.5"/>
    <n v="18966"/>
    <n v="20605"/>
    <n v="85542.5"/>
    <n v="43335"/>
    <n v="607.5"/>
    <n v="1294.8500000000001"/>
    <n v="129.48500000000001"/>
    <n v="1309.0933500000001"/>
    <n v="132218.42835"/>
  </r>
  <r>
    <d v="2024-05-24T00:00:00"/>
    <x v="1"/>
    <x v="6"/>
    <m/>
    <x v="67"/>
    <s v="jso"/>
    <x v="3"/>
    <n v="50"/>
    <n v="1350"/>
    <n v="70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4T00:00:00"/>
    <x v="1"/>
    <x v="6"/>
    <m/>
    <x v="67"/>
    <s v="jso"/>
    <x v="3"/>
    <n v="50"/>
    <n v="2250"/>
    <n v="71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5-24T00:00:00"/>
    <x v="1"/>
    <x v="8"/>
    <m/>
    <x v="76"/>
    <s v="mo"/>
    <x v="1"/>
    <n v="50"/>
    <n v="900"/>
    <n v="69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24T00:00:00"/>
    <x v="1"/>
    <x v="8"/>
    <m/>
    <x v="76"/>
    <s v="mo"/>
    <x v="1"/>
    <n v="50"/>
    <n v="900"/>
    <n v="70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24T00:00:00"/>
    <x v="1"/>
    <x v="8"/>
    <m/>
    <x v="76"/>
    <s v="mo"/>
    <x v="1"/>
    <n v="50"/>
    <n v="900"/>
    <n v="71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24T00:00:00"/>
    <x v="1"/>
    <x v="8"/>
    <m/>
    <x v="76"/>
    <s v="mo"/>
    <x v="1"/>
    <n v="50"/>
    <n v="900"/>
    <n v="72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24T00:00:00"/>
    <x v="1"/>
    <x v="8"/>
    <m/>
    <x v="76"/>
    <s v="mo"/>
    <x v="1"/>
    <n v="50"/>
    <n v="900"/>
    <n v="73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24T00:00:00"/>
    <x v="1"/>
    <x v="8"/>
    <m/>
    <x v="76"/>
    <s v="mo"/>
    <x v="1"/>
    <n v="50"/>
    <n v="900"/>
    <n v="74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24T00:00:00"/>
    <x v="1"/>
    <x v="8"/>
    <m/>
    <x v="76"/>
    <s v="mo"/>
    <x v="1"/>
    <n v="50"/>
    <n v="900"/>
    <n v="75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24T00:00:00"/>
    <x v="1"/>
    <x v="4"/>
    <m/>
    <x v="7"/>
    <s v="Dro"/>
    <x v="0"/>
    <n v="65"/>
    <n v="2340"/>
    <n v="204"/>
    <n v="200"/>
    <n v="200"/>
    <n v="0"/>
    <n v="400"/>
    <n v="1"/>
    <n v="1161.27"/>
    <n v="1190.1300000000001"/>
    <n v="1272.08"/>
    <n v="232254"/>
    <n v="238026.00000000003"/>
    <n v="0"/>
    <n v="470280"/>
    <n v="250380"/>
    <n v="3510"/>
    <n v="7241.7"/>
    <n v="724.17000000000007"/>
    <n v="7321.3586999999998"/>
    <n v="739457.22869999998"/>
  </r>
  <r>
    <d v="2024-05-24T00:00:00"/>
    <x v="1"/>
    <x v="4"/>
    <m/>
    <x v="7"/>
    <s v="cwo"/>
    <x v="4"/>
    <n v="65"/>
    <n v="1170"/>
    <n v="205"/>
    <n v="0"/>
    <n v="0"/>
    <n v="200"/>
    <n v="200"/>
    <n v="1"/>
    <n v="1160.02"/>
    <n v="1188.9000000000001"/>
    <n v="1270.83"/>
    <n v="0"/>
    <n v="0"/>
    <n v="254166"/>
    <n v="254166"/>
    <n v="125190"/>
    <n v="1755"/>
    <n v="3811.11"/>
    <n v="381.11100000000005"/>
    <n v="3853.0322099999998"/>
    <n v="389156.25320999994"/>
  </r>
  <r>
    <d v="2024-05-24T00:00:00"/>
    <x v="1"/>
    <x v="4"/>
    <m/>
    <x v="7"/>
    <s v="Dro"/>
    <x v="0"/>
    <n v="65"/>
    <n v="585"/>
    <n v="205"/>
    <n v="0"/>
    <n v="0"/>
    <n v="100"/>
    <n v="100"/>
    <n v="1"/>
    <n v="1161.27"/>
    <n v="1190.1300000000001"/>
    <n v="1272.08"/>
    <n v="0"/>
    <n v="0"/>
    <n v="127208"/>
    <n v="127208"/>
    <n v="62595"/>
    <n v="877.5"/>
    <n v="1906.8050000000001"/>
    <n v="190.68050000000002"/>
    <n v="1927.7798549999998"/>
    <n v="194705.76535499998"/>
  </r>
  <r>
    <d v="2024-05-24T00:00:00"/>
    <x v="1"/>
    <x v="4"/>
    <m/>
    <x v="7"/>
    <s v="cwo"/>
    <x v="4"/>
    <n v="65"/>
    <n v="1755"/>
    <n v="206"/>
    <n v="0"/>
    <n v="300"/>
    <n v="0"/>
    <n v="300"/>
    <n v="1"/>
    <n v="1160.02"/>
    <n v="1188.9000000000001"/>
    <n v="1270.83"/>
    <n v="0"/>
    <n v="356670"/>
    <n v="0"/>
    <n v="356670"/>
    <n v="187785"/>
    <n v="2632.5"/>
    <n v="5470.875"/>
    <n v="547.08749999999998"/>
    <n v="5531.0546250000007"/>
    <n v="558636.51712500001"/>
  </r>
  <r>
    <d v="2024-05-24T00:00:00"/>
    <x v="1"/>
    <x v="4"/>
    <m/>
    <x v="7"/>
    <s v="cwo"/>
    <x v="4"/>
    <n v="65"/>
    <n v="2340"/>
    <n v="207"/>
    <n v="400"/>
    <n v="0"/>
    <n v="0"/>
    <n v="400"/>
    <n v="1"/>
    <n v="1160.02"/>
    <n v="1188.9000000000001"/>
    <n v="1270.83"/>
    <n v="464008"/>
    <n v="0"/>
    <n v="0"/>
    <n v="464008"/>
    <n v="250380"/>
    <n v="3510"/>
    <n v="7178.9800000000005"/>
    <n v="717.89800000000014"/>
    <n v="7257.9487800000006"/>
    <n v="733052.82678"/>
  </r>
  <r>
    <d v="2024-05-24T00:00:00"/>
    <x v="1"/>
    <x v="4"/>
    <m/>
    <x v="48"/>
    <s v="Dro"/>
    <x v="0"/>
    <n v="65"/>
    <n v="877.5"/>
    <n v="208"/>
    <n v="0"/>
    <n v="0"/>
    <n v="150"/>
    <n v="150"/>
    <n v="1"/>
    <n v="1161.27"/>
    <n v="1190.1300000000001"/>
    <n v="1272.08"/>
    <n v="0"/>
    <n v="0"/>
    <n v="190812"/>
    <n v="190812"/>
    <n v="93892.5"/>
    <n v="1316.25"/>
    <n v="2860.2075"/>
    <n v="286.02075000000002"/>
    <n v="2891.6697825000006"/>
    <n v="292058.64803250006"/>
  </r>
  <r>
    <d v="2024-05-24T00:00:00"/>
    <x v="1"/>
    <x v="4"/>
    <m/>
    <x v="48"/>
    <s v="Dro"/>
    <x v="0"/>
    <n v="65"/>
    <n v="1462.5"/>
    <n v="209"/>
    <n v="0"/>
    <n v="250"/>
    <n v="0"/>
    <n v="250"/>
    <n v="1"/>
    <n v="1161.27"/>
    <n v="1190.1300000000001"/>
    <n v="1272.08"/>
    <n v="0"/>
    <n v="297532.5"/>
    <n v="0"/>
    <n v="297532.5"/>
    <n v="156487.5"/>
    <n v="2193.75"/>
    <n v="4562.1374999999998"/>
    <n v="456.21375"/>
    <n v="4612.3210125000005"/>
    <n v="465844.42226249998"/>
  </r>
  <r>
    <d v="2024-05-24T00:00:00"/>
    <x v="1"/>
    <x v="4"/>
    <m/>
    <x v="48"/>
    <s v="Dro"/>
    <x v="0"/>
    <n v="65"/>
    <n v="1755"/>
    <n v="210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5-24T00:00:00"/>
    <x v="1"/>
    <x v="4"/>
    <m/>
    <x v="48"/>
    <s v="cwo"/>
    <x v="4"/>
    <n v="65"/>
    <n v="877.5"/>
    <n v="211"/>
    <n v="0"/>
    <n v="0"/>
    <n v="150"/>
    <n v="150"/>
    <n v="1"/>
    <n v="1160.02"/>
    <n v="1188.9000000000001"/>
    <n v="1270.83"/>
    <n v="0"/>
    <n v="0"/>
    <n v="190624.5"/>
    <n v="190624.5"/>
    <n v="93892.5"/>
    <n v="1316.25"/>
    <n v="2858.3325"/>
    <n v="285.83325000000002"/>
    <n v="2889.7741575000005"/>
    <n v="291867.18990750005"/>
  </r>
  <r>
    <d v="2024-05-24T00:00:00"/>
    <x v="1"/>
    <x v="4"/>
    <m/>
    <x v="48"/>
    <s v="cwo"/>
    <x v="4"/>
    <n v="65"/>
    <n v="1462.5"/>
    <n v="212"/>
    <n v="0"/>
    <n v="250"/>
    <n v="0"/>
    <n v="250"/>
    <n v="1"/>
    <n v="1160.02"/>
    <n v="1188.9000000000001"/>
    <n v="1270.83"/>
    <n v="0"/>
    <n v="297225"/>
    <n v="0"/>
    <n v="297225"/>
    <n v="156487.5"/>
    <n v="2193.75"/>
    <n v="4559.0625"/>
    <n v="455.90625"/>
    <n v="4609.2121875000003"/>
    <n v="465530.43093749997"/>
  </r>
  <r>
    <d v="2024-05-24T00:00:00"/>
    <x v="1"/>
    <x v="4"/>
    <m/>
    <x v="48"/>
    <s v="cwo"/>
    <x v="4"/>
    <n v="65"/>
    <n v="1755"/>
    <n v="213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5-24T00:00:00"/>
    <x v="1"/>
    <x v="2"/>
    <m/>
    <x v="115"/>
    <s v="jso"/>
    <x v="3"/>
    <n v="50"/>
    <n v="1350"/>
    <n v="242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4T00:00:00"/>
    <x v="1"/>
    <x v="2"/>
    <m/>
    <x v="115"/>
    <s v="jso"/>
    <x v="3"/>
    <n v="50"/>
    <n v="1350"/>
    <n v="24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4T00:00:00"/>
    <x v="1"/>
    <x v="2"/>
    <m/>
    <x v="115"/>
    <s v="jso"/>
    <x v="3"/>
    <n v="50"/>
    <n v="1350"/>
    <n v="244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4T00:00:00"/>
    <x v="1"/>
    <x v="2"/>
    <m/>
    <x v="115"/>
    <s v="jso"/>
    <x v="3"/>
    <n v="50"/>
    <n v="450"/>
    <n v="245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5-24T00:00:00"/>
    <x v="1"/>
    <x v="2"/>
    <m/>
    <x v="115"/>
    <s v="jso"/>
    <x v="3"/>
    <n v="50"/>
    <n v="1350"/>
    <n v="24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4T00:00:00"/>
    <x v="1"/>
    <x v="2"/>
    <m/>
    <x v="115"/>
    <s v="jso"/>
    <x v="3"/>
    <n v="50"/>
    <n v="450"/>
    <n v="247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5-24T00:00:00"/>
    <x v="1"/>
    <x v="2"/>
    <m/>
    <x v="116"/>
    <s v="jso"/>
    <x v="3"/>
    <n v="50"/>
    <n v="1575"/>
    <n v="248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4T00:00:00"/>
    <x v="1"/>
    <x v="2"/>
    <m/>
    <x v="116"/>
    <s v="jso"/>
    <x v="3"/>
    <n v="50"/>
    <n v="1575"/>
    <n v="249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4T00:00:00"/>
    <x v="1"/>
    <x v="2"/>
    <m/>
    <x v="32"/>
    <s v="jso"/>
    <x v="3"/>
    <n v="50"/>
    <n v="3600"/>
    <n v="250"/>
    <n v="400"/>
    <n v="300"/>
    <n v="100"/>
    <n v="800"/>
    <n v="1"/>
    <n v="919.43"/>
    <n v="948.3"/>
    <n v="1030.25"/>
    <n v="367772"/>
    <n v="284490"/>
    <n v="103025"/>
    <n v="755287"/>
    <n v="385200"/>
    <n v="5400"/>
    <n v="11458.87"/>
    <n v="1145.8870000000002"/>
    <n v="11584.917570000003"/>
    <n v="1170076.6745700003"/>
  </r>
  <r>
    <d v="2024-05-24T00:00:00"/>
    <x v="1"/>
    <x v="2"/>
    <m/>
    <x v="32"/>
    <s v="jmso"/>
    <x v="2"/>
    <n v="50"/>
    <n v="2700"/>
    <n v="251"/>
    <n v="300"/>
    <n v="200"/>
    <n v="100"/>
    <n v="600"/>
    <n v="1"/>
    <n v="919.43"/>
    <n v="948.3"/>
    <n v="1030.25"/>
    <n v="275829"/>
    <n v="189660"/>
    <n v="103025"/>
    <n v="568514"/>
    <n v="288900"/>
    <n v="4050"/>
    <n v="8614.64"/>
    <n v="861.46399999999994"/>
    <n v="8709.4010400000006"/>
    <n v="879649.50504000008"/>
  </r>
  <r>
    <d v="2024-05-25T00:00:00"/>
    <x v="1"/>
    <x v="4"/>
    <m/>
    <x v="68"/>
    <s v="mo"/>
    <x v="1"/>
    <n v="50"/>
    <n v="1350"/>
    <n v="214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5T00:00:00"/>
    <x v="1"/>
    <x v="4"/>
    <m/>
    <x v="68"/>
    <s v="mo"/>
    <x v="1"/>
    <n v="50"/>
    <n v="900"/>
    <n v="215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25T00:00:00"/>
    <x v="1"/>
    <x v="4"/>
    <m/>
    <x v="68"/>
    <s v="mo"/>
    <x v="1"/>
    <n v="50"/>
    <n v="1350"/>
    <n v="216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5-25T00:00:00"/>
    <x v="1"/>
    <x v="4"/>
    <m/>
    <x v="68"/>
    <s v="javo"/>
    <x v="7"/>
    <n v="50"/>
    <n v="1350"/>
    <n v="21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5T00:00:00"/>
    <x v="1"/>
    <x v="4"/>
    <m/>
    <x v="68"/>
    <s v="javo"/>
    <x v="7"/>
    <n v="50"/>
    <n v="1350"/>
    <n v="218"/>
    <n v="0"/>
    <n v="250"/>
    <n v="50"/>
    <n v="300"/>
    <n v="1"/>
    <n v="919.43"/>
    <n v="948.3"/>
    <n v="1030.25"/>
    <n v="0"/>
    <n v="237075"/>
    <n v="51512.5"/>
    <n v="288587.5"/>
    <n v="144450"/>
    <n v="2025"/>
    <n v="4350.625"/>
    <n v="435.0625"/>
    <n v="4398.4818750000004"/>
    <n v="444246.669375"/>
  </r>
  <r>
    <d v="2024-05-25T00:00:00"/>
    <x v="1"/>
    <x v="4"/>
    <m/>
    <x v="10"/>
    <s v="javo"/>
    <x v="7"/>
    <n v="50"/>
    <n v="1350"/>
    <n v="21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5T00:00:00"/>
    <x v="1"/>
    <x v="4"/>
    <m/>
    <x v="10"/>
    <s v="javo"/>
    <x v="7"/>
    <n v="50"/>
    <n v="1350"/>
    <n v="220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5T00:00:00"/>
    <x v="1"/>
    <x v="4"/>
    <m/>
    <x v="10"/>
    <s v="javo"/>
    <x v="7"/>
    <n v="50"/>
    <n v="1350"/>
    <n v="221"/>
    <n v="100"/>
    <n v="200"/>
    <n v="0"/>
    <n v="300"/>
    <n v="1"/>
    <n v="919.43"/>
    <n v="948.3"/>
    <n v="1030.25"/>
    <n v="91943"/>
    <n v="189660"/>
    <n v="0"/>
    <n v="281603"/>
    <n v="144450"/>
    <n v="2025"/>
    <n v="4280.78"/>
    <n v="428.07799999999997"/>
    <n v="4327.8685800000003"/>
    <n v="437114.72658000002"/>
  </r>
  <r>
    <d v="2024-05-25T00:00:00"/>
    <x v="1"/>
    <x v="4"/>
    <m/>
    <x v="10"/>
    <s v="javo"/>
    <x v="7"/>
    <n v="50"/>
    <n v="1350"/>
    <n v="222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5T00:00:00"/>
    <x v="1"/>
    <x v="4"/>
    <m/>
    <x v="10"/>
    <s v="javo"/>
    <x v="7"/>
    <n v="50"/>
    <n v="900"/>
    <n v="223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26T00:00:00"/>
    <x v="1"/>
    <x v="3"/>
    <m/>
    <x v="44"/>
    <s v="cwo"/>
    <x v="4"/>
    <n v="65"/>
    <n v="1708.1999999999998"/>
    <n v="155"/>
    <n v="0"/>
    <n v="150"/>
    <n v="142"/>
    <n v="292"/>
    <n v="1"/>
    <n v="1160.02"/>
    <n v="1188.9000000000001"/>
    <n v="1270.83"/>
    <n v="0"/>
    <n v="178335"/>
    <n v="180457.86"/>
    <n v="358792.86"/>
    <n v="182777.4"/>
    <n v="2562.2999999999997"/>
    <n v="5441.325600000001"/>
    <n v="544.13256000000013"/>
    <n v="5501.1801816000007"/>
    <n v="555619.19834160013"/>
  </r>
  <r>
    <d v="2024-05-26T00:00:00"/>
    <x v="1"/>
    <x v="3"/>
    <m/>
    <x v="44"/>
    <s v="jso"/>
    <x v="3"/>
    <n v="50"/>
    <n v="36"/>
    <n v="155"/>
    <n v="8"/>
    <n v="0"/>
    <n v="0"/>
    <n v="8"/>
    <n v="1"/>
    <n v="919.43"/>
    <n v="948.3"/>
    <n v="1030.25"/>
    <n v="7355.44"/>
    <n v="0"/>
    <n v="0"/>
    <n v="7355.44"/>
    <n v="3852"/>
    <n v="54"/>
    <n v="112.61439999999999"/>
    <n v="11.26144"/>
    <n v="113.8531584"/>
    <n v="11499.168998399999"/>
  </r>
  <r>
    <d v="2024-05-26T00:00:00"/>
    <x v="1"/>
    <x v="3"/>
    <m/>
    <x v="42"/>
    <s v="cwo"/>
    <x v="4"/>
    <n v="65"/>
    <n v="1755"/>
    <n v="156"/>
    <n v="150"/>
    <n v="50"/>
    <n v="100"/>
    <n v="300"/>
    <n v="1"/>
    <n v="1160.02"/>
    <n v="1188.9000000000001"/>
    <n v="1270.83"/>
    <n v="174003"/>
    <n v="59445.000000000007"/>
    <n v="127083"/>
    <n v="360531"/>
    <n v="187785"/>
    <n v="2632.5"/>
    <n v="5509.4849999999997"/>
    <n v="550.94849999999997"/>
    <n v="5570.0893350000006"/>
    <n v="562579.02283500007"/>
  </r>
  <r>
    <d v="2024-05-26T00:00:00"/>
    <x v="1"/>
    <x v="3"/>
    <m/>
    <x v="58"/>
    <s v="cwo"/>
    <x v="4"/>
    <n v="65"/>
    <n v="1316.25"/>
    <n v="157"/>
    <n v="150"/>
    <n v="50"/>
    <n v="25"/>
    <n v="225"/>
    <n v="1"/>
    <n v="1160.02"/>
    <n v="1188.9000000000001"/>
    <n v="1270.83"/>
    <n v="174003"/>
    <n v="59445.000000000007"/>
    <n v="31770.75"/>
    <n v="265218.75"/>
    <n v="140838.75"/>
    <n v="1974.375"/>
    <n v="4080.3187499999999"/>
    <n v="408.03187500000001"/>
    <n v="4125.2022562499997"/>
    <n v="416645.42788124998"/>
  </r>
  <r>
    <d v="2024-05-26T00:00:00"/>
    <x v="1"/>
    <x v="3"/>
    <m/>
    <x v="58"/>
    <s v="cwo"/>
    <x v="4"/>
    <n v="65"/>
    <n v="1608.75"/>
    <n v="158"/>
    <n v="200"/>
    <n v="50"/>
    <n v="25"/>
    <n v="275"/>
    <n v="1"/>
    <n v="1160.02"/>
    <n v="1188.9000000000001"/>
    <n v="1270.83"/>
    <n v="232004"/>
    <n v="59445.000000000007"/>
    <n v="31770.75"/>
    <n v="323219.75"/>
    <n v="172136.25"/>
    <n v="2413.125"/>
    <n v="4977.6912499999999"/>
    <n v="497.76912500000003"/>
    <n v="5032.4458537499995"/>
    <n v="508277.03122874995"/>
  </r>
  <r>
    <d v="2024-05-26T00:00:00"/>
    <x v="1"/>
    <x v="3"/>
    <m/>
    <x v="43"/>
    <s v="cwo"/>
    <x v="4"/>
    <n v="65"/>
    <n v="1608.75"/>
    <n v="159"/>
    <n v="160"/>
    <n v="65"/>
    <n v="50"/>
    <n v="275"/>
    <n v="1"/>
    <n v="1160.02"/>
    <n v="1188.9000000000001"/>
    <n v="1270.83"/>
    <n v="185603.20000000001"/>
    <n v="77278.5"/>
    <n v="63541.5"/>
    <n v="326423.2"/>
    <n v="172136.25"/>
    <n v="2413.125"/>
    <n v="5009.7257500000005"/>
    <n v="500.97257500000006"/>
    <n v="5064.8327332500003"/>
    <n v="511548.10605825001"/>
  </r>
  <r>
    <d v="2024-05-26T00:00:00"/>
    <x v="1"/>
    <x v="3"/>
    <m/>
    <x v="43"/>
    <s v="cro"/>
    <x v="5"/>
    <n v="65"/>
    <n v="585"/>
    <n v="159"/>
    <n v="0"/>
    <n v="100"/>
    <n v="0"/>
    <n v="100"/>
    <n v="1"/>
    <n v="1161.27"/>
    <n v="1190.1300000000001"/>
    <n v="1272.08"/>
    <n v="0"/>
    <n v="119013.00000000001"/>
    <n v="0"/>
    <n v="119013.00000000001"/>
    <n v="62595"/>
    <n v="877.5"/>
    <n v="1824.855"/>
    <n v="182.4855"/>
    <n v="1844.9284050000003"/>
    <n v="186337.76890500003"/>
  </r>
  <r>
    <d v="2024-05-26T00:00:00"/>
    <x v="1"/>
    <x v="3"/>
    <m/>
    <x v="43"/>
    <s v="jmso"/>
    <x v="2"/>
    <n v="50"/>
    <n v="112.5"/>
    <n v="159"/>
    <n v="0"/>
    <n v="25"/>
    <n v="0"/>
    <n v="25"/>
    <n v="1"/>
    <n v="919.43"/>
    <n v="948.3"/>
    <n v="1030.25"/>
    <n v="0"/>
    <n v="23707.5"/>
    <n v="0"/>
    <n v="23707.5"/>
    <n v="12037.5"/>
    <n v="168.75"/>
    <n v="359.13749999999999"/>
    <n v="35.91375"/>
    <n v="363.08801249999999"/>
    <n v="36671.889262499993"/>
  </r>
  <r>
    <d v="2024-05-26T00:00:00"/>
    <x v="1"/>
    <x v="3"/>
    <m/>
    <x v="43"/>
    <s v="javo"/>
    <x v="7"/>
    <n v="50"/>
    <n v="180"/>
    <n v="159"/>
    <n v="0"/>
    <n v="0"/>
    <n v="40"/>
    <n v="40"/>
    <n v="1"/>
    <n v="919.43"/>
    <n v="948.3"/>
    <n v="1030.25"/>
    <n v="0"/>
    <n v="0"/>
    <n v="41210"/>
    <n v="41210"/>
    <n v="19260"/>
    <n v="270"/>
    <n v="607.4"/>
    <n v="60.74"/>
    <n v="614.08140000000003"/>
    <n v="62022.221400000002"/>
  </r>
  <r>
    <d v="2024-05-26T00:00:00"/>
    <x v="1"/>
    <x v="3"/>
    <m/>
    <x v="43"/>
    <s v="cwo"/>
    <x v="4"/>
    <n v="65"/>
    <n v="1462.5"/>
    <n v="160"/>
    <n v="150"/>
    <n v="100"/>
    <n v="0"/>
    <n v="250"/>
    <n v="1"/>
    <n v="1160.02"/>
    <n v="1188.9000000000001"/>
    <n v="1270.83"/>
    <n v="174003"/>
    <n v="118890.00000000001"/>
    <n v="0"/>
    <n v="292893"/>
    <n v="156487.5"/>
    <n v="2193.75"/>
    <n v="4515.7425000000003"/>
    <n v="451.57425000000006"/>
    <n v="4565.4156675000004"/>
    <n v="461106.9824175"/>
  </r>
  <r>
    <d v="2024-05-26T00:00:00"/>
    <x v="1"/>
    <x v="3"/>
    <m/>
    <x v="43"/>
    <s v="cro"/>
    <x v="5"/>
    <n v="65"/>
    <n v="1023.7499999999999"/>
    <n v="160"/>
    <n v="100"/>
    <n v="0"/>
    <n v="75"/>
    <n v="175"/>
    <n v="1"/>
    <n v="1161.27"/>
    <n v="1190.1300000000001"/>
    <n v="1272.08"/>
    <n v="116127"/>
    <n v="0"/>
    <n v="95406"/>
    <n v="211533"/>
    <n v="109541.24999999999"/>
    <n v="1535.6249999999998"/>
    <n v="3226.0987500000001"/>
    <n v="322.60987500000005"/>
    <n v="3261.5858362500003"/>
    <n v="329420.16946125001"/>
  </r>
  <r>
    <d v="2024-05-26T00:00:00"/>
    <x v="1"/>
    <x v="3"/>
    <m/>
    <x v="45"/>
    <s v="cwo"/>
    <x v="4"/>
    <n v="65"/>
    <n v="1755"/>
    <n v="161"/>
    <n v="215"/>
    <n v="35"/>
    <n v="50"/>
    <n v="300"/>
    <n v="1"/>
    <n v="1160.02"/>
    <n v="1188.9000000000001"/>
    <n v="1270.83"/>
    <n v="249404.3"/>
    <n v="41611.5"/>
    <n v="63541.5"/>
    <n v="354557.3"/>
    <n v="187785"/>
    <n v="2632.5"/>
    <n v="5449.7480000000005"/>
    <n v="544.97480000000007"/>
    <n v="5509.6952280000005"/>
    <n v="556479.21802800009"/>
  </r>
  <r>
    <d v="2024-05-26T00:00:00"/>
    <x v="1"/>
    <x v="3"/>
    <m/>
    <x v="45"/>
    <s v="cwo"/>
    <x v="4"/>
    <n v="65"/>
    <n v="2778.75"/>
    <n v="162"/>
    <n v="350"/>
    <n v="25"/>
    <n v="100"/>
    <n v="475"/>
    <n v="1"/>
    <n v="1160.02"/>
    <n v="1188.9000000000001"/>
    <n v="1270.83"/>
    <n v="406007"/>
    <n v="29722.500000000004"/>
    <n v="127083"/>
    <n v="562812.5"/>
    <n v="297326.25"/>
    <n v="4168.125"/>
    <n v="8643.0687500000004"/>
    <n v="864.3068750000001"/>
    <n v="8738.1425062500002"/>
    <n v="882552.39313124993"/>
  </r>
  <r>
    <d v="2024-05-26T00:00:00"/>
    <x v="1"/>
    <x v="3"/>
    <m/>
    <x v="45"/>
    <s v="jso"/>
    <x v="3"/>
    <n v="50"/>
    <n v="117"/>
    <n v="162"/>
    <n v="0"/>
    <n v="0"/>
    <n v="26"/>
    <n v="26"/>
    <n v="1"/>
    <n v="919.43"/>
    <n v="948.3"/>
    <n v="1030.25"/>
    <n v="0"/>
    <n v="0"/>
    <n v="26786.5"/>
    <n v="26786.5"/>
    <n v="12519"/>
    <n v="175.5"/>
    <n v="394.81"/>
    <n v="39.481000000000002"/>
    <n v="399.15290999999996"/>
    <n v="40314.443909999995"/>
  </r>
  <r>
    <d v="2024-05-26T00:00:00"/>
    <x v="1"/>
    <x v="0"/>
    <m/>
    <x v="106"/>
    <s v="jso"/>
    <x v="3"/>
    <n v="50"/>
    <n v="2700"/>
    <n v="362"/>
    <n v="540"/>
    <n v="30"/>
    <n v="30"/>
    <n v="600"/>
    <n v="1"/>
    <n v="919.43"/>
    <n v="948.3"/>
    <n v="1030.25"/>
    <n v="496492.19999999995"/>
    <n v="28449"/>
    <n v="30907.5"/>
    <n v="555848.69999999995"/>
    <n v="288900"/>
    <n v="4050"/>
    <n v="8487.9869999999992"/>
    <n v="848.79869999999994"/>
    <n v="8581.3548570000003"/>
    <n v="866716.84055700002"/>
  </r>
  <r>
    <d v="2024-05-26T00:00:00"/>
    <x v="1"/>
    <x v="0"/>
    <m/>
    <x v="106"/>
    <s v="Dro"/>
    <x v="0"/>
    <n v="65"/>
    <n v="3510"/>
    <n v="363"/>
    <n v="540"/>
    <n v="30"/>
    <n v="30"/>
    <n v="600"/>
    <n v="1"/>
    <n v="1161.27"/>
    <n v="1190.1300000000001"/>
    <n v="1272.08"/>
    <n v="627085.80000000005"/>
    <n v="35703.9"/>
    <n v="38162.399999999994"/>
    <n v="700952.10000000009"/>
    <n v="375570"/>
    <n v="5265"/>
    <n v="10817.871000000001"/>
    <n v="1081.7871000000002"/>
    <n v="10936.867581000002"/>
    <n v="1104623.6256810003"/>
  </r>
  <r>
    <d v="2024-05-26T00:00:00"/>
    <x v="1"/>
    <x v="0"/>
    <m/>
    <x v="52"/>
    <s v="Dro"/>
    <x v="0"/>
    <n v="65"/>
    <n v="1755"/>
    <n v="364"/>
    <n v="200"/>
    <n v="100"/>
    <n v="0"/>
    <n v="300"/>
    <n v="1"/>
    <n v="1161.27"/>
    <n v="1190.1300000000001"/>
    <n v="1272.08"/>
    <n v="232254"/>
    <n v="119013.00000000001"/>
    <n v="0"/>
    <n v="351267"/>
    <n v="187785"/>
    <n v="2632.5"/>
    <n v="5416.8450000000003"/>
    <n v="541.68450000000007"/>
    <n v="5476.4302949999992"/>
    <n v="553119.45979499992"/>
  </r>
  <r>
    <d v="2024-05-26T00:00:00"/>
    <x v="1"/>
    <x v="0"/>
    <m/>
    <x v="52"/>
    <s v="Dro"/>
    <x v="0"/>
    <n v="65"/>
    <n v="1755"/>
    <n v="365"/>
    <n v="200"/>
    <n v="100"/>
    <n v="0"/>
    <n v="300"/>
    <n v="1"/>
    <n v="1161.27"/>
    <n v="1190.1300000000001"/>
    <n v="1272.08"/>
    <n v="232254"/>
    <n v="119013.00000000001"/>
    <n v="0"/>
    <n v="351267"/>
    <n v="187785"/>
    <n v="2632.5"/>
    <n v="5416.8450000000003"/>
    <n v="541.68450000000007"/>
    <n v="5476.4302949999992"/>
    <n v="553119.45979499992"/>
  </r>
  <r>
    <d v="2024-05-26T00:00:00"/>
    <x v="1"/>
    <x v="0"/>
    <m/>
    <x v="4"/>
    <s v="Dro"/>
    <x v="0"/>
    <n v="65"/>
    <n v="7020"/>
    <n v="366"/>
    <n v="600"/>
    <n v="400"/>
    <n v="200"/>
    <n v="1200"/>
    <n v="1"/>
    <n v="1161.27"/>
    <n v="1190.1300000000001"/>
    <n v="1272.08"/>
    <n v="696762"/>
    <n v="476052.00000000006"/>
    <n v="254416"/>
    <n v="1427230"/>
    <n v="751140"/>
    <n v="10530"/>
    <n v="21889"/>
    <n v="2188.9"/>
    <n v="22129.778999999999"/>
    <n v="2235107.679"/>
  </r>
  <r>
    <d v="2024-05-26T00:00:00"/>
    <x v="1"/>
    <x v="0"/>
    <m/>
    <x v="21"/>
    <s v="Dro"/>
    <x v="0"/>
    <n v="65"/>
    <n v="1755"/>
    <n v="367"/>
    <n v="100"/>
    <n v="150"/>
    <n v="50"/>
    <n v="300"/>
    <n v="1"/>
    <n v="1161.27"/>
    <n v="1190.1300000000001"/>
    <n v="1272.08"/>
    <n v="116127"/>
    <n v="178519.50000000003"/>
    <n v="63604"/>
    <n v="358250.5"/>
    <n v="187785"/>
    <n v="2632.5"/>
    <n v="5486.68"/>
    <n v="548.66800000000001"/>
    <n v="5547.0334800000001"/>
    <n v="560250.38147999998"/>
  </r>
  <r>
    <d v="2024-05-26T00:00:00"/>
    <x v="1"/>
    <x v="0"/>
    <m/>
    <x v="21"/>
    <s v="javo"/>
    <x v="7"/>
    <n v="50"/>
    <n v="1350"/>
    <n v="368"/>
    <n v="100"/>
    <n v="150"/>
    <n v="50"/>
    <n v="300"/>
    <n v="1"/>
    <n v="919.43"/>
    <n v="948.3"/>
    <n v="1030.25"/>
    <n v="91943"/>
    <n v="142245"/>
    <n v="51512.5"/>
    <n v="285700.5"/>
    <n v="144450"/>
    <n v="2025"/>
    <n v="4321.7550000000001"/>
    <n v="432.17550000000006"/>
    <n v="4369.2943050000003"/>
    <n v="441298.72480500001"/>
  </r>
  <r>
    <d v="2024-05-26T00:00:00"/>
    <x v="1"/>
    <x v="0"/>
    <m/>
    <x v="4"/>
    <s v="javo"/>
    <x v="7"/>
    <n v="50"/>
    <n v="450"/>
    <n v="369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5-26T00:00:00"/>
    <x v="1"/>
    <x v="0"/>
    <m/>
    <x v="4"/>
    <s v="jso"/>
    <x v="3"/>
    <n v="50"/>
    <n v="4950"/>
    <n v="369"/>
    <n v="500"/>
    <n v="400"/>
    <n v="200"/>
    <n v="1100"/>
    <n v="1"/>
    <n v="919.43"/>
    <n v="948.3"/>
    <n v="1030.25"/>
    <n v="459715"/>
    <n v="379320"/>
    <n v="206050"/>
    <n v="1045085"/>
    <n v="529650"/>
    <n v="7425"/>
    <n v="15821.6"/>
    <n v="1582.16"/>
    <n v="15995.6376"/>
    <n v="1615559.3976"/>
  </r>
  <r>
    <d v="2024-05-26T00:00:00"/>
    <x v="1"/>
    <x v="0"/>
    <m/>
    <x v="25"/>
    <s v="dco"/>
    <x v="8"/>
    <n v="50"/>
    <n v="1350"/>
    <n v="370"/>
    <n v="125"/>
    <n v="100"/>
    <n v="75"/>
    <n v="300"/>
    <n v="1"/>
    <n v="919.43"/>
    <n v="948.3"/>
    <n v="1030.25"/>
    <n v="114928.75"/>
    <n v="94830"/>
    <n v="77268.75"/>
    <n v="287027.5"/>
    <n v="144450"/>
    <n v="2025"/>
    <n v="4335.0249999999996"/>
    <n v="433.5025"/>
    <n v="4382.7102750000004"/>
    <n v="442653.73777500005"/>
  </r>
  <r>
    <d v="2024-05-26T00:00:00"/>
    <x v="1"/>
    <x v="0"/>
    <m/>
    <x v="25"/>
    <s v="jso"/>
    <x v="3"/>
    <n v="50"/>
    <n v="675"/>
    <n v="371"/>
    <n v="55"/>
    <n v="50"/>
    <n v="45"/>
    <n v="150"/>
    <n v="1"/>
    <n v="919.43"/>
    <n v="948.3"/>
    <n v="1030.25"/>
    <n v="50568.649999999994"/>
    <n v="47415"/>
    <n v="46361.25"/>
    <n v="144344.9"/>
    <n v="72225"/>
    <n v="1012.5"/>
    <n v="2175.8240000000001"/>
    <n v="217.58240000000001"/>
    <n v="2199.7580640000001"/>
    <n v="222175.564464"/>
  </r>
  <r>
    <d v="2024-05-26T00:00:00"/>
    <x v="1"/>
    <x v="0"/>
    <m/>
    <x v="25"/>
    <s v="jso"/>
    <x v="3"/>
    <n v="50"/>
    <n v="675"/>
    <n v="372"/>
    <n v="70"/>
    <n v="50"/>
    <n v="30"/>
    <n v="150"/>
    <n v="1"/>
    <n v="919.43"/>
    <n v="948.3"/>
    <n v="1030.25"/>
    <n v="64360.1"/>
    <n v="47415"/>
    <n v="30907.5"/>
    <n v="142682.6"/>
    <n v="72225"/>
    <n v="1012.5"/>
    <n v="2159.201"/>
    <n v="215.92010000000002"/>
    <n v="2182.9522109999998"/>
    <n v="220478.17331099999"/>
  </r>
  <r>
    <d v="2024-05-26T00:00:00"/>
    <x v="1"/>
    <x v="0"/>
    <m/>
    <x v="19"/>
    <s v="Dro"/>
    <x v="0"/>
    <n v="65"/>
    <n v="1755"/>
    <n v="373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5-26T00:00:00"/>
    <x v="1"/>
    <x v="0"/>
    <m/>
    <x v="20"/>
    <s v="Dro"/>
    <x v="0"/>
    <n v="65"/>
    <n v="1755"/>
    <n v="374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5-26T00:00:00"/>
    <x v="1"/>
    <x v="0"/>
    <m/>
    <x v="56"/>
    <s v="dco"/>
    <x v="8"/>
    <n v="50"/>
    <n v="1350"/>
    <n v="375"/>
    <n v="125"/>
    <n v="100"/>
    <n v="75"/>
    <n v="300"/>
    <n v="1"/>
    <n v="919.43"/>
    <n v="948.3"/>
    <n v="1030.25"/>
    <n v="114928.75"/>
    <n v="94830"/>
    <n v="77268.75"/>
    <n v="287027.5"/>
    <n v="144450"/>
    <n v="2025"/>
    <n v="4335.0249999999996"/>
    <n v="433.5025"/>
    <n v="4382.7102750000004"/>
    <n v="442653.73777500005"/>
  </r>
  <r>
    <d v="2024-05-26T00:00:00"/>
    <x v="1"/>
    <x v="1"/>
    <m/>
    <x v="74"/>
    <s v="mo"/>
    <x v="1"/>
    <n v="50"/>
    <n v="1800"/>
    <n v="193"/>
    <n v="0"/>
    <n v="200"/>
    <n v="200"/>
    <n v="400"/>
    <n v="1"/>
    <n v="919.43"/>
    <n v="948.3"/>
    <n v="1030.25"/>
    <n v="0"/>
    <n v="189660"/>
    <n v="206050"/>
    <n v="395710"/>
    <n v="192600"/>
    <n v="2700"/>
    <n v="5910.1"/>
    <n v="591.0100000000001"/>
    <n v="5975.1111000000001"/>
    <n v="603486.22109999997"/>
  </r>
  <r>
    <d v="2024-05-26T00:00:00"/>
    <x v="1"/>
    <x v="1"/>
    <m/>
    <x v="74"/>
    <s v="mo"/>
    <x v="1"/>
    <n v="50"/>
    <n v="2250"/>
    <n v="194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5-26T00:00:00"/>
    <x v="1"/>
    <x v="1"/>
    <m/>
    <x v="74"/>
    <s v="mo"/>
    <x v="1"/>
    <n v="50"/>
    <n v="2250"/>
    <n v="195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5-26T00:00:00"/>
    <x v="1"/>
    <x v="6"/>
    <m/>
    <x v="67"/>
    <s v="cwo"/>
    <x v="4"/>
    <n v="65"/>
    <n v="2340"/>
    <n v="72"/>
    <n v="400"/>
    <n v="0"/>
    <n v="0"/>
    <n v="400"/>
    <n v="1"/>
    <n v="1160.02"/>
    <n v="1188.9000000000001"/>
    <n v="1270.83"/>
    <n v="464008"/>
    <n v="0"/>
    <n v="0"/>
    <n v="464008"/>
    <n v="250380"/>
    <n v="3510"/>
    <n v="7178.9800000000005"/>
    <n v="717.89800000000014"/>
    <n v="7257.9487800000006"/>
    <n v="733052.82678"/>
  </r>
  <r>
    <d v="2024-05-26T00:00:00"/>
    <x v="1"/>
    <x v="6"/>
    <m/>
    <x v="67"/>
    <s v="cwo"/>
    <x v="4"/>
    <n v="65"/>
    <n v="1755"/>
    <n v="73"/>
    <n v="0"/>
    <n v="300"/>
    <n v="0"/>
    <n v="300"/>
    <n v="1"/>
    <n v="1160.02"/>
    <n v="1188.9000000000001"/>
    <n v="1270.83"/>
    <n v="0"/>
    <n v="356670"/>
    <n v="0"/>
    <n v="356670"/>
    <n v="187785"/>
    <n v="2632.5"/>
    <n v="5470.875"/>
    <n v="547.08749999999998"/>
    <n v="5531.0546250000007"/>
    <n v="558636.51712500001"/>
  </r>
  <r>
    <d v="2024-05-26T00:00:00"/>
    <x v="1"/>
    <x v="6"/>
    <m/>
    <x v="67"/>
    <s v="cwo"/>
    <x v="4"/>
    <n v="65"/>
    <n v="1755"/>
    <n v="74"/>
    <n v="0"/>
    <n v="200"/>
    <n v="100"/>
    <n v="300"/>
    <n v="1"/>
    <n v="1160.02"/>
    <n v="1188.9000000000001"/>
    <n v="1270.83"/>
    <n v="0"/>
    <n v="237780.00000000003"/>
    <n v="127083"/>
    <n v="364863"/>
    <n v="187785"/>
    <n v="2632.5"/>
    <n v="5552.8050000000003"/>
    <n v="555.28050000000007"/>
    <n v="5613.8858550000004"/>
    <n v="567002.47135500005"/>
  </r>
  <r>
    <d v="2024-05-26T00:00:00"/>
    <x v="1"/>
    <x v="6"/>
    <m/>
    <x v="67"/>
    <s v="jso"/>
    <x v="3"/>
    <n v="50"/>
    <n v="1800"/>
    <n v="75"/>
    <n v="200"/>
    <n v="100"/>
    <n v="100"/>
    <n v="400"/>
    <n v="1"/>
    <n v="919.43"/>
    <n v="948.3"/>
    <n v="1030.25"/>
    <n v="183886"/>
    <n v="94830"/>
    <n v="103025"/>
    <n v="381741"/>
    <n v="192600"/>
    <n v="2700"/>
    <n v="5770.41"/>
    <n v="577.04100000000005"/>
    <n v="5833.8845099999999"/>
    <n v="589222.33551"/>
  </r>
  <r>
    <d v="2024-05-26T00:00:00"/>
    <x v="1"/>
    <x v="2"/>
    <m/>
    <x v="29"/>
    <s v="jmso"/>
    <x v="2"/>
    <n v="50"/>
    <n v="675"/>
    <n v="252"/>
    <n v="75"/>
    <n v="75"/>
    <n v="0"/>
    <n v="150"/>
    <n v="1"/>
    <n v="919.43"/>
    <n v="948.3"/>
    <n v="1030.25"/>
    <n v="68957.25"/>
    <n v="71122.5"/>
    <n v="0"/>
    <n v="140079.75"/>
    <n v="72225"/>
    <n v="1012.5"/>
    <n v="2133.1725000000001"/>
    <n v="213.31725000000003"/>
    <n v="2156.6373974999997"/>
    <n v="217820.37714749997"/>
  </r>
  <r>
    <d v="2024-05-26T00:00:00"/>
    <x v="1"/>
    <x v="2"/>
    <m/>
    <x v="40"/>
    <s v="jso"/>
    <x v="3"/>
    <n v="50"/>
    <n v="1575"/>
    <n v="253"/>
    <n v="150"/>
    <n v="200"/>
    <n v="0"/>
    <n v="350"/>
    <n v="1"/>
    <n v="919.43"/>
    <n v="948.3"/>
    <n v="1030.25"/>
    <n v="137914.5"/>
    <n v="189660"/>
    <n v="0"/>
    <n v="327574.5"/>
    <n v="168525"/>
    <n v="2362.5"/>
    <n v="4984.62"/>
    <n v="498.46199999999999"/>
    <n v="5039.45082"/>
    <n v="508984.53282000002"/>
  </r>
  <r>
    <d v="2024-05-27T00:00:00"/>
    <x v="1"/>
    <x v="5"/>
    <m/>
    <x v="82"/>
    <s v="mo"/>
    <x v="1"/>
    <n v="50"/>
    <n v="1575"/>
    <n v="80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27T00:00:00"/>
    <x v="1"/>
    <x v="5"/>
    <m/>
    <x v="82"/>
    <s v="mo"/>
    <x v="1"/>
    <n v="50"/>
    <n v="1575"/>
    <n v="81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27T00:00:00"/>
    <x v="1"/>
    <x v="5"/>
    <m/>
    <x v="82"/>
    <s v="mo"/>
    <x v="1"/>
    <n v="50"/>
    <n v="1575"/>
    <n v="82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27T00:00:00"/>
    <x v="1"/>
    <x v="5"/>
    <m/>
    <x v="82"/>
    <s v="mo"/>
    <x v="1"/>
    <n v="50"/>
    <n v="1575"/>
    <n v="83"/>
    <n v="0"/>
    <n v="300"/>
    <n v="50"/>
    <n v="350"/>
    <n v="1"/>
    <n v="919.43"/>
    <n v="948.3"/>
    <n v="1030.25"/>
    <n v="0"/>
    <n v="284490"/>
    <n v="51512.5"/>
    <n v="336002.5"/>
    <n v="168525"/>
    <n v="2362.5"/>
    <n v="5068.9000000000005"/>
    <n v="506.8900000000001"/>
    <n v="5124.6579000000002"/>
    <n v="517590.44790000003"/>
  </r>
  <r>
    <d v="2024-05-27T00:00:00"/>
    <x v="1"/>
    <x v="9"/>
    <m/>
    <x v="89"/>
    <s v="jmso"/>
    <x v="2"/>
    <n v="50"/>
    <n v="450"/>
    <n v="90"/>
    <n v="60"/>
    <n v="30"/>
    <n v="10"/>
    <n v="100"/>
    <n v="1"/>
    <n v="919.43"/>
    <n v="948.3"/>
    <n v="1030.25"/>
    <n v="55165.799999999996"/>
    <n v="28449"/>
    <n v="10302.5"/>
    <n v="93917.299999999988"/>
    <n v="48150"/>
    <n v="675"/>
    <n v="1427.423"/>
    <n v="142.7423"/>
    <n v="1443.1246530000001"/>
    <n v="145755.58995300002"/>
  </r>
  <r>
    <d v="2024-05-27T00:00:00"/>
    <x v="1"/>
    <x v="9"/>
    <m/>
    <x v="89"/>
    <s v="jmso"/>
    <x v="2"/>
    <n v="50"/>
    <n v="315"/>
    <n v="91"/>
    <n v="30"/>
    <n v="30"/>
    <n v="10"/>
    <n v="70"/>
    <n v="1"/>
    <n v="919.43"/>
    <n v="948.3"/>
    <n v="1030.25"/>
    <n v="27582.899999999998"/>
    <n v="28449"/>
    <n v="10302.5"/>
    <n v="66334.399999999994"/>
    <n v="33705"/>
    <n v="472.5"/>
    <n v="1005.1189999999999"/>
    <n v="100.5119"/>
    <n v="1016.175309"/>
    <n v="102633.706209"/>
  </r>
  <r>
    <d v="2024-05-27T00:00:00"/>
    <x v="1"/>
    <x v="9"/>
    <m/>
    <x v="89"/>
    <s v="jmso"/>
    <x v="2"/>
    <n v="50"/>
    <n v="450"/>
    <n v="92"/>
    <n v="50"/>
    <n v="30"/>
    <n v="20"/>
    <n v="100"/>
    <n v="1"/>
    <n v="919.43"/>
    <n v="948.3"/>
    <n v="1030.25"/>
    <n v="45971.5"/>
    <n v="28449"/>
    <n v="20605"/>
    <n v="95025.5"/>
    <n v="48150"/>
    <n v="675"/>
    <n v="1438.5050000000001"/>
    <n v="143.85050000000001"/>
    <n v="1454.3285550000001"/>
    <n v="146887.18405500002"/>
  </r>
  <r>
    <d v="2024-05-27T00:00:00"/>
    <x v="1"/>
    <x v="9"/>
    <m/>
    <x v="89"/>
    <s v="jmso"/>
    <x v="2"/>
    <n v="50"/>
    <n v="855"/>
    <n v="93"/>
    <n v="110"/>
    <n v="80"/>
    <n v="0"/>
    <n v="190"/>
    <n v="1"/>
    <n v="919.43"/>
    <n v="948.3"/>
    <n v="1030.25"/>
    <n v="101137.29999999999"/>
    <n v="75864"/>
    <n v="0"/>
    <n v="177001.3"/>
    <n v="91485"/>
    <n v="1282.5"/>
    <n v="2697.6880000000001"/>
    <n v="269.7688"/>
    <n v="2727.3625680000005"/>
    <n v="275463.61936800001"/>
  </r>
  <r>
    <d v="2024-05-27T00:00:00"/>
    <x v="1"/>
    <x v="9"/>
    <m/>
    <x v="89"/>
    <s v="jmso"/>
    <x v="2"/>
    <n v="50"/>
    <n v="225"/>
    <n v="94"/>
    <n v="50"/>
    <n v="0"/>
    <n v="0"/>
    <n v="50"/>
    <n v="1"/>
    <n v="919.43"/>
    <n v="948.3"/>
    <n v="1030.25"/>
    <n v="45971.5"/>
    <n v="0"/>
    <n v="0"/>
    <n v="45971.5"/>
    <n v="24075"/>
    <n v="337.5"/>
    <n v="703.84"/>
    <n v="70.384"/>
    <n v="711.58224000000007"/>
    <n v="71869.806240000005"/>
  </r>
  <r>
    <d v="2024-05-27T00:00:00"/>
    <x v="1"/>
    <x v="9"/>
    <m/>
    <x v="89"/>
    <s v="jmso"/>
    <x v="2"/>
    <n v="50"/>
    <n v="1260"/>
    <n v="95"/>
    <n v="140"/>
    <n v="90"/>
    <n v="50"/>
    <n v="280"/>
    <n v="1"/>
    <n v="919.43"/>
    <n v="948.3"/>
    <n v="1030.25"/>
    <n v="128720.2"/>
    <n v="85347"/>
    <n v="51512.5"/>
    <n v="265579.7"/>
    <n v="134820"/>
    <n v="1890"/>
    <n v="4022.8970000000004"/>
    <n v="402.28970000000004"/>
    <n v="4067.1488670000003"/>
    <n v="410782.03556700004"/>
  </r>
  <r>
    <d v="2024-05-27T00:00:00"/>
    <x v="1"/>
    <x v="9"/>
    <m/>
    <x v="79"/>
    <s v="jmso"/>
    <x v="2"/>
    <n v="50"/>
    <n v="1260"/>
    <n v="96"/>
    <n v="160"/>
    <n v="120"/>
    <n v="0"/>
    <n v="280"/>
    <n v="1"/>
    <n v="919.43"/>
    <n v="948.3"/>
    <n v="1030.25"/>
    <n v="147108.79999999999"/>
    <n v="113796"/>
    <n v="0"/>
    <n v="260904.8"/>
    <n v="134820"/>
    <n v="1890"/>
    <n v="3976.1480000000001"/>
    <n v="397.61480000000006"/>
    <n v="4019.8856279999995"/>
    <n v="406008.44842799997"/>
  </r>
  <r>
    <d v="2024-05-27T00:00:00"/>
    <x v="1"/>
    <x v="9"/>
    <m/>
    <x v="89"/>
    <s v="jmso"/>
    <x v="2"/>
    <n v="50"/>
    <n v="630"/>
    <n v="97"/>
    <n v="60"/>
    <n v="50"/>
    <n v="30"/>
    <n v="140"/>
    <n v="1"/>
    <n v="919.43"/>
    <n v="948.3"/>
    <n v="1030.25"/>
    <n v="55165.799999999996"/>
    <n v="47415"/>
    <n v="30907.5"/>
    <n v="133488.29999999999"/>
    <n v="67410"/>
    <n v="945"/>
    <n v="2018.433"/>
    <n v="201.8433"/>
    <n v="2040.635763"/>
    <n v="206104.21206299998"/>
  </r>
  <r>
    <d v="2024-05-27T00:00:00"/>
    <x v="1"/>
    <x v="9"/>
    <m/>
    <x v="89"/>
    <s v="jmso"/>
    <x v="2"/>
    <n v="50"/>
    <n v="540"/>
    <n v="98"/>
    <n v="60"/>
    <n v="40"/>
    <n v="20"/>
    <n v="120"/>
    <n v="1"/>
    <n v="919.43"/>
    <n v="948.3"/>
    <n v="1030.25"/>
    <n v="55165.799999999996"/>
    <n v="37932"/>
    <n v="20605"/>
    <n v="113702.79999999999"/>
    <n v="57780"/>
    <n v="810"/>
    <n v="1722.9279999999999"/>
    <n v="172.2928"/>
    <n v="1741.880208"/>
    <n v="175929.90100799999"/>
  </r>
  <r>
    <d v="2024-05-27T00:00:00"/>
    <x v="1"/>
    <x v="9"/>
    <m/>
    <x v="89"/>
    <s v="jmso"/>
    <x v="2"/>
    <n v="50"/>
    <n v="675"/>
    <n v="99"/>
    <n v="65"/>
    <n v="50"/>
    <n v="35"/>
    <n v="150"/>
    <n v="1"/>
    <n v="919.43"/>
    <n v="948.3"/>
    <n v="1030.25"/>
    <n v="59762.95"/>
    <n v="47415"/>
    <n v="36058.75"/>
    <n v="143236.70000000001"/>
    <n v="72225"/>
    <n v="1012.5"/>
    <n v="2164.7420000000002"/>
    <n v="216.47420000000002"/>
    <n v="2188.5541619999999"/>
    <n v="221043.97036199999"/>
  </r>
  <r>
    <d v="2024-05-27T00:00:00"/>
    <x v="1"/>
    <x v="9"/>
    <m/>
    <x v="89"/>
    <s v="jmso"/>
    <x v="2"/>
    <n v="50"/>
    <n v="450"/>
    <n v="100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5-27T00:00:00"/>
    <x v="1"/>
    <x v="2"/>
    <m/>
    <x v="40"/>
    <s v="jso"/>
    <x v="3"/>
    <n v="50"/>
    <n v="1575"/>
    <n v="254"/>
    <n v="100"/>
    <n v="125"/>
    <n v="125"/>
    <n v="350"/>
    <n v="1"/>
    <n v="919.43"/>
    <n v="948.3"/>
    <n v="1030.25"/>
    <n v="91943"/>
    <n v="118537.5"/>
    <n v="128781.25"/>
    <n v="339261.75"/>
    <n v="168525"/>
    <n v="2362.5"/>
    <n v="5101.4925000000003"/>
    <n v="510.14925000000005"/>
    <n v="5157.6089175000006"/>
    <n v="520918.50066750002"/>
  </r>
  <r>
    <d v="2024-05-27T00:00:00"/>
    <x v="1"/>
    <x v="3"/>
    <m/>
    <x v="63"/>
    <s v="cwo"/>
    <x v="4"/>
    <n v="65"/>
    <n v="1170"/>
    <n v="163"/>
    <n v="0"/>
    <n v="50"/>
    <n v="150"/>
    <n v="200"/>
    <n v="1"/>
    <n v="1160.02"/>
    <n v="1188.9000000000001"/>
    <n v="1270.83"/>
    <n v="0"/>
    <n v="59445.000000000007"/>
    <n v="190624.5"/>
    <n v="250069.5"/>
    <n v="125190"/>
    <n v="1755"/>
    <n v="3770.145"/>
    <n v="377.0145"/>
    <n v="3811.616595"/>
    <n v="384973.27609500004"/>
  </r>
  <r>
    <d v="2024-05-27T00:00:00"/>
    <x v="1"/>
    <x v="3"/>
    <m/>
    <x v="42"/>
    <s v="cwo"/>
    <x v="4"/>
    <n v="65"/>
    <n v="2925"/>
    <n v="164"/>
    <n v="350"/>
    <n v="50"/>
    <n v="100"/>
    <n v="500"/>
    <n v="1"/>
    <n v="1160.02"/>
    <n v="1188.9000000000001"/>
    <n v="1270.83"/>
    <n v="406007"/>
    <n v="59445.000000000007"/>
    <n v="127083"/>
    <n v="592535"/>
    <n v="312975"/>
    <n v="4387.5"/>
    <n v="9098.9750000000004"/>
    <n v="909.89750000000004"/>
    <n v="9199.063725"/>
    <n v="929105.43622499995"/>
  </r>
  <r>
    <d v="2024-05-27T00:00:00"/>
    <x v="1"/>
    <x v="3"/>
    <m/>
    <x v="45"/>
    <s v="cwo"/>
    <x v="4"/>
    <n v="65"/>
    <n v="2925"/>
    <n v="165"/>
    <n v="350"/>
    <n v="50"/>
    <n v="100"/>
    <n v="500"/>
    <n v="1"/>
    <n v="1160.02"/>
    <n v="1188.9000000000001"/>
    <n v="1270.83"/>
    <n v="406007"/>
    <n v="59445.000000000007"/>
    <n v="127083"/>
    <n v="592535"/>
    <n v="312975"/>
    <n v="4387.5"/>
    <n v="9098.9750000000004"/>
    <n v="909.89750000000004"/>
    <n v="9199.063725"/>
    <n v="929105.43622499995"/>
  </r>
  <r>
    <d v="2024-05-27T00:00:00"/>
    <x v="1"/>
    <x v="3"/>
    <m/>
    <x v="58"/>
    <s v="cwo"/>
    <x v="4"/>
    <n v="65"/>
    <n v="1433.25"/>
    <n v="166"/>
    <n v="120"/>
    <n v="100"/>
    <n v="25"/>
    <n v="245"/>
    <n v="1"/>
    <n v="1160.02"/>
    <n v="1188.9000000000001"/>
    <n v="1270.83"/>
    <n v="139202.4"/>
    <n v="118890.00000000001"/>
    <n v="31770.75"/>
    <n v="289863.15000000002"/>
    <n v="153357.75"/>
    <n v="2149.875"/>
    <n v="4453.7077500000005"/>
    <n v="445.37077500000009"/>
    <n v="4502.6985352500005"/>
    <n v="454772.55206025002"/>
  </r>
  <r>
    <d v="2024-05-27T00:00:00"/>
    <x v="1"/>
    <x v="3"/>
    <m/>
    <x v="58"/>
    <s v="cro"/>
    <x v="5"/>
    <n v="65"/>
    <n v="292.5"/>
    <n v="166"/>
    <n v="10"/>
    <n v="25"/>
    <n v="15"/>
    <n v="50"/>
    <n v="1"/>
    <n v="1161.27"/>
    <n v="1190.1300000000001"/>
    <n v="1272.08"/>
    <n v="11612.7"/>
    <n v="29753.250000000004"/>
    <n v="19081.199999999997"/>
    <n v="60447.15"/>
    <n v="31297.5"/>
    <n v="438.75"/>
    <n v="921.83399999999995"/>
    <n v="92.183400000000006"/>
    <n v="931.97417399999995"/>
    <n v="94129.391573999994"/>
  </r>
  <r>
    <d v="2024-05-27T00:00:00"/>
    <x v="1"/>
    <x v="3"/>
    <m/>
    <x v="58"/>
    <s v="cwo"/>
    <x v="4"/>
    <n v="65"/>
    <n v="2895.75"/>
    <n v="167"/>
    <n v="370"/>
    <n v="100"/>
    <n v="25"/>
    <n v="495"/>
    <n v="1"/>
    <n v="1160.02"/>
    <n v="1188.9000000000001"/>
    <n v="1270.83"/>
    <n v="429207.39999999997"/>
    <n v="118890.00000000001"/>
    <n v="31770.75"/>
    <n v="579868.15"/>
    <n v="309845.25"/>
    <n v="4343.625"/>
    <n v="8940.5702500000007"/>
    <n v="894.05702500000007"/>
    <n v="9038.9165227499998"/>
    <n v="912930.56879775005"/>
  </r>
  <r>
    <d v="2024-05-27T00:00:00"/>
    <x v="1"/>
    <x v="3"/>
    <m/>
    <x v="58"/>
    <s v="cro"/>
    <x v="5"/>
    <n v="65"/>
    <n v="263.25"/>
    <n v="167"/>
    <n v="10"/>
    <n v="25"/>
    <n v="10"/>
    <n v="45"/>
    <n v="1"/>
    <n v="1161.27"/>
    <n v="1190.1300000000001"/>
    <n v="1272.08"/>
    <n v="11612.7"/>
    <n v="29753.250000000004"/>
    <n v="12720.8"/>
    <n v="54086.75"/>
    <n v="28167.75"/>
    <n v="394.875"/>
    <n v="826.49374999999998"/>
    <n v="82.649375000000006"/>
    <n v="835.58518124999989"/>
    <n v="84394.103306249992"/>
  </r>
  <r>
    <d v="2024-05-27T00:00:00"/>
    <x v="1"/>
    <x v="4"/>
    <m/>
    <x v="69"/>
    <s v="mo"/>
    <x v="1"/>
    <n v="50"/>
    <n v="1350"/>
    <n v="224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7T00:00:00"/>
    <x v="1"/>
    <x v="4"/>
    <m/>
    <x v="69"/>
    <s v="mo"/>
    <x v="1"/>
    <n v="50"/>
    <n v="1350"/>
    <n v="22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7T00:00:00"/>
    <x v="1"/>
    <x v="4"/>
    <m/>
    <x v="69"/>
    <s v="mo"/>
    <x v="1"/>
    <n v="50"/>
    <n v="1350"/>
    <n v="226"/>
    <n v="100"/>
    <n v="200"/>
    <n v="0"/>
    <n v="300"/>
    <n v="1"/>
    <n v="919.43"/>
    <n v="948.3"/>
    <n v="1030.25"/>
    <n v="91943"/>
    <n v="189660"/>
    <n v="0"/>
    <n v="281603"/>
    <n v="144450"/>
    <n v="2025"/>
    <n v="4280.78"/>
    <n v="428.07799999999997"/>
    <n v="4327.8685800000003"/>
    <n v="437114.72658000002"/>
  </r>
  <r>
    <d v="2024-05-27T00:00:00"/>
    <x v="1"/>
    <x v="4"/>
    <m/>
    <x v="69"/>
    <s v="mo"/>
    <x v="1"/>
    <n v="50"/>
    <n v="1350"/>
    <n v="227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7T00:00:00"/>
    <x v="1"/>
    <x v="4"/>
    <m/>
    <x v="69"/>
    <s v="mo"/>
    <x v="1"/>
    <n v="50"/>
    <n v="900"/>
    <n v="228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27T00:00:00"/>
    <x v="1"/>
    <x v="4"/>
    <m/>
    <x v="68"/>
    <s v="mo"/>
    <x v="1"/>
    <n v="50"/>
    <n v="1350"/>
    <n v="22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7T00:00:00"/>
    <x v="1"/>
    <x v="4"/>
    <m/>
    <x v="68"/>
    <s v="mo"/>
    <x v="1"/>
    <n v="50"/>
    <n v="1350"/>
    <n v="230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7T00:00:00"/>
    <x v="1"/>
    <x v="4"/>
    <m/>
    <x v="68"/>
    <s v="mo"/>
    <x v="1"/>
    <n v="50"/>
    <n v="900"/>
    <n v="231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5-27T00:00:00"/>
    <x v="1"/>
    <x v="4"/>
    <m/>
    <x v="68"/>
    <s v="mo"/>
    <x v="1"/>
    <n v="50"/>
    <n v="1350"/>
    <n v="23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7T00:00:00"/>
    <x v="1"/>
    <x v="4"/>
    <m/>
    <x v="68"/>
    <s v="mo"/>
    <x v="1"/>
    <n v="50"/>
    <n v="1350"/>
    <n v="23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7T00:00:00"/>
    <x v="1"/>
    <x v="5"/>
    <m/>
    <x v="82"/>
    <s v="mo"/>
    <x v="1"/>
    <n v="50"/>
    <n v="1800"/>
    <n v="84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27T00:00:00"/>
    <x v="1"/>
    <x v="5"/>
    <m/>
    <x v="82"/>
    <s v="mo"/>
    <x v="1"/>
    <n v="50"/>
    <n v="1800"/>
    <n v="85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27T00:00:00"/>
    <x v="1"/>
    <x v="5"/>
    <m/>
    <x v="82"/>
    <s v="mo"/>
    <x v="1"/>
    <n v="50"/>
    <n v="900"/>
    <n v="86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5-27T00:00:00"/>
    <x v="1"/>
    <x v="5"/>
    <m/>
    <x v="62"/>
    <s v="mo"/>
    <x v="1"/>
    <n v="50"/>
    <n v="1800"/>
    <n v="87"/>
    <n v="150"/>
    <n v="100"/>
    <n v="150"/>
    <n v="400"/>
    <n v="1"/>
    <n v="919.43"/>
    <n v="948.3"/>
    <n v="1030.25"/>
    <n v="137914.5"/>
    <n v="94830"/>
    <n v="154537.5"/>
    <n v="387282"/>
    <n v="192600"/>
    <n v="2700"/>
    <n v="5825.82"/>
    <n v="582.58199999999999"/>
    <n v="5889.9040199999999"/>
    <n v="594880.30602000002"/>
  </r>
  <r>
    <d v="2024-05-27T00:00:00"/>
    <x v="1"/>
    <x v="1"/>
    <m/>
    <x v="103"/>
    <s v="mo"/>
    <x v="1"/>
    <n v="50"/>
    <n v="3600"/>
    <n v="196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5-27T00:00:00"/>
    <x v="1"/>
    <x v="1"/>
    <m/>
    <x v="103"/>
    <s v="mo"/>
    <x v="1"/>
    <n v="50"/>
    <n v="2700"/>
    <n v="197"/>
    <n v="0"/>
    <n v="400"/>
    <n v="200"/>
    <n v="600"/>
    <n v="1"/>
    <n v="919.43"/>
    <n v="948.3"/>
    <n v="1030.25"/>
    <n v="0"/>
    <n v="379320"/>
    <n v="206050"/>
    <n v="585370"/>
    <n v="288900"/>
    <n v="4050"/>
    <n v="8783.2000000000007"/>
    <n v="878.32000000000016"/>
    <n v="8879.8151999999991"/>
    <n v="896861.33519999986"/>
  </r>
  <r>
    <d v="2024-05-27T00:00:00"/>
    <x v="1"/>
    <x v="1"/>
    <m/>
    <x v="94"/>
    <s v="mo"/>
    <x v="1"/>
    <n v="50"/>
    <n v="1800"/>
    <n v="198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27T00:00:00"/>
    <x v="1"/>
    <x v="1"/>
    <m/>
    <x v="94"/>
    <s v="mo"/>
    <x v="1"/>
    <n v="50"/>
    <n v="1800"/>
    <n v="199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5-27T00:00:00"/>
    <x v="1"/>
    <x v="1"/>
    <m/>
    <x v="94"/>
    <s v="mo"/>
    <x v="1"/>
    <n v="50"/>
    <n v="2700"/>
    <n v="200"/>
    <n v="0"/>
    <n v="0"/>
    <n v="600"/>
    <n v="600"/>
    <n v="1"/>
    <n v="919.43"/>
    <n v="948.3"/>
    <n v="1030.25"/>
    <n v="0"/>
    <n v="0"/>
    <n v="618150"/>
    <n v="618150"/>
    <n v="288900"/>
    <n v="4050"/>
    <n v="9111"/>
    <n v="911.1"/>
    <n v="9211.2209999999995"/>
    <n v="930333.321"/>
  </r>
  <r>
    <d v="2024-05-27T00:00:00"/>
    <x v="1"/>
    <x v="0"/>
    <m/>
    <x v="37"/>
    <s v="Dro"/>
    <x v="0"/>
    <n v="65"/>
    <n v="1170"/>
    <n v="376"/>
    <n v="100"/>
    <n v="100"/>
    <n v="0"/>
    <n v="200"/>
    <n v="1"/>
    <n v="1161.27"/>
    <n v="1190.1300000000001"/>
    <n v="1272.08"/>
    <n v="116127"/>
    <n v="119013.00000000001"/>
    <n v="0"/>
    <n v="235140"/>
    <n v="125190"/>
    <n v="1755"/>
    <n v="3620.85"/>
    <n v="362.08500000000004"/>
    <n v="3660.6793499999999"/>
    <n v="369728.61434999999"/>
  </r>
  <r>
    <d v="2024-05-27T00:00:00"/>
    <x v="1"/>
    <x v="0"/>
    <m/>
    <x v="16"/>
    <s v="Dro"/>
    <x v="0"/>
    <n v="65"/>
    <n v="1755"/>
    <n v="377"/>
    <n v="250"/>
    <n v="30"/>
    <n v="20"/>
    <n v="300"/>
    <n v="1"/>
    <n v="1161.27"/>
    <n v="1190.1300000000001"/>
    <n v="1272.08"/>
    <n v="290317.5"/>
    <n v="35703.9"/>
    <n v="25441.599999999999"/>
    <n v="351463"/>
    <n v="187785"/>
    <n v="2632.5"/>
    <n v="5418.8050000000003"/>
    <n v="541.8805000000001"/>
    <n v="5478.4118550000003"/>
    <n v="553319.59735499998"/>
  </r>
  <r>
    <d v="2024-05-27T00:00:00"/>
    <x v="1"/>
    <x v="0"/>
    <m/>
    <x v="6"/>
    <s v="jso"/>
    <x v="3"/>
    <n v="50"/>
    <n v="2587.5"/>
    <n v="378"/>
    <n v="350"/>
    <n v="175"/>
    <n v="50"/>
    <n v="575"/>
    <n v="1"/>
    <n v="919.43"/>
    <n v="948.3"/>
    <n v="1030.25"/>
    <n v="321800.5"/>
    <n v="165952.5"/>
    <n v="51512.5"/>
    <n v="539265.5"/>
    <n v="276862.5"/>
    <n v="3881.25"/>
    <n v="8200.0925000000007"/>
    <n v="820.00925000000007"/>
    <n v="8290.2935175000002"/>
    <n v="837319.64526750008"/>
  </r>
  <r>
    <d v="2024-05-27T00:00:00"/>
    <x v="1"/>
    <x v="0"/>
    <m/>
    <x v="6"/>
    <s v="dco"/>
    <x v="8"/>
    <n v="50"/>
    <n v="112.5"/>
    <n v="378"/>
    <n v="15"/>
    <n v="10"/>
    <n v="0"/>
    <n v="25"/>
    <n v="1"/>
    <n v="919.43"/>
    <n v="948.3"/>
    <n v="1030.25"/>
    <n v="13791.449999999999"/>
    <n v="9483"/>
    <n v="0"/>
    <n v="23274.449999999997"/>
    <n v="12037.5"/>
    <n v="168.75"/>
    <n v="354.80699999999996"/>
    <n v="35.480699999999999"/>
    <n v="358.70987700000001"/>
    <n v="36229.697576999999"/>
  </r>
  <r>
    <d v="2024-05-27T00:00:00"/>
    <x v="1"/>
    <x v="0"/>
    <m/>
    <x v="26"/>
    <s v="dco"/>
    <x v="8"/>
    <n v="50"/>
    <n v="540"/>
    <n v="379"/>
    <n v="20"/>
    <n v="50"/>
    <n v="50"/>
    <n v="120"/>
    <n v="1"/>
    <n v="919.43"/>
    <n v="948.3"/>
    <n v="1030.25"/>
    <n v="18388.599999999999"/>
    <n v="47415"/>
    <n v="51512.5"/>
    <n v="117316.1"/>
    <n v="57780"/>
    <n v="810"/>
    <n v="1759.0610000000001"/>
    <n v="175.90610000000004"/>
    <n v="1778.4106709999999"/>
    <n v="179619.47777099998"/>
  </r>
  <r>
    <d v="2024-05-27T00:00:00"/>
    <x v="1"/>
    <x v="0"/>
    <m/>
    <x v="26"/>
    <s v="Dro"/>
    <x v="0"/>
    <n v="65"/>
    <n v="1053"/>
    <n v="379"/>
    <n v="100"/>
    <n v="80"/>
    <n v="0"/>
    <n v="180"/>
    <n v="1"/>
    <n v="1161.27"/>
    <n v="1190.1300000000001"/>
    <n v="1272.08"/>
    <n v="116127"/>
    <n v="95210.400000000009"/>
    <n v="0"/>
    <n v="211337.40000000002"/>
    <n v="112671"/>
    <n v="1579.5"/>
    <n v="3255.8790000000004"/>
    <n v="325.58790000000005"/>
    <n v="3291.6936690000002"/>
    <n v="332461.06056900002"/>
  </r>
  <r>
    <d v="2024-05-27T00:00:00"/>
    <x v="1"/>
    <x v="0"/>
    <m/>
    <x v="47"/>
    <s v="dco"/>
    <x v="8"/>
    <n v="50"/>
    <n v="1350"/>
    <n v="380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5-27T00:00:00"/>
    <x v="1"/>
    <x v="0"/>
    <m/>
    <x v="47"/>
    <s v="dco"/>
    <x v="8"/>
    <n v="50"/>
    <n v="1350"/>
    <n v="381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5-27T00:00:00"/>
    <x v="1"/>
    <x v="0"/>
    <m/>
    <x v="117"/>
    <s v="dco"/>
    <x v="8"/>
    <n v="50"/>
    <n v="1350"/>
    <n v="382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5-27T00:00:00"/>
    <x v="1"/>
    <x v="0"/>
    <m/>
    <x v="117"/>
    <s v="dco"/>
    <x v="8"/>
    <n v="50"/>
    <n v="1350"/>
    <n v="383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5-27T00:00:00"/>
    <x v="1"/>
    <x v="2"/>
    <m/>
    <x v="33"/>
    <s v="jmso"/>
    <x v="2"/>
    <n v="50"/>
    <n v="450"/>
    <n v="255"/>
    <n v="0"/>
    <n v="50"/>
    <n v="50"/>
    <n v="100"/>
    <n v="1"/>
    <n v="919.43"/>
    <n v="948.3"/>
    <n v="1030.25"/>
    <n v="0"/>
    <n v="47415"/>
    <n v="51512.5"/>
    <n v="98927.5"/>
    <n v="48150"/>
    <n v="675"/>
    <n v="1477.5250000000001"/>
    <n v="147.75250000000003"/>
    <n v="1493.777775"/>
    <n v="150871.55527499999"/>
  </r>
  <r>
    <d v="2024-05-27T00:00:00"/>
    <x v="1"/>
    <x v="2"/>
    <m/>
    <x v="33"/>
    <s v="jmso"/>
    <x v="2"/>
    <n v="50"/>
    <n v="450"/>
    <n v="256"/>
    <n v="0"/>
    <n v="75"/>
    <n v="25"/>
    <n v="100"/>
    <n v="1"/>
    <n v="919.43"/>
    <n v="948.3"/>
    <n v="1030.25"/>
    <n v="0"/>
    <n v="71122.5"/>
    <n v="25756.25"/>
    <n v="96878.75"/>
    <n v="48150"/>
    <n v="675"/>
    <n v="1457.0375000000001"/>
    <n v="145.70375000000001"/>
    <n v="1473.0649125"/>
    <n v="148779.5561625"/>
  </r>
  <r>
    <d v="2024-05-27T00:00:00"/>
    <x v="1"/>
    <x v="2"/>
    <m/>
    <x v="33"/>
    <s v="jmso"/>
    <x v="2"/>
    <n v="50"/>
    <n v="675"/>
    <n v="257"/>
    <n v="0"/>
    <n v="150"/>
    <n v="0"/>
    <n v="150"/>
    <n v="1"/>
    <n v="919.43"/>
    <n v="948.3"/>
    <n v="1030.25"/>
    <n v="0"/>
    <n v="142245"/>
    <n v="0"/>
    <n v="142245"/>
    <n v="72225"/>
    <n v="1012.5"/>
    <n v="2154.8249999999998"/>
    <n v="215.48249999999999"/>
    <n v="2178.5280750000002"/>
    <n v="220031.33557500003"/>
  </r>
  <r>
    <d v="2024-05-27T00:00:00"/>
    <x v="1"/>
    <x v="2"/>
    <m/>
    <x v="41"/>
    <s v="jmso"/>
    <x v="2"/>
    <n v="50"/>
    <n v="1350"/>
    <n v="258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27T00:00:00"/>
    <x v="1"/>
    <x v="2"/>
    <m/>
    <x v="41"/>
    <s v="jmso"/>
    <x v="2"/>
    <n v="50"/>
    <n v="1350"/>
    <n v="259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27T00:00:00"/>
    <x v="1"/>
    <x v="9"/>
    <m/>
    <x v="89"/>
    <s v="jmso"/>
    <x v="2"/>
    <n v="50"/>
    <n v="450"/>
    <n v="101"/>
    <n v="75"/>
    <n v="0"/>
    <n v="25"/>
    <n v="100"/>
    <n v="1"/>
    <n v="919.43"/>
    <n v="948.3"/>
    <n v="1030.25"/>
    <n v="68957.25"/>
    <n v="0"/>
    <n v="25756.25"/>
    <n v="94713.5"/>
    <n v="48150"/>
    <n v="675"/>
    <n v="1435.385"/>
    <n v="143.5385"/>
    <n v="1451.1742350000002"/>
    <n v="146568.59773500002"/>
  </r>
  <r>
    <d v="2024-05-28T00:00:00"/>
    <x v="1"/>
    <x v="7"/>
    <m/>
    <x v="66"/>
    <s v="jso"/>
    <x v="3"/>
    <n v="50"/>
    <n v="6300"/>
    <n v="17"/>
    <n v="300"/>
    <n v="800"/>
    <n v="300"/>
    <n v="1400"/>
    <n v="1"/>
    <n v="919.43"/>
    <n v="948.3"/>
    <n v="1030.25"/>
    <n v="275829"/>
    <n v="758640"/>
    <n v="309075"/>
    <n v="1343544"/>
    <n v="674100"/>
    <n v="9450"/>
    <n v="20270.939999999999"/>
    <n v="2027.0940000000001"/>
    <n v="20493.920340000001"/>
    <n v="2069885.9543399999"/>
  </r>
  <r>
    <d v="2024-05-28T00:00:00"/>
    <x v="1"/>
    <x v="2"/>
    <m/>
    <x v="40"/>
    <s v="jmso"/>
    <x v="2"/>
    <n v="50"/>
    <n v="1575"/>
    <n v="260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5-28T00:00:00"/>
    <x v="1"/>
    <x v="2"/>
    <m/>
    <x v="40"/>
    <s v="jmso"/>
    <x v="2"/>
    <n v="50"/>
    <n v="1575"/>
    <n v="261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5-28T00:00:00"/>
    <x v="1"/>
    <x v="2"/>
    <m/>
    <x v="31"/>
    <s v="jso"/>
    <x v="3"/>
    <n v="50"/>
    <n v="1350"/>
    <n v="262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8T00:00:00"/>
    <x v="1"/>
    <x v="2"/>
    <m/>
    <x v="31"/>
    <s v="jso"/>
    <x v="3"/>
    <n v="50"/>
    <n v="1350"/>
    <n v="263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8T00:00:00"/>
    <x v="1"/>
    <x v="2"/>
    <m/>
    <x v="31"/>
    <s v="jso"/>
    <x v="3"/>
    <n v="50"/>
    <n v="900"/>
    <n v="264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28T00:00:00"/>
    <x v="1"/>
    <x v="2"/>
    <m/>
    <x v="31"/>
    <s v="jso"/>
    <x v="3"/>
    <n v="50"/>
    <n v="1350"/>
    <n v="26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8T00:00:00"/>
    <x v="1"/>
    <x v="2"/>
    <m/>
    <x v="31"/>
    <s v="jso"/>
    <x v="3"/>
    <n v="50"/>
    <n v="1350"/>
    <n v="26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8T00:00:00"/>
    <x v="1"/>
    <x v="2"/>
    <m/>
    <x v="116"/>
    <s v="jso"/>
    <x v="3"/>
    <n v="50"/>
    <n v="1350"/>
    <n v="26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8T00:00:00"/>
    <x v="1"/>
    <x v="2"/>
    <m/>
    <x v="116"/>
    <s v="jso"/>
    <x v="3"/>
    <n v="50"/>
    <n v="450"/>
    <n v="268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5-28T00:00:00"/>
    <x v="1"/>
    <x v="2"/>
    <m/>
    <x v="116"/>
    <s v="jso"/>
    <x v="3"/>
    <n v="50"/>
    <n v="1350"/>
    <n v="269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8T00:00:00"/>
    <x v="1"/>
    <x v="2"/>
    <m/>
    <x v="115"/>
    <s v="jmso"/>
    <x v="2"/>
    <n v="50"/>
    <n v="1575"/>
    <n v="270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5-28T00:00:00"/>
    <x v="1"/>
    <x v="2"/>
    <m/>
    <x v="115"/>
    <s v="jmso"/>
    <x v="2"/>
    <n v="50"/>
    <n v="1575"/>
    <n v="271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5-28T00:00:00"/>
    <x v="1"/>
    <x v="2"/>
    <m/>
    <x v="41"/>
    <s v="jmso"/>
    <x v="2"/>
    <n v="50"/>
    <n v="1350"/>
    <n v="272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28T00:00:00"/>
    <x v="1"/>
    <x v="2"/>
    <m/>
    <x v="41"/>
    <s v="jso"/>
    <x v="3"/>
    <n v="50"/>
    <n v="1350"/>
    <n v="273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28T00:00:00"/>
    <x v="1"/>
    <x v="0"/>
    <m/>
    <x v="56"/>
    <s v="Dro"/>
    <x v="0"/>
    <n v="65"/>
    <n v="1170"/>
    <n v="384"/>
    <n v="200"/>
    <n v="0"/>
    <n v="0"/>
    <n v="200"/>
    <n v="1"/>
    <n v="1161.27"/>
    <n v="1190.1300000000001"/>
    <n v="1272.08"/>
    <n v="232254"/>
    <n v="0"/>
    <n v="0"/>
    <n v="232254"/>
    <n v="125190"/>
    <n v="1755"/>
    <n v="3591.9900000000002"/>
    <n v="359.19900000000007"/>
    <n v="3631.50189"/>
    <n v="366781.69089000003"/>
  </r>
  <r>
    <d v="2024-05-28T00:00:00"/>
    <x v="1"/>
    <x v="0"/>
    <m/>
    <x v="56"/>
    <s v="jso"/>
    <x v="3"/>
    <n v="50"/>
    <n v="450"/>
    <n v="384"/>
    <n v="50"/>
    <n v="50"/>
    <n v="0"/>
    <n v="100"/>
    <n v="1"/>
    <n v="919.43"/>
    <n v="948.3"/>
    <n v="1030.25"/>
    <n v="45971.5"/>
    <n v="47415"/>
    <n v="0"/>
    <n v="93386.5"/>
    <n v="48150"/>
    <n v="675"/>
    <n v="1422.115"/>
    <n v="142.2115"/>
    <n v="1437.7582649999999"/>
    <n v="145213.58476500001"/>
  </r>
  <r>
    <d v="2024-05-28T00:00:00"/>
    <x v="1"/>
    <x v="0"/>
    <m/>
    <x v="56"/>
    <s v="jso"/>
    <x v="3"/>
    <n v="50"/>
    <n v="1350"/>
    <n v="385"/>
    <n v="150"/>
    <n v="100"/>
    <n v="50"/>
    <n v="300"/>
    <n v="1"/>
    <n v="919.43"/>
    <n v="948.3"/>
    <n v="1030.25"/>
    <n v="137914.5"/>
    <n v="94830"/>
    <n v="51512.5"/>
    <n v="284257"/>
    <n v="144450"/>
    <n v="2025"/>
    <n v="4307.32"/>
    <n v="430.73199999999997"/>
    <n v="4354.7005200000003"/>
    <n v="439824.75252000004"/>
  </r>
  <r>
    <d v="2024-05-28T00:00:00"/>
    <x v="1"/>
    <x v="0"/>
    <m/>
    <x v="57"/>
    <s v="Dro"/>
    <x v="0"/>
    <n v="65"/>
    <n v="2925"/>
    <n v="386"/>
    <n v="400"/>
    <n v="100"/>
    <n v="0"/>
    <n v="500"/>
    <n v="1"/>
    <n v="1161.27"/>
    <n v="1190.1300000000001"/>
    <n v="1272.08"/>
    <n v="464508"/>
    <n v="119013.00000000001"/>
    <n v="0"/>
    <n v="583521"/>
    <n v="312975"/>
    <n v="4387.5"/>
    <n v="9008.8350000000009"/>
    <n v="900.88350000000014"/>
    <n v="9107.9321849999997"/>
    <n v="919901.150685"/>
  </r>
  <r>
    <d v="2024-05-28T00:00:00"/>
    <x v="1"/>
    <x v="0"/>
    <m/>
    <x v="54"/>
    <s v="jso"/>
    <x v="3"/>
    <n v="50"/>
    <n v="1350"/>
    <n v="387"/>
    <n v="175"/>
    <n v="125"/>
    <n v="0"/>
    <n v="300"/>
    <n v="1"/>
    <n v="919.43"/>
    <n v="948.3"/>
    <n v="1030.25"/>
    <n v="160900.25"/>
    <n v="118537.5"/>
    <n v="0"/>
    <n v="279437.75"/>
    <n v="144450"/>
    <n v="2025"/>
    <n v="4259.1275000000005"/>
    <n v="425.91275000000007"/>
    <n v="4305.9779025000007"/>
    <n v="434903.76815250004"/>
  </r>
  <r>
    <d v="2024-05-28T00:00:00"/>
    <x v="1"/>
    <x v="0"/>
    <m/>
    <x v="14"/>
    <s v="jso"/>
    <x v="3"/>
    <n v="50"/>
    <n v="1800"/>
    <n v="388"/>
    <n v="350"/>
    <n v="0"/>
    <n v="50"/>
    <n v="400"/>
    <n v="1"/>
    <n v="919.43"/>
    <n v="948.3"/>
    <n v="1030.25"/>
    <n v="321800.5"/>
    <n v="0"/>
    <n v="51512.5"/>
    <n v="373313"/>
    <n v="192600"/>
    <n v="2700"/>
    <n v="5686.13"/>
    <n v="568.61300000000006"/>
    <n v="5748.6774300000006"/>
    <n v="580616.42043000006"/>
  </r>
  <r>
    <d v="2024-05-28T00:00:00"/>
    <x v="1"/>
    <x v="3"/>
    <m/>
    <x v="45"/>
    <s v="cwo"/>
    <x v="4"/>
    <n v="65"/>
    <n v="5265"/>
    <n v="168"/>
    <n v="600"/>
    <n v="100"/>
    <n v="200"/>
    <n v="900"/>
    <n v="1"/>
    <n v="1160.02"/>
    <n v="1188.9000000000001"/>
    <n v="1270.83"/>
    <n v="696012"/>
    <n v="118890.00000000001"/>
    <n v="254166"/>
    <n v="1069068"/>
    <n v="563355"/>
    <n v="7897.5"/>
    <n v="16403.205000000002"/>
    <n v="1640.3205000000003"/>
    <n v="16583.640254999998"/>
    <n v="1674947.665755"/>
  </r>
  <r>
    <d v="2024-05-28T00:00:00"/>
    <x v="1"/>
    <x v="3"/>
    <m/>
    <x v="63"/>
    <s v="cwo"/>
    <x v="4"/>
    <n v="65"/>
    <n v="292.5"/>
    <n v="169"/>
    <n v="0"/>
    <n v="0"/>
    <n v="50"/>
    <n v="50"/>
    <n v="1"/>
    <n v="1160.02"/>
    <n v="1188.9000000000001"/>
    <n v="1270.83"/>
    <n v="0"/>
    <n v="0"/>
    <n v="63541.5"/>
    <n v="63541.5"/>
    <n v="31297.5"/>
    <n v="438.75"/>
    <n v="952.77750000000003"/>
    <n v="95.277750000000012"/>
    <n v="963.25805249999996"/>
    <n v="97289.063302499984"/>
  </r>
  <r>
    <d v="2024-05-28T00:00:00"/>
    <x v="1"/>
    <x v="3"/>
    <m/>
    <x v="45"/>
    <s v="cwo"/>
    <x v="4"/>
    <n v="65"/>
    <n v="2925"/>
    <n v="170"/>
    <n v="350"/>
    <n v="0"/>
    <n v="150"/>
    <n v="500"/>
    <n v="1"/>
    <n v="1160.02"/>
    <n v="1188.9000000000001"/>
    <n v="1270.83"/>
    <n v="406007"/>
    <n v="0"/>
    <n v="190624.5"/>
    <n v="596631.5"/>
    <n v="312975"/>
    <n v="4387.5"/>
    <n v="9139.94"/>
    <n v="913.99400000000014"/>
    <n v="9240.4793399999999"/>
    <n v="933288.41333999985"/>
  </r>
  <r>
    <d v="2024-05-28T00:00:00"/>
    <x v="1"/>
    <x v="3"/>
    <m/>
    <x v="45"/>
    <s v="jso"/>
    <x v="3"/>
    <n v="50"/>
    <n v="27"/>
    <n v="170"/>
    <n v="6"/>
    <n v="0"/>
    <n v="0"/>
    <n v="6"/>
    <n v="1"/>
    <n v="919.43"/>
    <n v="948.3"/>
    <n v="1030.25"/>
    <n v="5516.58"/>
    <n v="0"/>
    <n v="0"/>
    <n v="5516.58"/>
    <n v="2889"/>
    <n v="40.5"/>
    <n v="84.460800000000006"/>
    <n v="8.4460800000000003"/>
    <n v="85.389868800000002"/>
    <n v="8624.3767488000012"/>
  </r>
  <r>
    <d v="2024-05-28T00:00:00"/>
    <x v="1"/>
    <x v="3"/>
    <m/>
    <x v="45"/>
    <s v="javo"/>
    <x v="7"/>
    <n v="50"/>
    <n v="585"/>
    <n v="171"/>
    <n v="30"/>
    <n v="100"/>
    <n v="0"/>
    <n v="130"/>
    <n v="1"/>
    <n v="919.43"/>
    <n v="948.3"/>
    <n v="1030.25"/>
    <n v="27582.899999999998"/>
    <n v="94830"/>
    <n v="0"/>
    <n v="122412.9"/>
    <n v="62595"/>
    <n v="877.5"/>
    <n v="1858.854"/>
    <n v="185.8854"/>
    <n v="1879.3013939999998"/>
    <n v="189809.44079399999"/>
  </r>
  <r>
    <d v="2024-05-28T00:00:00"/>
    <x v="1"/>
    <x v="3"/>
    <m/>
    <x v="45"/>
    <s v="jso"/>
    <x v="3"/>
    <n v="50"/>
    <n v="1800"/>
    <n v="171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28T00:00:00"/>
    <x v="1"/>
    <x v="3"/>
    <m/>
    <x v="42"/>
    <s v="cwo"/>
    <x v="4"/>
    <n v="65"/>
    <n v="585"/>
    <n v="172"/>
    <n v="0"/>
    <n v="100"/>
    <n v="0"/>
    <n v="100"/>
    <n v="1"/>
    <n v="1160.02"/>
    <n v="1188.9000000000001"/>
    <n v="1270.83"/>
    <n v="0"/>
    <n v="118890.00000000001"/>
    <n v="0"/>
    <n v="118890.00000000001"/>
    <n v="62595"/>
    <n v="877.5"/>
    <n v="1823.625"/>
    <n v="182.36250000000001"/>
    <n v="1843.6848749999999"/>
    <n v="186212.17237499999"/>
  </r>
  <r>
    <d v="2024-05-28T00:00:00"/>
    <x v="1"/>
    <x v="3"/>
    <m/>
    <x v="58"/>
    <s v="cwo"/>
    <x v="4"/>
    <n v="65"/>
    <n v="1462.5"/>
    <n v="173"/>
    <n v="0"/>
    <n v="200"/>
    <n v="50"/>
    <n v="250"/>
    <n v="1"/>
    <n v="1160.02"/>
    <n v="1188.9000000000001"/>
    <n v="1270.83"/>
    <n v="0"/>
    <n v="237780.00000000003"/>
    <n v="63541.5"/>
    <n v="301321.5"/>
    <n v="156487.5"/>
    <n v="2193.75"/>
    <n v="4600.0275000000001"/>
    <n v="460.00275000000005"/>
    <n v="4650.6278025000001"/>
    <n v="469713.40805249999"/>
  </r>
  <r>
    <d v="2024-05-28T00:00:00"/>
    <x v="1"/>
    <x v="3"/>
    <m/>
    <x v="43"/>
    <s v="cwo"/>
    <x v="4"/>
    <n v="65"/>
    <n v="2193.75"/>
    <n v="174"/>
    <n v="175"/>
    <n v="50"/>
    <n v="150"/>
    <n v="375"/>
    <n v="1"/>
    <n v="1160.02"/>
    <n v="1188.9000000000001"/>
    <n v="1270.83"/>
    <n v="203003.5"/>
    <n v="59445.000000000007"/>
    <n v="190624.5"/>
    <n v="453073"/>
    <n v="234731.25"/>
    <n v="3290.625"/>
    <n v="6910.9487500000005"/>
    <n v="691.09487500000012"/>
    <n v="6986.9691862499994"/>
    <n v="705683.88781124994"/>
  </r>
  <r>
    <d v="2024-05-28T00:00:00"/>
    <x v="1"/>
    <x v="3"/>
    <m/>
    <x v="43"/>
    <s v="cro"/>
    <x v="5"/>
    <n v="65"/>
    <n v="1082.25"/>
    <n v="174"/>
    <n v="60"/>
    <n v="50"/>
    <n v="75"/>
    <n v="185"/>
    <n v="1"/>
    <n v="1161.27"/>
    <n v="1190.1300000000001"/>
    <n v="1272.08"/>
    <n v="69676.2"/>
    <n v="59506.500000000007"/>
    <n v="95406"/>
    <n v="224588.7"/>
    <n v="115800.75"/>
    <n v="1623.375"/>
    <n v="3420.1282500000002"/>
    <n v="342.01282500000002"/>
    <n v="3457.7496607500002"/>
    <n v="349232.71573574998"/>
  </r>
  <r>
    <d v="2024-05-28T00:00:00"/>
    <x v="1"/>
    <x v="3"/>
    <m/>
    <x v="43"/>
    <s v="kso"/>
    <x v="6"/>
    <n v="50"/>
    <n v="180"/>
    <n v="174"/>
    <n v="0"/>
    <n v="0"/>
    <n v="40"/>
    <n v="40"/>
    <n v="1"/>
    <n v="919.43"/>
    <n v="948.3"/>
    <n v="1030.25"/>
    <n v="0"/>
    <n v="0"/>
    <n v="41210"/>
    <n v="41210"/>
    <n v="19260"/>
    <n v="270"/>
    <n v="607.4"/>
    <n v="60.74"/>
    <n v="614.08140000000003"/>
    <n v="62022.221400000002"/>
  </r>
  <r>
    <d v="2024-05-28T00:00:00"/>
    <x v="1"/>
    <x v="3"/>
    <m/>
    <x v="59"/>
    <s v="cwo"/>
    <x v="4"/>
    <n v="65"/>
    <n v="2632.5"/>
    <n v="175"/>
    <n v="350"/>
    <n v="100"/>
    <n v="0"/>
    <n v="450"/>
    <n v="1"/>
    <n v="1160.02"/>
    <n v="1188.9000000000001"/>
    <n v="1270.83"/>
    <n v="406007"/>
    <n v="118890.00000000001"/>
    <n v="0"/>
    <n v="524897"/>
    <n v="281677.5"/>
    <n v="3948.75"/>
    <n v="8105.2325000000001"/>
    <n v="810.52325000000008"/>
    <n v="8194.3900575000007"/>
    <n v="827633.3958075"/>
  </r>
  <r>
    <d v="2024-05-28T00:00:00"/>
    <x v="1"/>
    <x v="3"/>
    <m/>
    <x v="64"/>
    <s v="cwo"/>
    <x v="4"/>
    <n v="65"/>
    <n v="7020"/>
    <n v="176"/>
    <n v="900"/>
    <n v="150"/>
    <n v="150"/>
    <n v="1200"/>
    <n v="1"/>
    <n v="1160.02"/>
    <n v="1188.9000000000001"/>
    <n v="1270.83"/>
    <n v="1044018"/>
    <n v="178335"/>
    <n v="190624.5"/>
    <n v="1412977.5"/>
    <n v="751140"/>
    <n v="10530"/>
    <n v="21746.475000000002"/>
    <n v="2174.6475000000005"/>
    <n v="21985.686225000001"/>
    <n v="2220554.3087249999"/>
  </r>
  <r>
    <d v="2024-05-28T00:00:00"/>
    <x v="1"/>
    <x v="3"/>
    <m/>
    <x v="44"/>
    <s v="cwo"/>
    <x v="4"/>
    <n v="65"/>
    <n v="1205.0999999999999"/>
    <n v="177"/>
    <n v="0"/>
    <n v="100"/>
    <n v="106"/>
    <n v="206"/>
    <n v="1"/>
    <n v="1160.02"/>
    <n v="1188.9000000000001"/>
    <n v="1270.83"/>
    <n v="0"/>
    <n v="118890.00000000001"/>
    <n v="134707.97999999998"/>
    <n v="253597.97999999998"/>
    <n v="128945.7"/>
    <n v="1807.6499999999999"/>
    <n v="3843.5133000000001"/>
    <n v="384.35133000000002"/>
    <n v="3885.7919462999998"/>
    <n v="392464.9865763"/>
  </r>
  <r>
    <d v="2024-05-28T00:00:00"/>
    <x v="1"/>
    <x v="3"/>
    <m/>
    <x v="44"/>
    <s v="mo"/>
    <x v="1"/>
    <n v="50"/>
    <n v="517.5"/>
    <n v="177"/>
    <n v="65"/>
    <n v="25"/>
    <n v="25"/>
    <n v="115"/>
    <n v="1"/>
    <n v="919.43"/>
    <n v="948.3"/>
    <n v="1030.25"/>
    <n v="59762.95"/>
    <n v="23707.5"/>
    <n v="25756.25"/>
    <n v="109226.7"/>
    <n v="55372.5"/>
    <n v="776.25"/>
    <n v="1653.7545000000002"/>
    <n v="165.37545000000003"/>
    <n v="1671.9457995000002"/>
    <n v="168866.52574950003"/>
  </r>
  <r>
    <d v="2024-05-28T00:00:00"/>
    <x v="1"/>
    <x v="1"/>
    <m/>
    <x v="8"/>
    <s v="mo"/>
    <x v="1"/>
    <n v="50"/>
    <n v="3600"/>
    <n v="201"/>
    <n v="200"/>
    <n v="200"/>
    <n v="400"/>
    <n v="800"/>
    <n v="1"/>
    <n v="919.43"/>
    <n v="948.3"/>
    <n v="1030.25"/>
    <n v="183886"/>
    <n v="189660"/>
    <n v="412100"/>
    <n v="785646"/>
    <n v="385200"/>
    <n v="5400"/>
    <n v="11762.460000000001"/>
    <n v="1176.2460000000001"/>
    <n v="11891.84706"/>
    <n v="1201076.5530600001"/>
  </r>
  <r>
    <d v="2024-05-28T00:00:00"/>
    <x v="1"/>
    <x v="1"/>
    <m/>
    <x v="91"/>
    <s v="jso"/>
    <x v="3"/>
    <n v="50"/>
    <n v="3600"/>
    <n v="202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5-28T00:00:00"/>
    <x v="1"/>
    <x v="1"/>
    <m/>
    <x v="8"/>
    <s v="jso"/>
    <x v="3"/>
    <n v="50"/>
    <n v="2700"/>
    <n v="203"/>
    <n v="0"/>
    <n v="300"/>
    <n v="300"/>
    <n v="600"/>
    <n v="1"/>
    <n v="919.43"/>
    <n v="948.3"/>
    <n v="1030.25"/>
    <n v="0"/>
    <n v="284490"/>
    <n v="309075"/>
    <n v="593565"/>
    <n v="288900"/>
    <n v="4050"/>
    <n v="8865.15"/>
    <n v="886.51499999999999"/>
    <n v="8962.666650000001"/>
    <n v="905229.33165000007"/>
  </r>
  <r>
    <d v="2024-05-28T00:00:00"/>
    <x v="1"/>
    <x v="1"/>
    <m/>
    <x v="91"/>
    <s v="jso"/>
    <x v="3"/>
    <n v="50"/>
    <n v="2700"/>
    <n v="204"/>
    <n v="0"/>
    <n v="400"/>
    <n v="200"/>
    <n v="600"/>
    <n v="1"/>
    <n v="919.43"/>
    <n v="948.3"/>
    <n v="1030.25"/>
    <n v="0"/>
    <n v="379320"/>
    <n v="206050"/>
    <n v="585370"/>
    <n v="288900"/>
    <n v="4050"/>
    <n v="8783.2000000000007"/>
    <n v="878.32000000000016"/>
    <n v="8879.8151999999991"/>
    <n v="896861.33519999986"/>
  </r>
  <r>
    <d v="2024-05-28T00:00:00"/>
    <x v="1"/>
    <x v="8"/>
    <m/>
    <x v="75"/>
    <s v="mo"/>
    <x v="1"/>
    <n v="50"/>
    <n v="1575"/>
    <n v="76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8T00:00:00"/>
    <x v="1"/>
    <x v="8"/>
    <m/>
    <x v="77"/>
    <s v="mo"/>
    <x v="1"/>
    <n v="50"/>
    <n v="1575"/>
    <n v="77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8T00:00:00"/>
    <x v="1"/>
    <x v="8"/>
    <m/>
    <x v="77"/>
    <s v="mo"/>
    <x v="1"/>
    <n v="50"/>
    <n v="1575"/>
    <n v="78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8T00:00:00"/>
    <x v="1"/>
    <x v="8"/>
    <m/>
    <x v="77"/>
    <s v="mo"/>
    <x v="1"/>
    <n v="50"/>
    <n v="450"/>
    <n v="79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5-28T00:00:00"/>
    <x v="1"/>
    <x v="8"/>
    <m/>
    <x v="76"/>
    <s v="mo"/>
    <x v="1"/>
    <n v="50"/>
    <n v="1125"/>
    <n v="80"/>
    <n v="50"/>
    <n v="150"/>
    <n v="50"/>
    <n v="250"/>
    <n v="1"/>
    <n v="919.43"/>
    <n v="948.3"/>
    <n v="1030.25"/>
    <n v="45971.5"/>
    <n v="142245"/>
    <n v="51512.5"/>
    <n v="239729"/>
    <n v="120375"/>
    <n v="1687.5"/>
    <n v="3617.915"/>
    <n v="361.79150000000004"/>
    <n v="3657.7120649999997"/>
    <n v="369428.91856499994"/>
  </r>
  <r>
    <d v="2024-05-28T00:00:00"/>
    <x v="1"/>
    <x v="8"/>
    <m/>
    <x v="76"/>
    <s v="mo"/>
    <x v="1"/>
    <n v="50"/>
    <n v="1575"/>
    <n v="81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8T00:00:00"/>
    <x v="1"/>
    <x v="8"/>
    <m/>
    <x v="76"/>
    <s v="mo"/>
    <x v="1"/>
    <n v="50"/>
    <n v="1575"/>
    <n v="82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8T00:00:00"/>
    <x v="1"/>
    <x v="8"/>
    <m/>
    <x v="76"/>
    <s v="mo"/>
    <x v="1"/>
    <n v="50"/>
    <n v="1575"/>
    <n v="83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8T00:00:00"/>
    <x v="1"/>
    <x v="8"/>
    <m/>
    <x v="75"/>
    <s v="mo"/>
    <x v="1"/>
    <n v="50"/>
    <n v="1575"/>
    <n v="84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5-28T00:00:00"/>
    <x v="1"/>
    <x v="4"/>
    <m/>
    <x v="7"/>
    <s v="jso"/>
    <x v="3"/>
    <n v="50"/>
    <n v="1350"/>
    <n v="234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8T00:00:00"/>
    <x v="1"/>
    <x v="4"/>
    <m/>
    <x v="7"/>
    <s v="jso"/>
    <x v="3"/>
    <n v="50"/>
    <n v="1350"/>
    <n v="23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8T00:00:00"/>
    <x v="1"/>
    <x v="4"/>
    <m/>
    <x v="7"/>
    <s v="jso"/>
    <x v="3"/>
    <n v="50"/>
    <n v="1350"/>
    <n v="23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8T00:00:00"/>
    <x v="1"/>
    <x v="4"/>
    <m/>
    <x v="7"/>
    <s v="jso"/>
    <x v="3"/>
    <n v="50"/>
    <n v="1350"/>
    <n v="23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8T00:00:00"/>
    <x v="1"/>
    <x v="4"/>
    <m/>
    <x v="7"/>
    <s v="jso"/>
    <x v="3"/>
    <n v="50"/>
    <n v="900"/>
    <n v="238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28T00:00:00"/>
    <x v="1"/>
    <x v="4"/>
    <m/>
    <x v="68"/>
    <s v="mo"/>
    <x v="1"/>
    <n v="50"/>
    <n v="1350"/>
    <n v="239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28T00:00:00"/>
    <x v="1"/>
    <x v="4"/>
    <m/>
    <x v="68"/>
    <s v="mo"/>
    <x v="1"/>
    <n v="50"/>
    <n v="1350"/>
    <n v="240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8T00:00:00"/>
    <x v="1"/>
    <x v="4"/>
    <m/>
    <x v="68"/>
    <s v="mo"/>
    <x v="1"/>
    <n v="50"/>
    <n v="1350"/>
    <n v="24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8T00:00:00"/>
    <x v="1"/>
    <x v="4"/>
    <m/>
    <x v="68"/>
    <s v="mo"/>
    <x v="1"/>
    <n v="50"/>
    <n v="900"/>
    <n v="242"/>
    <n v="100"/>
    <n v="0"/>
    <n v="100"/>
    <n v="200"/>
    <n v="1"/>
    <n v="919.43"/>
    <n v="948.3"/>
    <n v="1030.25"/>
    <n v="91943"/>
    <n v="0"/>
    <n v="103025"/>
    <n v="194968"/>
    <n v="96300"/>
    <n v="1350"/>
    <n v="2926.18"/>
    <n v="292.61799999999999"/>
    <n v="2958.36798"/>
    <n v="298795.16597999999"/>
  </r>
  <r>
    <d v="2024-05-28T00:00:00"/>
    <x v="1"/>
    <x v="4"/>
    <m/>
    <x v="68"/>
    <s v="mo"/>
    <x v="1"/>
    <n v="50"/>
    <n v="1350"/>
    <n v="24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9T00:00:00"/>
    <x v="1"/>
    <x v="4"/>
    <m/>
    <x v="10"/>
    <s v="mo"/>
    <x v="1"/>
    <n v="50"/>
    <n v="1350"/>
    <n v="244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9T00:00:00"/>
    <x v="1"/>
    <x v="4"/>
    <m/>
    <x v="10"/>
    <s v="mo"/>
    <x v="1"/>
    <n v="50"/>
    <n v="1350"/>
    <n v="24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9T00:00:00"/>
    <x v="1"/>
    <x v="4"/>
    <m/>
    <x v="10"/>
    <s v="mo"/>
    <x v="1"/>
    <n v="50"/>
    <n v="1350"/>
    <n v="24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9T00:00:00"/>
    <x v="1"/>
    <x v="4"/>
    <m/>
    <x v="10"/>
    <s v="mo"/>
    <x v="1"/>
    <n v="50"/>
    <n v="1350"/>
    <n v="24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29T00:00:00"/>
    <x v="1"/>
    <x v="4"/>
    <m/>
    <x v="10"/>
    <s v="mo"/>
    <x v="1"/>
    <n v="50"/>
    <n v="900"/>
    <n v="248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29T00:00:00"/>
    <x v="1"/>
    <x v="4"/>
    <m/>
    <x v="69"/>
    <s v="mo"/>
    <x v="1"/>
    <n v="50"/>
    <n v="1800"/>
    <n v="249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29T00:00:00"/>
    <x v="1"/>
    <x v="4"/>
    <m/>
    <x v="69"/>
    <s v="mo"/>
    <x v="1"/>
    <n v="50"/>
    <n v="1800"/>
    <n v="250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29T00:00:00"/>
    <x v="1"/>
    <x v="4"/>
    <m/>
    <x v="69"/>
    <s v="mo"/>
    <x v="1"/>
    <n v="50"/>
    <n v="1800"/>
    <n v="251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5-29T00:00:00"/>
    <x v="1"/>
    <x v="4"/>
    <m/>
    <x v="69"/>
    <s v="mo"/>
    <x v="1"/>
    <n v="50"/>
    <n v="900"/>
    <n v="252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29T00:00:00"/>
    <x v="1"/>
    <x v="1"/>
    <m/>
    <x v="91"/>
    <s v="mo"/>
    <x v="1"/>
    <n v="50"/>
    <n v="3600"/>
    <n v="205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5-29T00:00:00"/>
    <x v="1"/>
    <x v="1"/>
    <m/>
    <x v="91"/>
    <s v="mo"/>
    <x v="1"/>
    <n v="50"/>
    <n v="2700"/>
    <n v="206"/>
    <n v="0"/>
    <n v="300"/>
    <n v="300"/>
    <n v="600"/>
    <n v="1"/>
    <n v="919.43"/>
    <n v="948.3"/>
    <n v="1030.25"/>
    <n v="0"/>
    <n v="284490"/>
    <n v="309075"/>
    <n v="593565"/>
    <n v="288900"/>
    <n v="4050"/>
    <n v="8865.15"/>
    <n v="886.51499999999999"/>
    <n v="8962.666650000001"/>
    <n v="905229.33165000007"/>
  </r>
  <r>
    <d v="2024-05-29T00:00:00"/>
    <x v="1"/>
    <x v="6"/>
    <m/>
    <x v="67"/>
    <s v="jso"/>
    <x v="3"/>
    <n v="50"/>
    <n v="900"/>
    <n v="76"/>
    <n v="100"/>
    <n v="50"/>
    <n v="50"/>
    <n v="200"/>
    <n v="1"/>
    <n v="919.43"/>
    <n v="948.3"/>
    <n v="1030.25"/>
    <n v="91943"/>
    <n v="47415"/>
    <n v="51512.5"/>
    <n v="190870.5"/>
    <n v="96300"/>
    <n v="1350"/>
    <n v="2885.2049999999999"/>
    <n v="288.52050000000003"/>
    <n v="2916.9422549999999"/>
    <n v="294611.167755"/>
  </r>
  <r>
    <d v="2024-05-29T00:00:00"/>
    <x v="1"/>
    <x v="6"/>
    <m/>
    <x v="67"/>
    <s v="javo"/>
    <x v="7"/>
    <n v="50"/>
    <n v="450"/>
    <n v="76"/>
    <n v="50"/>
    <n v="25"/>
    <n v="25"/>
    <n v="100"/>
    <n v="1"/>
    <n v="919.43"/>
    <n v="948.3"/>
    <n v="1030.25"/>
    <n v="45971.5"/>
    <n v="23707.5"/>
    <n v="25756.25"/>
    <n v="95435.25"/>
    <n v="48150"/>
    <n v="675"/>
    <n v="1442.6025"/>
    <n v="144.26025000000001"/>
    <n v="1458.4711275"/>
    <n v="147305.5838775"/>
  </r>
  <r>
    <d v="2024-05-29T00:00:00"/>
    <x v="1"/>
    <x v="6"/>
    <m/>
    <x v="67"/>
    <s v="Dro"/>
    <x v="0"/>
    <n v="65"/>
    <n v="1755"/>
    <n v="77"/>
    <n v="0"/>
    <n v="100"/>
    <n v="200"/>
    <n v="300"/>
    <n v="1"/>
    <n v="1161.27"/>
    <n v="1190.1300000000001"/>
    <n v="1272.08"/>
    <n v="0"/>
    <n v="119013.00000000001"/>
    <n v="254416"/>
    <n v="373429"/>
    <n v="187785"/>
    <n v="2632.5"/>
    <n v="5638.4650000000001"/>
    <n v="563.84649999999999"/>
    <n v="5700.4881149999992"/>
    <n v="575749.29961499991"/>
  </r>
  <r>
    <d v="2024-05-29T00:00:00"/>
    <x v="1"/>
    <x v="6"/>
    <m/>
    <x v="67"/>
    <s v="cwo"/>
    <x v="4"/>
    <n v="65"/>
    <n v="2047.4999999999998"/>
    <n v="78"/>
    <n v="150"/>
    <n v="150"/>
    <n v="50"/>
    <n v="350"/>
    <n v="1"/>
    <n v="1160.02"/>
    <n v="1188.9000000000001"/>
    <n v="1270.83"/>
    <n v="174003"/>
    <n v="178335"/>
    <n v="63541.5"/>
    <n v="415879.5"/>
    <n v="219082.49999999997"/>
    <n v="3071.2499999999995"/>
    <n v="6380.3325000000004"/>
    <n v="638.03325000000007"/>
    <n v="6450.5161575000002"/>
    <n v="651502.13190749998"/>
  </r>
  <r>
    <d v="2024-05-29T00:00:00"/>
    <x v="1"/>
    <x v="6"/>
    <m/>
    <x v="67"/>
    <s v="Dro"/>
    <x v="0"/>
    <n v="65"/>
    <n v="2925"/>
    <n v="79"/>
    <n v="500"/>
    <n v="0"/>
    <n v="0"/>
    <n v="500"/>
    <n v="1"/>
    <n v="1161.27"/>
    <n v="1190.1300000000001"/>
    <n v="1272.08"/>
    <n v="580635"/>
    <n v="0"/>
    <n v="0"/>
    <n v="580635"/>
    <n v="312975"/>
    <n v="4387.5"/>
    <n v="8979.9750000000004"/>
    <n v="897.99750000000006"/>
    <n v="9078.7547250000007"/>
    <n v="916954.22722500004"/>
  </r>
  <r>
    <d v="2024-05-29T00:00:00"/>
    <x v="1"/>
    <x v="3"/>
    <m/>
    <x v="59"/>
    <s v="cwo"/>
    <x v="4"/>
    <n v="65"/>
    <n v="2193.75"/>
    <n v="178"/>
    <n v="350"/>
    <n v="25"/>
    <n v="0"/>
    <n v="375"/>
    <n v="1"/>
    <n v="1160.02"/>
    <n v="1188.9000000000001"/>
    <n v="1270.83"/>
    <n v="406007"/>
    <n v="29722.500000000004"/>
    <n v="0"/>
    <n v="435729.5"/>
    <n v="234731.25"/>
    <n v="3290.625"/>
    <n v="6737.5137500000001"/>
    <n v="673.75137500000005"/>
    <n v="6811.6264012500005"/>
    <n v="687974.26652625005"/>
  </r>
  <r>
    <d v="2024-05-29T00:00:00"/>
    <x v="1"/>
    <x v="3"/>
    <m/>
    <x v="59"/>
    <s v="jso"/>
    <x v="3"/>
    <n v="50"/>
    <n v="292.5"/>
    <n v="178"/>
    <n v="0"/>
    <n v="50"/>
    <n v="15"/>
    <n v="65"/>
    <n v="1"/>
    <n v="919.43"/>
    <n v="948.3"/>
    <n v="1030.25"/>
    <n v="0"/>
    <n v="47415"/>
    <n v="15453.75"/>
    <n v="62868.75"/>
    <n v="31297.5"/>
    <n v="438.75"/>
    <n v="946.05000000000007"/>
    <n v="94.605000000000018"/>
    <n v="956.45654999999999"/>
    <n v="96602.111550000001"/>
  </r>
  <r>
    <d v="2024-05-29T00:00:00"/>
    <x v="1"/>
    <x v="3"/>
    <m/>
    <x v="45"/>
    <s v="cwo"/>
    <x v="4"/>
    <n v="65"/>
    <n v="2925"/>
    <n v="179"/>
    <n v="350"/>
    <n v="0"/>
    <n v="150"/>
    <n v="500"/>
    <n v="1"/>
    <n v="1160.02"/>
    <n v="1188.9000000000001"/>
    <n v="1270.83"/>
    <n v="406007"/>
    <n v="0"/>
    <n v="190624.5"/>
    <n v="596631.5"/>
    <n v="312975"/>
    <n v="4387.5"/>
    <n v="9139.94"/>
    <n v="913.99400000000014"/>
    <n v="9240.4793399999999"/>
    <n v="933288.41333999985"/>
  </r>
  <r>
    <d v="2024-05-29T00:00:00"/>
    <x v="1"/>
    <x v="2"/>
    <m/>
    <x v="40"/>
    <s v="javo"/>
    <x v="7"/>
    <n v="50"/>
    <n v="2205"/>
    <n v="274"/>
    <n v="290"/>
    <n v="200"/>
    <n v="0"/>
    <n v="490"/>
    <n v="1"/>
    <n v="919.43"/>
    <n v="948.3"/>
    <n v="1030.25"/>
    <n v="266634.7"/>
    <n v="189660"/>
    <n v="0"/>
    <n v="456294.7"/>
    <n v="235935"/>
    <n v="3307.5"/>
    <n v="6955.3719999999994"/>
    <n v="695.53719999999998"/>
    <n v="7031.8810919999996"/>
    <n v="710219.990292"/>
  </r>
  <r>
    <d v="2024-05-29T00:00:00"/>
    <x v="1"/>
    <x v="2"/>
    <m/>
    <x v="40"/>
    <s v="Dro"/>
    <x v="0"/>
    <n v="65"/>
    <n v="1170"/>
    <n v="275"/>
    <n v="150"/>
    <n v="0"/>
    <n v="50"/>
    <n v="200"/>
    <n v="1"/>
    <n v="1161.27"/>
    <n v="1190.1300000000001"/>
    <n v="1272.08"/>
    <n v="174190.5"/>
    <n v="0"/>
    <n v="63604"/>
    <n v="237794.5"/>
    <n v="125190"/>
    <n v="1755"/>
    <n v="3647.395"/>
    <n v="364.73950000000002"/>
    <n v="3687.5163450000005"/>
    <n v="372439.15084500005"/>
  </r>
  <r>
    <d v="2024-05-29T00:00:00"/>
    <x v="1"/>
    <x v="2"/>
    <m/>
    <x v="40"/>
    <s v="javo"/>
    <x v="7"/>
    <n v="50"/>
    <n v="900"/>
    <n v="276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29T00:00:00"/>
    <x v="1"/>
    <x v="2"/>
    <m/>
    <x v="40"/>
    <s v="Dro"/>
    <x v="0"/>
    <n v="65"/>
    <n v="2925"/>
    <n v="277"/>
    <n v="0"/>
    <n v="500"/>
    <n v="0"/>
    <n v="500"/>
    <n v="1"/>
    <n v="1161.27"/>
    <n v="1190.1300000000001"/>
    <n v="1272.08"/>
    <n v="0"/>
    <n v="595065"/>
    <n v="0"/>
    <n v="595065"/>
    <n v="312975"/>
    <n v="4387.5"/>
    <n v="9124.2749999999996"/>
    <n v="912.42750000000001"/>
    <n v="9224.642025000001"/>
    <n v="931688.84452499996"/>
  </r>
  <r>
    <d v="2024-05-29T00:00:00"/>
    <x v="1"/>
    <x v="2"/>
    <m/>
    <x v="33"/>
    <s v="jmso"/>
    <x v="2"/>
    <n v="50"/>
    <n v="765"/>
    <n v="278"/>
    <n v="170"/>
    <n v="0"/>
    <n v="0"/>
    <n v="170"/>
    <n v="1"/>
    <n v="919.43"/>
    <n v="948.3"/>
    <n v="1030.25"/>
    <n v="156303.1"/>
    <n v="0"/>
    <n v="0"/>
    <n v="156303.1"/>
    <n v="81855"/>
    <n v="1147.5"/>
    <n v="2393.056"/>
    <n v="239.30560000000003"/>
    <n v="2419.3796160000002"/>
    <n v="244357.341216"/>
  </r>
  <r>
    <d v="2024-05-29T00:00:00"/>
    <x v="1"/>
    <x v="2"/>
    <m/>
    <x v="33"/>
    <s v="jmso"/>
    <x v="2"/>
    <n v="50"/>
    <n v="900"/>
    <n v="279"/>
    <n v="150"/>
    <n v="50"/>
    <n v="0"/>
    <n v="200"/>
    <n v="1"/>
    <n v="919.43"/>
    <n v="948.3"/>
    <n v="1030.25"/>
    <n v="137914.5"/>
    <n v="47415"/>
    <n v="0"/>
    <n v="185329.5"/>
    <n v="96300"/>
    <n v="1350"/>
    <n v="2829.7950000000001"/>
    <n v="282.97950000000003"/>
    <n v="2860.9227449999998"/>
    <n v="288953.19724499999"/>
  </r>
  <r>
    <d v="2024-05-29T00:00:00"/>
    <x v="1"/>
    <x v="2"/>
    <m/>
    <x v="41"/>
    <s v="jso"/>
    <x v="3"/>
    <n v="50"/>
    <n v="1350"/>
    <n v="280"/>
    <n v="0"/>
    <n v="150"/>
    <n v="150"/>
    <n v="300"/>
    <n v="1"/>
    <n v="919.43"/>
    <n v="948.3"/>
    <n v="1030.25"/>
    <n v="0"/>
    <n v="142245"/>
    <n v="154537.5"/>
    <n v="296782.5"/>
    <n v="144450"/>
    <n v="2025"/>
    <n v="4432.5749999999998"/>
    <n v="443.25749999999999"/>
    <n v="4481.3333250000005"/>
    <n v="452614.66582500003"/>
  </r>
  <r>
    <d v="2024-05-29T00:00:00"/>
    <x v="1"/>
    <x v="2"/>
    <m/>
    <x v="41"/>
    <s v="jso"/>
    <x v="3"/>
    <n v="50"/>
    <n v="1350"/>
    <n v="281"/>
    <n v="0"/>
    <n v="150"/>
    <n v="150"/>
    <n v="300"/>
    <n v="1"/>
    <n v="919.43"/>
    <n v="948.3"/>
    <n v="1030.25"/>
    <n v="0"/>
    <n v="142245"/>
    <n v="154537.5"/>
    <n v="296782.5"/>
    <n v="144450"/>
    <n v="2025"/>
    <n v="4432.5749999999998"/>
    <n v="443.25749999999999"/>
    <n v="4481.3333250000005"/>
    <n v="452614.66582500003"/>
  </r>
  <r>
    <d v="2024-05-29T00:00:00"/>
    <x v="1"/>
    <x v="2"/>
    <m/>
    <x v="41"/>
    <s v="jso"/>
    <x v="3"/>
    <n v="50"/>
    <n v="900"/>
    <n v="282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5-29T00:00:00"/>
    <x v="1"/>
    <x v="2"/>
    <m/>
    <x v="41"/>
    <s v="javo"/>
    <x v="7"/>
    <n v="50"/>
    <n v="450"/>
    <n v="282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5-29T00:00:00"/>
    <x v="1"/>
    <x v="2"/>
    <m/>
    <x v="41"/>
    <s v="jso"/>
    <x v="3"/>
    <n v="50"/>
    <n v="900"/>
    <n v="283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5-29T00:00:00"/>
    <x v="1"/>
    <x v="2"/>
    <m/>
    <x v="41"/>
    <s v="javo"/>
    <x v="7"/>
    <n v="50"/>
    <n v="450"/>
    <n v="283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5-29T00:00:00"/>
    <x v="1"/>
    <x v="0"/>
    <m/>
    <x v="84"/>
    <s v="Dro"/>
    <x v="0"/>
    <n v="65"/>
    <n v="2047.4999999999998"/>
    <n v="389"/>
    <n v="250"/>
    <n v="0"/>
    <n v="100"/>
    <n v="350"/>
    <n v="1"/>
    <n v="1161.27"/>
    <n v="1190.1300000000001"/>
    <n v="1272.08"/>
    <n v="290317.5"/>
    <n v="0"/>
    <n v="127208"/>
    <n v="417525.5"/>
    <n v="219082.49999999997"/>
    <n v="3071.2499999999995"/>
    <n v="6396.7925000000005"/>
    <n v="639.67925000000014"/>
    <n v="6467.1572175000001"/>
    <n v="653182.87896750006"/>
  </r>
  <r>
    <d v="2024-05-29T00:00:00"/>
    <x v="1"/>
    <x v="0"/>
    <m/>
    <x v="55"/>
    <s v="jso"/>
    <x v="3"/>
    <n v="50"/>
    <n v="2700"/>
    <n v="390"/>
    <n v="200"/>
    <n v="200"/>
    <n v="200"/>
    <n v="600"/>
    <n v="1"/>
    <n v="919.43"/>
    <n v="948.3"/>
    <n v="1030.25"/>
    <n v="183886"/>
    <n v="189660"/>
    <n v="206050"/>
    <n v="579596"/>
    <n v="288900"/>
    <n v="4050"/>
    <n v="8725.4600000000009"/>
    <n v="872.54600000000016"/>
    <n v="8821.440059999999"/>
    <n v="890965.44605999999"/>
  </r>
  <r>
    <d v="2024-05-29T00:00:00"/>
    <x v="1"/>
    <x v="0"/>
    <m/>
    <x v="55"/>
    <s v="jso"/>
    <x v="3"/>
    <n v="50"/>
    <n v="2587.5"/>
    <n v="391"/>
    <n v="185"/>
    <n v="190"/>
    <n v="200"/>
    <n v="575"/>
    <n v="1"/>
    <n v="919.43"/>
    <n v="948.3"/>
    <n v="1030.25"/>
    <n v="170094.55"/>
    <n v="180177"/>
    <n v="206050"/>
    <n v="556321.55000000005"/>
    <n v="276862.5"/>
    <n v="3881.25"/>
    <n v="8370.6530000000002"/>
    <n v="837.06530000000009"/>
    <n v="8462.7301830000015"/>
    <n v="854735.74848300009"/>
  </r>
  <r>
    <d v="2024-05-29T00:00:00"/>
    <x v="1"/>
    <x v="0"/>
    <m/>
    <x v="55"/>
    <s v="dco"/>
    <x v="8"/>
    <n v="50"/>
    <n v="112.5"/>
    <n v="391"/>
    <n v="15"/>
    <n v="10"/>
    <n v="0"/>
    <n v="25"/>
    <n v="1"/>
    <n v="919.43"/>
    <n v="948.3"/>
    <n v="1030.25"/>
    <n v="13791.449999999999"/>
    <n v="9483"/>
    <n v="0"/>
    <n v="23274.449999999997"/>
    <n v="12037.5"/>
    <n v="168.75"/>
    <n v="354.80699999999996"/>
    <n v="35.480699999999999"/>
    <n v="358.70987700000001"/>
    <n v="36229.697576999999"/>
  </r>
  <r>
    <d v="2024-05-29T00:00:00"/>
    <x v="1"/>
    <x v="0"/>
    <m/>
    <x v="4"/>
    <s v="dco"/>
    <x v="8"/>
    <n v="50"/>
    <n v="2700"/>
    <n v="392"/>
    <n v="400"/>
    <n v="150"/>
    <n v="50"/>
    <n v="600"/>
    <n v="1"/>
    <n v="919.43"/>
    <n v="948.3"/>
    <n v="1030.25"/>
    <n v="367772"/>
    <n v="142245"/>
    <n v="51512.5"/>
    <n v="561529.5"/>
    <n v="288900"/>
    <n v="4050"/>
    <n v="8544.7950000000001"/>
    <n v="854.47950000000003"/>
    <n v="8638.7877450000015"/>
    <n v="872517.56224500004"/>
  </r>
  <r>
    <d v="2024-05-30T00:00:00"/>
    <x v="1"/>
    <x v="5"/>
    <m/>
    <x v="62"/>
    <s v="jso"/>
    <x v="3"/>
    <n v="50"/>
    <n v="3150"/>
    <n v="88"/>
    <n v="400"/>
    <n v="200"/>
    <n v="100"/>
    <n v="700"/>
    <n v="1"/>
    <n v="919.43"/>
    <n v="948.3"/>
    <n v="1030.25"/>
    <n v="367772"/>
    <n v="189660"/>
    <n v="103025"/>
    <n v="660457"/>
    <n v="337050"/>
    <n v="4725"/>
    <n v="10022.32"/>
    <n v="1002.232"/>
    <n v="10132.56552"/>
    <n v="1023389.1175199999"/>
  </r>
  <r>
    <d v="2024-05-30T00:00:00"/>
    <x v="1"/>
    <x v="5"/>
    <m/>
    <x v="62"/>
    <s v="jso"/>
    <x v="3"/>
    <n v="50"/>
    <n v="3150"/>
    <n v="89"/>
    <n v="250"/>
    <n v="250"/>
    <n v="200"/>
    <n v="700"/>
    <n v="1"/>
    <n v="919.43"/>
    <n v="948.3"/>
    <n v="1030.25"/>
    <n v="229857.5"/>
    <n v="237075"/>
    <n v="206050"/>
    <n v="672982.5"/>
    <n v="337050"/>
    <n v="4725"/>
    <n v="10147.575000000001"/>
    <n v="1014.7575000000002"/>
    <n v="10259.198324999999"/>
    <n v="1036179.0308249999"/>
  </r>
  <r>
    <d v="2024-05-30T00:00:00"/>
    <x v="1"/>
    <x v="4"/>
    <m/>
    <x v="18"/>
    <s v="mo"/>
    <x v="1"/>
    <n v="50"/>
    <n v="1350"/>
    <n v="25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30T00:00:00"/>
    <x v="1"/>
    <x v="4"/>
    <m/>
    <x v="18"/>
    <s v="mo"/>
    <x v="1"/>
    <n v="50"/>
    <n v="1350"/>
    <n v="254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30T00:00:00"/>
    <x v="1"/>
    <x v="4"/>
    <m/>
    <x v="18"/>
    <s v="mo"/>
    <x v="1"/>
    <n v="50"/>
    <n v="1350"/>
    <n v="25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30T00:00:00"/>
    <x v="1"/>
    <x v="4"/>
    <m/>
    <x v="18"/>
    <s v="mo"/>
    <x v="1"/>
    <n v="50"/>
    <n v="900"/>
    <n v="256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5-30T00:00:00"/>
    <x v="1"/>
    <x v="4"/>
    <m/>
    <x v="18"/>
    <s v="mo"/>
    <x v="1"/>
    <n v="50"/>
    <n v="1350"/>
    <n v="257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30T00:00:00"/>
    <x v="1"/>
    <x v="0"/>
    <m/>
    <x v="26"/>
    <s v="javo"/>
    <x v="7"/>
    <n v="50"/>
    <n v="162"/>
    <n v="393"/>
    <n v="36"/>
    <n v="0"/>
    <n v="0"/>
    <n v="36"/>
    <n v="1"/>
    <n v="919.43"/>
    <n v="948.3"/>
    <n v="1030.25"/>
    <n v="33099.479999999996"/>
    <n v="0"/>
    <n v="0"/>
    <n v="33099.479999999996"/>
    <n v="17334"/>
    <n v="243"/>
    <n v="506.76479999999998"/>
    <n v="50.676479999999998"/>
    <n v="512.33921279999993"/>
    <n v="51746.260492799993"/>
  </r>
  <r>
    <d v="2024-05-30T00:00:00"/>
    <x v="1"/>
    <x v="0"/>
    <m/>
    <x v="26"/>
    <s v="Dro"/>
    <x v="0"/>
    <n v="65"/>
    <n v="1755"/>
    <n v="393"/>
    <n v="200"/>
    <n v="100"/>
    <n v="0"/>
    <n v="300"/>
    <n v="1"/>
    <n v="1161.27"/>
    <n v="1190.1300000000001"/>
    <n v="1272.08"/>
    <n v="232254"/>
    <n v="119013.00000000001"/>
    <n v="0"/>
    <n v="351267"/>
    <n v="187785"/>
    <n v="2632.5"/>
    <n v="5416.8450000000003"/>
    <n v="541.68450000000007"/>
    <n v="5476.4302949999992"/>
    <n v="553119.45979499992"/>
  </r>
  <r>
    <d v="2024-05-30T00:00:00"/>
    <x v="1"/>
    <x v="0"/>
    <m/>
    <x v="56"/>
    <s v="jso"/>
    <x v="3"/>
    <n v="50"/>
    <n v="22.5"/>
    <n v="394"/>
    <n v="5"/>
    <n v="0"/>
    <n v="0"/>
    <n v="5"/>
    <n v="1"/>
    <n v="919.43"/>
    <n v="948.3"/>
    <n v="1030.25"/>
    <n v="4597.1499999999996"/>
    <n v="0"/>
    <n v="0"/>
    <n v="4597.1499999999996"/>
    <n v="2407.5"/>
    <n v="33.75"/>
    <n v="70.384"/>
    <n v="7.0384000000000002"/>
    <n v="71.158224000000004"/>
    <n v="7186.9806239999998"/>
  </r>
  <r>
    <d v="2024-05-30T00:00:00"/>
    <x v="1"/>
    <x v="0"/>
    <m/>
    <x v="56"/>
    <s v="Dro"/>
    <x v="0"/>
    <n v="65"/>
    <n v="1462.5"/>
    <n v="394"/>
    <n v="250"/>
    <n v="0"/>
    <n v="0"/>
    <n v="250"/>
    <n v="1"/>
    <n v="1161.27"/>
    <n v="1190.1300000000001"/>
    <n v="1272.08"/>
    <n v="290317.5"/>
    <n v="0"/>
    <n v="0"/>
    <n v="290317.5"/>
    <n v="156487.5"/>
    <n v="2193.75"/>
    <n v="4489.9875000000002"/>
    <n v="448.99875000000003"/>
    <n v="4539.3773625000003"/>
    <n v="458477.11361250002"/>
  </r>
  <r>
    <d v="2024-05-30T00:00:00"/>
    <x v="1"/>
    <x v="0"/>
    <m/>
    <x v="25"/>
    <s v="jso"/>
    <x v="3"/>
    <n v="50"/>
    <n v="810"/>
    <n v="395"/>
    <n v="100"/>
    <n v="80"/>
    <n v="0"/>
    <n v="180"/>
    <n v="1"/>
    <n v="919.43"/>
    <n v="948.3"/>
    <n v="1030.25"/>
    <n v="91943"/>
    <n v="75864"/>
    <n v="0"/>
    <n v="167807"/>
    <n v="86670"/>
    <n v="1215"/>
    <n v="2556.92"/>
    <n v="255.69200000000001"/>
    <n v="2585.0461200000004"/>
    <n v="261089.65812000004"/>
  </r>
  <r>
    <d v="2024-05-30T00:00:00"/>
    <x v="1"/>
    <x v="0"/>
    <m/>
    <x v="73"/>
    <s v="Dro"/>
    <x v="0"/>
    <n v="65"/>
    <n v="1755"/>
    <n v="396"/>
    <n v="175"/>
    <n v="75"/>
    <n v="50"/>
    <n v="300"/>
    <n v="1"/>
    <n v="1161.27"/>
    <n v="1190.1300000000001"/>
    <n v="1272.08"/>
    <n v="203222.25"/>
    <n v="89259.750000000015"/>
    <n v="63604"/>
    <n v="356086"/>
    <n v="187785"/>
    <n v="2632.5"/>
    <n v="5465.0349999999999"/>
    <n v="546.50350000000003"/>
    <n v="5525.1503849999999"/>
    <n v="558040.18888500007"/>
  </r>
  <r>
    <d v="2024-05-30T00:00:00"/>
    <x v="1"/>
    <x v="0"/>
    <m/>
    <x v="73"/>
    <s v="jso"/>
    <x v="3"/>
    <n v="50"/>
    <n v="1485"/>
    <n v="397"/>
    <n v="300"/>
    <n v="30"/>
    <n v="0"/>
    <n v="330"/>
    <n v="1"/>
    <n v="919.43"/>
    <n v="948.3"/>
    <n v="1030.25"/>
    <n v="275829"/>
    <n v="28449"/>
    <n v="0"/>
    <n v="304278"/>
    <n v="158895"/>
    <n v="2227.5"/>
    <n v="4654.0050000000001"/>
    <n v="465.40050000000002"/>
    <n v="4705.199055"/>
    <n v="475225.10455499997"/>
  </r>
  <r>
    <d v="2024-05-30T00:00:00"/>
    <x v="1"/>
    <x v="0"/>
    <m/>
    <x v="12"/>
    <s v="dco"/>
    <x v="8"/>
    <n v="50"/>
    <n v="2025"/>
    <n v="398"/>
    <n v="150"/>
    <n v="200"/>
    <n v="100"/>
    <n v="450"/>
    <n v="1"/>
    <n v="919.43"/>
    <n v="948.3"/>
    <n v="1030.25"/>
    <n v="137914.5"/>
    <n v="189660"/>
    <n v="103025"/>
    <n v="430599.5"/>
    <n v="216675"/>
    <n v="3037.5"/>
    <n v="6503.12"/>
    <n v="650.31200000000001"/>
    <n v="6574.6543200000006"/>
    <n v="664040.08632"/>
  </r>
  <r>
    <d v="2024-05-30T00:00:00"/>
    <x v="1"/>
    <x v="0"/>
    <m/>
    <x v="34"/>
    <s v="dco"/>
    <x v="8"/>
    <n v="50"/>
    <n v="1350"/>
    <n v="399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30T00:00:00"/>
    <x v="1"/>
    <x v="0"/>
    <m/>
    <x v="34"/>
    <s v="dco"/>
    <x v="8"/>
    <n v="50"/>
    <n v="1350"/>
    <n v="400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5-30T00:00:00"/>
    <x v="1"/>
    <x v="0"/>
    <m/>
    <x v="34"/>
    <s v="dco"/>
    <x v="8"/>
    <n v="50"/>
    <n v="1125"/>
    <n v="401"/>
    <n v="150"/>
    <n v="100"/>
    <n v="0"/>
    <n v="250"/>
    <n v="1"/>
    <n v="919.43"/>
    <n v="948.3"/>
    <n v="1030.25"/>
    <n v="137914.5"/>
    <n v="94830"/>
    <n v="0"/>
    <n v="232744.5"/>
    <n v="120375"/>
    <n v="1687.5"/>
    <n v="3548.07"/>
    <n v="354.80700000000002"/>
    <n v="3587.0987700000001"/>
    <n v="362296.97576999996"/>
  </r>
  <r>
    <d v="2024-05-30T00:00:00"/>
    <x v="1"/>
    <x v="0"/>
    <m/>
    <x v="1"/>
    <s v="jso"/>
    <x v="3"/>
    <n v="50"/>
    <n v="1350"/>
    <n v="40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30T00:00:00"/>
    <x v="1"/>
    <x v="0"/>
    <m/>
    <x v="1"/>
    <s v="jso"/>
    <x v="3"/>
    <n v="50"/>
    <n v="765"/>
    <n v="403"/>
    <n v="0"/>
    <n v="170"/>
    <n v="0"/>
    <n v="170"/>
    <n v="1"/>
    <n v="919.43"/>
    <n v="948.3"/>
    <n v="1030.25"/>
    <n v="0"/>
    <n v="161211"/>
    <n v="0"/>
    <n v="161211"/>
    <n v="81855"/>
    <n v="1147.5"/>
    <n v="2442.1350000000002"/>
    <n v="244.21350000000004"/>
    <n v="2468.9984850000001"/>
    <n v="249368.84698500001"/>
  </r>
  <r>
    <d v="2024-05-30T00:00:00"/>
    <x v="1"/>
    <x v="0"/>
    <m/>
    <x v="37"/>
    <s v="Dro"/>
    <x v="0"/>
    <n v="65"/>
    <n v="1462.5"/>
    <n v="404"/>
    <n v="100"/>
    <n v="100"/>
    <n v="50"/>
    <n v="250"/>
    <n v="1"/>
    <n v="1161.27"/>
    <n v="1190.1300000000001"/>
    <n v="1272.08"/>
    <n v="116127"/>
    <n v="119013.00000000001"/>
    <n v="63604"/>
    <n v="298744"/>
    <n v="156487.5"/>
    <n v="2193.75"/>
    <n v="4574.2525000000005"/>
    <n v="457.42525000000006"/>
    <n v="4624.5692774999998"/>
    <n v="467081.49702749995"/>
  </r>
  <r>
    <d v="2024-05-30T00:00:00"/>
    <x v="1"/>
    <x v="0"/>
    <m/>
    <x v="37"/>
    <s v="Dro"/>
    <x v="0"/>
    <n v="65"/>
    <n v="994.49999999999989"/>
    <n v="405"/>
    <n v="50"/>
    <n v="80"/>
    <n v="40"/>
    <n v="170"/>
    <n v="1"/>
    <n v="1161.27"/>
    <n v="1190.1300000000001"/>
    <n v="1272.08"/>
    <n v="58063.5"/>
    <n v="95210.400000000009"/>
    <n v="50883.199999999997"/>
    <n v="204157.10000000003"/>
    <n v="106411.49999999999"/>
    <n v="1491.7499999999998"/>
    <n v="3120.6035000000006"/>
    <n v="312.06035000000008"/>
    <n v="3154.9301385000003"/>
    <n v="318647.94398850005"/>
  </r>
  <r>
    <d v="2024-05-30T00:00:00"/>
    <x v="1"/>
    <x v="0"/>
    <m/>
    <x v="37"/>
    <s v="dco"/>
    <x v="8"/>
    <n v="50"/>
    <n v="99"/>
    <n v="405"/>
    <n v="5"/>
    <n v="10"/>
    <n v="7"/>
    <n v="22"/>
    <n v="1"/>
    <n v="919.43"/>
    <n v="948.3"/>
    <n v="1030.25"/>
    <n v="4597.1499999999996"/>
    <n v="9483"/>
    <n v="7211.75"/>
    <n v="21291.9"/>
    <n v="10593"/>
    <n v="148.5"/>
    <n v="320.334"/>
    <n v="32.0334"/>
    <n v="323.85767400000003"/>
    <n v="32709.625074"/>
  </r>
  <r>
    <d v="2024-05-30T00:00:00"/>
    <x v="1"/>
    <x v="0"/>
    <m/>
    <x v="5"/>
    <s v="Dro"/>
    <x v="0"/>
    <n v="65"/>
    <n v="1755"/>
    <n v="406"/>
    <n v="280"/>
    <n v="20"/>
    <n v="0"/>
    <n v="300"/>
    <n v="1"/>
    <n v="1161.27"/>
    <n v="1190.1300000000001"/>
    <n v="1272.08"/>
    <n v="325155.59999999998"/>
    <n v="23802.600000000002"/>
    <n v="0"/>
    <n v="348958.19999999995"/>
    <n v="187785"/>
    <n v="2632.5"/>
    <n v="5393.7569999999996"/>
    <n v="539.37569999999994"/>
    <n v="5453.0883269999995"/>
    <n v="550761.92102699995"/>
  </r>
  <r>
    <d v="2024-05-30T00:00:00"/>
    <x v="1"/>
    <x v="0"/>
    <m/>
    <x v="106"/>
    <s v="jso"/>
    <x v="3"/>
    <n v="50"/>
    <n v="1530"/>
    <n v="407"/>
    <n v="300"/>
    <n v="40"/>
    <n v="0"/>
    <n v="340"/>
    <n v="1"/>
    <n v="919.43"/>
    <n v="948.3"/>
    <n v="1030.25"/>
    <n v="275829"/>
    <n v="37932"/>
    <n v="0"/>
    <n v="313761"/>
    <n v="163710"/>
    <n v="2295"/>
    <n v="4797.66"/>
    <n v="479.76600000000002"/>
    <n v="4850.43426"/>
    <n v="489893.86025999999"/>
  </r>
  <r>
    <d v="2024-05-30T00:00:00"/>
    <x v="1"/>
    <x v="0"/>
    <m/>
    <x v="23"/>
    <s v="jso"/>
    <x v="3"/>
    <n v="50"/>
    <n v="810"/>
    <n v="408"/>
    <n v="100"/>
    <n v="80"/>
    <n v="0"/>
    <n v="180"/>
    <n v="1"/>
    <n v="919.43"/>
    <n v="948.3"/>
    <n v="1030.25"/>
    <n v="91943"/>
    <n v="75864"/>
    <n v="0"/>
    <n v="167807"/>
    <n v="86670"/>
    <n v="1215"/>
    <n v="2556.92"/>
    <n v="255.69200000000001"/>
    <n v="2585.0461200000004"/>
    <n v="261089.65812000004"/>
  </r>
  <r>
    <d v="2024-05-30T00:00:00"/>
    <x v="1"/>
    <x v="3"/>
    <m/>
    <x v="59"/>
    <s v="cro"/>
    <x v="5"/>
    <n v="65"/>
    <n v="2047.4999999999998"/>
    <n v="180"/>
    <n v="300"/>
    <n v="25"/>
    <n v="25"/>
    <n v="350"/>
    <n v="1"/>
    <n v="1161.27"/>
    <n v="1190.1300000000001"/>
    <n v="1272.08"/>
    <n v="348381"/>
    <n v="29753.250000000004"/>
    <n v="31802"/>
    <n v="409936.25"/>
    <n v="219082.49999999997"/>
    <n v="3071.2499999999995"/>
    <n v="6320.9000000000005"/>
    <n v="632.09000000000015"/>
    <n v="6390.4299000000001"/>
    <n v="645433.41989999998"/>
  </r>
  <r>
    <d v="2024-05-30T00:00:00"/>
    <x v="1"/>
    <x v="3"/>
    <m/>
    <x v="98"/>
    <s v="cwo"/>
    <x v="4"/>
    <n v="65"/>
    <n v="1755"/>
    <n v="181"/>
    <n v="200"/>
    <n v="50"/>
    <n v="50"/>
    <n v="300"/>
    <n v="1"/>
    <n v="1160.02"/>
    <n v="1188.9000000000001"/>
    <n v="1270.83"/>
    <n v="232004"/>
    <n v="59445.000000000007"/>
    <n v="63541.5"/>
    <n v="354990.5"/>
    <n v="187785"/>
    <n v="2632.5"/>
    <n v="5454.08"/>
    <n v="545.40800000000002"/>
    <n v="5514.0748800000001"/>
    <n v="556921.56287999998"/>
  </r>
  <r>
    <d v="2024-05-30T00:00:00"/>
    <x v="1"/>
    <x v="3"/>
    <m/>
    <x v="98"/>
    <s v="cwo"/>
    <x v="4"/>
    <n v="65"/>
    <n v="1755"/>
    <n v="182"/>
    <n v="150"/>
    <n v="50"/>
    <n v="100"/>
    <n v="300"/>
    <n v="1"/>
    <n v="1160.02"/>
    <n v="1188.9000000000001"/>
    <n v="1270.83"/>
    <n v="174003"/>
    <n v="59445.000000000007"/>
    <n v="127083"/>
    <n v="360531"/>
    <n v="187785"/>
    <n v="2632.5"/>
    <n v="5509.4849999999997"/>
    <n v="550.94849999999997"/>
    <n v="5570.0893350000006"/>
    <n v="562579.02283500007"/>
  </r>
  <r>
    <d v="2024-05-30T00:00:00"/>
    <x v="1"/>
    <x v="3"/>
    <m/>
    <x v="98"/>
    <s v="cwo"/>
    <x v="4"/>
    <n v="65"/>
    <n v="1755"/>
    <n v="183"/>
    <n v="150"/>
    <n v="100"/>
    <n v="50"/>
    <n v="300"/>
    <n v="1"/>
    <n v="1160.02"/>
    <n v="1188.9000000000001"/>
    <n v="1270.83"/>
    <n v="174003"/>
    <n v="118890.00000000001"/>
    <n v="63541.5"/>
    <n v="356434.5"/>
    <n v="187785"/>
    <n v="2632.5"/>
    <n v="5468.52"/>
    <n v="546.85200000000009"/>
    <n v="5528.6737199999998"/>
    <n v="558396.04571999994"/>
  </r>
  <r>
    <d v="2024-05-30T00:00:00"/>
    <x v="1"/>
    <x v="6"/>
    <m/>
    <x v="60"/>
    <s v="jso"/>
    <x v="3"/>
    <n v="50"/>
    <n v="2250"/>
    <n v="80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5-30T00:00:00"/>
    <x v="1"/>
    <x v="6"/>
    <m/>
    <x v="60"/>
    <s v="javo"/>
    <x v="7"/>
    <n v="50"/>
    <n v="1125"/>
    <n v="81"/>
    <n v="125"/>
    <n v="75"/>
    <n v="50"/>
    <n v="250"/>
    <n v="1"/>
    <n v="919.43"/>
    <n v="948.3"/>
    <n v="1030.25"/>
    <n v="114928.75"/>
    <n v="71122.5"/>
    <n v="51512.5"/>
    <n v="237563.75"/>
    <n v="120375"/>
    <n v="1687.5"/>
    <n v="3596.2625000000003"/>
    <n v="359.62625000000003"/>
    <n v="3635.8213875000001"/>
    <n v="367217.96013749996"/>
  </r>
  <r>
    <d v="2024-05-30T00:00:00"/>
    <x v="1"/>
    <x v="6"/>
    <m/>
    <x v="60"/>
    <s v="kso"/>
    <x v="6"/>
    <n v="50"/>
    <n v="1012.5"/>
    <n v="82"/>
    <n v="100"/>
    <n v="100"/>
    <n v="25"/>
    <n v="225"/>
    <n v="1"/>
    <n v="919.43"/>
    <n v="948.3"/>
    <n v="1030.25"/>
    <n v="91943"/>
    <n v="94830"/>
    <n v="25756.25"/>
    <n v="212529.25"/>
    <n v="108337.5"/>
    <n v="1518.75"/>
    <n v="3223.855"/>
    <n v="322.38550000000004"/>
    <n v="3259.3174049999998"/>
    <n v="329191.05790499994"/>
  </r>
  <r>
    <d v="2024-05-30T00:00:00"/>
    <x v="1"/>
    <x v="6"/>
    <m/>
    <x v="60"/>
    <s v="jso"/>
    <x v="3"/>
    <n v="50"/>
    <n v="1350"/>
    <n v="82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5-30T00:00:00"/>
    <x v="1"/>
    <x v="6"/>
    <m/>
    <x v="60"/>
    <s v="Dro"/>
    <x v="0"/>
    <n v="65"/>
    <n v="1023.7499999999999"/>
    <n v="83"/>
    <n v="100"/>
    <n v="50"/>
    <n v="25"/>
    <n v="175"/>
    <n v="1"/>
    <n v="1161.27"/>
    <n v="1190.1300000000001"/>
    <n v="1272.08"/>
    <n v="116127"/>
    <n v="59506.500000000007"/>
    <n v="31802"/>
    <n v="207435.5"/>
    <n v="109541.24999999999"/>
    <n v="1535.6249999999998"/>
    <n v="3185.1237500000002"/>
    <n v="318.51237500000002"/>
    <n v="3220.1601112500002"/>
    <n v="325236.17123625003"/>
  </r>
  <r>
    <d v="2024-05-30T00:00:00"/>
    <x v="1"/>
    <x v="7"/>
    <m/>
    <x v="66"/>
    <s v="kso"/>
    <x v="6"/>
    <n v="50"/>
    <n v="1575"/>
    <n v="18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5-30T00:00:00"/>
    <x v="1"/>
    <x v="7"/>
    <m/>
    <x v="66"/>
    <s v="kso"/>
    <x v="6"/>
    <n v="50"/>
    <n v="1597.5"/>
    <n v="19"/>
    <n v="205"/>
    <n v="150"/>
    <n v="0"/>
    <n v="355"/>
    <n v="1"/>
    <n v="919.43"/>
    <n v="948.3"/>
    <n v="1030.25"/>
    <n v="188483.15"/>
    <n v="142245"/>
    <n v="0"/>
    <n v="330728.15000000002"/>
    <n v="170932.5"/>
    <n v="2396.25"/>
    <n v="5040.5690000000004"/>
    <n v="504.05690000000004"/>
    <n v="5096.0152590000007"/>
    <n v="514697.54115900007"/>
  </r>
  <r>
    <d v="2024-05-30T00:00:00"/>
    <x v="1"/>
    <x v="2"/>
    <m/>
    <x v="115"/>
    <s v="jso"/>
    <x v="3"/>
    <n v="50"/>
    <n v="900"/>
    <n v="284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30T00:00:00"/>
    <x v="1"/>
    <x v="2"/>
    <m/>
    <x v="115"/>
    <s v="jso"/>
    <x v="3"/>
    <n v="50"/>
    <n v="1350"/>
    <n v="285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5-30T00:00:00"/>
    <x v="1"/>
    <x v="2"/>
    <m/>
    <x v="115"/>
    <s v="jso"/>
    <x v="3"/>
    <n v="50"/>
    <n v="900"/>
    <n v="286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5-30T00:00:00"/>
    <x v="1"/>
    <x v="2"/>
    <m/>
    <x v="30"/>
    <s v="jmso"/>
    <x v="2"/>
    <n v="50"/>
    <n v="225"/>
    <n v="287"/>
    <n v="0"/>
    <n v="50"/>
    <n v="0"/>
    <n v="50"/>
    <n v="1"/>
    <n v="919.43"/>
    <n v="948.3"/>
    <n v="1030.25"/>
    <n v="0"/>
    <n v="47415"/>
    <n v="0"/>
    <n v="47415"/>
    <n v="24075"/>
    <n v="337.5"/>
    <n v="718.27499999999998"/>
    <n v="71.827500000000001"/>
    <n v="726.17602499999998"/>
    <n v="73343.778524999987"/>
  </r>
  <r>
    <d v="2024-05-30T00:00:00"/>
    <x v="1"/>
    <x v="2"/>
    <m/>
    <x v="29"/>
    <s v="jmso"/>
    <x v="2"/>
    <n v="50"/>
    <n v="900"/>
    <n v="288"/>
    <n v="0"/>
    <n v="150"/>
    <n v="50"/>
    <n v="200"/>
    <n v="1"/>
    <n v="919.43"/>
    <n v="948.3"/>
    <n v="1030.25"/>
    <n v="0"/>
    <n v="142245"/>
    <n v="51512.5"/>
    <n v="193757.5"/>
    <n v="96300"/>
    <n v="1350"/>
    <n v="2914.0750000000003"/>
    <n v="291.40750000000003"/>
    <n v="2946.129825"/>
    <n v="297559.11232499999"/>
  </r>
  <r>
    <d v="2024-05-31T00:00:00"/>
    <x v="1"/>
    <x v="2"/>
    <m/>
    <x v="40"/>
    <s v="jso"/>
    <x v="3"/>
    <n v="50"/>
    <n v="1575"/>
    <n v="289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31T00:00:00"/>
    <x v="1"/>
    <x v="3"/>
    <m/>
    <x v="43"/>
    <s v="cwo"/>
    <x v="4"/>
    <n v="65"/>
    <n v="1755"/>
    <n v="184"/>
    <n v="175"/>
    <n v="75"/>
    <n v="50"/>
    <n v="300"/>
    <n v="1"/>
    <n v="1160.02"/>
    <n v="1188.9000000000001"/>
    <n v="1270.83"/>
    <n v="203003.5"/>
    <n v="89167.5"/>
    <n v="63541.5"/>
    <n v="355712.5"/>
    <n v="187785"/>
    <n v="2632.5"/>
    <n v="5461.3"/>
    <n v="546.13"/>
    <n v="5521.3743000000004"/>
    <n v="557658.80430000008"/>
  </r>
  <r>
    <d v="2024-05-31T00:00:00"/>
    <x v="1"/>
    <x v="3"/>
    <m/>
    <x v="44"/>
    <s v="mo"/>
    <x v="1"/>
    <n v="50"/>
    <n v="9"/>
    <n v="185"/>
    <n v="2"/>
    <n v="0"/>
    <n v="0"/>
    <n v="2"/>
    <n v="1"/>
    <n v="919.43"/>
    <n v="948.3"/>
    <n v="1030.25"/>
    <n v="1838.86"/>
    <n v="0"/>
    <n v="0"/>
    <n v="1838.86"/>
    <n v="963"/>
    <n v="13.5"/>
    <n v="28.153599999999997"/>
    <n v="2.8153600000000001"/>
    <n v="28.4632896"/>
    <n v="2874.7922495999996"/>
  </r>
  <r>
    <d v="2024-05-31T00:00:00"/>
    <x v="1"/>
    <x v="3"/>
    <m/>
    <x v="42"/>
    <s v="cwo"/>
    <x v="4"/>
    <n v="65"/>
    <n v="1901.2499999999998"/>
    <n v="186"/>
    <n v="100"/>
    <n v="150"/>
    <n v="75"/>
    <n v="325"/>
    <n v="1"/>
    <n v="1160.02"/>
    <n v="1188.9000000000001"/>
    <n v="1270.83"/>
    <n v="116002"/>
    <n v="178335"/>
    <n v="95312.25"/>
    <n v="389649.25"/>
    <n v="203433.74999999997"/>
    <n v="2851.8749999999995"/>
    <n v="5959.3487500000001"/>
    <n v="595.93487500000003"/>
    <n v="6024.9015862500009"/>
    <n v="608515.06021125009"/>
  </r>
  <r>
    <d v="2024-05-31T00:00:00"/>
    <x v="1"/>
    <x v="3"/>
    <m/>
    <x v="98"/>
    <s v="cwo"/>
    <x v="4"/>
    <n v="65"/>
    <n v="1755"/>
    <n v="187"/>
    <n v="100"/>
    <n v="100"/>
    <n v="100"/>
    <n v="300"/>
    <n v="1"/>
    <n v="1160.02"/>
    <n v="1188.9000000000001"/>
    <n v="1270.83"/>
    <n v="116002"/>
    <n v="118890.00000000001"/>
    <n v="127083"/>
    <n v="361975"/>
    <n v="187785"/>
    <n v="2632.5"/>
    <n v="5523.9250000000002"/>
    <n v="552.39250000000004"/>
    <n v="5584.6881750000002"/>
    <n v="564053.50567500002"/>
  </r>
  <r>
    <d v="2024-05-31T00:00:00"/>
    <x v="1"/>
    <x v="3"/>
    <m/>
    <x v="98"/>
    <s v="cwo"/>
    <x v="4"/>
    <n v="65"/>
    <n v="1755"/>
    <n v="188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5-31T00:00:00"/>
    <x v="1"/>
    <x v="3"/>
    <m/>
    <x v="98"/>
    <s v="cwo"/>
    <x v="4"/>
    <n v="65"/>
    <n v="655.19999999999993"/>
    <n v="189"/>
    <n v="62"/>
    <n v="25"/>
    <n v="25"/>
    <n v="112"/>
    <n v="1"/>
    <n v="1160.02"/>
    <n v="1188.9000000000001"/>
    <n v="1270.83"/>
    <n v="71921.240000000005"/>
    <n v="29722.500000000004"/>
    <n v="31770.75"/>
    <n v="133414.49"/>
    <n v="70106.399999999994"/>
    <n v="982.8"/>
    <n v="2045.0368999999998"/>
    <n v="204.50369000000001"/>
    <n v="2067.5323058999998"/>
    <n v="208820.7628959"/>
  </r>
  <r>
    <d v="2024-05-31T00:00:00"/>
    <x v="1"/>
    <x v="4"/>
    <m/>
    <x v="10"/>
    <s v="mo"/>
    <x v="1"/>
    <n v="50"/>
    <n v="1575"/>
    <n v="258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5-31T00:00:00"/>
    <x v="1"/>
    <x v="4"/>
    <m/>
    <x v="10"/>
    <s v="mo"/>
    <x v="1"/>
    <n v="50"/>
    <n v="1350"/>
    <n v="259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31T00:00:00"/>
    <x v="1"/>
    <x v="4"/>
    <m/>
    <x v="10"/>
    <s v="mo"/>
    <x v="1"/>
    <n v="50"/>
    <n v="1350"/>
    <n v="260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31T00:00:00"/>
    <x v="1"/>
    <x v="4"/>
    <m/>
    <x v="69"/>
    <s v="mo"/>
    <x v="1"/>
    <n v="50"/>
    <n v="1800"/>
    <n v="261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31T00:00:00"/>
    <x v="1"/>
    <x v="4"/>
    <m/>
    <x v="69"/>
    <s v="mo"/>
    <x v="1"/>
    <n v="50"/>
    <n v="1800"/>
    <n v="262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31T00:00:00"/>
    <x v="1"/>
    <x v="4"/>
    <m/>
    <x v="69"/>
    <s v="mo"/>
    <x v="1"/>
    <n v="50"/>
    <n v="1800"/>
    <n v="263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5-31T00:00:00"/>
    <x v="1"/>
    <x v="4"/>
    <m/>
    <x v="69"/>
    <s v="mo"/>
    <x v="1"/>
    <n v="50"/>
    <n v="900"/>
    <n v="264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5-31T00:00:00"/>
    <x v="1"/>
    <x v="4"/>
    <m/>
    <x v="68"/>
    <s v="mo"/>
    <x v="1"/>
    <n v="50"/>
    <n v="1161"/>
    <n v="265"/>
    <n v="258"/>
    <n v="0"/>
    <n v="0"/>
    <n v="258"/>
    <n v="1"/>
    <n v="919.43"/>
    <n v="948.3"/>
    <n v="1030.25"/>
    <n v="237212.93999999997"/>
    <n v="0"/>
    <n v="0"/>
    <n v="237212.93999999997"/>
    <n v="124227"/>
    <n v="1741.5"/>
    <n v="3631.8143999999993"/>
    <n v="363.18143999999995"/>
    <n v="3671.7643583999993"/>
    <n v="370848.20019839995"/>
  </r>
  <r>
    <d v="2024-05-31T00:00:00"/>
    <x v="1"/>
    <x v="0"/>
    <m/>
    <x v="0"/>
    <s v="Dro"/>
    <x v="0"/>
    <n v="65"/>
    <n v="1755"/>
    <n v="409"/>
    <n v="200"/>
    <n v="100"/>
    <n v="0"/>
    <n v="300"/>
    <n v="1"/>
    <n v="1161.27"/>
    <n v="1190.1300000000001"/>
    <n v="1272.08"/>
    <n v="232254"/>
    <n v="119013.00000000001"/>
    <n v="0"/>
    <n v="351267"/>
    <n v="187785"/>
    <n v="2632.5"/>
    <n v="5416.8450000000003"/>
    <n v="541.68450000000007"/>
    <n v="5476.4302949999992"/>
    <n v="553119.45979499992"/>
  </r>
  <r>
    <d v="2024-05-31T00:00:00"/>
    <x v="1"/>
    <x v="0"/>
    <m/>
    <x v="36"/>
    <s v="Dro"/>
    <x v="0"/>
    <n v="65"/>
    <n v="3217.5"/>
    <n v="410"/>
    <n v="200"/>
    <n v="200"/>
    <n v="150"/>
    <n v="550"/>
    <n v="1"/>
    <n v="1161.27"/>
    <n v="1190.1300000000001"/>
    <n v="1272.08"/>
    <n v="232254"/>
    <n v="238026.00000000003"/>
    <n v="190812"/>
    <n v="661092"/>
    <n v="344272.5"/>
    <n v="4826.25"/>
    <n v="10101.907499999999"/>
    <n v="1010.19075"/>
    <n v="10213.0284825"/>
    <n v="1031515.8767324999"/>
  </r>
  <r>
    <d v="2024-05-31T00:00:00"/>
    <x v="1"/>
    <x v="0"/>
    <m/>
    <x v="36"/>
    <s v="dco"/>
    <x v="8"/>
    <n v="50"/>
    <n v="220.5"/>
    <n v="410"/>
    <n v="17"/>
    <n v="16"/>
    <n v="16"/>
    <n v="49"/>
    <n v="1"/>
    <n v="919.43"/>
    <n v="948.3"/>
    <n v="1030.25"/>
    <n v="15630.31"/>
    <n v="15172.8"/>
    <n v="16484"/>
    <n v="47287.11"/>
    <n v="23593.5"/>
    <n v="330.75"/>
    <n v="712.11360000000002"/>
    <n v="71.211359999999999"/>
    <n v="719.94684959999995"/>
    <n v="72714.631809600003"/>
  </r>
  <r>
    <d v="2024-05-31T00:00:00"/>
    <x v="1"/>
    <x v="0"/>
    <m/>
    <x v="99"/>
    <s v="Dro"/>
    <x v="0"/>
    <n v="65"/>
    <n v="1170"/>
    <n v="411"/>
    <n v="0"/>
    <n v="100"/>
    <n v="100"/>
    <n v="200"/>
    <n v="1"/>
    <n v="1161.27"/>
    <n v="1190.1300000000001"/>
    <n v="1272.08"/>
    <n v="0"/>
    <n v="119013.00000000001"/>
    <n v="127208"/>
    <n v="246221"/>
    <n v="125190"/>
    <n v="1755"/>
    <n v="3731.66"/>
    <n v="373.166"/>
    <n v="3772.7082599999999"/>
    <n v="381043.53425999999"/>
  </r>
  <r>
    <d v="2024-05-31T00:00:00"/>
    <x v="1"/>
    <x v="0"/>
    <m/>
    <x v="99"/>
    <s v="Dro"/>
    <x v="0"/>
    <n v="65"/>
    <n v="1170"/>
    <n v="412"/>
    <n v="0"/>
    <n v="50"/>
    <n v="150"/>
    <n v="200"/>
    <n v="1"/>
    <n v="1161.27"/>
    <n v="1190.1300000000001"/>
    <n v="1272.08"/>
    <n v="0"/>
    <n v="59506.500000000007"/>
    <n v="190812"/>
    <n v="250318.5"/>
    <n v="125190"/>
    <n v="1755"/>
    <n v="3772.6350000000002"/>
    <n v="377.26350000000002"/>
    <n v="3814.1339850000004"/>
    <n v="385227.53248500003"/>
  </r>
  <r>
    <d v="2024-05-31T00:00:00"/>
    <x v="1"/>
    <x v="0"/>
    <m/>
    <x v="99"/>
    <s v="Dro"/>
    <x v="0"/>
    <n v="65"/>
    <n v="1170"/>
    <n v="413"/>
    <n v="0"/>
    <n v="50"/>
    <n v="150"/>
    <n v="200"/>
    <n v="1"/>
    <n v="1161.27"/>
    <n v="1190.1300000000001"/>
    <n v="1272.08"/>
    <n v="0"/>
    <n v="59506.500000000007"/>
    <n v="190812"/>
    <n v="250318.5"/>
    <n v="125190"/>
    <n v="1755"/>
    <n v="3772.6350000000002"/>
    <n v="377.26350000000002"/>
    <n v="3814.1339850000004"/>
    <n v="385227.53248500003"/>
  </r>
  <r>
    <d v="2024-05-31T00:00:00"/>
    <x v="1"/>
    <x v="0"/>
    <m/>
    <x v="5"/>
    <s v="Dro"/>
    <x v="0"/>
    <n v="65"/>
    <n v="1170"/>
    <n v="414"/>
    <n v="200"/>
    <n v="0"/>
    <n v="0"/>
    <n v="200"/>
    <n v="1"/>
    <n v="1161.27"/>
    <n v="1190.1300000000001"/>
    <n v="1272.08"/>
    <n v="232254"/>
    <n v="0"/>
    <n v="0"/>
    <n v="232254"/>
    <n v="125190"/>
    <n v="1755"/>
    <n v="3591.9900000000002"/>
    <n v="359.19900000000007"/>
    <n v="3631.50189"/>
    <n v="366781.69089000003"/>
  </r>
  <r>
    <d v="2024-05-31T00:00:00"/>
    <x v="1"/>
    <x v="0"/>
    <m/>
    <x v="5"/>
    <s v="Dro"/>
    <x v="0"/>
    <n v="65"/>
    <n v="1170"/>
    <n v="415"/>
    <n v="170"/>
    <n v="30"/>
    <n v="0"/>
    <n v="200"/>
    <n v="1"/>
    <n v="1161.27"/>
    <n v="1190.1300000000001"/>
    <n v="1272.08"/>
    <n v="197415.9"/>
    <n v="35703.9"/>
    <n v="0"/>
    <n v="233119.8"/>
    <n v="125190"/>
    <n v="1755"/>
    <n v="3600.6480000000001"/>
    <n v="360.06480000000005"/>
    <n v="3640.2551279999998"/>
    <n v="367665.76792799996"/>
  </r>
  <r>
    <d v="2024-05-31T00:00:00"/>
    <x v="1"/>
    <x v="0"/>
    <m/>
    <x v="5"/>
    <s v="Dro"/>
    <x v="0"/>
    <n v="65"/>
    <n v="988.65"/>
    <n v="416"/>
    <n v="140"/>
    <n v="10"/>
    <n v="19"/>
    <n v="169"/>
    <n v="1"/>
    <n v="1161.27"/>
    <n v="1190.1300000000001"/>
    <n v="1272.08"/>
    <n v="162577.79999999999"/>
    <n v="11901.300000000001"/>
    <n v="24169.519999999997"/>
    <n v="198648.61999999997"/>
    <n v="105785.55"/>
    <n v="1482.9749999999999"/>
    <n v="3059.1714499999998"/>
    <n v="305.917145"/>
    <n v="3092.8223359500003"/>
    <n v="312375.05593094998"/>
  </r>
  <r>
    <d v="2024-05-31T00:00:00"/>
    <x v="1"/>
    <x v="0"/>
    <m/>
    <x v="5"/>
    <s v="jso"/>
    <x v="3"/>
    <n v="50"/>
    <n v="0.747"/>
    <n v="416"/>
    <n v="0.16600000000000001"/>
    <n v="0"/>
    <n v="0"/>
    <n v="0.16600000000000001"/>
    <n v="1"/>
    <n v="919.43"/>
    <n v="948.3"/>
    <n v="1030.25"/>
    <n v="152.62538000000001"/>
    <n v="0"/>
    <n v="0"/>
    <n v="152.62538000000001"/>
    <n v="79.929000000000002"/>
    <n v="1.1205000000000001"/>
    <n v="2.3367488000000001"/>
    <n v="0.23367488000000003"/>
    <n v="2.3624530368000003"/>
    <n v="238.6077567168"/>
  </r>
  <r>
    <d v="2024-05-31T00:00:00"/>
    <x v="1"/>
    <x v="0"/>
    <m/>
    <x v="22"/>
    <s v="jso"/>
    <x v="3"/>
    <n v="50"/>
    <n v="1350"/>
    <n v="41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31T00:00:00"/>
    <x v="1"/>
    <x v="0"/>
    <m/>
    <x v="22"/>
    <s v="javo"/>
    <x v="7"/>
    <n v="50"/>
    <n v="765"/>
    <n v="418"/>
    <n v="70"/>
    <n v="70"/>
    <n v="30"/>
    <n v="170"/>
    <n v="1"/>
    <n v="919.43"/>
    <n v="948.3"/>
    <n v="1030.25"/>
    <n v="64360.1"/>
    <n v="66381"/>
    <n v="30907.5"/>
    <n v="161648.6"/>
    <n v="81855"/>
    <n v="1147.5"/>
    <n v="2446.511"/>
    <n v="244.65110000000001"/>
    <n v="2473.4226210000002"/>
    <n v="249815.684721"/>
  </r>
  <r>
    <d v="2024-05-31T00:00:00"/>
    <x v="1"/>
    <x v="0"/>
    <m/>
    <x v="22"/>
    <s v="dco"/>
    <x v="8"/>
    <n v="50"/>
    <n v="1035"/>
    <n v="418"/>
    <n v="200"/>
    <n v="20"/>
    <n v="10"/>
    <n v="230"/>
    <n v="1"/>
    <n v="919.43"/>
    <n v="948.3"/>
    <n v="1030.25"/>
    <n v="183886"/>
    <n v="18966"/>
    <n v="10302.5"/>
    <n v="213154.5"/>
    <n v="110745"/>
    <n v="1552.5"/>
    <n v="3254.52"/>
    <n v="325.452"/>
    <n v="3290.31972"/>
    <n v="332322.29172000004"/>
  </r>
  <r>
    <d v="2024-05-31T00:00:00"/>
    <x v="1"/>
    <x v="0"/>
    <m/>
    <x v="26"/>
    <s v="Dro"/>
    <x v="0"/>
    <n v="65"/>
    <n v="1053"/>
    <n v="419"/>
    <n v="80"/>
    <n v="50"/>
    <n v="50"/>
    <n v="180"/>
    <n v="1"/>
    <n v="1161.27"/>
    <n v="1190.1300000000001"/>
    <n v="1272.08"/>
    <n v="92901.6"/>
    <n v="59506.500000000007"/>
    <n v="63604"/>
    <n v="216012.1"/>
    <n v="112671"/>
    <n v="1579.5"/>
    <n v="3302.6259999999997"/>
    <n v="330.26260000000002"/>
    <n v="3338.954886"/>
    <n v="337234.443486"/>
  </r>
  <r>
    <d v="2024-05-31T00:00:00"/>
    <x v="1"/>
    <x v="0"/>
    <m/>
    <x v="26"/>
    <s v="Dro"/>
    <x v="0"/>
    <n v="65"/>
    <n v="877.5"/>
    <n v="420"/>
    <n v="50"/>
    <n v="50"/>
    <n v="50"/>
    <n v="150"/>
    <n v="1"/>
    <n v="1161.27"/>
    <n v="1190.1300000000001"/>
    <n v="1272.08"/>
    <n v="58063.5"/>
    <n v="59506.500000000007"/>
    <n v="63604"/>
    <n v="181174"/>
    <n v="93892.5"/>
    <n v="1316.25"/>
    <n v="2763.8274999999999"/>
    <n v="276.38274999999999"/>
    <n v="2794.2296025000001"/>
    <n v="282217.18985249999"/>
  </r>
  <r>
    <d v="2024-05-31T00:00:00"/>
    <x v="1"/>
    <x v="0"/>
    <m/>
    <x v="26"/>
    <s v="dco"/>
    <x v="8"/>
    <n v="50"/>
    <n v="238.5"/>
    <n v="420"/>
    <n v="53"/>
    <n v="0"/>
    <n v="0"/>
    <n v="53"/>
    <n v="1"/>
    <n v="919.43"/>
    <n v="948.3"/>
    <n v="1030.25"/>
    <n v="48729.79"/>
    <n v="0"/>
    <n v="0"/>
    <n v="48729.79"/>
    <n v="25519.5"/>
    <n v="357.75"/>
    <n v="746.07040000000006"/>
    <n v="74.607040000000012"/>
    <n v="754.27717440000004"/>
    <n v="76181.994614400013"/>
  </r>
  <r>
    <d v="2024-05-31T00:00:00"/>
    <x v="1"/>
    <x v="0"/>
    <m/>
    <x v="55"/>
    <s v="Dro"/>
    <x v="0"/>
    <n v="65"/>
    <n v="3510"/>
    <n v="421"/>
    <n v="200"/>
    <n v="200"/>
    <n v="200"/>
    <n v="600"/>
    <n v="1"/>
    <n v="1161.27"/>
    <n v="1190.1300000000001"/>
    <n v="1272.08"/>
    <n v="232254"/>
    <n v="238026.00000000003"/>
    <n v="254416"/>
    <n v="724696"/>
    <n v="375570"/>
    <n v="5265"/>
    <n v="11055.31"/>
    <n v="1105.5309999999999"/>
    <n v="11176.91841"/>
    <n v="1128868.7594099999"/>
  </r>
  <r>
    <d v="2024-05-31T00:00:00"/>
    <x v="1"/>
    <x v="0"/>
    <m/>
    <x v="55"/>
    <s v="Dro"/>
    <x v="0"/>
    <n v="65"/>
    <n v="3510"/>
    <n v="422"/>
    <n v="200"/>
    <n v="200"/>
    <n v="200"/>
    <n v="600"/>
    <n v="1"/>
    <n v="1161.27"/>
    <n v="1190.1300000000001"/>
    <n v="1272.08"/>
    <n v="232254"/>
    <n v="238026.00000000003"/>
    <n v="254416"/>
    <n v="724696"/>
    <n v="375570"/>
    <n v="5265"/>
    <n v="11055.31"/>
    <n v="1105.5309999999999"/>
    <n v="11176.91841"/>
    <n v="1128868.7594099999"/>
  </r>
  <r>
    <d v="2024-05-31T00:00:00"/>
    <x v="1"/>
    <x v="0"/>
    <m/>
    <x v="113"/>
    <s v="Dro"/>
    <x v="0"/>
    <n v="65"/>
    <n v="1755"/>
    <n v="423"/>
    <n v="280"/>
    <n v="10"/>
    <n v="10"/>
    <n v="300"/>
    <n v="1"/>
    <n v="1161.27"/>
    <n v="1190.1300000000001"/>
    <n v="1272.08"/>
    <n v="325155.59999999998"/>
    <n v="11901.300000000001"/>
    <n v="12720.8"/>
    <n v="349777.69999999995"/>
    <n v="187785"/>
    <n v="2632.5"/>
    <n v="5401.9519999999993"/>
    <n v="540.1952"/>
    <n v="5461.3734719999993"/>
    <n v="551598.72067199997"/>
  </r>
  <r>
    <d v="2024-05-31T00:00:00"/>
    <x v="1"/>
    <x v="0"/>
    <m/>
    <x v="15"/>
    <s v="Dro"/>
    <x v="0"/>
    <n v="65"/>
    <n v="1755"/>
    <n v="424"/>
    <n v="250"/>
    <n v="30"/>
    <n v="20"/>
    <n v="300"/>
    <n v="1"/>
    <n v="1161.27"/>
    <n v="1190.1300000000001"/>
    <n v="1272.08"/>
    <n v="290317.5"/>
    <n v="35703.9"/>
    <n v="25441.599999999999"/>
    <n v="351463"/>
    <n v="187785"/>
    <n v="2632.5"/>
    <n v="5418.8050000000003"/>
    <n v="541.8805000000001"/>
    <n v="5478.4118550000003"/>
    <n v="553319.59735499998"/>
  </r>
  <r>
    <d v="2024-05-31T00:00:00"/>
    <x v="1"/>
    <x v="8"/>
    <m/>
    <x v="75"/>
    <s v="mo"/>
    <x v="1"/>
    <n v="50"/>
    <n v="1575"/>
    <n v="85"/>
    <n v="175"/>
    <n v="175"/>
    <n v="0"/>
    <n v="350"/>
    <n v="1"/>
    <n v="919.43"/>
    <n v="948.3"/>
    <n v="1030.25"/>
    <n v="160900.25"/>
    <n v="165952.5"/>
    <n v="0"/>
    <n v="326852.75"/>
    <n v="168525"/>
    <n v="2362.5"/>
    <n v="4977.4025000000001"/>
    <n v="497.74025000000006"/>
    <n v="5032.1539275000005"/>
    <n v="508247.54667750001"/>
  </r>
  <r>
    <d v="2024-05-31T00:00:00"/>
    <x v="1"/>
    <x v="8"/>
    <m/>
    <x v="75"/>
    <s v="mo"/>
    <x v="1"/>
    <n v="50"/>
    <n v="1575"/>
    <n v="86"/>
    <n v="175"/>
    <n v="175"/>
    <n v="0"/>
    <n v="350"/>
    <n v="1"/>
    <n v="919.43"/>
    <n v="948.3"/>
    <n v="1030.25"/>
    <n v="160900.25"/>
    <n v="165952.5"/>
    <n v="0"/>
    <n v="326852.75"/>
    <n v="168525"/>
    <n v="2362.5"/>
    <n v="4977.4025000000001"/>
    <n v="497.74025000000006"/>
    <n v="5032.1539275000005"/>
    <n v="508247.54667750001"/>
  </r>
  <r>
    <d v="2024-05-31T00:00:00"/>
    <x v="1"/>
    <x v="8"/>
    <m/>
    <x v="75"/>
    <s v="mo"/>
    <x v="1"/>
    <n v="50"/>
    <n v="1575"/>
    <n v="87"/>
    <n v="175"/>
    <n v="175"/>
    <n v="0"/>
    <n v="350"/>
    <n v="1"/>
    <n v="919.43"/>
    <n v="948.3"/>
    <n v="1030.25"/>
    <n v="160900.25"/>
    <n v="165952.5"/>
    <n v="0"/>
    <n v="326852.75"/>
    <n v="168525"/>
    <n v="2362.5"/>
    <n v="4977.4025000000001"/>
    <n v="497.74025000000006"/>
    <n v="5032.1539275000005"/>
    <n v="508247.54667750001"/>
  </r>
  <r>
    <d v="2024-05-31T00:00:00"/>
    <x v="1"/>
    <x v="8"/>
    <m/>
    <x v="75"/>
    <s v="mo"/>
    <x v="1"/>
    <n v="50"/>
    <n v="1575"/>
    <n v="88"/>
    <n v="175"/>
    <n v="175"/>
    <n v="0"/>
    <n v="350"/>
    <n v="1"/>
    <n v="919.43"/>
    <n v="948.3"/>
    <n v="1030.25"/>
    <n v="160900.25"/>
    <n v="165952.5"/>
    <n v="0"/>
    <n v="326852.75"/>
    <n v="168525"/>
    <n v="2362.5"/>
    <n v="4977.4025000000001"/>
    <n v="497.74025000000006"/>
    <n v="5032.1539275000005"/>
    <n v="508247.54667750001"/>
  </r>
  <r>
    <d v="2024-05-31T00:00:00"/>
    <x v="1"/>
    <x v="1"/>
    <m/>
    <x v="93"/>
    <s v="mo"/>
    <x v="1"/>
    <n v="50"/>
    <n v="3600"/>
    <n v="207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5-31T00:00:00"/>
    <x v="1"/>
    <x v="1"/>
    <m/>
    <x v="93"/>
    <s v="mo"/>
    <x v="1"/>
    <n v="50"/>
    <n v="2700"/>
    <n v="208"/>
    <n v="0"/>
    <n v="400"/>
    <n v="200"/>
    <n v="600"/>
    <n v="1"/>
    <n v="919.43"/>
    <n v="948.3"/>
    <n v="1030.25"/>
    <n v="0"/>
    <n v="379320"/>
    <n v="206050"/>
    <n v="585370"/>
    <n v="288900"/>
    <n v="4050"/>
    <n v="8783.2000000000007"/>
    <n v="878.32000000000016"/>
    <n v="8879.8151999999991"/>
    <n v="896861.33519999986"/>
  </r>
  <r>
    <d v="2024-05-31T00:00:00"/>
    <x v="1"/>
    <x v="4"/>
    <m/>
    <x v="18"/>
    <s v="mo"/>
    <x v="1"/>
    <n v="50"/>
    <n v="1350"/>
    <n v="266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31T00:00:00"/>
    <x v="1"/>
    <x v="4"/>
    <m/>
    <x v="18"/>
    <s v="mo"/>
    <x v="1"/>
    <n v="50"/>
    <n v="1350"/>
    <n v="26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31T00:00:00"/>
    <x v="1"/>
    <x v="4"/>
    <m/>
    <x v="18"/>
    <s v="mo"/>
    <x v="1"/>
    <n v="50"/>
    <n v="1350"/>
    <n v="26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5-31T00:00:00"/>
    <x v="1"/>
    <x v="4"/>
    <m/>
    <x v="18"/>
    <s v="mo"/>
    <x v="1"/>
    <n v="50"/>
    <n v="900"/>
    <n v="269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5-31T00:00:00"/>
    <x v="1"/>
    <x v="4"/>
    <m/>
    <x v="18"/>
    <s v="mo"/>
    <x v="1"/>
    <n v="50"/>
    <n v="1350"/>
    <n v="270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02T00:00:00"/>
    <x v="2"/>
    <x v="1"/>
    <m/>
    <x v="92"/>
    <s v="mo"/>
    <x v="1"/>
    <n v="50"/>
    <n v="3150"/>
    <n v="209"/>
    <n v="700"/>
    <n v="0"/>
    <n v="0"/>
    <n v="700"/>
    <n v="1"/>
    <n v="919.43"/>
    <n v="948.3"/>
    <n v="1030.25"/>
    <n v="643601"/>
    <n v="0"/>
    <n v="0"/>
    <n v="643601"/>
    <n v="337050"/>
    <n v="4725"/>
    <n v="9853.76"/>
    <n v="985.37600000000009"/>
    <n v="9962.1513600000017"/>
    <n v="1006177.2873600001"/>
  </r>
  <r>
    <d v="2024-06-02T00:00:00"/>
    <x v="2"/>
    <x v="1"/>
    <m/>
    <x v="92"/>
    <s v="mo"/>
    <x v="1"/>
    <n v="50"/>
    <n v="3150"/>
    <n v="210"/>
    <n v="0"/>
    <n v="500"/>
    <n v="200"/>
    <n v="700"/>
    <n v="1"/>
    <n v="919.43"/>
    <n v="948.3"/>
    <n v="1030.25"/>
    <n v="0"/>
    <n v="474150"/>
    <n v="206050"/>
    <n v="680200"/>
    <n v="337050"/>
    <n v="4725"/>
    <n v="10219.75"/>
    <n v="1021.975"/>
    <n v="10332.16725"/>
    <n v="1043548.89225"/>
  </r>
  <r>
    <d v="2024-06-02T00:00:00"/>
    <x v="2"/>
    <x v="6"/>
    <m/>
    <x v="60"/>
    <s v="Dro"/>
    <x v="0"/>
    <n v="65"/>
    <n v="2925"/>
    <n v="84"/>
    <n v="200"/>
    <n v="200"/>
    <n v="100"/>
    <n v="500"/>
    <n v="1"/>
    <n v="1161.27"/>
    <n v="1190.1300000000001"/>
    <n v="1272.08"/>
    <n v="232254"/>
    <n v="238026.00000000003"/>
    <n v="127208"/>
    <n v="597488"/>
    <n v="312975"/>
    <n v="4387.5"/>
    <n v="9148.505000000001"/>
    <n v="914.85050000000012"/>
    <n v="9249.1385549999995"/>
    <n v="934162.9940549999"/>
  </r>
  <r>
    <d v="2024-06-02T00:00:00"/>
    <x v="2"/>
    <x v="6"/>
    <m/>
    <x v="60"/>
    <s v="jso"/>
    <x v="3"/>
    <n v="50"/>
    <n v="1777.5"/>
    <n v="85"/>
    <n v="245"/>
    <n v="150"/>
    <n v="0"/>
    <n v="395"/>
    <n v="1"/>
    <n v="919.43"/>
    <n v="948.3"/>
    <n v="1030.25"/>
    <n v="225260.34999999998"/>
    <n v="142245"/>
    <n v="0"/>
    <n v="367505.35"/>
    <n v="190192.5"/>
    <n v="2666.25"/>
    <n v="5603.6409999999996"/>
    <n v="560.36410000000001"/>
    <n v="5665.281050999999"/>
    <n v="572193.38615099993"/>
  </r>
  <r>
    <d v="2024-06-02T00:00:00"/>
    <x v="2"/>
    <x v="6"/>
    <m/>
    <x v="60"/>
    <s v="javo"/>
    <x v="7"/>
    <n v="50"/>
    <n v="517.5"/>
    <n v="85"/>
    <n v="50"/>
    <n v="50"/>
    <n v="15"/>
    <n v="115"/>
    <n v="1"/>
    <n v="919.43"/>
    <n v="948.3"/>
    <n v="1030.25"/>
    <n v="45971.5"/>
    <n v="47415"/>
    <n v="15453.75"/>
    <n v="108840.25"/>
    <n v="55372.5"/>
    <n v="776.25"/>
    <n v="1649.89"/>
    <n v="164.98900000000003"/>
    <n v="1668.0387900000003"/>
    <n v="168471.91779000001"/>
  </r>
  <r>
    <d v="2024-06-02T00:00:00"/>
    <x v="2"/>
    <x v="6"/>
    <m/>
    <x v="60"/>
    <s v="jso"/>
    <x v="3"/>
    <n v="50"/>
    <n v="1800"/>
    <n v="86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6-02T00:00:00"/>
    <x v="2"/>
    <x v="3"/>
    <m/>
    <x v="45"/>
    <s v="cwo"/>
    <x v="4"/>
    <n v="65"/>
    <n v="2925"/>
    <n v="190"/>
    <n v="350"/>
    <n v="50"/>
    <n v="100"/>
    <n v="500"/>
    <n v="1"/>
    <n v="1160.02"/>
    <n v="1188.9000000000001"/>
    <n v="1270.83"/>
    <n v="406007"/>
    <n v="59445.000000000007"/>
    <n v="127083"/>
    <n v="592535"/>
    <n v="312975"/>
    <n v="4387.5"/>
    <n v="9098.9750000000004"/>
    <n v="909.89750000000004"/>
    <n v="9199.063725"/>
    <n v="929105.43622499995"/>
  </r>
  <r>
    <d v="2024-06-02T00:00:00"/>
    <x v="2"/>
    <x v="3"/>
    <m/>
    <x v="98"/>
    <s v="cwo"/>
    <x v="4"/>
    <n v="65"/>
    <n v="2340"/>
    <n v="191"/>
    <n v="200"/>
    <n v="100"/>
    <n v="100"/>
    <n v="400"/>
    <n v="1"/>
    <n v="1160.02"/>
    <n v="1188.9000000000001"/>
    <n v="1270.83"/>
    <n v="232004"/>
    <n v="118890.00000000001"/>
    <n v="127083"/>
    <n v="477977"/>
    <n v="250380"/>
    <n v="3510"/>
    <n v="7318.67"/>
    <n v="731.86700000000008"/>
    <n v="7399.1753699999999"/>
    <n v="747316.71236999996"/>
  </r>
  <r>
    <d v="2024-06-02T00:00:00"/>
    <x v="2"/>
    <x v="3"/>
    <m/>
    <x v="42"/>
    <s v="cwo"/>
    <x v="4"/>
    <n v="65"/>
    <n v="1316.25"/>
    <n v="192"/>
    <n v="75"/>
    <n v="100"/>
    <n v="50"/>
    <n v="225"/>
    <n v="1"/>
    <n v="1160.02"/>
    <n v="1188.9000000000001"/>
    <n v="1270.83"/>
    <n v="87001.5"/>
    <n v="118890.00000000001"/>
    <n v="63541.5"/>
    <n v="269433"/>
    <n v="140838.75"/>
    <n v="1974.375"/>
    <n v="4122.4612500000003"/>
    <n v="412.24612500000006"/>
    <n v="4167.8083237500005"/>
    <n v="420948.64069874998"/>
  </r>
  <r>
    <d v="2024-06-02T00:00:00"/>
    <x v="2"/>
    <x v="3"/>
    <m/>
    <x v="63"/>
    <s v="cwo"/>
    <x v="4"/>
    <n v="65"/>
    <n v="1667.25"/>
    <n v="193"/>
    <n v="0"/>
    <n v="110"/>
    <n v="175"/>
    <n v="285"/>
    <n v="1"/>
    <n v="1160.02"/>
    <n v="1188.9000000000001"/>
    <n v="1270.83"/>
    <n v="0"/>
    <n v="130779.00000000001"/>
    <n v="222395.25"/>
    <n v="353174.25"/>
    <n v="178395.75"/>
    <n v="2500.875"/>
    <n v="5340.7087499999998"/>
    <n v="534.070875"/>
    <n v="5399.4565462499995"/>
    <n v="545345.11117125"/>
  </r>
  <r>
    <d v="2024-06-02T00:00:00"/>
    <x v="2"/>
    <x v="3"/>
    <m/>
    <x v="43"/>
    <s v="cwo"/>
    <x v="4"/>
    <n v="65"/>
    <n v="1462.5"/>
    <n v="194"/>
    <n v="100"/>
    <n v="75"/>
    <n v="75"/>
    <n v="250"/>
    <n v="1"/>
    <n v="1160.02"/>
    <n v="1188.9000000000001"/>
    <n v="1270.83"/>
    <n v="116002"/>
    <n v="89167.5"/>
    <n v="95312.25"/>
    <n v="300481.75"/>
    <n v="156487.5"/>
    <n v="2193.75"/>
    <n v="4591.63"/>
    <n v="459.16300000000001"/>
    <n v="4642.1379299999999"/>
    <n v="468855.93093000003"/>
  </r>
  <r>
    <d v="2024-06-02T00:00:00"/>
    <x v="2"/>
    <x v="3"/>
    <m/>
    <x v="43"/>
    <s v="cro"/>
    <x v="5"/>
    <n v="65"/>
    <n v="819"/>
    <n v="194"/>
    <n v="40"/>
    <n v="50"/>
    <n v="50"/>
    <n v="140"/>
    <n v="1"/>
    <n v="1161.27"/>
    <n v="1190.1300000000001"/>
    <n v="1272.08"/>
    <n v="46450.8"/>
    <n v="59506.500000000007"/>
    <n v="63604"/>
    <n v="169561.30000000002"/>
    <n v="87633"/>
    <n v="1228.5"/>
    <n v="2584.2280000000001"/>
    <n v="258.4228"/>
    <n v="2612.6545080000001"/>
    <n v="263878.105308"/>
  </r>
  <r>
    <d v="2024-06-02T00:00:00"/>
    <x v="2"/>
    <x v="3"/>
    <m/>
    <x v="43"/>
    <s v="jso"/>
    <x v="3"/>
    <n v="50"/>
    <n v="112.5"/>
    <n v="194"/>
    <n v="0"/>
    <n v="0"/>
    <n v="25"/>
    <n v="25"/>
    <n v="1"/>
    <n v="919.43"/>
    <n v="948.3"/>
    <n v="1030.25"/>
    <n v="0"/>
    <n v="0"/>
    <n v="25756.25"/>
    <n v="25756.25"/>
    <n v="12037.5"/>
    <n v="168.75"/>
    <n v="379.625"/>
    <n v="37.962499999999999"/>
    <n v="383.80087500000002"/>
    <n v="38763.888375000002"/>
  </r>
  <r>
    <d v="2024-06-02T00:00:00"/>
    <x v="2"/>
    <x v="3"/>
    <m/>
    <x v="59"/>
    <s v="cwo"/>
    <x v="4"/>
    <n v="65"/>
    <n v="1678.9499999999998"/>
    <n v="195"/>
    <n v="200"/>
    <n v="87"/>
    <n v="0"/>
    <n v="287"/>
    <n v="1"/>
    <n v="1160.02"/>
    <n v="1188.9000000000001"/>
    <n v="1270.83"/>
    <n v="232004"/>
    <n v="103434.3"/>
    <n v="0"/>
    <n v="335438.3"/>
    <n v="179647.65"/>
    <n v="2518.4249999999997"/>
    <n v="5176.0437499999998"/>
    <n v="517.604375"/>
    <n v="5232.9802312499996"/>
    <n v="528531.00335625"/>
  </r>
  <r>
    <d v="2024-06-02T00:00:00"/>
    <x v="2"/>
    <x v="3"/>
    <m/>
    <x v="59"/>
    <s v="cro"/>
    <x v="5"/>
    <n v="65"/>
    <n v="585"/>
    <n v="195"/>
    <n v="0"/>
    <n v="75"/>
    <n v="25"/>
    <n v="100"/>
    <n v="1"/>
    <n v="1161.27"/>
    <n v="1190.1300000000001"/>
    <n v="1272.08"/>
    <n v="0"/>
    <n v="89259.750000000015"/>
    <n v="31802"/>
    <n v="121061.75000000001"/>
    <n v="62595"/>
    <n v="877.5"/>
    <n v="1845.3425"/>
    <n v="184.53425000000001"/>
    <n v="1865.6412674999999"/>
    <n v="188429.7680175"/>
  </r>
  <r>
    <d v="2024-06-02T00:00:00"/>
    <x v="2"/>
    <x v="3"/>
    <m/>
    <x v="59"/>
    <s v="jso"/>
    <x v="3"/>
    <n v="50"/>
    <n v="157.5"/>
    <n v="195"/>
    <n v="0"/>
    <n v="0"/>
    <n v="35"/>
    <n v="35"/>
    <n v="1"/>
    <n v="919.43"/>
    <n v="948.3"/>
    <n v="1030.25"/>
    <n v="0"/>
    <n v="0"/>
    <n v="36058.75"/>
    <n v="36058.75"/>
    <n v="16852.5"/>
    <n v="236.25"/>
    <n v="531.47500000000002"/>
    <n v="53.147500000000008"/>
    <n v="537.32122500000003"/>
    <n v="54269.443724999997"/>
  </r>
  <r>
    <d v="2024-06-02T00:00:00"/>
    <x v="2"/>
    <x v="0"/>
    <m/>
    <x v="23"/>
    <s v="Dro"/>
    <x v="0"/>
    <n v="65"/>
    <n v="3510"/>
    <n v="425"/>
    <n v="200"/>
    <n v="200"/>
    <n v="200"/>
    <n v="600"/>
    <n v="1"/>
    <n v="1161.27"/>
    <n v="1190.1300000000001"/>
    <n v="1272.08"/>
    <n v="232254"/>
    <n v="238026.00000000003"/>
    <n v="254416"/>
    <n v="724696"/>
    <n v="375570"/>
    <n v="5265"/>
    <n v="11055.31"/>
    <n v="1105.5309999999999"/>
    <n v="11176.91841"/>
    <n v="1128868.7594099999"/>
  </r>
  <r>
    <d v="2024-06-02T00:00:00"/>
    <x v="2"/>
    <x v="0"/>
    <m/>
    <x v="23"/>
    <s v="jso"/>
    <x v="3"/>
    <n v="50"/>
    <n v="2700"/>
    <n v="425"/>
    <n v="350"/>
    <n v="100"/>
    <n v="150"/>
    <n v="600"/>
    <n v="1"/>
    <n v="919.43"/>
    <n v="948.3"/>
    <n v="1030.25"/>
    <n v="321800.5"/>
    <n v="94830"/>
    <n v="154537.5"/>
    <n v="571168"/>
    <n v="288900"/>
    <n v="4050"/>
    <n v="8641.18"/>
    <n v="864.11800000000005"/>
    <n v="8736.2329800000007"/>
    <n v="882359.53098000004"/>
  </r>
  <r>
    <d v="2024-06-02T00:00:00"/>
    <x v="2"/>
    <x v="2"/>
    <m/>
    <x v="31"/>
    <s v="jso"/>
    <x v="3"/>
    <n v="50"/>
    <n v="225"/>
    <n v="290"/>
    <n v="50"/>
    <n v="0"/>
    <n v="0"/>
    <n v="50"/>
    <n v="1"/>
    <n v="919.43"/>
    <n v="948.3"/>
    <n v="1030.25"/>
    <n v="45971.5"/>
    <n v="0"/>
    <n v="0"/>
    <n v="45971.5"/>
    <n v="24075"/>
    <n v="337.5"/>
    <n v="703.84"/>
    <n v="70.384"/>
    <n v="711.58224000000007"/>
    <n v="71869.806240000005"/>
  </r>
  <r>
    <d v="2024-06-02T00:00:00"/>
    <x v="2"/>
    <x v="2"/>
    <m/>
    <x v="39"/>
    <s v="jso"/>
    <x v="3"/>
    <n v="50"/>
    <n v="1350"/>
    <n v="291"/>
    <n v="190"/>
    <n v="110"/>
    <n v="0"/>
    <n v="300"/>
    <n v="1"/>
    <n v="919.43"/>
    <n v="948.3"/>
    <n v="1030.25"/>
    <n v="174691.69999999998"/>
    <n v="104313"/>
    <n v="0"/>
    <n v="279004.69999999995"/>
    <n v="144450"/>
    <n v="2025"/>
    <n v="4254.7969999999996"/>
    <n v="425.47969999999998"/>
    <n v="4301.5997669999997"/>
    <n v="434461.57646700001"/>
  </r>
  <r>
    <d v="2024-06-02T00:00:00"/>
    <x v="2"/>
    <x v="2"/>
    <m/>
    <x v="30"/>
    <s v="jso"/>
    <x v="3"/>
    <n v="50"/>
    <n v="1350"/>
    <n v="292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02T00:00:00"/>
    <x v="2"/>
    <x v="1"/>
    <m/>
    <x v="17"/>
    <s v="kso"/>
    <x v="6"/>
    <n v="50"/>
    <n v="3600"/>
    <n v="211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6-02T00:00:00"/>
    <x v="2"/>
    <x v="1"/>
    <m/>
    <x v="17"/>
    <s v="kso"/>
    <x v="6"/>
    <n v="50"/>
    <n v="2700"/>
    <n v="212"/>
    <n v="0"/>
    <n v="500"/>
    <n v="100"/>
    <n v="600"/>
    <n v="1"/>
    <n v="919.43"/>
    <n v="948.3"/>
    <n v="1030.25"/>
    <n v="0"/>
    <n v="474150"/>
    <n v="103025"/>
    <n v="577175"/>
    <n v="288900"/>
    <n v="4050"/>
    <n v="8701.25"/>
    <n v="870.125"/>
    <n v="8796.9637500000008"/>
    <n v="888493.33875"/>
  </r>
  <r>
    <d v="2024-06-02T00:00:00"/>
    <x v="2"/>
    <x v="1"/>
    <m/>
    <x v="17"/>
    <s v="jso"/>
    <x v="3"/>
    <n v="50"/>
    <n v="2700"/>
    <n v="213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6-02T00:00:00"/>
    <x v="2"/>
    <x v="1"/>
    <m/>
    <x v="17"/>
    <s v="jso"/>
    <x v="3"/>
    <n v="50"/>
    <n v="1800"/>
    <n v="214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6-02T00:00:00"/>
    <x v="2"/>
    <x v="1"/>
    <m/>
    <x v="17"/>
    <s v="jso"/>
    <x v="3"/>
    <n v="50"/>
    <n v="1800"/>
    <n v="215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6-02T00:00:00"/>
    <x v="2"/>
    <x v="1"/>
    <m/>
    <x v="8"/>
    <s v="mo"/>
    <x v="1"/>
    <n v="50"/>
    <n v="6300"/>
    <n v="216"/>
    <n v="800"/>
    <n v="400"/>
    <n v="200"/>
    <n v="1400"/>
    <n v="1"/>
    <n v="919.43"/>
    <n v="948.3"/>
    <n v="1030.25"/>
    <n v="735544"/>
    <n v="379320"/>
    <n v="206050"/>
    <n v="1320914"/>
    <n v="674100"/>
    <n v="9450"/>
    <n v="20044.64"/>
    <n v="2004.4639999999999"/>
    <n v="20265.13104"/>
    <n v="2046778.2350399997"/>
  </r>
  <r>
    <d v="2024-06-03T00:00:00"/>
    <x v="2"/>
    <x v="2"/>
    <m/>
    <x v="30"/>
    <s v="jmso"/>
    <x v="2"/>
    <n v="50"/>
    <n v="1575"/>
    <n v="293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6-03T00:00:00"/>
    <x v="2"/>
    <x v="2"/>
    <m/>
    <x v="29"/>
    <s v="jmso"/>
    <x v="2"/>
    <n v="50"/>
    <n v="1575"/>
    <n v="294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6-03T00:00:00"/>
    <x v="2"/>
    <x v="2"/>
    <m/>
    <x v="39"/>
    <s v="jmso"/>
    <x v="2"/>
    <n v="50"/>
    <n v="1575"/>
    <n v="295"/>
    <n v="0"/>
    <n v="350"/>
    <n v="0"/>
    <n v="350"/>
    <n v="1"/>
    <n v="919.43"/>
    <n v="948.3"/>
    <n v="1030.25"/>
    <n v="0"/>
    <n v="331905"/>
    <n v="0"/>
    <n v="331905"/>
    <n v="168525"/>
    <n v="2362.5"/>
    <n v="5027.9250000000002"/>
    <n v="502.79250000000002"/>
    <n v="5083.2321750000001"/>
    <n v="513406.44967499998"/>
  </r>
  <r>
    <d v="2024-06-03T00:00:00"/>
    <x v="2"/>
    <x v="2"/>
    <m/>
    <x v="30"/>
    <s v="jmso"/>
    <x v="2"/>
    <n v="50"/>
    <n v="675"/>
    <n v="296"/>
    <n v="100"/>
    <n v="50"/>
    <n v="0"/>
    <n v="150"/>
    <n v="1"/>
    <n v="919.43"/>
    <n v="948.3"/>
    <n v="1030.25"/>
    <n v="91943"/>
    <n v="47415"/>
    <n v="0"/>
    <n v="139358"/>
    <n v="72225"/>
    <n v="1012.5"/>
    <n v="2125.9549999999999"/>
    <n v="212.59550000000002"/>
    <n v="2149.3405049999997"/>
    <n v="217083.39100499998"/>
  </r>
  <r>
    <d v="2024-06-03T00:00:00"/>
    <x v="2"/>
    <x v="2"/>
    <m/>
    <x v="30"/>
    <s v="javo"/>
    <x v="7"/>
    <n v="50"/>
    <n v="900"/>
    <n v="296"/>
    <n v="50"/>
    <n v="100"/>
    <n v="50"/>
    <n v="200"/>
    <n v="1"/>
    <n v="919.43"/>
    <n v="948.3"/>
    <n v="1030.25"/>
    <n v="45971.5"/>
    <n v="94830"/>
    <n v="51512.5"/>
    <n v="192314"/>
    <n v="96300"/>
    <n v="1350"/>
    <n v="2899.64"/>
    <n v="289.964"/>
    <n v="2931.53604"/>
    <n v="296085.14003999997"/>
  </r>
  <r>
    <d v="2024-06-03T00:00:00"/>
    <x v="2"/>
    <x v="2"/>
    <m/>
    <x v="39"/>
    <s v="jso"/>
    <x v="3"/>
    <n v="50"/>
    <n v="1575"/>
    <n v="297"/>
    <n v="0"/>
    <n v="150"/>
    <n v="200"/>
    <n v="350"/>
    <n v="1"/>
    <n v="919.43"/>
    <n v="948.3"/>
    <n v="1030.25"/>
    <n v="0"/>
    <n v="142245"/>
    <n v="206050"/>
    <n v="348295"/>
    <n v="168525"/>
    <n v="2362.5"/>
    <n v="5191.8249999999998"/>
    <n v="519.1825"/>
    <n v="5248.9350749999994"/>
    <n v="530142.44257499999"/>
  </r>
  <r>
    <d v="2024-06-03T00:00:00"/>
    <x v="2"/>
    <x v="6"/>
    <m/>
    <x v="60"/>
    <s v="Dro"/>
    <x v="0"/>
    <n v="65"/>
    <n v="2047.4999999999998"/>
    <n v="87"/>
    <n v="100"/>
    <n v="50"/>
    <n v="200"/>
    <n v="350"/>
    <n v="1"/>
    <n v="1161.27"/>
    <n v="1190.1300000000001"/>
    <n v="1272.08"/>
    <n v="116127"/>
    <n v="59506.500000000007"/>
    <n v="254416"/>
    <n v="430049.5"/>
    <n v="219082.49999999997"/>
    <n v="3071.2499999999995"/>
    <n v="6522.0325000000003"/>
    <n v="652.20325000000003"/>
    <n v="6593.7748575000005"/>
    <n v="665971.26060749998"/>
  </r>
  <r>
    <d v="2024-06-03T00:00:00"/>
    <x v="2"/>
    <x v="6"/>
    <m/>
    <x v="60"/>
    <s v="cwo"/>
    <x v="4"/>
    <n v="65"/>
    <n v="2340"/>
    <n v="88"/>
    <n v="400"/>
    <n v="0"/>
    <n v="0"/>
    <n v="400"/>
    <n v="1"/>
    <n v="1160.02"/>
    <n v="1188.9000000000001"/>
    <n v="1270.83"/>
    <n v="464008"/>
    <n v="0"/>
    <n v="0"/>
    <n v="464008"/>
    <n v="250380"/>
    <n v="3510"/>
    <n v="7178.9800000000005"/>
    <n v="717.89800000000014"/>
    <n v="7257.9487800000006"/>
    <n v="733052.82678"/>
  </r>
  <r>
    <d v="2024-06-03T00:00:00"/>
    <x v="2"/>
    <x v="6"/>
    <m/>
    <x v="60"/>
    <s v="cwo"/>
    <x v="4"/>
    <n v="65"/>
    <n v="2632.5"/>
    <n v="89"/>
    <n v="300"/>
    <n v="150"/>
    <n v="0"/>
    <n v="450"/>
    <n v="1"/>
    <n v="1160.02"/>
    <n v="1188.9000000000001"/>
    <n v="1270.83"/>
    <n v="348006"/>
    <n v="178335"/>
    <n v="0"/>
    <n v="526341"/>
    <n v="281677.5"/>
    <n v="3948.75"/>
    <n v="8119.6725000000006"/>
    <n v="811.96725000000015"/>
    <n v="8208.9888974999994"/>
    <n v="829107.87864749995"/>
  </r>
  <r>
    <d v="2024-06-03T00:00:00"/>
    <x v="2"/>
    <x v="3"/>
    <m/>
    <x v="98"/>
    <s v="cwo"/>
    <x v="4"/>
    <n v="65"/>
    <n v="585"/>
    <n v="196"/>
    <n v="50"/>
    <n v="50"/>
    <n v="0"/>
    <n v="100"/>
    <n v="1"/>
    <n v="1160.02"/>
    <n v="1188.9000000000001"/>
    <n v="1270.83"/>
    <n v="58001"/>
    <n v="59445.000000000007"/>
    <n v="0"/>
    <n v="117446"/>
    <n v="62595"/>
    <n v="877.5"/>
    <n v="1809.1849999999999"/>
    <n v="180.91849999999999"/>
    <n v="1829.086035"/>
    <n v="184737.68953499998"/>
  </r>
  <r>
    <d v="2024-06-03T00:00:00"/>
    <x v="2"/>
    <x v="3"/>
    <m/>
    <x v="98"/>
    <s v="cwo"/>
    <x v="4"/>
    <n v="65"/>
    <n v="1755"/>
    <n v="197"/>
    <n v="200"/>
    <n v="50"/>
    <n v="50"/>
    <n v="300"/>
    <n v="1"/>
    <n v="1160.02"/>
    <n v="1188.9000000000001"/>
    <n v="1270.83"/>
    <n v="232004"/>
    <n v="59445.000000000007"/>
    <n v="63541.5"/>
    <n v="354990.5"/>
    <n v="187785"/>
    <n v="2632.5"/>
    <n v="5454.08"/>
    <n v="545.40800000000002"/>
    <n v="5514.0748800000001"/>
    <n v="556921.56287999998"/>
  </r>
  <r>
    <d v="2024-06-03T00:00:00"/>
    <x v="2"/>
    <x v="3"/>
    <m/>
    <x v="98"/>
    <s v="cwo"/>
    <x v="4"/>
    <n v="65"/>
    <n v="1755"/>
    <n v="198"/>
    <n v="200"/>
    <n v="50"/>
    <n v="50"/>
    <n v="300"/>
    <n v="1"/>
    <n v="1160.02"/>
    <n v="1188.9000000000001"/>
    <n v="1270.83"/>
    <n v="232004"/>
    <n v="59445.000000000007"/>
    <n v="63541.5"/>
    <n v="354990.5"/>
    <n v="187785"/>
    <n v="2632.5"/>
    <n v="5454.08"/>
    <n v="545.40800000000002"/>
    <n v="5514.0748800000001"/>
    <n v="556921.56287999998"/>
  </r>
  <r>
    <d v="2024-06-03T00:00:00"/>
    <x v="2"/>
    <x v="3"/>
    <m/>
    <x v="98"/>
    <s v="cwo"/>
    <x v="4"/>
    <n v="65"/>
    <n v="1755"/>
    <n v="199"/>
    <n v="200"/>
    <n v="50"/>
    <n v="50"/>
    <n v="300"/>
    <n v="1"/>
    <n v="1160.02"/>
    <n v="1188.9000000000001"/>
    <n v="1270.83"/>
    <n v="232004"/>
    <n v="59445.000000000007"/>
    <n v="63541.5"/>
    <n v="354990.5"/>
    <n v="187785"/>
    <n v="2632.5"/>
    <n v="5454.08"/>
    <n v="545.40800000000002"/>
    <n v="5514.0748800000001"/>
    <n v="556921.56287999998"/>
  </r>
  <r>
    <d v="2024-06-03T00:00:00"/>
    <x v="2"/>
    <x v="3"/>
    <m/>
    <x v="43"/>
    <s v="cwo"/>
    <x v="4"/>
    <n v="65"/>
    <n v="1901.2499999999998"/>
    <n v="200"/>
    <n v="175"/>
    <n v="75"/>
    <n v="75"/>
    <n v="325"/>
    <n v="1"/>
    <n v="1160.02"/>
    <n v="1188.9000000000001"/>
    <n v="1270.83"/>
    <n v="203003.5"/>
    <n v="89167.5"/>
    <n v="95312.25"/>
    <n v="387483.25"/>
    <n v="203433.74999999997"/>
    <n v="2851.8749999999995"/>
    <n v="5937.6887500000003"/>
    <n v="593.76887500000009"/>
    <n v="6003.0033262499992"/>
    <n v="606303.33595124993"/>
  </r>
  <r>
    <d v="2024-06-03T00:00:00"/>
    <x v="2"/>
    <x v="3"/>
    <m/>
    <x v="43"/>
    <s v="cwo"/>
    <x v="4"/>
    <n v="65"/>
    <n v="1901.2499999999998"/>
    <n v="201"/>
    <n v="175"/>
    <n v="75"/>
    <n v="75"/>
    <n v="325"/>
    <n v="1"/>
    <n v="1160.02"/>
    <n v="1188.9000000000001"/>
    <n v="1270.83"/>
    <n v="203003.5"/>
    <n v="89167.5"/>
    <n v="95312.25"/>
    <n v="387483.25"/>
    <n v="203433.74999999997"/>
    <n v="2851.8749999999995"/>
    <n v="5937.6887500000003"/>
    <n v="593.76887500000009"/>
    <n v="6003.0033262499992"/>
    <n v="606303.33595124993"/>
  </r>
  <r>
    <d v="2024-06-03T00:00:00"/>
    <x v="2"/>
    <x v="3"/>
    <m/>
    <x v="42"/>
    <s v="cwo"/>
    <x v="4"/>
    <n v="65"/>
    <n v="2047.4999999999998"/>
    <n v="202"/>
    <n v="200"/>
    <n v="75"/>
    <n v="75"/>
    <n v="350"/>
    <n v="1"/>
    <n v="1160.02"/>
    <n v="1188.9000000000001"/>
    <n v="1270.83"/>
    <n v="232004"/>
    <n v="89167.5"/>
    <n v="95312.25"/>
    <n v="416483.75"/>
    <n v="219082.49999999997"/>
    <n v="3071.2499999999995"/>
    <n v="6386.375"/>
    <n v="638.63750000000005"/>
    <n v="6456.6251249999996"/>
    <n v="652119.13762499997"/>
  </r>
  <r>
    <d v="2024-06-03T00:00:00"/>
    <x v="2"/>
    <x v="3"/>
    <m/>
    <x v="42"/>
    <s v="cro"/>
    <x v="5"/>
    <n v="65"/>
    <n v="585"/>
    <n v="202"/>
    <n v="50"/>
    <n v="25"/>
    <n v="25"/>
    <n v="100"/>
    <n v="1"/>
    <n v="1161.27"/>
    <n v="1190.1300000000001"/>
    <n v="1272.08"/>
    <n v="58063.5"/>
    <n v="29753.250000000004"/>
    <n v="31802"/>
    <n v="119618.75"/>
    <n v="62595"/>
    <n v="877.5"/>
    <n v="1830.9125000000001"/>
    <n v="183.09125000000003"/>
    <n v="1851.0525375"/>
    <n v="186956.30628750002"/>
  </r>
  <r>
    <d v="2024-06-03T00:00:00"/>
    <x v="2"/>
    <x v="2"/>
    <m/>
    <x v="116"/>
    <s v="jmso"/>
    <x v="2"/>
    <n v="50"/>
    <n v="900"/>
    <n v="298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6-03T00:00:00"/>
    <x v="2"/>
    <x v="2"/>
    <m/>
    <x v="116"/>
    <s v="jso"/>
    <x v="3"/>
    <n v="50"/>
    <n v="675"/>
    <n v="298"/>
    <n v="0"/>
    <n v="0"/>
    <n v="150"/>
    <n v="150"/>
    <n v="1"/>
    <n v="919.43"/>
    <n v="948.3"/>
    <n v="1030.25"/>
    <n v="0"/>
    <n v="0"/>
    <n v="154537.5"/>
    <n v="154537.5"/>
    <n v="72225"/>
    <n v="1012.5"/>
    <n v="2277.75"/>
    <n v="227.77500000000001"/>
    <n v="2302.8052499999999"/>
    <n v="232583.33025"/>
  </r>
  <r>
    <d v="2024-06-03T00:00:00"/>
    <x v="2"/>
    <x v="2"/>
    <m/>
    <x v="116"/>
    <s v="javo"/>
    <x v="7"/>
    <n v="50"/>
    <n v="1575"/>
    <n v="299"/>
    <n v="100"/>
    <n v="150"/>
    <n v="100"/>
    <n v="350"/>
    <n v="1"/>
    <n v="919.43"/>
    <n v="948.3"/>
    <n v="1030.25"/>
    <n v="91943"/>
    <n v="142245"/>
    <n v="103025"/>
    <n v="337213"/>
    <n v="168525"/>
    <n v="2362.5"/>
    <n v="5081.0050000000001"/>
    <n v="508.10050000000001"/>
    <n v="5136.8960550000002"/>
    <n v="518826.50155500002"/>
  </r>
  <r>
    <d v="2024-06-03T00:00:00"/>
    <x v="2"/>
    <x v="0"/>
    <m/>
    <x v="1"/>
    <s v="Dro"/>
    <x v="0"/>
    <n v="65"/>
    <n v="1755"/>
    <n v="426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6-03T00:00:00"/>
    <x v="2"/>
    <x v="0"/>
    <m/>
    <x v="1"/>
    <s v="Dro"/>
    <x v="0"/>
    <n v="65"/>
    <n v="1755"/>
    <n v="427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6-03T00:00:00"/>
    <x v="2"/>
    <x v="0"/>
    <m/>
    <x v="1"/>
    <s v="javo"/>
    <x v="7"/>
    <n v="50"/>
    <n v="112.5"/>
    <n v="427"/>
    <n v="0"/>
    <n v="0"/>
    <n v="25"/>
    <n v="25"/>
    <n v="1"/>
    <n v="919.43"/>
    <n v="948.3"/>
    <n v="1030.25"/>
    <n v="0"/>
    <n v="0"/>
    <n v="25756.25"/>
    <n v="25756.25"/>
    <n v="12037.5"/>
    <n v="168.75"/>
    <n v="379.625"/>
    <n v="37.962499999999999"/>
    <n v="383.80087500000002"/>
    <n v="38763.888375000002"/>
  </r>
  <r>
    <d v="2024-06-03T00:00:00"/>
    <x v="2"/>
    <x v="0"/>
    <m/>
    <x v="13"/>
    <s v="Dro"/>
    <x v="0"/>
    <n v="65"/>
    <n v="3510"/>
    <n v="428"/>
    <n v="350"/>
    <n v="150"/>
    <n v="100"/>
    <n v="600"/>
    <n v="1"/>
    <n v="1161.27"/>
    <n v="1190.1300000000001"/>
    <n v="1272.08"/>
    <n v="406444.5"/>
    <n v="178519.50000000003"/>
    <n v="127208"/>
    <n v="712172"/>
    <n v="375570"/>
    <n v="5265"/>
    <n v="10930.07"/>
    <n v="1093.0070000000001"/>
    <n v="11050.30077"/>
    <n v="1116080.3777700001"/>
  </r>
  <r>
    <d v="2024-06-03T00:00:00"/>
    <x v="2"/>
    <x v="0"/>
    <m/>
    <x v="13"/>
    <s v="jso"/>
    <x v="3"/>
    <n v="50"/>
    <n v="1890"/>
    <n v="428"/>
    <n v="270"/>
    <n v="100"/>
    <n v="50"/>
    <n v="420"/>
    <n v="1"/>
    <n v="919.43"/>
    <n v="948.3"/>
    <n v="1030.25"/>
    <n v="248246.09999999998"/>
    <n v="94830"/>
    <n v="51512.5"/>
    <n v="394588.6"/>
    <n v="202230"/>
    <n v="2835"/>
    <n v="5996.5360000000001"/>
    <n v="599.65359999999998"/>
    <n v="6062.4978959999989"/>
    <n v="612312.28749599995"/>
  </r>
  <r>
    <d v="2024-06-03T00:00:00"/>
    <x v="2"/>
    <x v="0"/>
    <m/>
    <x v="25"/>
    <s v="Dro"/>
    <x v="0"/>
    <n v="65"/>
    <n v="1755"/>
    <n v="429"/>
    <n v="0"/>
    <n v="200"/>
    <n v="100"/>
    <n v="300"/>
    <n v="1"/>
    <n v="1161.27"/>
    <n v="1190.1300000000001"/>
    <n v="1272.08"/>
    <n v="0"/>
    <n v="238026.00000000003"/>
    <n v="127208"/>
    <n v="365234"/>
    <n v="187785"/>
    <n v="2632.5"/>
    <n v="5556.5150000000003"/>
    <n v="555.65150000000006"/>
    <n v="5617.6366650000009"/>
    <n v="567381.30316500005"/>
  </r>
  <r>
    <d v="2024-06-03T00:00:00"/>
    <x v="2"/>
    <x v="0"/>
    <m/>
    <x v="6"/>
    <s v="Dro"/>
    <x v="0"/>
    <n v="65"/>
    <n v="2340"/>
    <n v="430"/>
    <n v="250"/>
    <n v="150"/>
    <n v="0"/>
    <n v="400"/>
    <n v="1"/>
    <n v="1161.27"/>
    <n v="1190.1300000000001"/>
    <n v="1272.08"/>
    <n v="290317.5"/>
    <n v="178519.50000000003"/>
    <n v="0"/>
    <n v="468837"/>
    <n v="250380"/>
    <n v="3510"/>
    <n v="7227.27"/>
    <n v="722.72700000000009"/>
    <n v="7306.7699700000003"/>
    <n v="737983.76697"/>
  </r>
  <r>
    <d v="2024-06-03T00:00:00"/>
    <x v="2"/>
    <x v="0"/>
    <m/>
    <x v="6"/>
    <s v="jso"/>
    <x v="3"/>
    <n v="50"/>
    <n v="3600"/>
    <n v="430"/>
    <n v="450"/>
    <n v="250"/>
    <n v="100"/>
    <n v="800"/>
    <n v="1"/>
    <n v="919.43"/>
    <n v="948.3"/>
    <n v="1030.25"/>
    <n v="413743.5"/>
    <n v="237075"/>
    <n v="103025"/>
    <n v="753843.5"/>
    <n v="385200"/>
    <n v="5400"/>
    <n v="11444.434999999999"/>
    <n v="1144.4435000000001"/>
    <n v="11570.323785"/>
    <n v="1168602.7022850001"/>
  </r>
  <r>
    <d v="2024-06-03T00:00:00"/>
    <x v="2"/>
    <x v="0"/>
    <m/>
    <x v="0"/>
    <s v="Dro"/>
    <x v="0"/>
    <n v="65"/>
    <n v="1755"/>
    <n v="431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6-03T00:00:00"/>
    <x v="2"/>
    <x v="0"/>
    <m/>
    <x v="0"/>
    <s v="Dro"/>
    <x v="0"/>
    <n v="65"/>
    <n v="1755"/>
    <n v="432"/>
    <n v="140"/>
    <n v="60"/>
    <n v="100"/>
    <n v="300"/>
    <n v="1"/>
    <n v="1161.27"/>
    <n v="1190.1300000000001"/>
    <n v="1272.08"/>
    <n v="162577.79999999999"/>
    <n v="71407.8"/>
    <n v="127208"/>
    <n v="361193.6"/>
    <n v="187785"/>
    <n v="2632.5"/>
    <n v="5516.1109999999999"/>
    <n v="551.61109999999996"/>
    <n v="5576.7882209999998"/>
    <n v="563255.61032099999"/>
  </r>
  <r>
    <d v="2024-06-03T00:00:00"/>
    <x v="2"/>
    <x v="0"/>
    <m/>
    <x v="0"/>
    <s v="Dro"/>
    <x v="0"/>
    <n v="65"/>
    <n v="819"/>
    <n v="433"/>
    <n v="140"/>
    <n v="0"/>
    <n v="0"/>
    <n v="140"/>
    <n v="1"/>
    <n v="1161.27"/>
    <n v="1190.1300000000001"/>
    <n v="1272.08"/>
    <n v="162577.79999999999"/>
    <n v="0"/>
    <n v="0"/>
    <n v="162577.79999999999"/>
    <n v="87633"/>
    <n v="1228.5"/>
    <n v="2514.393"/>
    <n v="251.4393"/>
    <n v="2542.0513230000001"/>
    <n v="256747.18362299999"/>
  </r>
  <r>
    <d v="2024-06-03T00:00:00"/>
    <x v="2"/>
    <x v="0"/>
    <m/>
    <x v="0"/>
    <s v="javo"/>
    <x v="7"/>
    <n v="50"/>
    <n v="351"/>
    <n v="433"/>
    <n v="0"/>
    <n v="0"/>
    <n v="78"/>
    <n v="78"/>
    <n v="1"/>
    <n v="919.43"/>
    <n v="948.3"/>
    <n v="1030.25"/>
    <n v="0"/>
    <n v="0"/>
    <n v="80359.5"/>
    <n v="80359.5"/>
    <n v="37557"/>
    <n v="526.5"/>
    <n v="1184.43"/>
    <n v="118.44300000000001"/>
    <n v="1197.4587300000001"/>
    <n v="120943.33172999999"/>
  </r>
  <r>
    <d v="2024-06-03T00:00:00"/>
    <x v="2"/>
    <x v="0"/>
    <m/>
    <x v="1"/>
    <s v="Dro"/>
    <x v="0"/>
    <n v="65"/>
    <n v="1755"/>
    <n v="434"/>
    <n v="200"/>
    <n v="50"/>
    <n v="50"/>
    <n v="300"/>
    <n v="1"/>
    <n v="1161.27"/>
    <n v="1190.1300000000001"/>
    <n v="1272.08"/>
    <n v="232254"/>
    <n v="59506.500000000007"/>
    <n v="63604"/>
    <n v="355364.5"/>
    <n v="187785"/>
    <n v="2632.5"/>
    <n v="5457.82"/>
    <n v="545.78200000000004"/>
    <n v="5517.8560199999993"/>
    <n v="557303.4580199999"/>
  </r>
  <r>
    <d v="2024-06-03T00:00:00"/>
    <x v="2"/>
    <x v="0"/>
    <m/>
    <x v="1"/>
    <s v="javo"/>
    <x v="7"/>
    <n v="50"/>
    <n v="112.5"/>
    <n v="434"/>
    <n v="0"/>
    <n v="0"/>
    <n v="25"/>
    <n v="25"/>
    <n v="1"/>
    <n v="919.43"/>
    <n v="948.3"/>
    <n v="1030.25"/>
    <n v="0"/>
    <n v="0"/>
    <n v="25756.25"/>
    <n v="25756.25"/>
    <n v="12037.5"/>
    <n v="168.75"/>
    <n v="379.625"/>
    <n v="37.962499999999999"/>
    <n v="383.80087500000002"/>
    <n v="38763.888375000002"/>
  </r>
  <r>
    <d v="2024-06-03T00:00:00"/>
    <x v="2"/>
    <x v="9"/>
    <m/>
    <x v="80"/>
    <s v="jmso"/>
    <x v="2"/>
    <n v="50"/>
    <n v="1260"/>
    <n v="102"/>
    <n v="180"/>
    <n v="100"/>
    <n v="0"/>
    <n v="280"/>
    <n v="1"/>
    <n v="919.43"/>
    <n v="948.3"/>
    <n v="1030.25"/>
    <n v="165497.4"/>
    <n v="94830"/>
    <n v="0"/>
    <n v="260327.4"/>
    <n v="134820"/>
    <n v="1890"/>
    <n v="3970.3740000000003"/>
    <n v="397.03740000000005"/>
    <n v="4014.0481140000002"/>
    <n v="405418.85951400001"/>
  </r>
  <r>
    <d v="2024-06-03T00:00:00"/>
    <x v="2"/>
    <x v="9"/>
    <m/>
    <x v="80"/>
    <s v="jmso"/>
    <x v="2"/>
    <n v="50"/>
    <n v="495"/>
    <n v="103"/>
    <n v="60"/>
    <n v="50"/>
    <n v="0"/>
    <n v="110"/>
    <n v="1"/>
    <n v="919.43"/>
    <n v="948.3"/>
    <n v="1030.25"/>
    <n v="55165.799999999996"/>
    <n v="47415"/>
    <n v="0"/>
    <n v="102580.79999999999"/>
    <n v="52965"/>
    <n v="742.5"/>
    <n v="1562.8829999999998"/>
    <n v="156.28829999999999"/>
    <n v="1580.0747129999997"/>
    <n v="159587.54601299998"/>
  </r>
  <r>
    <d v="2024-06-03T00:00:00"/>
    <x v="2"/>
    <x v="9"/>
    <m/>
    <x v="80"/>
    <s v="jmso"/>
    <x v="2"/>
    <n v="50"/>
    <n v="540"/>
    <n v="104"/>
    <n v="70"/>
    <n v="40"/>
    <n v="10"/>
    <n v="120"/>
    <n v="1"/>
    <n v="919.43"/>
    <n v="948.3"/>
    <n v="1030.25"/>
    <n v="64360.1"/>
    <n v="37932"/>
    <n v="10302.5"/>
    <n v="112594.6"/>
    <n v="57780"/>
    <n v="810"/>
    <n v="1711.846"/>
    <n v="171.18460000000002"/>
    <n v="1730.6763060000001"/>
    <n v="174798.30690600001"/>
  </r>
  <r>
    <d v="2024-06-03T00:00:00"/>
    <x v="2"/>
    <x v="9"/>
    <m/>
    <x v="80"/>
    <s v="jmso"/>
    <x v="2"/>
    <n v="50"/>
    <n v="1305"/>
    <n v="105"/>
    <n v="180"/>
    <n v="100"/>
    <n v="10"/>
    <n v="290"/>
    <n v="1"/>
    <n v="919.43"/>
    <n v="948.3"/>
    <n v="1030.25"/>
    <n v="165497.4"/>
    <n v="94830"/>
    <n v="10302.5"/>
    <n v="270629.90000000002"/>
    <n v="139635"/>
    <n v="1957.5"/>
    <n v="4122.2240000000002"/>
    <n v="412.22240000000005"/>
    <n v="4167.5684640000009"/>
    <n v="420924.41486400005"/>
  </r>
  <r>
    <d v="2024-06-03T00:00:00"/>
    <x v="2"/>
    <x v="9"/>
    <m/>
    <x v="80"/>
    <s v="jmso"/>
    <x v="2"/>
    <n v="50"/>
    <n v="495"/>
    <n v="106"/>
    <n v="60"/>
    <n v="40"/>
    <n v="10"/>
    <n v="110"/>
    <n v="1"/>
    <n v="919.43"/>
    <n v="948.3"/>
    <n v="1030.25"/>
    <n v="55165.799999999996"/>
    <n v="37932"/>
    <n v="10302.5"/>
    <n v="103400.29999999999"/>
    <n v="52965"/>
    <n v="742.5"/>
    <n v="1571.078"/>
    <n v="157.1078"/>
    <n v="1588.359858"/>
    <n v="160424.34565800001"/>
  </r>
  <r>
    <d v="2024-06-03T00:00:00"/>
    <x v="2"/>
    <x v="9"/>
    <m/>
    <x v="80"/>
    <s v="jmso"/>
    <x v="2"/>
    <n v="50"/>
    <n v="450"/>
    <n v="107"/>
    <n v="70"/>
    <n v="30"/>
    <n v="0"/>
    <n v="100"/>
    <n v="1"/>
    <n v="919.43"/>
    <n v="948.3"/>
    <n v="1030.25"/>
    <n v="64360.1"/>
    <n v="28449"/>
    <n v="0"/>
    <n v="92809.1"/>
    <n v="48150"/>
    <n v="675"/>
    <n v="1416.3410000000001"/>
    <n v="141.63410000000002"/>
    <n v="1431.9207509999999"/>
    <n v="144623.99585099999"/>
  </r>
  <r>
    <d v="2024-06-03T00:00:00"/>
    <x v="2"/>
    <x v="9"/>
    <m/>
    <x v="80"/>
    <s v="jmso"/>
    <x v="2"/>
    <n v="50"/>
    <n v="495"/>
    <n v="108"/>
    <n v="60"/>
    <n v="40"/>
    <n v="10"/>
    <n v="110"/>
    <n v="1"/>
    <n v="919.43"/>
    <n v="948.3"/>
    <n v="1030.25"/>
    <n v="55165.799999999996"/>
    <n v="37932"/>
    <n v="10302.5"/>
    <n v="103400.29999999999"/>
    <n v="52965"/>
    <n v="742.5"/>
    <n v="1571.078"/>
    <n v="157.1078"/>
    <n v="1588.359858"/>
    <n v="160424.34565800001"/>
  </r>
  <r>
    <d v="2024-06-03T00:00:00"/>
    <x v="2"/>
    <x v="9"/>
    <m/>
    <x v="80"/>
    <s v="jmso"/>
    <x v="2"/>
    <n v="50"/>
    <n v="360"/>
    <n v="109"/>
    <n v="60"/>
    <n v="20"/>
    <n v="0"/>
    <n v="80"/>
    <n v="1"/>
    <n v="919.43"/>
    <n v="948.3"/>
    <n v="1030.25"/>
    <n v="55165.799999999996"/>
    <n v="18966"/>
    <n v="0"/>
    <n v="74131.799999999988"/>
    <n v="38520"/>
    <n v="540"/>
    <n v="1131.9179999999999"/>
    <n v="113.1918"/>
    <n v="1144.3690979999999"/>
    <n v="115581.27889799999"/>
  </r>
  <r>
    <d v="2024-06-03T00:00:00"/>
    <x v="2"/>
    <x v="9"/>
    <m/>
    <x v="104"/>
    <s v="jmso"/>
    <x v="2"/>
    <n v="50"/>
    <n v="180"/>
    <n v="110"/>
    <n v="0"/>
    <n v="30"/>
    <n v="10"/>
    <n v="40"/>
    <n v="1"/>
    <n v="919.43"/>
    <n v="948.3"/>
    <n v="1030.25"/>
    <n v="0"/>
    <n v="28449"/>
    <n v="10302.5"/>
    <n v="38751.5"/>
    <n v="19260"/>
    <n v="270"/>
    <n v="582.81500000000005"/>
    <n v="58.281500000000008"/>
    <n v="589.22596499999997"/>
    <n v="59511.822464999997"/>
  </r>
  <r>
    <d v="2024-06-03T00:00:00"/>
    <x v="2"/>
    <x v="9"/>
    <m/>
    <x v="104"/>
    <s v="jmso"/>
    <x v="2"/>
    <n v="50"/>
    <n v="495"/>
    <n v="111"/>
    <n v="50"/>
    <n v="50"/>
    <n v="10"/>
    <n v="110"/>
    <n v="1"/>
    <n v="919.43"/>
    <n v="948.3"/>
    <n v="1030.25"/>
    <n v="45971.5"/>
    <n v="47415"/>
    <n v="10302.5"/>
    <n v="103689"/>
    <n v="52965"/>
    <n v="742.5"/>
    <n v="1573.9650000000001"/>
    <n v="157.39650000000003"/>
    <n v="1591.2786149999999"/>
    <n v="160719.14011499999"/>
  </r>
  <r>
    <d v="2024-06-03T00:00:00"/>
    <x v="2"/>
    <x v="9"/>
    <m/>
    <x v="104"/>
    <s v="jmso"/>
    <x v="2"/>
    <n v="50"/>
    <n v="225"/>
    <n v="112"/>
    <n v="10"/>
    <n v="0"/>
    <n v="40"/>
    <n v="50"/>
    <n v="1"/>
    <n v="919.43"/>
    <n v="948.3"/>
    <n v="1030.25"/>
    <n v="9194.2999999999993"/>
    <n v="0"/>
    <n v="41210"/>
    <n v="50404.3"/>
    <n v="24075"/>
    <n v="337.5"/>
    <n v="748.16800000000001"/>
    <n v="74.816800000000001"/>
    <n v="756.39784800000007"/>
    <n v="76396.182648000002"/>
  </r>
  <r>
    <d v="2024-06-03T00:00:00"/>
    <x v="2"/>
    <x v="5"/>
    <m/>
    <x v="50"/>
    <s v="jso"/>
    <x v="3"/>
    <n v="50"/>
    <n v="3150"/>
    <n v="90"/>
    <n v="350"/>
    <n v="350"/>
    <n v="0"/>
    <n v="700"/>
    <n v="1"/>
    <n v="919.43"/>
    <n v="948.3"/>
    <n v="1030.25"/>
    <n v="321800.5"/>
    <n v="331905"/>
    <n v="0"/>
    <n v="653705.5"/>
    <n v="337050"/>
    <n v="4725"/>
    <n v="9954.8050000000003"/>
    <n v="995.48050000000012"/>
    <n v="10064.307855000001"/>
    <n v="1016495.093355"/>
  </r>
  <r>
    <d v="2024-06-03T00:00:00"/>
    <x v="2"/>
    <x v="5"/>
    <m/>
    <x v="50"/>
    <s v="jso"/>
    <x v="3"/>
    <n v="50"/>
    <n v="3150"/>
    <n v="91"/>
    <n v="350"/>
    <n v="350"/>
    <n v="0"/>
    <n v="700"/>
    <n v="1"/>
    <n v="919.43"/>
    <n v="948.3"/>
    <n v="1030.25"/>
    <n v="321800.5"/>
    <n v="331905"/>
    <n v="0"/>
    <n v="653705.5"/>
    <n v="337050"/>
    <n v="4725"/>
    <n v="9954.8050000000003"/>
    <n v="995.48050000000012"/>
    <n v="10064.307855000001"/>
    <n v="1016495.093355"/>
  </r>
  <r>
    <d v="2024-06-03T00:00:00"/>
    <x v="2"/>
    <x v="3"/>
    <m/>
    <x v="83"/>
    <s v="cwo"/>
    <x v="4"/>
    <n v="65"/>
    <n v="4680"/>
    <n v="203"/>
    <n v="500"/>
    <n v="150"/>
    <n v="150"/>
    <n v="800"/>
    <n v="1"/>
    <n v="1160.02"/>
    <n v="1188.9000000000001"/>
    <n v="1270.83"/>
    <n v="580010"/>
    <n v="178335"/>
    <n v="190624.5"/>
    <n v="948969.5"/>
    <n v="500760"/>
    <n v="7020"/>
    <n v="14567.495000000001"/>
    <n v="1456.7495000000001"/>
    <n v="14727.737445000001"/>
    <n v="1487501.4819450001"/>
  </r>
  <r>
    <d v="2024-06-03T00:00:00"/>
    <x v="2"/>
    <x v="3"/>
    <m/>
    <x v="83"/>
    <s v="Dro"/>
    <x v="0"/>
    <n v="65"/>
    <n v="3510"/>
    <n v="203"/>
    <n v="600"/>
    <n v="0"/>
    <n v="0"/>
    <n v="600"/>
    <n v="1"/>
    <n v="1161.27"/>
    <n v="1190.1300000000001"/>
    <n v="1272.08"/>
    <n v="696762"/>
    <n v="0"/>
    <n v="0"/>
    <n v="696762"/>
    <n v="375570"/>
    <n v="5265"/>
    <n v="10775.97"/>
    <n v="1077.597"/>
    <n v="10894.50567"/>
    <n v="1100345.0726700001"/>
  </r>
  <r>
    <d v="2024-06-04T00:00:00"/>
    <x v="2"/>
    <x v="1"/>
    <m/>
    <x v="103"/>
    <s v="mo"/>
    <x v="1"/>
    <n v="50"/>
    <n v="4050"/>
    <n v="217"/>
    <n v="400"/>
    <n v="500"/>
    <n v="0"/>
    <n v="900"/>
    <n v="1"/>
    <n v="919.43"/>
    <n v="948.3"/>
    <n v="1030.25"/>
    <n v="367772"/>
    <n v="474150"/>
    <n v="0"/>
    <n v="841922"/>
    <n v="433350"/>
    <n v="6075"/>
    <n v="12813.470000000001"/>
    <n v="1281.3470000000002"/>
    <n v="12954.418170000001"/>
    <n v="1308396.23517"/>
  </r>
  <r>
    <d v="2024-06-04T00:00:00"/>
    <x v="2"/>
    <x v="1"/>
    <m/>
    <x v="103"/>
    <s v="mo"/>
    <x v="1"/>
    <n v="50"/>
    <n v="2250"/>
    <n v="218"/>
    <n v="0"/>
    <n v="0"/>
    <n v="500"/>
    <n v="500"/>
    <n v="1"/>
    <n v="919.43"/>
    <n v="948.3"/>
    <n v="1030.25"/>
    <n v="0"/>
    <n v="0"/>
    <n v="515125"/>
    <n v="515125"/>
    <n v="240750"/>
    <n v="3375"/>
    <n v="7592.5"/>
    <n v="759.25"/>
    <n v="7676.0174999999999"/>
    <n v="775277.76749999996"/>
  </r>
  <r>
    <d v="2024-06-04T00:00:00"/>
    <x v="2"/>
    <x v="2"/>
    <m/>
    <x v="40"/>
    <s v="jmso"/>
    <x v="2"/>
    <n v="50"/>
    <n v="225"/>
    <n v="300"/>
    <n v="25"/>
    <n v="25"/>
    <n v="0"/>
    <n v="50"/>
    <n v="1"/>
    <n v="919.43"/>
    <n v="948.3"/>
    <n v="1030.25"/>
    <n v="22985.75"/>
    <n v="23707.5"/>
    <n v="0"/>
    <n v="46693.25"/>
    <n v="24075"/>
    <n v="337.5"/>
    <n v="711.0575"/>
    <n v="71.10575"/>
    <n v="718.87913249999997"/>
    <n v="72606.792382500003"/>
  </r>
  <r>
    <d v="2024-06-04T00:00:00"/>
    <x v="2"/>
    <x v="2"/>
    <m/>
    <x v="40"/>
    <s v="jso"/>
    <x v="3"/>
    <n v="50"/>
    <n v="1350"/>
    <n v="300"/>
    <n v="150"/>
    <n v="150"/>
    <n v="0"/>
    <n v="300"/>
    <n v="1"/>
    <n v="919.43"/>
    <n v="948.3"/>
    <n v="1030.25"/>
    <n v="137914.5"/>
    <n v="142245"/>
    <n v="0"/>
    <n v="280159.5"/>
    <n v="144450"/>
    <n v="2025"/>
    <n v="4266.3450000000003"/>
    <n v="426.63450000000006"/>
    <n v="4313.2747949999994"/>
    <n v="435640.75429499993"/>
  </r>
  <r>
    <d v="2024-06-04T00:00:00"/>
    <x v="2"/>
    <x v="2"/>
    <m/>
    <x v="40"/>
    <s v="dco"/>
    <x v="8"/>
    <n v="50"/>
    <n v="450"/>
    <n v="301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6-04T00:00:00"/>
    <x v="2"/>
    <x v="2"/>
    <m/>
    <x v="40"/>
    <s v="jso"/>
    <x v="3"/>
    <n v="50"/>
    <n v="1125"/>
    <n v="301"/>
    <n v="150"/>
    <n v="100"/>
    <n v="0"/>
    <n v="250"/>
    <n v="1"/>
    <n v="919.43"/>
    <n v="948.3"/>
    <n v="1030.25"/>
    <n v="137914.5"/>
    <n v="94830"/>
    <n v="0"/>
    <n v="232744.5"/>
    <n v="120375"/>
    <n v="1687.5"/>
    <n v="3548.07"/>
    <n v="354.80700000000002"/>
    <n v="3587.0987700000001"/>
    <n v="362296.97576999996"/>
  </r>
  <r>
    <d v="2024-06-04T00:00:00"/>
    <x v="2"/>
    <x v="2"/>
    <m/>
    <x v="31"/>
    <s v="jmso"/>
    <x v="2"/>
    <n v="50"/>
    <n v="1800"/>
    <n v="302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6-04T00:00:00"/>
    <x v="2"/>
    <x v="2"/>
    <m/>
    <x v="31"/>
    <s v="jso"/>
    <x v="3"/>
    <n v="50"/>
    <n v="1350"/>
    <n v="303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04T00:00:00"/>
    <x v="2"/>
    <x v="2"/>
    <m/>
    <x v="31"/>
    <s v="jso"/>
    <x v="3"/>
    <n v="50"/>
    <n v="1350"/>
    <n v="304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04T00:00:00"/>
    <x v="2"/>
    <x v="2"/>
    <m/>
    <x v="31"/>
    <s v="jmso"/>
    <x v="2"/>
    <n v="50"/>
    <n v="1800"/>
    <n v="305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6-04T00:00:00"/>
    <x v="2"/>
    <x v="2"/>
    <m/>
    <x v="116"/>
    <s v="jso"/>
    <x v="3"/>
    <n v="50"/>
    <n v="1575"/>
    <n v="306"/>
    <n v="300"/>
    <n v="0"/>
    <n v="50"/>
    <n v="350"/>
    <n v="1"/>
    <n v="919.43"/>
    <n v="948.3"/>
    <n v="1030.25"/>
    <n v="275829"/>
    <n v="0"/>
    <n v="51512.5"/>
    <n v="327341.5"/>
    <n v="168525"/>
    <n v="2362.5"/>
    <n v="4982.29"/>
    <n v="498.22900000000004"/>
    <n v="5037.09519"/>
    <n v="508746.61418999999"/>
  </r>
  <r>
    <d v="2024-06-04T00:00:00"/>
    <x v="2"/>
    <x v="2"/>
    <m/>
    <x v="116"/>
    <s v="jso"/>
    <x v="3"/>
    <n v="50"/>
    <n v="1575"/>
    <n v="307"/>
    <n v="300"/>
    <n v="0"/>
    <n v="50"/>
    <n v="350"/>
    <n v="1"/>
    <n v="919.43"/>
    <n v="948.3"/>
    <n v="1030.25"/>
    <n v="275829"/>
    <n v="0"/>
    <n v="51512.5"/>
    <n v="327341.5"/>
    <n v="168525"/>
    <n v="2362.5"/>
    <n v="4982.29"/>
    <n v="498.22900000000004"/>
    <n v="5037.09519"/>
    <n v="508746.61418999999"/>
  </r>
  <r>
    <d v="2024-06-04T00:00:00"/>
    <x v="2"/>
    <x v="2"/>
    <m/>
    <x v="30"/>
    <s v="jso"/>
    <x v="3"/>
    <n v="50"/>
    <n v="1350"/>
    <n v="308"/>
    <n v="200"/>
    <n v="50"/>
    <n v="50"/>
    <n v="300"/>
    <n v="1"/>
    <n v="919.43"/>
    <n v="948.3"/>
    <n v="1030.25"/>
    <n v="183886"/>
    <n v="47415"/>
    <n v="51512.5"/>
    <n v="282813.5"/>
    <n v="144450"/>
    <n v="2025"/>
    <n v="4292.8850000000002"/>
    <n v="429.28850000000006"/>
    <n v="4340.1067350000003"/>
    <n v="438350.78023500001"/>
  </r>
  <r>
    <d v="2024-06-04T00:00:00"/>
    <x v="2"/>
    <x v="3"/>
    <m/>
    <x v="63"/>
    <s v="cwo"/>
    <x v="4"/>
    <n v="65"/>
    <n v="1170"/>
    <n v="204"/>
    <n v="0"/>
    <n v="100"/>
    <n v="100"/>
    <n v="200"/>
    <n v="1"/>
    <n v="1160.02"/>
    <n v="1188.9000000000001"/>
    <n v="1270.83"/>
    <n v="0"/>
    <n v="118890.00000000001"/>
    <n v="127083"/>
    <n v="245973"/>
    <n v="125190"/>
    <n v="1755"/>
    <n v="3729.1800000000003"/>
    <n v="372.91800000000006"/>
    <n v="3770.2009800000001"/>
    <n v="380790.29898000002"/>
  </r>
  <r>
    <d v="2024-06-04T00:00:00"/>
    <x v="2"/>
    <x v="3"/>
    <m/>
    <x v="63"/>
    <s v="cwo"/>
    <x v="4"/>
    <n v="65"/>
    <n v="1170"/>
    <n v="205"/>
    <n v="0"/>
    <n v="100"/>
    <n v="100"/>
    <n v="200"/>
    <n v="1"/>
    <n v="1160.02"/>
    <n v="1188.9000000000001"/>
    <n v="1270.83"/>
    <n v="0"/>
    <n v="118890.00000000001"/>
    <n v="127083"/>
    <n v="245973"/>
    <n v="125190"/>
    <n v="1755"/>
    <n v="3729.1800000000003"/>
    <n v="372.91800000000006"/>
    <n v="3770.2009800000001"/>
    <n v="380790.29898000002"/>
  </r>
  <r>
    <d v="2024-06-04T00:00:00"/>
    <x v="2"/>
    <x v="3"/>
    <m/>
    <x v="58"/>
    <s v="cwo"/>
    <x v="4"/>
    <n v="65"/>
    <n v="2047.4999999999998"/>
    <n v="206"/>
    <n v="150"/>
    <n v="100"/>
    <n v="100"/>
    <n v="350"/>
    <n v="1"/>
    <n v="1160.02"/>
    <n v="1188.9000000000001"/>
    <n v="1270.83"/>
    <n v="174003"/>
    <n v="118890.00000000001"/>
    <n v="127083"/>
    <n v="419976"/>
    <n v="219082.49999999997"/>
    <n v="3071.2499999999995"/>
    <n v="6421.2975000000006"/>
    <n v="642.12975000000006"/>
    <n v="6491.9317725000001"/>
    <n v="655685.10902249999"/>
  </r>
  <r>
    <d v="2024-06-04T00:00:00"/>
    <x v="2"/>
    <x v="3"/>
    <m/>
    <x v="58"/>
    <s v="cwo"/>
    <x v="4"/>
    <n v="65"/>
    <n v="2632.5"/>
    <n v="207"/>
    <n v="450"/>
    <n v="0"/>
    <n v="0"/>
    <n v="450"/>
    <n v="1"/>
    <n v="1160.02"/>
    <n v="1188.9000000000001"/>
    <n v="1270.83"/>
    <n v="522009"/>
    <n v="0"/>
    <n v="0"/>
    <n v="522009"/>
    <n v="281677.5"/>
    <n v="3948.75"/>
    <n v="8076.3525"/>
    <n v="807.63525000000004"/>
    <n v="8165.1923775000014"/>
    <n v="824684.43012750009"/>
  </r>
  <r>
    <d v="2024-06-04T00:00:00"/>
    <x v="2"/>
    <x v="3"/>
    <m/>
    <x v="58"/>
    <s v="cwo"/>
    <x v="4"/>
    <n v="65"/>
    <n v="1462.5"/>
    <n v="208"/>
    <n v="100"/>
    <n v="100"/>
    <n v="50"/>
    <n v="250"/>
    <n v="1"/>
    <n v="1160.02"/>
    <n v="1188.9000000000001"/>
    <n v="1270.83"/>
    <n v="116002"/>
    <n v="118890.00000000001"/>
    <n v="63541.5"/>
    <n v="298433.5"/>
    <n v="156487.5"/>
    <n v="2193.75"/>
    <n v="4571.1475"/>
    <n v="457.11475000000002"/>
    <n v="4621.4301225000008"/>
    <n v="466764.44237250002"/>
  </r>
  <r>
    <d v="2024-06-04T00:00:00"/>
    <x v="2"/>
    <x v="3"/>
    <m/>
    <x v="58"/>
    <s v="cro"/>
    <x v="5"/>
    <n v="65"/>
    <n v="292.5"/>
    <n v="208"/>
    <n v="0"/>
    <n v="25"/>
    <n v="25"/>
    <n v="50"/>
    <n v="1"/>
    <n v="1161.27"/>
    <n v="1190.1300000000001"/>
    <n v="1272.08"/>
    <n v="0"/>
    <n v="29753.250000000004"/>
    <n v="31802"/>
    <n v="61555.25"/>
    <n v="31297.5"/>
    <n v="438.75"/>
    <n v="932.91499999999996"/>
    <n v="93.291499999999999"/>
    <n v="943.17706499999997"/>
    <n v="95260.883564999996"/>
  </r>
  <r>
    <d v="2024-06-04T00:00:00"/>
    <x v="2"/>
    <x v="3"/>
    <m/>
    <x v="98"/>
    <s v="cwo"/>
    <x v="4"/>
    <n v="65"/>
    <n v="1901.2499999999998"/>
    <n v="209"/>
    <n v="225"/>
    <n v="75"/>
    <n v="25"/>
    <n v="325"/>
    <n v="1"/>
    <n v="1160.02"/>
    <n v="1188.9000000000001"/>
    <n v="1270.83"/>
    <n v="261004.5"/>
    <n v="89167.5"/>
    <n v="31770.75"/>
    <n v="381942.75"/>
    <n v="203433.74999999997"/>
    <n v="2851.8749999999995"/>
    <n v="5882.2837500000005"/>
    <n v="588.22837500000003"/>
    <n v="5946.9888712499987"/>
    <n v="600645.87599624984"/>
  </r>
  <r>
    <d v="2024-06-04T00:00:00"/>
    <x v="2"/>
    <x v="3"/>
    <m/>
    <x v="98"/>
    <s v="cwo"/>
    <x v="4"/>
    <n v="65"/>
    <n v="1901.2499999999998"/>
    <n v="210"/>
    <n v="225"/>
    <n v="75"/>
    <n v="25"/>
    <n v="325"/>
    <n v="1"/>
    <n v="1160.02"/>
    <n v="1188.9000000000001"/>
    <n v="1270.83"/>
    <n v="261004.5"/>
    <n v="89167.5"/>
    <n v="31770.75"/>
    <n v="381942.75"/>
    <n v="203433.74999999997"/>
    <n v="2851.8749999999995"/>
    <n v="5882.2837500000005"/>
    <n v="588.22837500000003"/>
    <n v="5946.9888712499987"/>
    <n v="600645.87599624984"/>
  </r>
  <r>
    <d v="2024-06-04T00:00:00"/>
    <x v="2"/>
    <x v="3"/>
    <m/>
    <x v="98"/>
    <s v="cwo"/>
    <x v="4"/>
    <n v="65"/>
    <n v="1901.2499999999998"/>
    <n v="211"/>
    <n v="225"/>
    <n v="75"/>
    <n v="25"/>
    <n v="325"/>
    <n v="1"/>
    <n v="1160.02"/>
    <n v="1188.9000000000001"/>
    <n v="1270.83"/>
    <n v="261004.5"/>
    <n v="89167.5"/>
    <n v="31770.75"/>
    <n v="381942.75"/>
    <n v="203433.74999999997"/>
    <n v="2851.8749999999995"/>
    <n v="5882.2837500000005"/>
    <n v="588.22837500000003"/>
    <n v="5946.9888712499987"/>
    <n v="600645.87599624984"/>
  </r>
  <r>
    <d v="2024-06-04T00:00:00"/>
    <x v="2"/>
    <x v="0"/>
    <m/>
    <x v="52"/>
    <s v="Dro"/>
    <x v="0"/>
    <n v="65"/>
    <n v="1755"/>
    <n v="435"/>
    <n v="295"/>
    <n v="3"/>
    <n v="2"/>
    <n v="300"/>
    <n v="1"/>
    <n v="1161.27"/>
    <n v="1190.1300000000001"/>
    <n v="1272.08"/>
    <n v="342574.65"/>
    <n v="3570.3900000000003"/>
    <n v="2544.16"/>
    <n v="348689.2"/>
    <n v="187785"/>
    <n v="2632.5"/>
    <n v="5391.067"/>
    <n v="539.10670000000005"/>
    <n v="5450.3687369999998"/>
    <n v="550487.24243700004"/>
  </r>
  <r>
    <d v="2024-06-04T00:00:00"/>
    <x v="2"/>
    <x v="0"/>
    <m/>
    <x v="52"/>
    <s v="Dro"/>
    <x v="0"/>
    <n v="65"/>
    <n v="1755"/>
    <n v="436"/>
    <n v="295"/>
    <n v="2"/>
    <n v="3"/>
    <n v="300"/>
    <n v="1"/>
    <n v="1161.27"/>
    <n v="1190.1300000000001"/>
    <n v="1272.08"/>
    <n v="342574.65"/>
    <n v="2380.2600000000002"/>
    <n v="3816.24"/>
    <n v="348771.15"/>
    <n v="187785"/>
    <n v="2632.5"/>
    <n v="5391.8865000000005"/>
    <n v="539.18865000000005"/>
    <n v="5451.1972515000007"/>
    <n v="550570.92240150005"/>
  </r>
  <r>
    <d v="2024-06-04T00:00:00"/>
    <x v="2"/>
    <x v="0"/>
    <m/>
    <x v="52"/>
    <s v="Dro"/>
    <x v="0"/>
    <n v="65"/>
    <n v="1755"/>
    <n v="437"/>
    <n v="295"/>
    <n v="3"/>
    <n v="2"/>
    <n v="300"/>
    <n v="1"/>
    <n v="1161.27"/>
    <n v="1190.1300000000001"/>
    <n v="1272.08"/>
    <n v="342574.65"/>
    <n v="3570.3900000000003"/>
    <n v="2544.16"/>
    <n v="348689.2"/>
    <n v="187785"/>
    <n v="2632.5"/>
    <n v="5391.067"/>
    <n v="539.10670000000005"/>
    <n v="5450.3687369999998"/>
    <n v="550487.24243700004"/>
  </r>
  <r>
    <d v="2024-06-04T00:00:00"/>
    <x v="2"/>
    <x v="0"/>
    <m/>
    <x v="52"/>
    <s v="Dro"/>
    <x v="0"/>
    <n v="65"/>
    <n v="1755"/>
    <n v="438"/>
    <n v="295"/>
    <n v="2"/>
    <n v="3"/>
    <n v="300"/>
    <n v="1"/>
    <n v="1161.27"/>
    <n v="1190.1300000000001"/>
    <n v="1272.08"/>
    <n v="342574.65"/>
    <n v="2380.2600000000002"/>
    <n v="3816.24"/>
    <n v="348771.15"/>
    <n v="187785"/>
    <n v="2632.5"/>
    <n v="5391.8865000000005"/>
    <n v="539.18865000000005"/>
    <n v="5451.1972515000007"/>
    <n v="550570.92240150005"/>
  </r>
  <r>
    <d v="2024-06-04T00:00:00"/>
    <x v="2"/>
    <x v="2"/>
    <m/>
    <x v="41"/>
    <s v="jmso"/>
    <x v="2"/>
    <n v="50"/>
    <n v="1350"/>
    <n v="309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6-04T00:00:00"/>
    <x v="2"/>
    <x v="3"/>
    <m/>
    <x v="98"/>
    <s v="cwo"/>
    <x v="4"/>
    <n v="65"/>
    <n v="1755"/>
    <n v="212"/>
    <n v="150"/>
    <n v="50"/>
    <n v="100"/>
    <n v="300"/>
    <n v="1"/>
    <n v="1160.02"/>
    <n v="1188.9000000000001"/>
    <n v="1270.83"/>
    <n v="174003"/>
    <n v="59445.000000000007"/>
    <n v="127083"/>
    <n v="360531"/>
    <n v="187785"/>
    <n v="2632.5"/>
    <n v="5509.4849999999997"/>
    <n v="550.94849999999997"/>
    <n v="5570.0893350000006"/>
    <n v="562579.02283500007"/>
  </r>
  <r>
    <d v="2024-06-04T00:00:00"/>
    <x v="2"/>
    <x v="1"/>
    <m/>
    <x v="94"/>
    <s v="mo"/>
    <x v="1"/>
    <n v="50"/>
    <n v="3600"/>
    <n v="219"/>
    <n v="800"/>
    <n v="0"/>
    <n v="0"/>
    <n v="800"/>
    <n v="1"/>
    <n v="919.43"/>
    <n v="948.3"/>
    <n v="1030.25"/>
    <n v="735544"/>
    <n v="0"/>
    <n v="0"/>
    <n v="735544"/>
    <n v="385200"/>
    <n v="5400"/>
    <n v="11261.44"/>
    <n v="1126.144"/>
    <n v="11385.315840000001"/>
    <n v="1149916.8998400001"/>
  </r>
  <r>
    <d v="2024-06-04T00:00:00"/>
    <x v="2"/>
    <x v="1"/>
    <m/>
    <x v="94"/>
    <s v="mo"/>
    <x v="1"/>
    <n v="50"/>
    <n v="2700"/>
    <n v="220"/>
    <n v="0"/>
    <n v="200"/>
    <n v="400"/>
    <n v="600"/>
    <n v="1"/>
    <n v="919.43"/>
    <n v="948.3"/>
    <n v="1030.25"/>
    <n v="0"/>
    <n v="189660"/>
    <n v="412100"/>
    <n v="601760"/>
    <n v="288900"/>
    <n v="4050"/>
    <n v="8947.1"/>
    <n v="894.71"/>
    <n v="9045.5180999999993"/>
    <n v="913597.32809999993"/>
  </r>
  <r>
    <d v="2024-06-04T00:00:00"/>
    <x v="2"/>
    <x v="1"/>
    <m/>
    <x v="65"/>
    <s v="cwo"/>
    <x v="4"/>
    <n v="65"/>
    <n v="585"/>
    <n v="221"/>
    <n v="50"/>
    <n v="30"/>
    <n v="20"/>
    <n v="100"/>
    <n v="1"/>
    <n v="1160.02"/>
    <n v="1188.9000000000001"/>
    <n v="1270.83"/>
    <n v="58001"/>
    <n v="35667"/>
    <n v="25416.6"/>
    <n v="119084.6"/>
    <n v="62595"/>
    <n v="877.5"/>
    <n v="1825.5710000000001"/>
    <n v="182.55710000000002"/>
    <n v="1845.6522810000001"/>
    <n v="186410.880381"/>
  </r>
  <r>
    <d v="2024-06-04T00:00:00"/>
    <x v="2"/>
    <x v="1"/>
    <m/>
    <x v="65"/>
    <s v="mo"/>
    <x v="1"/>
    <n v="50"/>
    <n v="2250"/>
    <n v="222"/>
    <n v="0"/>
    <n v="0"/>
    <n v="500"/>
    <n v="500"/>
    <n v="1"/>
    <n v="919.43"/>
    <n v="948.3"/>
    <n v="1030.25"/>
    <n v="0"/>
    <n v="0"/>
    <n v="515125"/>
    <n v="515125"/>
    <n v="240750"/>
    <n v="3375"/>
    <n v="7592.5"/>
    <n v="759.25"/>
    <n v="7676.0174999999999"/>
    <n v="775277.76749999996"/>
  </r>
  <r>
    <d v="2024-06-04T00:00:00"/>
    <x v="2"/>
    <x v="1"/>
    <m/>
    <x v="65"/>
    <s v="jso"/>
    <x v="3"/>
    <n v="50"/>
    <n v="900"/>
    <n v="222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6-04T00:00:00"/>
    <x v="2"/>
    <x v="1"/>
    <m/>
    <x v="65"/>
    <s v="mo"/>
    <x v="1"/>
    <n v="50"/>
    <n v="2700"/>
    <n v="223"/>
    <n v="0"/>
    <n v="600"/>
    <n v="0"/>
    <n v="600"/>
    <n v="1"/>
    <n v="919.43"/>
    <n v="948.3"/>
    <n v="1030.25"/>
    <n v="0"/>
    <n v="568980"/>
    <n v="0"/>
    <n v="568980"/>
    <n v="288900"/>
    <n v="4050"/>
    <n v="8619.2999999999993"/>
    <n v="861.93"/>
    <n v="8714.1123000000007"/>
    <n v="880125.34230000013"/>
  </r>
  <r>
    <d v="2024-06-04T00:00:00"/>
    <x v="2"/>
    <x v="3"/>
    <m/>
    <x v="64"/>
    <s v="cwo"/>
    <x v="4"/>
    <n v="65"/>
    <n v="5499"/>
    <n v="213"/>
    <n v="640"/>
    <n v="150"/>
    <n v="150"/>
    <n v="940"/>
    <n v="1"/>
    <n v="1160.02"/>
    <n v="1188.9000000000001"/>
    <n v="1270.83"/>
    <n v="742412.80000000005"/>
    <n v="178335"/>
    <n v="190624.5"/>
    <n v="1111372.3"/>
    <n v="588393"/>
    <n v="8248.5"/>
    <n v="17080.137999999999"/>
    <n v="1708.0137999999999"/>
    <n v="17268.019518000001"/>
    <n v="1744069.9713180002"/>
  </r>
  <r>
    <d v="2024-06-04T00:00:00"/>
    <x v="2"/>
    <x v="3"/>
    <m/>
    <x v="43"/>
    <s v="cwo"/>
    <x v="4"/>
    <n v="65"/>
    <n v="5335.2"/>
    <n v="214"/>
    <n v="450"/>
    <n v="275"/>
    <n v="187"/>
    <n v="912"/>
    <n v="1"/>
    <n v="1160.02"/>
    <n v="1188.9000000000001"/>
    <n v="1270.83"/>
    <n v="522009"/>
    <n v="326947.5"/>
    <n v="237645.21"/>
    <n v="1086601.71"/>
    <n v="570866.4"/>
    <n v="8002.7999999999993"/>
    <n v="16654.7091"/>
    <n v="1665.47091"/>
    <n v="16837.9109001"/>
    <n v="1700629.0009100998"/>
  </r>
  <r>
    <d v="2024-06-04T00:00:00"/>
    <x v="2"/>
    <x v="6"/>
    <m/>
    <x v="67"/>
    <s v="cwo"/>
    <x v="4"/>
    <n v="65"/>
    <n v="2340"/>
    <n v="90"/>
    <n v="400"/>
    <n v="0"/>
    <n v="0"/>
    <n v="400"/>
    <n v="1"/>
    <n v="1160.02"/>
    <n v="1188.9000000000001"/>
    <n v="1270.83"/>
    <n v="464008"/>
    <n v="0"/>
    <n v="0"/>
    <n v="464008"/>
    <n v="250380"/>
    <n v="3510"/>
    <n v="7178.9800000000005"/>
    <n v="717.89800000000014"/>
    <n v="7257.9487800000006"/>
    <n v="733052.82678"/>
  </r>
  <r>
    <d v="2024-06-04T00:00:00"/>
    <x v="2"/>
    <x v="6"/>
    <m/>
    <x v="67"/>
    <s v="Dro"/>
    <x v="0"/>
    <n v="65"/>
    <n v="1170"/>
    <n v="91"/>
    <n v="100"/>
    <n v="100"/>
    <n v="0"/>
    <n v="200"/>
    <n v="1"/>
    <n v="1161.27"/>
    <n v="1190.1300000000001"/>
    <n v="1272.08"/>
    <n v="116127"/>
    <n v="119013.00000000001"/>
    <n v="0"/>
    <n v="235140"/>
    <n v="125190"/>
    <n v="1755"/>
    <n v="3620.85"/>
    <n v="362.08500000000004"/>
    <n v="3660.6793499999999"/>
    <n v="369728.61434999999"/>
  </r>
  <r>
    <d v="2024-06-04T00:00:00"/>
    <x v="2"/>
    <x v="6"/>
    <m/>
    <x v="67"/>
    <s v="jso"/>
    <x v="3"/>
    <n v="50"/>
    <n v="450"/>
    <n v="91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6-04T00:00:00"/>
    <x v="2"/>
    <x v="6"/>
    <m/>
    <x v="67"/>
    <s v="jso"/>
    <x v="3"/>
    <n v="50"/>
    <n v="270"/>
    <n v="92"/>
    <n v="0"/>
    <n v="60"/>
    <n v="0"/>
    <n v="60"/>
    <n v="1"/>
    <n v="919.43"/>
    <n v="948.3"/>
    <n v="1030.25"/>
    <n v="0"/>
    <n v="56898"/>
    <n v="0"/>
    <n v="56898"/>
    <n v="28890"/>
    <n v="405"/>
    <n v="861.93000000000006"/>
    <n v="86.193000000000012"/>
    <n v="871.41122999999993"/>
    <n v="88012.53422999999"/>
  </r>
  <r>
    <d v="2024-06-04T00:00:00"/>
    <x v="2"/>
    <x v="6"/>
    <m/>
    <x v="67"/>
    <s v="cwo"/>
    <x v="4"/>
    <n v="65"/>
    <n v="2047.4999999999998"/>
    <n v="92"/>
    <n v="0"/>
    <n v="250"/>
    <n v="100"/>
    <n v="350"/>
    <n v="1"/>
    <n v="1160.02"/>
    <n v="1188.9000000000001"/>
    <n v="1270.83"/>
    <n v="0"/>
    <n v="297225"/>
    <n v="127083"/>
    <n v="424308"/>
    <n v="219082.49999999997"/>
    <n v="3071.2499999999995"/>
    <n v="6464.6175000000003"/>
    <n v="646.46175000000005"/>
    <n v="6535.7282925000009"/>
    <n v="660108.55754250009"/>
  </r>
  <r>
    <d v="2024-06-04T00:00:00"/>
    <x v="2"/>
    <x v="6"/>
    <m/>
    <x v="67"/>
    <s v="Dro"/>
    <x v="0"/>
    <n v="65"/>
    <n v="2340"/>
    <n v="93"/>
    <n v="0"/>
    <n v="0"/>
    <n v="400"/>
    <n v="400"/>
    <n v="1"/>
    <n v="1161.27"/>
    <n v="1190.1300000000001"/>
    <n v="1272.08"/>
    <n v="0"/>
    <n v="0"/>
    <n v="508832"/>
    <n v="508832"/>
    <n v="250380"/>
    <n v="3510"/>
    <n v="7627.22"/>
    <n v="762.72200000000009"/>
    <n v="7711.1194199999991"/>
    <n v="778823.06141999993"/>
  </r>
  <r>
    <d v="2024-06-05T00:00:00"/>
    <x v="2"/>
    <x v="2"/>
    <m/>
    <x v="30"/>
    <s v="jmso"/>
    <x v="2"/>
    <n v="50"/>
    <n v="900"/>
    <n v="310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6-05T00:00:00"/>
    <x v="2"/>
    <x v="2"/>
    <m/>
    <x v="30"/>
    <s v="jmso"/>
    <x v="2"/>
    <n v="50"/>
    <n v="1350"/>
    <n v="31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05T00:00:00"/>
    <x v="2"/>
    <x v="2"/>
    <m/>
    <x v="30"/>
    <s v="jso"/>
    <x v="3"/>
    <n v="50"/>
    <n v="2250"/>
    <n v="312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6-05T00:00:00"/>
    <x v="2"/>
    <x v="2"/>
    <m/>
    <x v="30"/>
    <s v="jso"/>
    <x v="3"/>
    <n v="50"/>
    <n v="1800"/>
    <n v="313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6-05T00:00:00"/>
    <x v="2"/>
    <x v="2"/>
    <m/>
    <x v="28"/>
    <s v="jmso"/>
    <x v="2"/>
    <n v="50"/>
    <n v="900"/>
    <n v="314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6-05T00:00:00"/>
    <x v="2"/>
    <x v="2"/>
    <m/>
    <x v="28"/>
    <s v="jmso"/>
    <x v="2"/>
    <n v="50"/>
    <n v="1350"/>
    <n v="31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05T00:00:00"/>
    <x v="2"/>
    <x v="2"/>
    <m/>
    <x v="28"/>
    <s v="jso"/>
    <x v="3"/>
    <n v="50"/>
    <n v="1800"/>
    <n v="316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6-05T00:00:00"/>
    <x v="2"/>
    <x v="2"/>
    <m/>
    <x v="28"/>
    <s v="jso"/>
    <x v="3"/>
    <n v="50"/>
    <n v="2250"/>
    <n v="317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6-05T00:00:00"/>
    <x v="2"/>
    <x v="5"/>
    <m/>
    <x v="2"/>
    <s v="jso"/>
    <x v="3"/>
    <n v="50"/>
    <n v="3600"/>
    <n v="92"/>
    <n v="400"/>
    <n v="250"/>
    <n v="150"/>
    <n v="800"/>
    <n v="1"/>
    <n v="919.43"/>
    <n v="948.3"/>
    <n v="1030.25"/>
    <n v="367772"/>
    <n v="237075"/>
    <n v="154537.5"/>
    <n v="759384.5"/>
    <n v="385200"/>
    <n v="5400"/>
    <n v="11499.844999999999"/>
    <n v="1149.9845"/>
    <n v="11626.343295000001"/>
    <n v="1174260.672795"/>
  </r>
  <r>
    <d v="2024-06-05T00:00:00"/>
    <x v="2"/>
    <x v="5"/>
    <m/>
    <x v="2"/>
    <s v="Dro"/>
    <x v="0"/>
    <n v="65"/>
    <n v="3510"/>
    <n v="92"/>
    <n v="250"/>
    <n v="250"/>
    <n v="100"/>
    <n v="600"/>
    <n v="1"/>
    <n v="1161.27"/>
    <n v="1190.1300000000001"/>
    <n v="1272.08"/>
    <n v="290317.5"/>
    <n v="297532.5"/>
    <n v="127208"/>
    <n v="715058"/>
    <n v="375570"/>
    <n v="5265"/>
    <n v="10958.93"/>
    <n v="1095.893"/>
    <n v="11079.478229999999"/>
    <n v="1119027.3012299999"/>
  </r>
  <r>
    <d v="2024-06-05T00:00:00"/>
    <x v="2"/>
    <x v="3"/>
    <m/>
    <x v="44"/>
    <s v="cwo"/>
    <x v="4"/>
    <n v="65"/>
    <n v="1433.25"/>
    <n v="215"/>
    <n v="85"/>
    <n v="150"/>
    <n v="10"/>
    <n v="245"/>
    <n v="1"/>
    <n v="1160.02"/>
    <n v="1188.9000000000001"/>
    <n v="1270.83"/>
    <n v="98601.7"/>
    <n v="178335"/>
    <n v="12708.3"/>
    <n v="289645"/>
    <n v="153357.75"/>
    <n v="2149.875"/>
    <n v="4451.5262499999999"/>
    <n v="445.152625"/>
    <n v="4500.4930387499999"/>
    <n v="454549.79691375"/>
  </r>
  <r>
    <d v="2024-06-05T00:00:00"/>
    <x v="2"/>
    <x v="3"/>
    <m/>
    <x v="44"/>
    <s v="Dro"/>
    <x v="0"/>
    <n v="65"/>
    <n v="321.75"/>
    <n v="215"/>
    <n v="0"/>
    <n v="0"/>
    <n v="55"/>
    <n v="55"/>
    <n v="1"/>
    <n v="1161.27"/>
    <n v="1190.1300000000001"/>
    <n v="1272.08"/>
    <n v="0"/>
    <n v="0"/>
    <n v="69964.399999999994"/>
    <n v="69964.399999999994"/>
    <n v="34427.25"/>
    <n v="482.625"/>
    <n v="1048.7427499999999"/>
    <n v="104.874275"/>
    <n v="1060.2789202500001"/>
    <n v="107088.17094524999"/>
  </r>
  <r>
    <d v="2024-06-05T00:00:00"/>
    <x v="2"/>
    <x v="3"/>
    <m/>
    <x v="45"/>
    <s v="cwo"/>
    <x v="4"/>
    <n v="65"/>
    <n v="362.7"/>
    <n v="216"/>
    <n v="62"/>
    <n v="0"/>
    <n v="0"/>
    <n v="62"/>
    <n v="1"/>
    <n v="1160.02"/>
    <n v="1188.9000000000001"/>
    <n v="1270.83"/>
    <n v="71921.240000000005"/>
    <n v="0"/>
    <n v="0"/>
    <n v="71921.240000000005"/>
    <n v="38808.9"/>
    <n v="544.04999999999995"/>
    <n v="1112.7419000000002"/>
    <n v="111.27419000000003"/>
    <n v="1124.9820609000001"/>
    <n v="113623.18815090001"/>
  </r>
  <r>
    <d v="2024-06-05T00:00:00"/>
    <x v="2"/>
    <x v="3"/>
    <m/>
    <x v="45"/>
    <s v="jso"/>
    <x v="3"/>
    <n v="50"/>
    <n v="769.5"/>
    <n v="216"/>
    <n v="106"/>
    <n v="0"/>
    <n v="65"/>
    <n v="171"/>
    <n v="1"/>
    <n v="919.43"/>
    <n v="948.3"/>
    <n v="1030.25"/>
    <n v="97459.58"/>
    <n v="0"/>
    <n v="66966.25"/>
    <n v="164425.83000000002"/>
    <n v="82336.5"/>
    <n v="1154.25"/>
    <n v="2479.1658000000002"/>
    <n v="247.91658000000004"/>
    <n v="2506.4366237999998"/>
    <n v="253150.09900379999"/>
  </r>
  <r>
    <d v="2024-06-05T00:00:00"/>
    <x v="2"/>
    <x v="3"/>
    <m/>
    <x v="45"/>
    <s v="mo"/>
    <x v="1"/>
    <n v="50"/>
    <n v="225"/>
    <n v="216"/>
    <n v="0"/>
    <n v="50"/>
    <n v="0"/>
    <n v="50"/>
    <n v="1"/>
    <n v="919.43"/>
    <n v="948.3"/>
    <n v="1030.25"/>
    <n v="0"/>
    <n v="47415"/>
    <n v="0"/>
    <n v="47415"/>
    <n v="24075"/>
    <n v="337.5"/>
    <n v="718.27499999999998"/>
    <n v="71.827500000000001"/>
    <n v="726.17602499999998"/>
    <n v="73343.778524999987"/>
  </r>
  <r>
    <d v="2024-06-05T00:00:00"/>
    <x v="2"/>
    <x v="3"/>
    <m/>
    <x v="42"/>
    <s v="cwo"/>
    <x v="4"/>
    <n v="65"/>
    <n v="1755"/>
    <n v="217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6-05T00:00:00"/>
    <x v="2"/>
    <x v="3"/>
    <m/>
    <x v="42"/>
    <s v="cwo"/>
    <x v="4"/>
    <n v="65"/>
    <n v="1579.5"/>
    <n v="218"/>
    <n v="20"/>
    <n v="150"/>
    <n v="100"/>
    <n v="270"/>
    <n v="1"/>
    <n v="1160.02"/>
    <n v="1188.9000000000001"/>
    <n v="1270.83"/>
    <n v="23200.400000000001"/>
    <n v="178335"/>
    <n v="127083"/>
    <n v="328618.40000000002"/>
    <n v="169006.5"/>
    <n v="2369.25"/>
    <n v="4999.9414999999999"/>
    <n v="499.99414999999999"/>
    <n v="5054.9408565000003"/>
    <n v="510549.02650650003"/>
  </r>
  <r>
    <d v="2024-06-05T00:00:00"/>
    <x v="2"/>
    <x v="3"/>
    <m/>
    <x v="59"/>
    <s v="cwo"/>
    <x v="4"/>
    <n v="65"/>
    <n v="7604.9999999999991"/>
    <n v="219"/>
    <n v="1300"/>
    <n v="0"/>
    <n v="0"/>
    <n v="1300"/>
    <n v="1"/>
    <n v="1160.02"/>
    <n v="1188.9000000000001"/>
    <n v="1270.83"/>
    <n v="1508026"/>
    <n v="0"/>
    <n v="0"/>
    <n v="1508026"/>
    <n v="813734.99999999988"/>
    <n v="11407.499999999998"/>
    <n v="23331.685000000001"/>
    <n v="2333.1685000000002"/>
    <n v="23588.333535000002"/>
    <n v="2382421.6870350004"/>
  </r>
  <r>
    <d v="2024-06-05T00:00:00"/>
    <x v="2"/>
    <x v="3"/>
    <m/>
    <x v="59"/>
    <s v="cro"/>
    <x v="5"/>
    <n v="65"/>
    <n v="877.5"/>
    <n v="219"/>
    <n v="150"/>
    <n v="0"/>
    <n v="0"/>
    <n v="150"/>
    <n v="1"/>
    <n v="1161.27"/>
    <n v="1190.1300000000001"/>
    <n v="1272.08"/>
    <n v="174190.5"/>
    <n v="0"/>
    <n v="0"/>
    <n v="174190.5"/>
    <n v="93892.5"/>
    <n v="1316.25"/>
    <n v="2693.9924999999998"/>
    <n v="269.39924999999999"/>
    <n v="2723.6264175000001"/>
    <n v="275086.26816750003"/>
  </r>
  <r>
    <d v="2024-06-05T00:00:00"/>
    <x v="2"/>
    <x v="3"/>
    <m/>
    <x v="98"/>
    <s v="javo"/>
    <x v="7"/>
    <n v="50"/>
    <n v="112.5"/>
    <n v="220"/>
    <n v="25"/>
    <n v="0"/>
    <n v="0"/>
    <n v="25"/>
    <n v="1"/>
    <n v="919.43"/>
    <n v="948.3"/>
    <n v="1030.25"/>
    <n v="22985.75"/>
    <n v="0"/>
    <n v="0"/>
    <n v="22985.75"/>
    <n v="12037.5"/>
    <n v="168.75"/>
    <n v="351.92"/>
    <n v="35.192"/>
    <n v="355.79112000000003"/>
    <n v="35934.903120000003"/>
  </r>
  <r>
    <d v="2024-06-05T00:00:00"/>
    <x v="2"/>
    <x v="3"/>
    <m/>
    <x v="98"/>
    <s v="jso"/>
    <x v="3"/>
    <n v="50"/>
    <n v="4.5"/>
    <n v="220"/>
    <n v="1"/>
    <n v="0"/>
    <n v="0"/>
    <n v="1"/>
    <n v="1"/>
    <n v="919.43"/>
    <n v="948.3"/>
    <n v="1030.25"/>
    <n v="919.43"/>
    <n v="0"/>
    <n v="0"/>
    <n v="919.43"/>
    <n v="481.5"/>
    <n v="6.75"/>
    <n v="14.076799999999999"/>
    <n v="1.40768"/>
    <n v="14.2316448"/>
    <n v="1437.3961247999998"/>
  </r>
  <r>
    <d v="2024-06-05T00:00:00"/>
    <x v="2"/>
    <x v="3"/>
    <m/>
    <x v="58"/>
    <s v="cwo"/>
    <x v="4"/>
    <n v="65"/>
    <n v="1755"/>
    <n v="221"/>
    <n v="200"/>
    <n v="0"/>
    <n v="100"/>
    <n v="300"/>
    <n v="1"/>
    <n v="1160.02"/>
    <n v="1188.9000000000001"/>
    <n v="1270.83"/>
    <n v="232004"/>
    <n v="0"/>
    <n v="127083"/>
    <n v="359087"/>
    <n v="187785"/>
    <n v="2632.5"/>
    <n v="5495.0450000000001"/>
    <n v="549.50450000000001"/>
    <n v="5555.4904950000009"/>
    <n v="561104.53999500012"/>
  </r>
  <r>
    <d v="2024-06-05T00:00:00"/>
    <x v="2"/>
    <x v="3"/>
    <m/>
    <x v="63"/>
    <s v="cwo"/>
    <x v="4"/>
    <n v="65"/>
    <n v="1170"/>
    <n v="222"/>
    <n v="0"/>
    <n v="0"/>
    <n v="200"/>
    <n v="200"/>
    <n v="1"/>
    <n v="1160.02"/>
    <n v="1188.9000000000001"/>
    <n v="1270.83"/>
    <n v="0"/>
    <n v="0"/>
    <n v="254166"/>
    <n v="254166"/>
    <n v="125190"/>
    <n v="1755"/>
    <n v="3811.11"/>
    <n v="381.11100000000005"/>
    <n v="3853.0322099999998"/>
    <n v="389156.25320999994"/>
  </r>
  <r>
    <d v="2024-06-05T00:00:00"/>
    <x v="2"/>
    <x v="3"/>
    <m/>
    <x v="63"/>
    <s v="cwo"/>
    <x v="4"/>
    <n v="65"/>
    <n v="1023.7499999999999"/>
    <n v="223"/>
    <n v="0"/>
    <n v="150"/>
    <n v="25"/>
    <n v="175"/>
    <n v="1"/>
    <n v="1160.02"/>
    <n v="1188.9000000000001"/>
    <n v="1270.83"/>
    <n v="0"/>
    <n v="178335"/>
    <n v="31770.75"/>
    <n v="210105.75"/>
    <n v="109541.24999999999"/>
    <n v="1535.6249999999998"/>
    <n v="3211.8262500000001"/>
    <n v="321.18262500000003"/>
    <n v="3247.15633875"/>
    <n v="327962.79021374998"/>
  </r>
  <r>
    <d v="2024-06-05T00:00:00"/>
    <x v="2"/>
    <x v="3"/>
    <m/>
    <x v="63"/>
    <s v="cwo"/>
    <x v="4"/>
    <n v="65"/>
    <n v="1755"/>
    <n v="224"/>
    <n v="300"/>
    <n v="0"/>
    <n v="0"/>
    <n v="300"/>
    <n v="1"/>
    <n v="1160.02"/>
    <n v="1188.9000000000001"/>
    <n v="1270.83"/>
    <n v="348006"/>
    <n v="0"/>
    <n v="0"/>
    <n v="348006"/>
    <n v="187785"/>
    <n v="2632.5"/>
    <n v="5384.2349999999997"/>
    <n v="538.42349999999999"/>
    <n v="5443.461585"/>
    <n v="549789.62008500006"/>
  </r>
  <r>
    <d v="2024-06-05T00:00:00"/>
    <x v="2"/>
    <x v="1"/>
    <m/>
    <x v="17"/>
    <s v="mo"/>
    <x v="1"/>
    <n v="50"/>
    <n v="2250"/>
    <n v="224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6-05T00:00:00"/>
    <x v="2"/>
    <x v="1"/>
    <m/>
    <x v="17"/>
    <s v="mo"/>
    <x v="1"/>
    <n v="50"/>
    <n v="2700"/>
    <n v="225"/>
    <n v="600"/>
    <n v="0"/>
    <n v="0"/>
    <n v="600"/>
    <n v="1"/>
    <n v="919.43"/>
    <n v="948.3"/>
    <n v="1030.25"/>
    <n v="551658"/>
    <n v="0"/>
    <n v="0"/>
    <n v="551658"/>
    <n v="288900"/>
    <n v="4050"/>
    <n v="8446.08"/>
    <n v="844.60800000000006"/>
    <n v="8538.9868800000004"/>
    <n v="862437.67487999995"/>
  </r>
  <r>
    <d v="2024-06-05T00:00:00"/>
    <x v="2"/>
    <x v="1"/>
    <m/>
    <x v="17"/>
    <s v="mo"/>
    <x v="1"/>
    <n v="50"/>
    <n v="1350"/>
    <n v="226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6-05T00:00:00"/>
    <x v="2"/>
    <x v="0"/>
    <m/>
    <x v="11"/>
    <s v="jso"/>
    <x v="3"/>
    <n v="50"/>
    <n v="1350"/>
    <n v="439"/>
    <n v="100"/>
    <n v="200"/>
    <n v="0"/>
    <n v="300"/>
    <n v="1"/>
    <n v="919.43"/>
    <n v="948.3"/>
    <n v="1030.25"/>
    <n v="91943"/>
    <n v="189660"/>
    <n v="0"/>
    <n v="281603"/>
    <n v="144450"/>
    <n v="2025"/>
    <n v="4280.78"/>
    <n v="428.07799999999997"/>
    <n v="4327.8685800000003"/>
    <n v="437114.72658000002"/>
  </r>
  <r>
    <d v="2024-06-05T00:00:00"/>
    <x v="2"/>
    <x v="0"/>
    <m/>
    <x v="47"/>
    <s v="Dro"/>
    <x v="0"/>
    <n v="65"/>
    <n v="5399.5499999999993"/>
    <n v="440"/>
    <n v="600"/>
    <n v="300"/>
    <n v="23"/>
    <n v="923"/>
    <n v="1"/>
    <n v="1161.27"/>
    <n v="1190.1300000000001"/>
    <n v="1272.08"/>
    <n v="696762"/>
    <n v="357039.00000000006"/>
    <n v="29257.839999999997"/>
    <n v="1083058.8400000001"/>
    <n v="577751.85"/>
    <n v="8099.3249999999989"/>
    <n v="16689.100149999998"/>
    <n v="1668.9100149999999"/>
    <n v="16872.680251649999"/>
    <n v="1704140.70541665"/>
  </r>
  <r>
    <d v="2024-06-05T00:00:00"/>
    <x v="2"/>
    <x v="0"/>
    <m/>
    <x v="99"/>
    <s v="Dro"/>
    <x v="0"/>
    <n v="65"/>
    <n v="1755"/>
    <n v="441"/>
    <n v="0"/>
    <n v="250"/>
    <n v="50"/>
    <n v="300"/>
    <n v="1"/>
    <n v="1161.27"/>
    <n v="1190.1300000000001"/>
    <n v="1272.08"/>
    <n v="0"/>
    <n v="297532.5"/>
    <n v="63604"/>
    <n v="361136.5"/>
    <n v="187785"/>
    <n v="2632.5"/>
    <n v="5515.54"/>
    <n v="551.55399999999997"/>
    <n v="5576.2109400000008"/>
    <n v="563197.30494000006"/>
  </r>
  <r>
    <d v="2024-06-05T00:00:00"/>
    <x v="2"/>
    <x v="0"/>
    <m/>
    <x v="108"/>
    <s v="Dro"/>
    <x v="0"/>
    <n v="65"/>
    <n v="2925"/>
    <n v="442"/>
    <n v="300"/>
    <n v="50"/>
    <n v="150"/>
    <n v="500"/>
    <n v="1"/>
    <n v="1161.27"/>
    <n v="1190.1300000000001"/>
    <n v="1272.08"/>
    <n v="348381"/>
    <n v="59506.500000000007"/>
    <n v="190812"/>
    <n v="598699.5"/>
    <n v="312975"/>
    <n v="4387.5"/>
    <n v="9160.6200000000008"/>
    <n v="916.06200000000013"/>
    <n v="9261.3868199999997"/>
    <n v="935400.06882000004"/>
  </r>
  <r>
    <d v="2024-06-05T00:00:00"/>
    <x v="2"/>
    <x v="0"/>
    <m/>
    <x v="108"/>
    <s v="Dro"/>
    <x v="0"/>
    <n v="65"/>
    <n v="1755"/>
    <n v="443"/>
    <n v="200"/>
    <n v="100"/>
    <n v="0"/>
    <n v="300"/>
    <n v="1"/>
    <n v="1161.27"/>
    <n v="1190.1300000000001"/>
    <n v="1272.08"/>
    <n v="232254"/>
    <n v="119013.00000000001"/>
    <n v="0"/>
    <n v="351267"/>
    <n v="187785"/>
    <n v="2632.5"/>
    <n v="5416.8450000000003"/>
    <n v="541.68450000000007"/>
    <n v="5476.4302949999992"/>
    <n v="553119.45979499992"/>
  </r>
  <r>
    <d v="2024-06-05T00:00:00"/>
    <x v="2"/>
    <x v="0"/>
    <m/>
    <x v="16"/>
    <s v="Dro"/>
    <x v="0"/>
    <n v="65"/>
    <n v="1170"/>
    <n v="444"/>
    <n v="160"/>
    <n v="30"/>
    <n v="10"/>
    <n v="200"/>
    <n v="1"/>
    <n v="1161.27"/>
    <n v="1190.1300000000001"/>
    <n v="1272.08"/>
    <n v="185803.2"/>
    <n v="35703.9"/>
    <n v="12720.8"/>
    <n v="234227.9"/>
    <n v="125190"/>
    <n v="1755"/>
    <n v="3611.7290000000003"/>
    <n v="361.17290000000003"/>
    <n v="3651.4580190000001"/>
    <n v="368797.25991900003"/>
  </r>
  <r>
    <d v="2024-06-05T00:00:00"/>
    <x v="2"/>
    <x v="0"/>
    <m/>
    <x v="16"/>
    <s v="jso"/>
    <x v="3"/>
    <n v="50"/>
    <n v="1.125"/>
    <n v="444"/>
    <n v="0.25"/>
    <n v="0"/>
    <n v="0"/>
    <n v="0.25"/>
    <n v="1"/>
    <n v="919.43"/>
    <n v="948.3"/>
    <n v="1030.25"/>
    <n v="229.85749999999999"/>
    <n v="0"/>
    <n v="0"/>
    <n v="229.85749999999999"/>
    <n v="120.375"/>
    <n v="1.6875"/>
    <n v="3.5191999999999997"/>
    <n v="0.35192000000000001"/>
    <n v="3.5579111999999999"/>
    <n v="359.34903119999996"/>
  </r>
  <r>
    <d v="2024-06-05T00:00:00"/>
    <x v="2"/>
    <x v="0"/>
    <m/>
    <x v="16"/>
    <s v="Dro"/>
    <x v="0"/>
    <n v="65"/>
    <n v="1170"/>
    <n v="445"/>
    <n v="170"/>
    <n v="30"/>
    <n v="0"/>
    <n v="200"/>
    <n v="1"/>
    <n v="1161.27"/>
    <n v="1190.1300000000001"/>
    <n v="1272.08"/>
    <n v="197415.9"/>
    <n v="35703.9"/>
    <n v="0"/>
    <n v="233119.8"/>
    <n v="125190"/>
    <n v="1755"/>
    <n v="3600.6480000000001"/>
    <n v="360.06480000000005"/>
    <n v="3640.2551279999998"/>
    <n v="367665.76792799996"/>
  </r>
  <r>
    <d v="2024-06-05T00:00:00"/>
    <x v="2"/>
    <x v="0"/>
    <m/>
    <x v="16"/>
    <s v="Dro"/>
    <x v="0"/>
    <n v="65"/>
    <n v="1755"/>
    <n v="446"/>
    <n v="250"/>
    <n v="40"/>
    <n v="10"/>
    <n v="300"/>
    <n v="1"/>
    <n v="1161.27"/>
    <n v="1190.1300000000001"/>
    <n v="1272.08"/>
    <n v="290317.5"/>
    <n v="47605.200000000004"/>
    <n v="12720.8"/>
    <n v="350643.5"/>
    <n v="187785"/>
    <n v="2632.5"/>
    <n v="5410.61"/>
    <n v="541.06100000000004"/>
    <n v="5470.1267099999995"/>
    <n v="552482.79770999996"/>
  </r>
  <r>
    <d v="2024-06-05T00:00:00"/>
    <x v="2"/>
    <x v="0"/>
    <m/>
    <x v="16"/>
    <s v="Dro"/>
    <x v="0"/>
    <n v="65"/>
    <n v="111.14999999999999"/>
    <n v="447"/>
    <n v="19"/>
    <n v="0"/>
    <n v="0"/>
    <n v="19"/>
    <n v="1"/>
    <n v="1161.27"/>
    <n v="1190.1300000000001"/>
    <n v="1272.08"/>
    <n v="22064.13"/>
    <n v="0"/>
    <n v="0"/>
    <n v="22064.13"/>
    <n v="11893.05"/>
    <n v="166.72499999999999"/>
    <n v="341.23905000000002"/>
    <n v="34.123905000000001"/>
    <n v="344.99267954999999"/>
    <n v="34844.260634549995"/>
  </r>
  <r>
    <d v="2024-06-05T00:00:00"/>
    <x v="2"/>
    <x v="0"/>
    <m/>
    <x v="25"/>
    <s v="dco"/>
    <x v="8"/>
    <n v="50"/>
    <n v="877.5"/>
    <n v="448"/>
    <n v="0"/>
    <n v="120"/>
    <n v="75"/>
    <n v="195"/>
    <n v="1"/>
    <n v="919.43"/>
    <n v="948.3"/>
    <n v="1030.25"/>
    <n v="0"/>
    <n v="113796"/>
    <n v="77268.75"/>
    <n v="191064.75"/>
    <n v="93892.5"/>
    <n v="1316.25"/>
    <n v="2862.7350000000001"/>
    <n v="286.27350000000001"/>
    <n v="2894.225085"/>
    <n v="292316.73358499998"/>
  </r>
  <r>
    <d v="2024-06-05T00:00:00"/>
    <x v="2"/>
    <x v="0"/>
    <m/>
    <x v="25"/>
    <s v="Dro"/>
    <x v="0"/>
    <n v="65"/>
    <n v="877.5"/>
    <n v="448"/>
    <n v="0"/>
    <n v="75"/>
    <n v="75"/>
    <n v="150"/>
    <n v="1"/>
    <n v="1161.27"/>
    <n v="1190.1300000000001"/>
    <n v="1272.08"/>
    <n v="0"/>
    <n v="89259.750000000015"/>
    <n v="95406"/>
    <n v="184665.75"/>
    <n v="93892.5"/>
    <n v="1316.25"/>
    <n v="2798.7449999999999"/>
    <n v="279.87450000000001"/>
    <n v="2829.5311949999996"/>
    <n v="285782.65069499996"/>
  </r>
  <r>
    <d v="2024-06-05T00:00:00"/>
    <x v="2"/>
    <x v="6"/>
    <m/>
    <x v="60"/>
    <s v="cwo"/>
    <x v="4"/>
    <n v="65"/>
    <n v="2925"/>
    <n v="94"/>
    <n v="300"/>
    <n v="100"/>
    <n v="100"/>
    <n v="500"/>
    <n v="1"/>
    <n v="1160.02"/>
    <n v="1188.9000000000001"/>
    <n v="1270.83"/>
    <n v="348006"/>
    <n v="118890.00000000001"/>
    <n v="127083"/>
    <n v="593979"/>
    <n v="312975"/>
    <n v="4387.5"/>
    <n v="9113.4150000000009"/>
    <n v="911.34150000000011"/>
    <n v="9213.6625650000005"/>
    <n v="930579.91906500002"/>
  </r>
  <r>
    <d v="2024-06-05T00:00:00"/>
    <x v="2"/>
    <x v="6"/>
    <m/>
    <x v="60"/>
    <s v="Dro"/>
    <x v="0"/>
    <n v="65"/>
    <n v="1170"/>
    <n v="95"/>
    <n v="0"/>
    <n v="0"/>
    <n v="200"/>
    <n v="200"/>
    <n v="1"/>
    <n v="1161.27"/>
    <n v="1190.1300000000001"/>
    <n v="1272.08"/>
    <n v="0"/>
    <n v="0"/>
    <n v="254416"/>
    <n v="254416"/>
    <n v="125190"/>
    <n v="1755"/>
    <n v="3813.61"/>
    <n v="381.36100000000005"/>
    <n v="3855.5597099999995"/>
    <n v="389411.53070999996"/>
  </r>
  <r>
    <d v="2024-06-05T00:00:00"/>
    <x v="2"/>
    <x v="6"/>
    <m/>
    <x v="60"/>
    <s v="jso"/>
    <x v="3"/>
    <n v="50"/>
    <n v="1575"/>
    <n v="95"/>
    <n v="250"/>
    <n v="100"/>
    <n v="0"/>
    <n v="350"/>
    <n v="1"/>
    <n v="919.43"/>
    <n v="948.3"/>
    <n v="1030.25"/>
    <n v="229857.5"/>
    <n v="94830"/>
    <n v="0"/>
    <n v="324687.5"/>
    <n v="168525"/>
    <n v="2362.5"/>
    <n v="4955.75"/>
    <n v="495.57500000000005"/>
    <n v="5010.26325"/>
    <n v="506036.58825000003"/>
  </r>
  <r>
    <d v="2024-06-05T00:00:00"/>
    <x v="2"/>
    <x v="6"/>
    <m/>
    <x v="60"/>
    <s v="jso"/>
    <x v="3"/>
    <n v="50"/>
    <n v="450"/>
    <n v="96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6-05T00:00:00"/>
    <x v="2"/>
    <x v="6"/>
    <m/>
    <x v="60"/>
    <s v="kso"/>
    <x v="6"/>
    <n v="50"/>
    <n v="900"/>
    <n v="96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6-05T00:00:00"/>
    <x v="2"/>
    <x v="2"/>
    <m/>
    <x v="40"/>
    <s v="jso"/>
    <x v="3"/>
    <n v="50"/>
    <n v="450"/>
    <n v="318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6-05T00:00:00"/>
    <x v="2"/>
    <x v="2"/>
    <m/>
    <x v="40"/>
    <s v="jso"/>
    <x v="3"/>
    <n v="50"/>
    <n v="2700"/>
    <n v="319"/>
    <n v="0"/>
    <n v="600"/>
    <n v="0"/>
    <n v="600"/>
    <n v="1"/>
    <n v="919.43"/>
    <n v="948.3"/>
    <n v="1030.25"/>
    <n v="0"/>
    <n v="568980"/>
    <n v="0"/>
    <n v="568980"/>
    <n v="288900"/>
    <n v="4050"/>
    <n v="8619.2999999999993"/>
    <n v="861.93"/>
    <n v="8714.1123000000007"/>
    <n v="880125.34230000013"/>
  </r>
  <r>
    <d v="2024-06-05T00:00:00"/>
    <x v="2"/>
    <x v="2"/>
    <m/>
    <x v="40"/>
    <s v="jso"/>
    <x v="3"/>
    <n v="50"/>
    <n v="1350"/>
    <n v="320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05T00:00:00"/>
    <x v="2"/>
    <x v="2"/>
    <m/>
    <x v="40"/>
    <s v="jso"/>
    <x v="3"/>
    <n v="50"/>
    <n v="1800"/>
    <n v="321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6-05T00:00:00"/>
    <x v="2"/>
    <x v="2"/>
    <m/>
    <x v="32"/>
    <s v="jso"/>
    <x v="3"/>
    <n v="50"/>
    <n v="900"/>
    <n v="322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6-05T00:00:00"/>
    <x v="2"/>
    <x v="2"/>
    <m/>
    <x v="32"/>
    <s v="jso"/>
    <x v="3"/>
    <n v="50"/>
    <n v="2250"/>
    <n v="323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6-05T00:00:00"/>
    <x v="2"/>
    <x v="2"/>
    <m/>
    <x v="32"/>
    <s v="jmso"/>
    <x v="2"/>
    <n v="50"/>
    <n v="900"/>
    <n v="324"/>
    <n v="0"/>
    <n v="100"/>
    <n v="100"/>
    <n v="200"/>
    <n v="1"/>
    <n v="919.43"/>
    <n v="948.3"/>
    <n v="1030.25"/>
    <n v="0"/>
    <n v="94830"/>
    <n v="103025"/>
    <n v="197855"/>
    <n v="96300"/>
    <n v="1350"/>
    <n v="2955.05"/>
    <n v="295.50500000000005"/>
    <n v="2987.55555"/>
    <n v="301743.11054999998"/>
  </r>
  <r>
    <d v="2024-06-05T00:00:00"/>
    <x v="2"/>
    <x v="2"/>
    <m/>
    <x v="32"/>
    <s v="jmso"/>
    <x v="2"/>
    <n v="50"/>
    <n v="2250"/>
    <n v="325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6-05T00:00:00"/>
    <x v="2"/>
    <x v="3"/>
    <m/>
    <x v="98"/>
    <s v="cwo"/>
    <x v="4"/>
    <n v="65"/>
    <n v="1755"/>
    <n v="225"/>
    <n v="230"/>
    <n v="43"/>
    <n v="27"/>
    <n v="300"/>
    <n v="1"/>
    <n v="1160.02"/>
    <n v="1188.9000000000001"/>
    <n v="1270.83"/>
    <n v="266804.59999999998"/>
    <n v="51122.700000000004"/>
    <n v="34312.409999999996"/>
    <n v="352239.70999999996"/>
    <n v="187785"/>
    <n v="2632.5"/>
    <n v="5426.5720999999994"/>
    <n v="542.65720999999996"/>
    <n v="5486.2643930999993"/>
    <n v="554112.70370309998"/>
  </r>
  <r>
    <d v="2024-06-05T00:00:00"/>
    <x v="2"/>
    <x v="3"/>
    <m/>
    <x v="98"/>
    <s v="cwo"/>
    <x v="4"/>
    <n v="65"/>
    <n v="1755"/>
    <n v="226"/>
    <n v="220"/>
    <n v="40"/>
    <n v="40"/>
    <n v="300"/>
    <n v="1"/>
    <n v="1160.02"/>
    <n v="1188.9000000000001"/>
    <n v="1270.83"/>
    <n v="255204.4"/>
    <n v="47556"/>
    <n v="50833.2"/>
    <n v="353593.60000000003"/>
    <n v="187785"/>
    <n v="2632.5"/>
    <n v="5440.1110000000008"/>
    <n v="544.01110000000006"/>
    <n v="5499.9522210000014"/>
    <n v="555495.17432100012"/>
  </r>
  <r>
    <d v="2024-06-05T00:00:00"/>
    <x v="2"/>
    <x v="3"/>
    <m/>
    <x v="98"/>
    <s v="cwo"/>
    <x v="4"/>
    <n v="65"/>
    <n v="906.75"/>
    <n v="227"/>
    <n v="155"/>
    <n v="0"/>
    <n v="0"/>
    <n v="155"/>
    <n v="1"/>
    <n v="1160.02"/>
    <n v="1188.9000000000001"/>
    <n v="1270.83"/>
    <n v="179803.1"/>
    <n v="0"/>
    <n v="0"/>
    <n v="179803.1"/>
    <n v="97022.25"/>
    <n v="1360.125"/>
    <n v="2781.85475"/>
    <n v="278.185475"/>
    <n v="2812.4551522500001"/>
    <n v="284057.97037724999"/>
  </r>
  <r>
    <d v="2024-06-06T00:00:00"/>
    <x v="2"/>
    <x v="2"/>
    <m/>
    <x v="31"/>
    <s v="jso"/>
    <x v="3"/>
    <n v="50"/>
    <n v="1800"/>
    <n v="326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6-06T00:00:00"/>
    <x v="2"/>
    <x v="2"/>
    <m/>
    <x v="31"/>
    <s v="jso"/>
    <x v="3"/>
    <n v="50"/>
    <n v="1800"/>
    <n v="327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6-06T00:00:00"/>
    <x v="2"/>
    <x v="2"/>
    <m/>
    <x v="31"/>
    <s v="javo"/>
    <x v="7"/>
    <n v="50"/>
    <n v="900"/>
    <n v="328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6-06T00:00:00"/>
    <x v="2"/>
    <x v="2"/>
    <m/>
    <x v="31"/>
    <s v="jmso"/>
    <x v="2"/>
    <n v="50"/>
    <n v="1800"/>
    <n v="329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6-06T00:00:00"/>
    <x v="2"/>
    <x v="2"/>
    <m/>
    <x v="41"/>
    <s v="javo"/>
    <x v="7"/>
    <n v="50"/>
    <n v="1350"/>
    <n v="330"/>
    <n v="100"/>
    <n v="200"/>
    <n v="0"/>
    <n v="300"/>
    <n v="1"/>
    <n v="919.43"/>
    <n v="948.3"/>
    <n v="1030.25"/>
    <n v="91943"/>
    <n v="189660"/>
    <n v="0"/>
    <n v="281603"/>
    <n v="144450"/>
    <n v="2025"/>
    <n v="4280.78"/>
    <n v="428.07799999999997"/>
    <n v="4327.8685800000003"/>
    <n v="437114.72658000002"/>
  </r>
  <r>
    <d v="2024-06-06T00:00:00"/>
    <x v="2"/>
    <x v="2"/>
    <m/>
    <x v="41"/>
    <s v="javo"/>
    <x v="7"/>
    <n v="50"/>
    <n v="900"/>
    <n v="331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6-06T00:00:00"/>
    <x v="2"/>
    <x v="2"/>
    <m/>
    <x v="41"/>
    <s v="jmso"/>
    <x v="2"/>
    <n v="50"/>
    <n v="450"/>
    <n v="331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6-06T00:00:00"/>
    <x v="2"/>
    <x v="2"/>
    <m/>
    <x v="41"/>
    <s v="jmso"/>
    <x v="2"/>
    <n v="50"/>
    <n v="1125"/>
    <n v="332"/>
    <n v="100"/>
    <n v="150"/>
    <n v="0"/>
    <n v="250"/>
    <n v="1"/>
    <n v="919.43"/>
    <n v="948.3"/>
    <n v="1030.25"/>
    <n v="91943"/>
    <n v="142245"/>
    <n v="0"/>
    <n v="234188"/>
    <n v="120375"/>
    <n v="1687.5"/>
    <n v="3562.5050000000001"/>
    <n v="356.25050000000005"/>
    <n v="3601.6925550000005"/>
    <n v="363770.94805500004"/>
  </r>
  <r>
    <d v="2024-06-06T00:00:00"/>
    <x v="2"/>
    <x v="2"/>
    <m/>
    <x v="41"/>
    <s v="javo"/>
    <x v="7"/>
    <n v="50"/>
    <n v="225"/>
    <n v="332"/>
    <n v="0"/>
    <n v="0"/>
    <n v="50"/>
    <n v="50"/>
    <n v="1"/>
    <n v="919.43"/>
    <n v="948.3"/>
    <n v="1030.25"/>
    <n v="0"/>
    <n v="0"/>
    <n v="51512.5"/>
    <n v="51512.5"/>
    <n v="24075"/>
    <n v="337.5"/>
    <n v="759.25"/>
    <n v="75.924999999999997"/>
    <n v="767.60175000000004"/>
    <n v="77527.776750000005"/>
  </r>
  <r>
    <d v="2024-06-06T00:00:00"/>
    <x v="2"/>
    <x v="2"/>
    <m/>
    <x v="41"/>
    <s v="jmso"/>
    <x v="2"/>
    <n v="50"/>
    <n v="1350"/>
    <n v="333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6-06T00:00:00"/>
    <x v="2"/>
    <x v="3"/>
    <m/>
    <x v="42"/>
    <s v="cwo"/>
    <x v="4"/>
    <n v="65"/>
    <n v="1345.5"/>
    <n v="228"/>
    <n v="0"/>
    <n v="80"/>
    <n v="150"/>
    <n v="230"/>
    <n v="1"/>
    <n v="1160.02"/>
    <n v="1188.9000000000001"/>
    <n v="1270.83"/>
    <n v="0"/>
    <n v="95112"/>
    <n v="190624.5"/>
    <n v="285736.5"/>
    <n v="143968.5"/>
    <n v="2018.25"/>
    <n v="4317.2325000000001"/>
    <n v="431.72325000000001"/>
    <n v="4364.7220575000001"/>
    <n v="440836.92780749995"/>
  </r>
  <r>
    <d v="2024-06-06T00:00:00"/>
    <x v="2"/>
    <x v="3"/>
    <m/>
    <x v="63"/>
    <s v="cwo"/>
    <x v="4"/>
    <n v="65"/>
    <n v="819"/>
    <n v="229"/>
    <n v="0"/>
    <n v="100"/>
    <n v="40"/>
    <n v="140"/>
    <n v="1"/>
    <n v="1160.02"/>
    <n v="1188.9000000000001"/>
    <n v="1270.83"/>
    <n v="0"/>
    <n v="118890.00000000001"/>
    <n v="50833.2"/>
    <n v="169723.2"/>
    <n v="87633"/>
    <n v="1228.5"/>
    <n v="2585.8470000000002"/>
    <n v="258.58470000000005"/>
    <n v="2614.2913170000002"/>
    <n v="264043.42301700002"/>
  </r>
  <r>
    <d v="2024-06-06T00:00:00"/>
    <x v="2"/>
    <x v="3"/>
    <m/>
    <x v="63"/>
    <s v="cwo"/>
    <x v="4"/>
    <n v="65"/>
    <n v="1170"/>
    <n v="230"/>
    <n v="0"/>
    <n v="100"/>
    <n v="100"/>
    <n v="200"/>
    <n v="1"/>
    <n v="1160.02"/>
    <n v="1188.9000000000001"/>
    <n v="1270.83"/>
    <n v="0"/>
    <n v="118890.00000000001"/>
    <n v="127083"/>
    <n v="245973"/>
    <n v="125190"/>
    <n v="1755"/>
    <n v="3729.1800000000003"/>
    <n v="372.91800000000006"/>
    <n v="3770.2009800000001"/>
    <n v="380790.29898000002"/>
  </r>
  <r>
    <d v="2024-06-06T00:00:00"/>
    <x v="2"/>
    <x v="3"/>
    <m/>
    <x v="63"/>
    <s v="cwo"/>
    <x v="4"/>
    <n v="65"/>
    <n v="1755"/>
    <n v="231"/>
    <n v="0"/>
    <n v="160"/>
    <n v="140"/>
    <n v="300"/>
    <n v="1"/>
    <n v="1160.02"/>
    <n v="1188.9000000000001"/>
    <n v="1270.83"/>
    <n v="0"/>
    <n v="190224"/>
    <n v="177916.19999999998"/>
    <n v="368140.19999999995"/>
    <n v="187785"/>
    <n v="2632.5"/>
    <n v="5585.5769999999993"/>
    <n v="558.55769999999995"/>
    <n v="5647.0183470000002"/>
    <n v="570348.85304700001"/>
  </r>
  <r>
    <d v="2024-06-06T00:00:00"/>
    <x v="2"/>
    <x v="3"/>
    <m/>
    <x v="63"/>
    <s v="cwo"/>
    <x v="4"/>
    <n v="65"/>
    <n v="1170"/>
    <n v="232"/>
    <n v="0"/>
    <n v="100"/>
    <n v="100"/>
    <n v="200"/>
    <n v="1"/>
    <n v="1160.02"/>
    <n v="1188.9000000000001"/>
    <n v="1270.83"/>
    <n v="0"/>
    <n v="118890.00000000001"/>
    <n v="127083"/>
    <n v="245973"/>
    <n v="125190"/>
    <n v="1755"/>
    <n v="3729.1800000000003"/>
    <n v="372.91800000000006"/>
    <n v="3770.2009800000001"/>
    <n v="380790.29898000002"/>
  </r>
  <r>
    <d v="2024-06-06T00:00:00"/>
    <x v="2"/>
    <x v="3"/>
    <m/>
    <x v="63"/>
    <s v="cwo"/>
    <x v="4"/>
    <n v="65"/>
    <n v="585"/>
    <n v="233"/>
    <n v="100"/>
    <n v="0"/>
    <n v="0"/>
    <n v="100"/>
    <n v="1"/>
    <n v="1160.02"/>
    <n v="1188.9000000000001"/>
    <n v="1270.83"/>
    <n v="116002"/>
    <n v="0"/>
    <n v="0"/>
    <n v="116002"/>
    <n v="62595"/>
    <n v="877.5"/>
    <n v="1794.7450000000001"/>
    <n v="179.47450000000003"/>
    <n v="1814.4871950000002"/>
    <n v="183263.206695"/>
  </r>
  <r>
    <d v="2024-06-06T00:00:00"/>
    <x v="2"/>
    <x v="3"/>
    <m/>
    <x v="63"/>
    <s v="cwo"/>
    <x v="4"/>
    <n v="65"/>
    <n v="1170"/>
    <n v="234"/>
    <n v="0"/>
    <n v="100"/>
    <n v="100"/>
    <n v="200"/>
    <n v="1"/>
    <n v="1160.02"/>
    <n v="1188.9000000000001"/>
    <n v="1270.83"/>
    <n v="0"/>
    <n v="118890.00000000001"/>
    <n v="127083"/>
    <n v="245973"/>
    <n v="125190"/>
    <n v="1755"/>
    <n v="3729.1800000000003"/>
    <n v="372.91800000000006"/>
    <n v="3770.2009800000001"/>
    <n v="380790.29898000002"/>
  </r>
  <r>
    <d v="2024-06-06T00:00:00"/>
    <x v="2"/>
    <x v="3"/>
    <m/>
    <x v="63"/>
    <s v="cwo"/>
    <x v="4"/>
    <n v="65"/>
    <n v="1755"/>
    <n v="235"/>
    <n v="100"/>
    <n v="100"/>
    <n v="100"/>
    <n v="300"/>
    <n v="1"/>
    <n v="1160.02"/>
    <n v="1188.9000000000001"/>
    <n v="1270.83"/>
    <n v="116002"/>
    <n v="118890.00000000001"/>
    <n v="127083"/>
    <n v="361975"/>
    <n v="187785"/>
    <n v="2632.5"/>
    <n v="5523.9250000000002"/>
    <n v="552.39250000000004"/>
    <n v="5584.6881750000002"/>
    <n v="564053.50567500002"/>
  </r>
  <r>
    <d v="2024-06-06T00:00:00"/>
    <x v="2"/>
    <x v="3"/>
    <m/>
    <x v="58"/>
    <s v="cwo"/>
    <x v="4"/>
    <n v="65"/>
    <n v="1638"/>
    <n v="236"/>
    <n v="140"/>
    <n v="140"/>
    <n v="0"/>
    <n v="280"/>
    <n v="1"/>
    <n v="1160.02"/>
    <n v="1188.9000000000001"/>
    <n v="1270.83"/>
    <n v="162402.79999999999"/>
    <n v="166446"/>
    <n v="0"/>
    <n v="328848.8"/>
    <n v="175266"/>
    <n v="2457"/>
    <n v="5065.7179999999998"/>
    <n v="506.5718"/>
    <n v="5121.4408979999998"/>
    <n v="517265.53069799993"/>
  </r>
  <r>
    <d v="2024-06-06T00:00:00"/>
    <x v="2"/>
    <x v="3"/>
    <m/>
    <x v="58"/>
    <s v="cwo"/>
    <x v="4"/>
    <n v="65"/>
    <n v="1579.5"/>
    <n v="237"/>
    <n v="210"/>
    <n v="60"/>
    <n v="0"/>
    <n v="270"/>
    <n v="1"/>
    <n v="1160.02"/>
    <n v="1188.9000000000001"/>
    <n v="1270.83"/>
    <n v="243604.19999999998"/>
    <n v="71334"/>
    <n v="0"/>
    <n v="314938.19999999995"/>
    <n v="169006.5"/>
    <n v="2369.25"/>
    <n v="4863.1394999999993"/>
    <n v="486.31394999999998"/>
    <n v="4916.634034499999"/>
    <n v="496580.03748449992"/>
  </r>
  <r>
    <d v="2024-06-06T00:00:00"/>
    <x v="2"/>
    <x v="3"/>
    <m/>
    <x v="58"/>
    <s v="cwo"/>
    <x v="4"/>
    <n v="65"/>
    <n v="2340"/>
    <n v="238"/>
    <n v="150"/>
    <n v="220"/>
    <n v="30"/>
    <n v="400"/>
    <n v="1"/>
    <n v="1160.02"/>
    <n v="1188.9000000000001"/>
    <n v="1270.83"/>
    <n v="174003"/>
    <n v="261558.00000000003"/>
    <n v="38124.899999999994"/>
    <n v="473685.9"/>
    <n v="250380"/>
    <n v="3510"/>
    <n v="7275.759"/>
    <n v="727.57590000000005"/>
    <n v="7355.7923490000003"/>
    <n v="742935.02724900004"/>
  </r>
  <r>
    <d v="2024-06-06T00:00:00"/>
    <x v="2"/>
    <x v="3"/>
    <m/>
    <x v="58"/>
    <s v="cwo"/>
    <x v="4"/>
    <n v="65"/>
    <n v="2632.5"/>
    <n v="239"/>
    <n v="150"/>
    <n v="280"/>
    <n v="20"/>
    <n v="450"/>
    <n v="1"/>
    <n v="1160.02"/>
    <n v="1188.9000000000001"/>
    <n v="1270.83"/>
    <n v="174003"/>
    <n v="332892"/>
    <n v="25416.6"/>
    <n v="532311.6"/>
    <n v="281677.5"/>
    <n v="3948.75"/>
    <n v="8179.3784999999998"/>
    <n v="817.93785000000003"/>
    <n v="8269.3516634999996"/>
    <n v="835204.51801349991"/>
  </r>
  <r>
    <d v="2024-06-06T00:00:00"/>
    <x v="2"/>
    <x v="7"/>
    <m/>
    <x v="66"/>
    <s v="kso"/>
    <x v="6"/>
    <n v="50"/>
    <n v="1350"/>
    <n v="20"/>
    <n v="100"/>
    <n v="200"/>
    <n v="0"/>
    <n v="300"/>
    <n v="1"/>
    <n v="919.43"/>
    <n v="948.3"/>
    <n v="1030.25"/>
    <n v="91943"/>
    <n v="189660"/>
    <n v="0"/>
    <n v="281603"/>
    <n v="144450"/>
    <n v="2025"/>
    <n v="4280.78"/>
    <n v="428.07799999999997"/>
    <n v="4327.8685800000003"/>
    <n v="437114.72658000002"/>
  </r>
  <r>
    <d v="2024-06-06T00:00:00"/>
    <x v="2"/>
    <x v="5"/>
    <m/>
    <x v="49"/>
    <s v="mo"/>
    <x v="1"/>
    <n v="50"/>
    <n v="1782"/>
    <n v="93"/>
    <n v="300"/>
    <n v="30"/>
    <n v="66"/>
    <n v="396"/>
    <n v="1"/>
    <n v="919.43"/>
    <n v="948.3"/>
    <n v="1030.25"/>
    <n v="275829"/>
    <n v="28449"/>
    <n v="67996.5"/>
    <n v="372274.5"/>
    <n v="190674"/>
    <n v="2673"/>
    <n v="5656.2150000000001"/>
    <n v="565.62150000000008"/>
    <n v="5718.4333649999999"/>
    <n v="577561.76986499992"/>
  </r>
  <r>
    <d v="2024-06-06T00:00:00"/>
    <x v="2"/>
    <x v="4"/>
    <m/>
    <x v="48"/>
    <s v="jso"/>
    <x v="3"/>
    <n v="50"/>
    <n v="1350"/>
    <n v="27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06T00:00:00"/>
    <x v="2"/>
    <x v="4"/>
    <m/>
    <x v="48"/>
    <s v="jso"/>
    <x v="3"/>
    <n v="50"/>
    <n v="1350"/>
    <n v="27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06T00:00:00"/>
    <x v="2"/>
    <x v="4"/>
    <m/>
    <x v="48"/>
    <s v="jso"/>
    <x v="3"/>
    <n v="50"/>
    <n v="1350"/>
    <n v="273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06T00:00:00"/>
    <x v="2"/>
    <x v="4"/>
    <m/>
    <x v="48"/>
    <s v="jso"/>
    <x v="3"/>
    <n v="50"/>
    <n v="900"/>
    <n v="274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6-06T00:00:00"/>
    <x v="2"/>
    <x v="4"/>
    <m/>
    <x v="48"/>
    <s v="jso"/>
    <x v="3"/>
    <n v="50"/>
    <n v="1350"/>
    <n v="275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6-06T00:00:00"/>
    <x v="2"/>
    <x v="4"/>
    <m/>
    <x v="48"/>
    <s v="mo"/>
    <x v="1"/>
    <n v="50"/>
    <n v="864"/>
    <n v="276"/>
    <n v="192"/>
    <n v="0"/>
    <n v="0"/>
    <n v="192"/>
    <n v="1"/>
    <n v="919.43"/>
    <n v="948.3"/>
    <n v="1030.25"/>
    <n v="176530.56"/>
    <n v="0"/>
    <n v="0"/>
    <n v="176530.56"/>
    <n v="92448"/>
    <n v="1296"/>
    <n v="2702.7456000000002"/>
    <n v="270.27456000000001"/>
    <n v="2732.4758016000001"/>
    <n v="275980.05596160004"/>
  </r>
  <r>
    <d v="2024-06-06T00:00:00"/>
    <x v="2"/>
    <x v="4"/>
    <m/>
    <x v="69"/>
    <s v="jso"/>
    <x v="3"/>
    <n v="50"/>
    <n v="1350"/>
    <n v="27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06T00:00:00"/>
    <x v="2"/>
    <x v="4"/>
    <m/>
    <x v="69"/>
    <s v="jso"/>
    <x v="3"/>
    <n v="50"/>
    <n v="1350"/>
    <n v="27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06T00:00:00"/>
    <x v="2"/>
    <x v="4"/>
    <m/>
    <x v="69"/>
    <s v="jso"/>
    <x v="3"/>
    <n v="50"/>
    <n v="900"/>
    <n v="279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6-06T00:00:00"/>
    <x v="2"/>
    <x v="4"/>
    <m/>
    <x v="69"/>
    <s v="jso"/>
    <x v="3"/>
    <n v="50"/>
    <n v="1350"/>
    <n v="280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06T00:00:00"/>
    <x v="2"/>
    <x v="4"/>
    <m/>
    <x v="69"/>
    <s v="jso"/>
    <x v="3"/>
    <n v="50"/>
    <n v="1350"/>
    <n v="281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6-06T00:00:00"/>
    <x v="2"/>
    <x v="4"/>
    <m/>
    <x v="7"/>
    <s v="jso"/>
    <x v="3"/>
    <n v="50"/>
    <n v="1350"/>
    <n v="28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06T00:00:00"/>
    <x v="2"/>
    <x v="4"/>
    <m/>
    <x v="7"/>
    <s v="jso"/>
    <x v="3"/>
    <n v="50"/>
    <n v="1350"/>
    <n v="283"/>
    <n v="200"/>
    <n v="100"/>
    <n v="0"/>
    <n v="300"/>
    <n v="1"/>
    <n v="919.43"/>
    <n v="948.3"/>
    <n v="1030.25"/>
    <n v="183886"/>
    <n v="94830"/>
    <n v="0"/>
    <n v="278716"/>
    <n v="144450"/>
    <n v="2025"/>
    <n v="4251.91"/>
    <n v="425.19100000000003"/>
    <n v="4298.6810099999993"/>
    <n v="434166.78200999997"/>
  </r>
  <r>
    <d v="2024-06-06T00:00:00"/>
    <x v="2"/>
    <x v="4"/>
    <m/>
    <x v="7"/>
    <s v="jso"/>
    <x v="3"/>
    <n v="50"/>
    <n v="1350"/>
    <n v="284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06T00:00:00"/>
    <x v="2"/>
    <x v="4"/>
    <m/>
    <x v="7"/>
    <s v="jso"/>
    <x v="3"/>
    <n v="50"/>
    <n v="1350"/>
    <n v="285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6-06T00:00:00"/>
    <x v="2"/>
    <x v="4"/>
    <m/>
    <x v="7"/>
    <s v="jso"/>
    <x v="3"/>
    <n v="50"/>
    <n v="900"/>
    <n v="286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6-06T00:00:00"/>
    <x v="2"/>
    <x v="0"/>
    <m/>
    <x v="38"/>
    <s v="dco"/>
    <x v="8"/>
    <n v="50"/>
    <n v="1800"/>
    <n v="449"/>
    <n v="300"/>
    <n v="100"/>
    <n v="0"/>
    <n v="400"/>
    <n v="1"/>
    <n v="919.43"/>
    <n v="948.3"/>
    <n v="1030.25"/>
    <n v="275829"/>
    <n v="94830"/>
    <n v="0"/>
    <n v="370659"/>
    <n v="192600"/>
    <n v="2700"/>
    <n v="5659.59"/>
    <n v="565.95900000000006"/>
    <n v="5721.8454899999997"/>
    <n v="577906.39448999998"/>
  </r>
  <r>
    <d v="2024-06-06T00:00:00"/>
    <x v="2"/>
    <x v="0"/>
    <m/>
    <x v="38"/>
    <s v="jso"/>
    <x v="3"/>
    <n v="50"/>
    <n v="3285"/>
    <n v="449"/>
    <n v="430"/>
    <n v="300"/>
    <n v="0"/>
    <n v="730"/>
    <n v="1"/>
    <n v="919.43"/>
    <n v="948.3"/>
    <n v="1030.25"/>
    <n v="395354.89999999997"/>
    <n v="284490"/>
    <n v="0"/>
    <n v="679844.89999999991"/>
    <n v="351495"/>
    <n v="4927.5"/>
    <n v="10362.673999999999"/>
    <n v="1036.2674"/>
    <n v="10476.663413999999"/>
    <n v="1058143.0048139999"/>
  </r>
  <r>
    <d v="2024-06-06T00:00:00"/>
    <x v="2"/>
    <x v="0"/>
    <m/>
    <x v="14"/>
    <s v="Dro"/>
    <x v="0"/>
    <n v="65"/>
    <n v="936"/>
    <n v="450"/>
    <n v="0"/>
    <n v="60"/>
    <n v="100"/>
    <n v="160"/>
    <n v="1"/>
    <n v="1161.27"/>
    <n v="1190.1300000000001"/>
    <n v="1272.08"/>
    <n v="0"/>
    <n v="71407.8"/>
    <n v="127208"/>
    <n v="198615.8"/>
    <n v="100152"/>
    <n v="1404"/>
    <n v="3001.7179999999998"/>
    <n v="300.17180000000002"/>
    <n v="3034.7368980000001"/>
    <n v="306508.426698"/>
  </r>
  <r>
    <d v="2024-06-06T00:00:00"/>
    <x v="2"/>
    <x v="0"/>
    <m/>
    <x v="14"/>
    <s v="jso"/>
    <x v="3"/>
    <n v="50"/>
    <n v="1350"/>
    <n v="450"/>
    <n v="0"/>
    <n v="200"/>
    <n v="100"/>
    <n v="300"/>
    <n v="1"/>
    <n v="919.43"/>
    <n v="948.3"/>
    <n v="1030.25"/>
    <n v="0"/>
    <n v="189660"/>
    <n v="103025"/>
    <n v="292685"/>
    <n v="144450"/>
    <n v="2025"/>
    <n v="4391.6000000000004"/>
    <n v="439.16000000000008"/>
    <n v="4439.9075999999995"/>
    <n v="448430.66759999993"/>
  </r>
  <r>
    <d v="2024-06-06T00:00:00"/>
    <x v="2"/>
    <x v="0"/>
    <m/>
    <x v="14"/>
    <s v="Dro"/>
    <x v="0"/>
    <n v="65"/>
    <n v="819"/>
    <n v="451"/>
    <n v="0"/>
    <n v="140"/>
    <n v="0"/>
    <n v="140"/>
    <n v="1"/>
    <n v="1161.27"/>
    <n v="1190.1300000000001"/>
    <n v="1272.08"/>
    <n v="0"/>
    <n v="166618.20000000001"/>
    <n v="0"/>
    <n v="166618.20000000001"/>
    <n v="87633"/>
    <n v="1228.5"/>
    <n v="2554.797"/>
    <n v="255.47970000000001"/>
    <n v="2582.8997669999999"/>
    <n v="260872.87646699999"/>
  </r>
  <r>
    <d v="2024-06-06T00:00:00"/>
    <x v="2"/>
    <x v="0"/>
    <m/>
    <x v="15"/>
    <s v="Dro"/>
    <x v="0"/>
    <n v="65"/>
    <n v="2340"/>
    <n v="452"/>
    <n v="300"/>
    <n v="70"/>
    <n v="30"/>
    <n v="400"/>
    <n v="1"/>
    <n v="1161.27"/>
    <n v="1190.1300000000001"/>
    <n v="1272.08"/>
    <n v="348381"/>
    <n v="83309.100000000006"/>
    <n v="38162.399999999994"/>
    <n v="469852.5"/>
    <n v="250380"/>
    <n v="3510"/>
    <n v="7237.4250000000002"/>
    <n v="723.74250000000006"/>
    <n v="7317.0366750000012"/>
    <n v="739020.70417500008"/>
  </r>
  <r>
    <d v="2024-06-06T00:00:00"/>
    <x v="2"/>
    <x v="0"/>
    <m/>
    <x v="15"/>
    <s v="Dro"/>
    <x v="0"/>
    <n v="65"/>
    <n v="1755"/>
    <n v="453"/>
    <n v="250"/>
    <n v="30"/>
    <n v="20"/>
    <n v="300"/>
    <n v="1"/>
    <n v="1161.27"/>
    <n v="1190.1300000000001"/>
    <n v="1272.08"/>
    <n v="290317.5"/>
    <n v="35703.9"/>
    <n v="25441.599999999999"/>
    <n v="351463"/>
    <n v="187785"/>
    <n v="2632.5"/>
    <n v="5418.8050000000003"/>
    <n v="541.8805000000001"/>
    <n v="5478.4118550000003"/>
    <n v="553319.59735499998"/>
  </r>
  <r>
    <d v="2024-06-06T00:00:00"/>
    <x v="2"/>
    <x v="0"/>
    <m/>
    <x v="4"/>
    <s v="jso"/>
    <x v="3"/>
    <n v="50"/>
    <n v="5400"/>
    <n v="454"/>
    <n v="800"/>
    <n v="350"/>
    <n v="50"/>
    <n v="1200"/>
    <n v="1"/>
    <n v="919.43"/>
    <n v="948.3"/>
    <n v="1030.25"/>
    <n v="735544"/>
    <n v="331905"/>
    <n v="51512.5"/>
    <n v="1118961.5"/>
    <n v="577800"/>
    <n v="8100"/>
    <n v="17048.615000000002"/>
    <n v="1704.8615000000002"/>
    <n v="17236.149765000002"/>
    <n v="1740851.1262650001"/>
  </r>
  <r>
    <d v="2024-06-06T00:00:00"/>
    <x v="2"/>
    <x v="1"/>
    <m/>
    <x v="91"/>
    <s v="mo"/>
    <x v="1"/>
    <n v="50"/>
    <n v="3600"/>
    <n v="227"/>
    <n v="300"/>
    <n v="500"/>
    <n v="0"/>
    <n v="800"/>
    <n v="1"/>
    <n v="919.43"/>
    <n v="948.3"/>
    <n v="1030.25"/>
    <n v="275829"/>
    <n v="474150"/>
    <n v="0"/>
    <n v="749979"/>
    <n v="385200"/>
    <n v="5400"/>
    <n v="11405.79"/>
    <n v="1140.5790000000002"/>
    <n v="11531.25369"/>
    <n v="1164656.6226899999"/>
  </r>
  <r>
    <d v="2024-06-06T00:00:00"/>
    <x v="2"/>
    <x v="1"/>
    <m/>
    <x v="91"/>
    <s v="mo"/>
    <x v="1"/>
    <n v="50"/>
    <n v="2700"/>
    <n v="228"/>
    <n v="0"/>
    <n v="0"/>
    <n v="600"/>
    <n v="600"/>
    <n v="1"/>
    <n v="919.43"/>
    <n v="948.3"/>
    <n v="1030.25"/>
    <n v="0"/>
    <n v="0"/>
    <n v="618150"/>
    <n v="618150"/>
    <n v="288900"/>
    <n v="4050"/>
    <n v="9111"/>
    <n v="911.1"/>
    <n v="9211.2209999999995"/>
    <n v="930333.321"/>
  </r>
  <r>
    <d v="2024-06-06T00:00:00"/>
    <x v="2"/>
    <x v="1"/>
    <m/>
    <x v="103"/>
    <s v="jso"/>
    <x v="3"/>
    <n v="50"/>
    <n v="2250"/>
    <n v="229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6-06T00:00:00"/>
    <x v="2"/>
    <x v="1"/>
    <m/>
    <x v="103"/>
    <s v="jso"/>
    <x v="3"/>
    <n v="50"/>
    <n v="4050"/>
    <n v="230"/>
    <n v="0"/>
    <n v="400"/>
    <n v="500"/>
    <n v="900"/>
    <n v="1"/>
    <n v="919.43"/>
    <n v="948.3"/>
    <n v="1030.25"/>
    <n v="0"/>
    <n v="379320"/>
    <n v="515125"/>
    <n v="894445"/>
    <n v="433350"/>
    <n v="6075"/>
    <n v="13338.7"/>
    <n v="1333.8700000000001"/>
    <n v="13485.425700000002"/>
    <n v="1362027.9957000001"/>
  </r>
  <r>
    <d v="2024-06-06T00:00:00"/>
    <x v="2"/>
    <x v="2"/>
    <m/>
    <x v="41"/>
    <s v="jmso"/>
    <x v="2"/>
    <n v="50"/>
    <n v="1350"/>
    <n v="334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6-06T00:00:00"/>
    <x v="2"/>
    <x v="2"/>
    <m/>
    <x v="41"/>
    <s v="jmso"/>
    <x v="2"/>
    <n v="50"/>
    <n v="1350"/>
    <n v="335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6-06T00:00:00"/>
    <x v="2"/>
    <x v="2"/>
    <m/>
    <x v="41"/>
    <s v="jmso"/>
    <x v="2"/>
    <n v="50"/>
    <n v="1350"/>
    <n v="336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6-06T00:00:00"/>
    <x v="2"/>
    <x v="2"/>
    <m/>
    <x v="41"/>
    <s v="jmso"/>
    <x v="2"/>
    <n v="50"/>
    <n v="1350"/>
    <n v="337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6-06T00:00:00"/>
    <x v="2"/>
    <x v="5"/>
    <m/>
    <x v="82"/>
    <s v="mo"/>
    <x v="1"/>
    <n v="50"/>
    <n v="1575"/>
    <n v="94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6-06T00:00:00"/>
    <x v="2"/>
    <x v="5"/>
    <m/>
    <x v="82"/>
    <s v="mo"/>
    <x v="1"/>
    <n v="50"/>
    <n v="1575"/>
    <n v="95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6-06T00:00:00"/>
    <x v="2"/>
    <x v="5"/>
    <m/>
    <x v="82"/>
    <s v="mo"/>
    <x v="1"/>
    <n v="50"/>
    <n v="1575"/>
    <n v="96"/>
    <n v="0"/>
    <n v="250"/>
    <n v="100"/>
    <n v="350"/>
    <n v="1"/>
    <n v="919.43"/>
    <n v="948.3"/>
    <n v="1030.25"/>
    <n v="0"/>
    <n v="237075"/>
    <n v="103025"/>
    <n v="340100"/>
    <n v="168525"/>
    <n v="2362.5"/>
    <n v="5109.875"/>
    <n v="510.98750000000001"/>
    <n v="5166.0836250000002"/>
    <n v="521774.44612500002"/>
  </r>
  <r>
    <d v="2024-06-06T00:00:00"/>
    <x v="2"/>
    <x v="5"/>
    <m/>
    <x v="82"/>
    <s v="mo"/>
    <x v="1"/>
    <n v="50"/>
    <n v="1575"/>
    <n v="97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6-06T00:00:00"/>
    <x v="2"/>
    <x v="9"/>
    <m/>
    <x v="79"/>
    <s v="jso"/>
    <x v="3"/>
    <n v="50"/>
    <n v="1125"/>
    <n v="113"/>
    <n v="250"/>
    <n v="0"/>
    <n v="0"/>
    <n v="250"/>
    <n v="1"/>
    <n v="919.43"/>
    <n v="948.3"/>
    <n v="1030.25"/>
    <n v="229857.5"/>
    <n v="0"/>
    <n v="0"/>
    <n v="229857.5"/>
    <n v="120375"/>
    <n v="1687.5"/>
    <n v="3519.2000000000003"/>
    <n v="351.92000000000007"/>
    <n v="3557.9112"/>
    <n v="359349.03119999997"/>
  </r>
  <r>
    <d v="2024-06-06T00:00:00"/>
    <x v="2"/>
    <x v="9"/>
    <m/>
    <x v="79"/>
    <s v="jso"/>
    <x v="3"/>
    <n v="50"/>
    <n v="1125"/>
    <n v="114"/>
    <n v="250"/>
    <n v="0"/>
    <n v="0"/>
    <n v="250"/>
    <n v="1"/>
    <n v="919.43"/>
    <n v="948.3"/>
    <n v="1030.25"/>
    <n v="229857.5"/>
    <n v="0"/>
    <n v="0"/>
    <n v="229857.5"/>
    <n v="120375"/>
    <n v="1687.5"/>
    <n v="3519.2000000000003"/>
    <n v="351.92000000000007"/>
    <n v="3557.9112"/>
    <n v="359349.03119999997"/>
  </r>
  <r>
    <d v="2024-06-06T00:00:00"/>
    <x v="2"/>
    <x v="9"/>
    <m/>
    <x v="79"/>
    <s v="jso"/>
    <x v="3"/>
    <n v="50"/>
    <n v="1125"/>
    <n v="115"/>
    <n v="250"/>
    <n v="0"/>
    <n v="0"/>
    <n v="250"/>
    <n v="1"/>
    <n v="919.43"/>
    <n v="948.3"/>
    <n v="1030.25"/>
    <n v="229857.5"/>
    <n v="0"/>
    <n v="0"/>
    <n v="229857.5"/>
    <n v="120375"/>
    <n v="1687.5"/>
    <n v="3519.2000000000003"/>
    <n v="351.92000000000007"/>
    <n v="3557.9112"/>
    <n v="359349.03119999997"/>
  </r>
  <r>
    <d v="2024-06-07T00:00:00"/>
    <x v="2"/>
    <x v="2"/>
    <m/>
    <x v="30"/>
    <s v="jmso"/>
    <x v="2"/>
    <n v="50"/>
    <n v="450"/>
    <n v="338"/>
    <n v="100"/>
    <n v="0"/>
    <n v="0"/>
    <n v="100"/>
    <n v="1"/>
    <n v="919.43"/>
    <n v="948.3"/>
    <n v="1030.25"/>
    <n v="91943"/>
    <n v="0"/>
    <n v="0"/>
    <n v="91943"/>
    <n v="48150"/>
    <n v="675"/>
    <n v="1407.68"/>
    <n v="140.768"/>
    <n v="1423.1644800000001"/>
    <n v="143739.61248000001"/>
  </r>
  <r>
    <d v="2024-06-07T00:00:00"/>
    <x v="2"/>
    <x v="2"/>
    <m/>
    <x v="30"/>
    <s v="jso"/>
    <x v="3"/>
    <n v="50"/>
    <n v="900"/>
    <n v="338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6-07T00:00:00"/>
    <x v="2"/>
    <x v="2"/>
    <m/>
    <x v="29"/>
    <s v="jso"/>
    <x v="3"/>
    <n v="50"/>
    <n v="1800"/>
    <n v="339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6-07T00:00:00"/>
    <x v="2"/>
    <x v="2"/>
    <m/>
    <x v="29"/>
    <s v="jso"/>
    <x v="3"/>
    <n v="50"/>
    <n v="2250"/>
    <n v="340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6-07T00:00:00"/>
    <x v="2"/>
    <x v="2"/>
    <m/>
    <x v="29"/>
    <s v="jso"/>
    <x v="3"/>
    <n v="50"/>
    <n v="2250"/>
    <n v="341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6-07T00:00:00"/>
    <x v="2"/>
    <x v="2"/>
    <m/>
    <x v="29"/>
    <s v="jmso"/>
    <x v="2"/>
    <n v="50"/>
    <n v="450"/>
    <n v="342"/>
    <n v="0"/>
    <n v="50"/>
    <n v="50"/>
    <n v="100"/>
    <n v="1"/>
    <n v="919.43"/>
    <n v="948.3"/>
    <n v="1030.25"/>
    <n v="0"/>
    <n v="47415"/>
    <n v="51512.5"/>
    <n v="98927.5"/>
    <n v="48150"/>
    <n v="675"/>
    <n v="1477.5250000000001"/>
    <n v="147.75250000000003"/>
    <n v="1493.777775"/>
    <n v="150871.55527499999"/>
  </r>
  <r>
    <d v="2024-06-07T00:00:00"/>
    <x v="2"/>
    <x v="2"/>
    <m/>
    <x v="30"/>
    <s v="jmso"/>
    <x v="2"/>
    <n v="50"/>
    <n v="1350"/>
    <n v="343"/>
    <n v="100"/>
    <n v="100"/>
    <n v="100"/>
    <n v="300"/>
    <n v="1"/>
    <n v="919.43"/>
    <n v="948.3"/>
    <n v="1030.25"/>
    <n v="91943"/>
    <n v="94830"/>
    <n v="103025"/>
    <n v="289798"/>
    <n v="144450"/>
    <n v="2025"/>
    <n v="4362.7300000000005"/>
    <n v="436.27300000000008"/>
    <n v="4410.7200299999995"/>
    <n v="445482.72302999999"/>
  </r>
  <r>
    <d v="2024-06-07T00:00:00"/>
    <x v="2"/>
    <x v="0"/>
    <m/>
    <x v="54"/>
    <s v="jso"/>
    <x v="3"/>
    <n v="50"/>
    <n v="3105"/>
    <n v="455"/>
    <n v="600"/>
    <n v="90"/>
    <n v="0"/>
    <n v="690"/>
    <n v="1"/>
    <n v="919.43"/>
    <n v="948.3"/>
    <n v="1030.25"/>
    <n v="551658"/>
    <n v="85347"/>
    <n v="0"/>
    <n v="637005"/>
    <n v="332235"/>
    <n v="4657.5"/>
    <n v="9738.9750000000004"/>
    <n v="973.89750000000004"/>
    <n v="9846.103724999999"/>
    <n v="994456.47622499999"/>
  </r>
  <r>
    <d v="2024-06-07T00:00:00"/>
    <x v="2"/>
    <x v="0"/>
    <m/>
    <x v="24"/>
    <s v="dco"/>
    <x v="8"/>
    <n v="50"/>
    <n v="220.5"/>
    <n v="456"/>
    <n v="49"/>
    <n v="0"/>
    <n v="0"/>
    <n v="49"/>
    <n v="1"/>
    <n v="919.43"/>
    <n v="948.3"/>
    <n v="1030.25"/>
    <n v="45052.07"/>
    <n v="0"/>
    <n v="0"/>
    <n v="45052.07"/>
    <n v="23593.5"/>
    <n v="330.75"/>
    <n v="689.7632000000001"/>
    <n v="68.976320000000015"/>
    <n v="697.35059520000016"/>
    <n v="70432.410115200008"/>
  </r>
  <r>
    <d v="2024-06-07T00:00:00"/>
    <x v="2"/>
    <x v="0"/>
    <m/>
    <x v="24"/>
    <s v="Dro"/>
    <x v="0"/>
    <n v="65"/>
    <n v="1579.5"/>
    <n v="456"/>
    <n v="0"/>
    <n v="200"/>
    <n v="70"/>
    <n v="270"/>
    <n v="1"/>
    <n v="1161.27"/>
    <n v="1190.1300000000001"/>
    <n v="1272.08"/>
    <n v="0"/>
    <n v="238026.00000000003"/>
    <n v="89045.599999999991"/>
    <n v="327071.60000000003"/>
    <n v="169006.5"/>
    <n v="2369.25"/>
    <n v="4984.4735000000001"/>
    <n v="498.44735000000003"/>
    <n v="5039.3027085000003"/>
    <n v="508969.57355850004"/>
  </r>
  <r>
    <d v="2024-06-07T00:00:00"/>
    <x v="2"/>
    <x v="0"/>
    <m/>
    <x v="22"/>
    <s v="Dro"/>
    <x v="0"/>
    <n v="65"/>
    <n v="1755"/>
    <n v="457"/>
    <n v="250"/>
    <n v="0"/>
    <n v="50"/>
    <n v="300"/>
    <n v="1"/>
    <n v="1161.27"/>
    <n v="1190.1300000000001"/>
    <n v="1272.08"/>
    <n v="290317.5"/>
    <n v="0"/>
    <n v="63604"/>
    <n v="353921.5"/>
    <n v="187785"/>
    <n v="2632.5"/>
    <n v="5443.39"/>
    <n v="544.33900000000006"/>
    <n v="5503.2672900000007"/>
    <n v="555829.99629000004"/>
  </r>
  <r>
    <d v="2024-06-07T00:00:00"/>
    <x v="2"/>
    <x v="0"/>
    <m/>
    <x v="22"/>
    <s v="Dro"/>
    <x v="0"/>
    <n v="65"/>
    <n v="1755"/>
    <n v="458"/>
    <n v="250"/>
    <n v="50"/>
    <n v="0"/>
    <n v="300"/>
    <n v="1"/>
    <n v="1161.27"/>
    <n v="1190.1300000000001"/>
    <n v="1272.08"/>
    <n v="290317.5"/>
    <n v="59506.500000000007"/>
    <n v="0"/>
    <n v="349824"/>
    <n v="187785"/>
    <n v="2632.5"/>
    <n v="5402.415"/>
    <n v="540.24149999999997"/>
    <n v="5461.8415650000006"/>
    <n v="551645.99806500005"/>
  </r>
  <r>
    <d v="2024-06-07T00:00:00"/>
    <x v="2"/>
    <x v="0"/>
    <m/>
    <x v="56"/>
    <s v="jso"/>
    <x v="3"/>
    <n v="50"/>
    <n v="1350"/>
    <n v="459"/>
    <n v="175"/>
    <n v="75"/>
    <n v="50"/>
    <n v="300"/>
    <n v="1"/>
    <n v="919.43"/>
    <n v="948.3"/>
    <n v="1030.25"/>
    <n v="160900.25"/>
    <n v="71122.5"/>
    <n v="51512.5"/>
    <n v="283535.25"/>
    <n v="144450"/>
    <n v="2025"/>
    <n v="4300.1025"/>
    <n v="430.01025000000004"/>
    <n v="4347.4036274999999"/>
    <n v="439087.76637749997"/>
  </r>
  <r>
    <d v="2024-06-07T00:00:00"/>
    <x v="2"/>
    <x v="0"/>
    <m/>
    <x v="52"/>
    <s v="javo"/>
    <x v="7"/>
    <n v="50"/>
    <n v="360"/>
    <n v="460"/>
    <n v="0"/>
    <n v="40"/>
    <n v="40"/>
    <n v="80"/>
    <n v="1"/>
    <n v="919.43"/>
    <n v="948.3"/>
    <n v="1030.25"/>
    <n v="0"/>
    <n v="37932"/>
    <n v="41210"/>
    <n v="79142"/>
    <n v="38520"/>
    <n v="540"/>
    <n v="1182.02"/>
    <n v="118.202"/>
    <n v="1195.0222200000001"/>
    <n v="120697.24422000001"/>
  </r>
  <r>
    <d v="2024-06-07T00:00:00"/>
    <x v="2"/>
    <x v="0"/>
    <m/>
    <x v="84"/>
    <s v="Dro"/>
    <x v="0"/>
    <n v="65"/>
    <n v="2047.4999999999998"/>
    <n v="461"/>
    <n v="300"/>
    <n v="25"/>
    <n v="25"/>
    <n v="350"/>
    <n v="1"/>
    <n v="1161.27"/>
    <n v="1190.1300000000001"/>
    <n v="1272.08"/>
    <n v="348381"/>
    <n v="29753.250000000004"/>
    <n v="31802"/>
    <n v="409936.25"/>
    <n v="219082.49999999997"/>
    <n v="3071.2499999999995"/>
    <n v="6320.9000000000005"/>
    <n v="632.09000000000015"/>
    <n v="6390.4299000000001"/>
    <n v="645433.41989999998"/>
  </r>
  <r>
    <d v="2024-06-07T00:00:00"/>
    <x v="2"/>
    <x v="2"/>
    <m/>
    <x v="32"/>
    <s v="jmso"/>
    <x v="2"/>
    <n v="50"/>
    <n v="1800"/>
    <n v="344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6-07T00:00:00"/>
    <x v="2"/>
    <x v="2"/>
    <m/>
    <x v="32"/>
    <s v="jmso"/>
    <x v="2"/>
    <n v="50"/>
    <n v="2250"/>
    <n v="345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6-07T00:00:00"/>
    <x v="2"/>
    <x v="2"/>
    <m/>
    <x v="32"/>
    <s v="jmso"/>
    <x v="2"/>
    <n v="50"/>
    <n v="2250"/>
    <n v="346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6-07T00:00:00"/>
    <x v="2"/>
    <x v="2"/>
    <m/>
    <x v="32"/>
    <s v="jso"/>
    <x v="3"/>
    <n v="50"/>
    <n v="1575"/>
    <n v="347"/>
    <n v="150"/>
    <n v="200"/>
    <n v="0"/>
    <n v="350"/>
    <n v="1"/>
    <n v="919.43"/>
    <n v="948.3"/>
    <n v="1030.25"/>
    <n v="137914.5"/>
    <n v="189660"/>
    <n v="0"/>
    <n v="327574.5"/>
    <n v="168525"/>
    <n v="2362.5"/>
    <n v="4984.62"/>
    <n v="498.46199999999999"/>
    <n v="5039.45082"/>
    <n v="508984.53282000002"/>
  </r>
  <r>
    <d v="2024-06-07T00:00:00"/>
    <x v="2"/>
    <x v="2"/>
    <m/>
    <x v="39"/>
    <s v="jso"/>
    <x v="3"/>
    <n v="50"/>
    <n v="1575"/>
    <n v="348"/>
    <n v="0"/>
    <n v="150"/>
    <n v="200"/>
    <n v="350"/>
    <n v="1"/>
    <n v="919.43"/>
    <n v="948.3"/>
    <n v="1030.25"/>
    <n v="0"/>
    <n v="142245"/>
    <n v="206050"/>
    <n v="348295"/>
    <n v="168525"/>
    <n v="2362.5"/>
    <n v="5191.8249999999998"/>
    <n v="519.1825"/>
    <n v="5248.9350749999994"/>
    <n v="530142.44257499999"/>
  </r>
  <r>
    <d v="2024-06-07T00:00:00"/>
    <x v="2"/>
    <x v="2"/>
    <m/>
    <x v="39"/>
    <s v="jso"/>
    <x v="3"/>
    <n v="50"/>
    <n v="1575"/>
    <n v="349"/>
    <n v="250"/>
    <n v="100"/>
    <n v="0"/>
    <n v="350"/>
    <n v="1"/>
    <n v="919.43"/>
    <n v="948.3"/>
    <n v="1030.25"/>
    <n v="229857.5"/>
    <n v="94830"/>
    <n v="0"/>
    <n v="324687.5"/>
    <n v="168525"/>
    <n v="2362.5"/>
    <n v="4955.75"/>
    <n v="495.57500000000005"/>
    <n v="5010.26325"/>
    <n v="506036.58825000003"/>
  </r>
  <r>
    <d v="2024-06-07T00:00:00"/>
    <x v="2"/>
    <x v="9"/>
    <m/>
    <x v="79"/>
    <s v="jso"/>
    <x v="3"/>
    <n v="50"/>
    <n v="1125"/>
    <n v="116"/>
    <n v="250"/>
    <n v="0"/>
    <n v="0"/>
    <n v="250"/>
    <n v="1"/>
    <n v="919.43"/>
    <n v="948.3"/>
    <n v="1030.25"/>
    <n v="229857.5"/>
    <n v="0"/>
    <n v="0"/>
    <n v="229857.5"/>
    <n v="120375"/>
    <n v="1687.5"/>
    <n v="3519.2000000000003"/>
    <n v="351.92000000000007"/>
    <n v="3557.9112"/>
    <n v="359349.03119999997"/>
  </r>
  <r>
    <d v="2024-06-07T00:00:00"/>
    <x v="2"/>
    <x v="9"/>
    <m/>
    <x v="104"/>
    <s v="jmso"/>
    <x v="2"/>
    <n v="50"/>
    <n v="900"/>
    <n v="117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6-07T00:00:00"/>
    <x v="2"/>
    <x v="9"/>
    <m/>
    <x v="104"/>
    <s v="jmso"/>
    <x v="2"/>
    <n v="50"/>
    <n v="900"/>
    <n v="118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6-07T00:00:00"/>
    <x v="2"/>
    <x v="9"/>
    <m/>
    <x v="104"/>
    <s v="jmso"/>
    <x v="2"/>
    <n v="50"/>
    <n v="450"/>
    <n v="119"/>
    <n v="50"/>
    <n v="50"/>
    <n v="0"/>
    <n v="100"/>
    <n v="1"/>
    <n v="919.43"/>
    <n v="948.3"/>
    <n v="1030.25"/>
    <n v="45971.5"/>
    <n v="47415"/>
    <n v="0"/>
    <n v="93386.5"/>
    <n v="48150"/>
    <n v="675"/>
    <n v="1422.115"/>
    <n v="142.2115"/>
    <n v="1437.7582649999999"/>
    <n v="145213.58476500001"/>
  </r>
  <r>
    <d v="2024-06-07T00:00:00"/>
    <x v="2"/>
    <x v="9"/>
    <m/>
    <x v="104"/>
    <s v="jmso"/>
    <x v="2"/>
    <n v="50"/>
    <n v="450"/>
    <n v="120"/>
    <n v="60"/>
    <n v="40"/>
    <n v="0"/>
    <n v="100"/>
    <n v="1"/>
    <n v="919.43"/>
    <n v="948.3"/>
    <n v="1030.25"/>
    <n v="55165.799999999996"/>
    <n v="37932"/>
    <n v="0"/>
    <n v="93097.799999999988"/>
    <n v="48150"/>
    <n v="675"/>
    <n v="1419.2279999999998"/>
    <n v="141.9228"/>
    <n v="1434.839508"/>
    <n v="144918.790308"/>
  </r>
  <r>
    <d v="2024-06-07T00:00:00"/>
    <x v="2"/>
    <x v="9"/>
    <m/>
    <x v="104"/>
    <s v="jmso"/>
    <x v="2"/>
    <n v="50"/>
    <n v="450"/>
    <n v="121"/>
    <n v="60"/>
    <n v="40"/>
    <n v="0"/>
    <n v="100"/>
    <n v="1"/>
    <n v="919.43"/>
    <n v="948.3"/>
    <n v="1030.25"/>
    <n v="55165.799999999996"/>
    <n v="37932"/>
    <n v="0"/>
    <n v="93097.799999999988"/>
    <n v="48150"/>
    <n v="675"/>
    <n v="1419.2279999999998"/>
    <n v="141.9228"/>
    <n v="1434.839508"/>
    <n v="144918.790308"/>
  </r>
  <r>
    <d v="2024-06-07T00:00:00"/>
    <x v="2"/>
    <x v="9"/>
    <m/>
    <x v="104"/>
    <s v="jmso"/>
    <x v="2"/>
    <n v="50"/>
    <n v="225"/>
    <n v="122"/>
    <n v="30"/>
    <n v="20"/>
    <n v="0"/>
    <n v="50"/>
    <n v="1"/>
    <n v="919.43"/>
    <n v="948.3"/>
    <n v="1030.25"/>
    <n v="27582.899999999998"/>
    <n v="18966"/>
    <n v="0"/>
    <n v="46548.899999999994"/>
    <n v="24075"/>
    <n v="337.5"/>
    <n v="709.61399999999992"/>
    <n v="70.961399999999998"/>
    <n v="717.41975400000001"/>
    <n v="72459.395153999998"/>
  </r>
  <r>
    <d v="2024-06-07T00:00:00"/>
    <x v="2"/>
    <x v="9"/>
    <m/>
    <x v="104"/>
    <s v="jmso"/>
    <x v="2"/>
    <n v="50"/>
    <n v="675"/>
    <n v="123"/>
    <n v="75"/>
    <n v="75"/>
    <n v="0"/>
    <n v="150"/>
    <n v="1"/>
    <n v="919.43"/>
    <n v="948.3"/>
    <n v="1030.25"/>
    <n v="68957.25"/>
    <n v="71122.5"/>
    <n v="0"/>
    <n v="140079.75"/>
    <n v="72225"/>
    <n v="1012.5"/>
    <n v="2133.1725000000001"/>
    <n v="213.31725000000003"/>
    <n v="2156.6373974999997"/>
    <n v="217820.37714749997"/>
  </r>
  <r>
    <d v="2024-06-07T00:00:00"/>
    <x v="2"/>
    <x v="9"/>
    <m/>
    <x v="104"/>
    <s v="jmso"/>
    <x v="2"/>
    <n v="50"/>
    <n v="450"/>
    <n v="124"/>
    <n v="30"/>
    <n v="70"/>
    <n v="0"/>
    <n v="100"/>
    <n v="1"/>
    <n v="919.43"/>
    <n v="948.3"/>
    <n v="1030.25"/>
    <n v="27582.899999999998"/>
    <n v="66381"/>
    <n v="0"/>
    <n v="93963.9"/>
    <n v="48150"/>
    <n v="675"/>
    <n v="1427.8889999999999"/>
    <n v="142.78889999999998"/>
    <n v="1443.595779"/>
    <n v="145803.173679"/>
  </r>
  <r>
    <d v="2024-06-07T00:00:00"/>
    <x v="2"/>
    <x v="9"/>
    <m/>
    <x v="104"/>
    <s v="jmso"/>
    <x v="2"/>
    <n v="50"/>
    <n v="450"/>
    <n v="125"/>
    <n v="50"/>
    <n v="50"/>
    <n v="0"/>
    <n v="100"/>
    <n v="1"/>
    <n v="919.43"/>
    <n v="948.3"/>
    <n v="1030.25"/>
    <n v="45971.5"/>
    <n v="47415"/>
    <n v="0"/>
    <n v="93386.5"/>
    <n v="48150"/>
    <n v="675"/>
    <n v="1422.115"/>
    <n v="142.2115"/>
    <n v="1437.7582649999999"/>
    <n v="145213.58476500001"/>
  </r>
  <r>
    <d v="2024-06-07T00:00:00"/>
    <x v="2"/>
    <x v="9"/>
    <m/>
    <x v="104"/>
    <s v="jmso"/>
    <x v="2"/>
    <n v="50"/>
    <n v="450"/>
    <n v="126"/>
    <n v="50"/>
    <n v="50"/>
    <n v="0"/>
    <n v="100"/>
    <n v="1"/>
    <n v="919.43"/>
    <n v="948.3"/>
    <n v="1030.25"/>
    <n v="45971.5"/>
    <n v="47415"/>
    <n v="0"/>
    <n v="93386.5"/>
    <n v="48150"/>
    <n v="675"/>
    <n v="1422.115"/>
    <n v="142.2115"/>
    <n v="1437.7582649999999"/>
    <n v="145213.58476500001"/>
  </r>
  <r>
    <d v="2024-06-07T00:00:00"/>
    <x v="2"/>
    <x v="9"/>
    <m/>
    <x v="104"/>
    <s v="jmso"/>
    <x v="2"/>
    <n v="50"/>
    <n v="900"/>
    <n v="127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6-09T00:00:00"/>
    <x v="2"/>
    <x v="4"/>
    <m/>
    <x v="7"/>
    <s v="mo"/>
    <x v="1"/>
    <n v="50"/>
    <n v="1350"/>
    <n v="28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09T00:00:00"/>
    <x v="2"/>
    <x v="4"/>
    <m/>
    <x v="7"/>
    <s v="mo"/>
    <x v="1"/>
    <n v="50"/>
    <n v="1350"/>
    <n v="28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09T00:00:00"/>
    <x v="2"/>
    <x v="4"/>
    <m/>
    <x v="7"/>
    <s v="mo"/>
    <x v="1"/>
    <n v="50"/>
    <n v="1350"/>
    <n v="289"/>
    <n v="100"/>
    <n v="0"/>
    <n v="200"/>
    <n v="300"/>
    <n v="1"/>
    <n v="919.43"/>
    <n v="948.3"/>
    <n v="1030.25"/>
    <n v="91943"/>
    <n v="0"/>
    <n v="206050"/>
    <n v="297993"/>
    <n v="144450"/>
    <n v="2025"/>
    <n v="4444.68"/>
    <n v="444.46800000000007"/>
    <n v="4493.5714799999996"/>
    <n v="453850.71947999997"/>
  </r>
  <r>
    <d v="2024-06-09T00:00:00"/>
    <x v="2"/>
    <x v="4"/>
    <m/>
    <x v="7"/>
    <s v="mo"/>
    <x v="1"/>
    <n v="50"/>
    <n v="1350"/>
    <n v="290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09T00:00:00"/>
    <x v="2"/>
    <x v="4"/>
    <m/>
    <x v="7"/>
    <s v="mo"/>
    <x v="1"/>
    <n v="50"/>
    <n v="900"/>
    <n v="291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6-09T00:00:00"/>
    <x v="2"/>
    <x v="0"/>
    <m/>
    <x v="14"/>
    <s v="jso"/>
    <x v="3"/>
    <n v="50"/>
    <n v="1350"/>
    <n v="462"/>
    <n v="250"/>
    <n v="0"/>
    <n v="50"/>
    <n v="300"/>
    <n v="1"/>
    <n v="919.43"/>
    <n v="948.3"/>
    <n v="1030.25"/>
    <n v="229857.5"/>
    <n v="0"/>
    <n v="51512.5"/>
    <n v="281370"/>
    <n v="144450"/>
    <n v="2025"/>
    <n v="4278.45"/>
    <n v="427.84500000000003"/>
    <n v="4325.5129500000003"/>
    <n v="436876.80794999999"/>
  </r>
  <r>
    <d v="2024-06-09T00:00:00"/>
    <x v="2"/>
    <x v="0"/>
    <m/>
    <x v="106"/>
    <s v="Dro"/>
    <x v="0"/>
    <n v="65"/>
    <n v="5265"/>
    <n v="463"/>
    <n v="800"/>
    <n v="50"/>
    <n v="50"/>
    <n v="900"/>
    <n v="1"/>
    <n v="1161.27"/>
    <n v="1190.1300000000001"/>
    <n v="1272.08"/>
    <n v="929016"/>
    <n v="59506.500000000007"/>
    <n v="63604"/>
    <n v="1052126.5"/>
    <n v="563355"/>
    <n v="7897.5"/>
    <n v="16233.79"/>
    <n v="1623.3790000000001"/>
    <n v="16412.361690000002"/>
    <n v="1657648.5306899999"/>
  </r>
  <r>
    <d v="2024-06-09T00:00:00"/>
    <x v="2"/>
    <x v="0"/>
    <m/>
    <x v="11"/>
    <s v="dco"/>
    <x v="8"/>
    <n v="50"/>
    <n v="1350"/>
    <n v="464"/>
    <n v="200"/>
    <n v="80"/>
    <n v="20"/>
    <n v="300"/>
    <n v="1"/>
    <n v="919.43"/>
    <n v="948.3"/>
    <n v="1030.25"/>
    <n v="183886"/>
    <n v="75864"/>
    <n v="20605"/>
    <n v="280355"/>
    <n v="144450"/>
    <n v="2025"/>
    <n v="4268.3"/>
    <n v="426.83000000000004"/>
    <n v="4315.2512999999999"/>
    <n v="435840.38130000001"/>
  </r>
  <r>
    <d v="2024-06-09T00:00:00"/>
    <x v="2"/>
    <x v="2"/>
    <m/>
    <x v="30"/>
    <s v="jso"/>
    <x v="3"/>
    <n v="50"/>
    <n v="1125"/>
    <n v="350"/>
    <n v="100"/>
    <n v="100"/>
    <n v="50"/>
    <n v="250"/>
    <n v="1"/>
    <n v="919.43"/>
    <n v="948.3"/>
    <n v="1030.25"/>
    <n v="91943"/>
    <n v="94830"/>
    <n v="51512.5"/>
    <n v="238285.5"/>
    <n v="120375"/>
    <n v="1687.5"/>
    <n v="3603.48"/>
    <n v="360.34800000000001"/>
    <n v="3643.1182799999997"/>
    <n v="367954.94627999997"/>
  </r>
  <r>
    <d v="2024-06-09T00:00:00"/>
    <x v="2"/>
    <x v="2"/>
    <m/>
    <x v="30"/>
    <s v="jmso"/>
    <x v="2"/>
    <n v="50"/>
    <n v="225"/>
    <n v="350"/>
    <n v="0"/>
    <n v="25"/>
    <n v="25"/>
    <n v="50"/>
    <n v="1"/>
    <n v="919.43"/>
    <n v="948.3"/>
    <n v="1030.25"/>
    <n v="0"/>
    <n v="23707.5"/>
    <n v="25756.25"/>
    <n v="49463.75"/>
    <n v="24075"/>
    <n v="337.5"/>
    <n v="738.76250000000005"/>
    <n v="73.876250000000013"/>
    <n v="746.88888750000001"/>
    <n v="75435.777637499996"/>
  </r>
  <r>
    <d v="2024-06-09T00:00:00"/>
    <x v="2"/>
    <x v="0"/>
    <m/>
    <x v="38"/>
    <s v="jso"/>
    <x v="3"/>
    <n v="50"/>
    <n v="5400"/>
    <n v="465"/>
    <n v="1000"/>
    <n v="100"/>
    <n v="100"/>
    <n v="1200"/>
    <n v="1"/>
    <n v="919.43"/>
    <n v="948.3"/>
    <n v="1030.25"/>
    <n v="919430"/>
    <n v="94830"/>
    <n v="103025"/>
    <n v="1117285"/>
    <n v="577800"/>
    <n v="8100"/>
    <n v="17031.849999999999"/>
    <n v="1703.1849999999999"/>
    <n v="17219.200350000003"/>
    <n v="1739139.2353500002"/>
  </r>
  <r>
    <d v="2024-06-09T00:00:00"/>
    <x v="2"/>
    <x v="3"/>
    <m/>
    <x v="44"/>
    <s v="cwo"/>
    <x v="4"/>
    <n v="65"/>
    <n v="1755"/>
    <n v="240"/>
    <n v="100"/>
    <n v="100"/>
    <n v="100"/>
    <n v="300"/>
    <n v="1"/>
    <n v="1160.02"/>
    <n v="1188.9000000000001"/>
    <n v="1270.83"/>
    <n v="116002"/>
    <n v="118890.00000000001"/>
    <n v="127083"/>
    <n v="361975"/>
    <n v="187785"/>
    <n v="2632.5"/>
    <n v="5523.9250000000002"/>
    <n v="552.39250000000004"/>
    <n v="5584.6881750000002"/>
    <n v="564053.50567500002"/>
  </r>
  <r>
    <d v="2024-06-10T00:00:00"/>
    <x v="2"/>
    <x v="4"/>
    <m/>
    <x v="18"/>
    <s v="mo"/>
    <x v="1"/>
    <n v="50"/>
    <n v="1350"/>
    <n v="292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6-10T00:00:00"/>
    <x v="2"/>
    <x v="4"/>
    <m/>
    <x v="18"/>
    <s v="mo"/>
    <x v="1"/>
    <n v="50"/>
    <n v="1350"/>
    <n v="293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6-10T00:00:00"/>
    <x v="2"/>
    <x v="4"/>
    <m/>
    <x v="18"/>
    <s v="mo"/>
    <x v="1"/>
    <n v="50"/>
    <n v="1350"/>
    <n v="294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10T00:00:00"/>
    <x v="2"/>
    <x v="4"/>
    <m/>
    <x v="18"/>
    <s v="mo"/>
    <x v="1"/>
    <n v="50"/>
    <n v="1350"/>
    <n v="295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10T00:00:00"/>
    <x v="2"/>
    <x v="4"/>
    <m/>
    <x v="18"/>
    <s v="mo"/>
    <x v="1"/>
    <n v="50"/>
    <n v="900"/>
    <n v="296"/>
    <n v="100"/>
    <n v="0"/>
    <n v="100"/>
    <n v="200"/>
    <n v="1"/>
    <n v="919.43"/>
    <n v="948.3"/>
    <n v="1030.25"/>
    <n v="91943"/>
    <n v="0"/>
    <n v="103025"/>
    <n v="194968"/>
    <n v="96300"/>
    <n v="1350"/>
    <n v="2926.18"/>
    <n v="292.61799999999999"/>
    <n v="2958.36798"/>
    <n v="298795.16597999999"/>
  </r>
  <r>
    <d v="2024-06-10T00:00:00"/>
    <x v="2"/>
    <x v="0"/>
    <m/>
    <x v="57"/>
    <s v="Dro"/>
    <x v="0"/>
    <n v="65"/>
    <n v="1755"/>
    <n v="466"/>
    <n v="300"/>
    <n v="0"/>
    <n v="0"/>
    <n v="300"/>
    <n v="1"/>
    <n v="1161.27"/>
    <n v="1190.1300000000001"/>
    <n v="1272.08"/>
    <n v="348381"/>
    <n v="0"/>
    <n v="0"/>
    <n v="348381"/>
    <n v="187785"/>
    <n v="2632.5"/>
    <n v="5387.9849999999997"/>
    <n v="538.79849999999999"/>
    <n v="5447.2528350000002"/>
    <n v="550172.53633500007"/>
  </r>
  <r>
    <d v="2024-06-10T00:00:00"/>
    <x v="2"/>
    <x v="0"/>
    <m/>
    <x v="21"/>
    <s v="Dro"/>
    <x v="0"/>
    <n v="65"/>
    <n v="585"/>
    <n v="467"/>
    <n v="100"/>
    <n v="0"/>
    <n v="0"/>
    <n v="100"/>
    <n v="1"/>
    <n v="1161.27"/>
    <n v="1190.1300000000001"/>
    <n v="1272.08"/>
    <n v="116127"/>
    <n v="0"/>
    <n v="0"/>
    <n v="116127"/>
    <n v="62595"/>
    <n v="877.5"/>
    <n v="1795.9950000000001"/>
    <n v="179.59950000000003"/>
    <n v="1815.750945"/>
    <n v="183390.84544500001"/>
  </r>
  <r>
    <d v="2024-06-10T00:00:00"/>
    <x v="2"/>
    <x v="0"/>
    <m/>
    <x v="21"/>
    <s v="Dro"/>
    <x v="0"/>
    <n v="65"/>
    <n v="1755"/>
    <n v="468"/>
    <n v="100"/>
    <n v="100"/>
    <n v="100"/>
    <n v="300"/>
    <n v="1"/>
    <n v="1161.27"/>
    <n v="1190.1300000000001"/>
    <n v="1272.08"/>
    <n v="116127"/>
    <n v="119013.00000000001"/>
    <n v="127208"/>
    <n v="362348"/>
    <n v="187785"/>
    <n v="2632.5"/>
    <n v="5527.6549999999997"/>
    <n v="552.76549999999997"/>
    <n v="5588.4592050000001"/>
    <n v="564434.37970499997"/>
  </r>
  <r>
    <d v="2024-06-10T00:00:00"/>
    <x v="2"/>
    <x v="0"/>
    <m/>
    <x v="4"/>
    <s v="javo"/>
    <x v="7"/>
    <n v="50"/>
    <n v="1800"/>
    <n v="469"/>
    <n v="250"/>
    <n v="150"/>
    <n v="0"/>
    <n v="400"/>
    <n v="1"/>
    <n v="919.43"/>
    <n v="948.3"/>
    <n v="1030.25"/>
    <n v="229857.5"/>
    <n v="142245"/>
    <n v="0"/>
    <n v="372102.5"/>
    <n v="192600"/>
    <n v="2700"/>
    <n v="5674.0250000000005"/>
    <n v="567.40250000000003"/>
    <n v="5736.4392749999997"/>
    <n v="579380.366775"/>
  </r>
  <r>
    <d v="2024-06-10T00:00:00"/>
    <x v="2"/>
    <x v="0"/>
    <m/>
    <x v="46"/>
    <s v="jso"/>
    <x v="3"/>
    <n v="50"/>
    <n v="45"/>
    <n v="470"/>
    <n v="10"/>
    <n v="0"/>
    <n v="0"/>
    <n v="10"/>
    <n v="1"/>
    <n v="919.43"/>
    <n v="948.3"/>
    <n v="1030.25"/>
    <n v="9194.2999999999993"/>
    <n v="0"/>
    <n v="0"/>
    <n v="9194.2999999999993"/>
    <n v="4815"/>
    <n v="67.5"/>
    <n v="140.768"/>
    <n v="14.0768"/>
    <n v="142.31644800000001"/>
    <n v="14373.961248"/>
  </r>
  <r>
    <d v="2024-06-10T00:00:00"/>
    <x v="2"/>
    <x v="0"/>
    <m/>
    <x v="46"/>
    <s v="Dro"/>
    <x v="0"/>
    <n v="65"/>
    <n v="1755"/>
    <n v="470"/>
    <n v="75"/>
    <n v="170"/>
    <n v="55"/>
    <n v="300"/>
    <n v="1"/>
    <n v="1161.27"/>
    <n v="1190.1300000000001"/>
    <n v="1272.08"/>
    <n v="87095.25"/>
    <n v="202322.1"/>
    <n v="69964.399999999994"/>
    <n v="359381.75"/>
    <n v="187785"/>
    <n v="2632.5"/>
    <n v="5497.9925000000003"/>
    <n v="549.79925000000003"/>
    <n v="5558.4704175000006"/>
    <n v="561405.5121675001"/>
  </r>
  <r>
    <d v="2024-06-10T00:00:00"/>
    <x v="2"/>
    <x v="0"/>
    <m/>
    <x v="106"/>
    <s v="Dro"/>
    <x v="0"/>
    <n v="65"/>
    <n v="4680"/>
    <n v="471"/>
    <n v="600"/>
    <n v="100"/>
    <n v="100"/>
    <n v="800"/>
    <n v="1"/>
    <n v="1161.27"/>
    <n v="1190.1300000000001"/>
    <n v="1272.08"/>
    <n v="696762"/>
    <n v="119013.00000000001"/>
    <n v="127208"/>
    <n v="942983"/>
    <n v="500760"/>
    <n v="7020"/>
    <n v="14507.630000000001"/>
    <n v="1450.7630000000001"/>
    <n v="14667.21393"/>
    <n v="1481388.60693"/>
  </r>
  <r>
    <d v="2024-06-10T00:00:00"/>
    <x v="2"/>
    <x v="0"/>
    <m/>
    <x v="106"/>
    <s v="jso"/>
    <x v="3"/>
    <n v="50"/>
    <n v="900"/>
    <n v="472"/>
    <n v="150"/>
    <n v="50"/>
    <n v="0"/>
    <n v="200"/>
    <n v="1"/>
    <n v="919.43"/>
    <n v="948.3"/>
    <n v="1030.25"/>
    <n v="137914.5"/>
    <n v="47415"/>
    <n v="0"/>
    <n v="185329.5"/>
    <n v="96300"/>
    <n v="1350"/>
    <n v="2829.7950000000001"/>
    <n v="282.97950000000003"/>
    <n v="2860.9227449999998"/>
    <n v="288953.19724499999"/>
  </r>
  <r>
    <d v="2024-06-10T00:00:00"/>
    <x v="2"/>
    <x v="0"/>
    <m/>
    <x v="13"/>
    <s v="jso"/>
    <x v="3"/>
    <n v="50"/>
    <n v="3150"/>
    <n v="473"/>
    <n v="350"/>
    <n v="200"/>
    <n v="150"/>
    <n v="700"/>
    <n v="1"/>
    <n v="919.43"/>
    <n v="948.3"/>
    <n v="1030.25"/>
    <n v="321800.5"/>
    <n v="189660"/>
    <n v="154537.5"/>
    <n v="665998"/>
    <n v="337050"/>
    <n v="4725"/>
    <n v="10077.73"/>
    <n v="1007.773"/>
    <n v="10188.58503"/>
    <n v="1029047.08803"/>
  </r>
  <r>
    <d v="2024-06-10T00:00:00"/>
    <x v="2"/>
    <x v="3"/>
    <m/>
    <x v="44"/>
    <s v="cwo"/>
    <x v="4"/>
    <n v="65"/>
    <n v="1755"/>
    <n v="241"/>
    <n v="200"/>
    <n v="50"/>
    <n v="50"/>
    <n v="300"/>
    <n v="1"/>
    <n v="1160.02"/>
    <n v="1188.9000000000001"/>
    <n v="1270.83"/>
    <n v="232004"/>
    <n v="59445.000000000007"/>
    <n v="63541.5"/>
    <n v="354990.5"/>
    <n v="187785"/>
    <n v="2632.5"/>
    <n v="5454.08"/>
    <n v="545.40800000000002"/>
    <n v="5514.0748800000001"/>
    <n v="556921.56287999998"/>
  </r>
  <r>
    <d v="2024-06-10T00:00:00"/>
    <x v="2"/>
    <x v="8"/>
    <m/>
    <x v="75"/>
    <s v="mo"/>
    <x v="1"/>
    <n v="50"/>
    <n v="1575"/>
    <n v="89"/>
    <n v="125"/>
    <n v="125"/>
    <n v="100"/>
    <n v="350"/>
    <n v="1"/>
    <n v="919.43"/>
    <n v="948.3"/>
    <n v="1030.25"/>
    <n v="114928.75"/>
    <n v="118537.5"/>
    <n v="103025"/>
    <n v="336491.25"/>
    <n v="168525"/>
    <n v="2362.5"/>
    <n v="5073.7875000000004"/>
    <n v="507.37875000000008"/>
    <n v="5129.5991624999997"/>
    <n v="518089.51541249995"/>
  </r>
  <r>
    <d v="2024-06-10T00:00:00"/>
    <x v="2"/>
    <x v="8"/>
    <m/>
    <x v="75"/>
    <s v="mo"/>
    <x v="1"/>
    <n v="50"/>
    <n v="1575"/>
    <n v="90"/>
    <n v="125"/>
    <n v="125"/>
    <n v="100"/>
    <n v="350"/>
    <n v="1"/>
    <n v="919.43"/>
    <n v="948.3"/>
    <n v="1030.25"/>
    <n v="114928.75"/>
    <n v="118537.5"/>
    <n v="103025"/>
    <n v="336491.25"/>
    <n v="168525"/>
    <n v="2362.5"/>
    <n v="5073.7875000000004"/>
    <n v="507.37875000000008"/>
    <n v="5129.5991624999997"/>
    <n v="518089.51541249995"/>
  </r>
  <r>
    <d v="2024-06-10T00:00:00"/>
    <x v="2"/>
    <x v="8"/>
    <m/>
    <x v="75"/>
    <s v="mo"/>
    <x v="1"/>
    <n v="50"/>
    <n v="1575"/>
    <n v="91"/>
    <n v="125"/>
    <n v="125"/>
    <n v="100"/>
    <n v="350"/>
    <n v="1"/>
    <n v="919.43"/>
    <n v="948.3"/>
    <n v="1030.25"/>
    <n v="114928.75"/>
    <n v="118537.5"/>
    <n v="103025"/>
    <n v="336491.25"/>
    <n v="168525"/>
    <n v="2362.5"/>
    <n v="5073.7875000000004"/>
    <n v="507.37875000000008"/>
    <n v="5129.5991624999997"/>
    <n v="518089.51541249995"/>
  </r>
  <r>
    <d v="2024-06-10T00:00:00"/>
    <x v="2"/>
    <x v="8"/>
    <m/>
    <x v="75"/>
    <s v="mo"/>
    <x v="1"/>
    <n v="50"/>
    <n v="1575"/>
    <n v="92"/>
    <n v="125"/>
    <n v="125"/>
    <n v="100"/>
    <n v="350"/>
    <n v="1"/>
    <n v="919.43"/>
    <n v="948.3"/>
    <n v="1030.25"/>
    <n v="114928.75"/>
    <n v="118537.5"/>
    <n v="103025"/>
    <n v="336491.25"/>
    <n v="168525"/>
    <n v="2362.5"/>
    <n v="5073.7875000000004"/>
    <n v="507.37875000000008"/>
    <n v="5129.5991624999997"/>
    <n v="518089.51541249995"/>
  </r>
  <r>
    <d v="2024-06-10T00:00:00"/>
    <x v="2"/>
    <x v="2"/>
    <m/>
    <x v="28"/>
    <s v="jso"/>
    <x v="3"/>
    <n v="50"/>
    <n v="2250"/>
    <n v="351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6-10T00:00:00"/>
    <x v="2"/>
    <x v="2"/>
    <m/>
    <x v="28"/>
    <s v="jso"/>
    <x v="3"/>
    <n v="50"/>
    <n v="1800"/>
    <n v="352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6-10T00:00:00"/>
    <x v="2"/>
    <x v="2"/>
    <m/>
    <x v="28"/>
    <s v="jso"/>
    <x v="3"/>
    <n v="50"/>
    <n v="2250"/>
    <n v="353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6-10T00:00:00"/>
    <x v="2"/>
    <x v="5"/>
    <m/>
    <x v="2"/>
    <s v="mo"/>
    <x v="1"/>
    <n v="50"/>
    <n v="6300"/>
    <n v="98"/>
    <n v="1100"/>
    <n v="300"/>
    <n v="0"/>
    <n v="1400"/>
    <n v="1"/>
    <n v="919.43"/>
    <n v="948.3"/>
    <n v="1030.25"/>
    <n v="1011373"/>
    <n v="284490"/>
    <n v="0"/>
    <n v="1295863"/>
    <n v="674100"/>
    <n v="9450"/>
    <n v="19794.13"/>
    <n v="1979.4130000000002"/>
    <n v="20011.865429999998"/>
    <n v="2021198.4084299998"/>
  </r>
  <r>
    <d v="2024-06-10T00:00:00"/>
    <x v="2"/>
    <x v="9"/>
    <m/>
    <x v="89"/>
    <s v="jso"/>
    <x v="3"/>
    <n v="50"/>
    <n v="1260"/>
    <n v="128"/>
    <n v="150"/>
    <n v="100"/>
    <n v="30"/>
    <n v="280"/>
    <n v="1"/>
    <n v="919.43"/>
    <n v="948.3"/>
    <n v="1030.25"/>
    <n v="137914.5"/>
    <n v="94830"/>
    <n v="30907.5"/>
    <n v="263652"/>
    <n v="134820"/>
    <n v="1890"/>
    <n v="4003.62"/>
    <n v="400.36200000000002"/>
    <n v="4047.6598200000003"/>
    <n v="408813.64182000002"/>
  </r>
  <r>
    <d v="2024-06-10T00:00:00"/>
    <x v="2"/>
    <x v="9"/>
    <m/>
    <x v="89"/>
    <s v="jso"/>
    <x v="3"/>
    <n v="50"/>
    <n v="1305"/>
    <n v="129"/>
    <n v="115"/>
    <n v="150"/>
    <n v="25"/>
    <n v="290"/>
    <n v="1"/>
    <n v="919.43"/>
    <n v="948.3"/>
    <n v="1030.25"/>
    <n v="105734.45"/>
    <n v="142245"/>
    <n v="25756.25"/>
    <n v="273735.7"/>
    <n v="139635"/>
    <n v="1957.5"/>
    <n v="4153.2820000000002"/>
    <n v="415.32820000000004"/>
    <n v="4198.9681019999998"/>
    <n v="424095.77830200002"/>
  </r>
  <r>
    <d v="2024-06-10T00:00:00"/>
    <x v="2"/>
    <x v="9"/>
    <m/>
    <x v="89"/>
    <s v="jso"/>
    <x v="3"/>
    <n v="50"/>
    <n v="540"/>
    <n v="130"/>
    <n v="30"/>
    <n v="70"/>
    <n v="20"/>
    <n v="120"/>
    <n v="1"/>
    <n v="919.43"/>
    <n v="948.3"/>
    <n v="1030.25"/>
    <n v="27582.899999999998"/>
    <n v="66381"/>
    <n v="20605"/>
    <n v="114568.9"/>
    <n v="57780"/>
    <n v="810"/>
    <n v="1731.5889999999999"/>
    <n v="173.15890000000002"/>
    <n v="1750.6364790000002"/>
    <n v="176814.28437900002"/>
  </r>
  <r>
    <d v="2024-06-10T00:00:00"/>
    <x v="2"/>
    <x v="9"/>
    <m/>
    <x v="89"/>
    <s v="jso"/>
    <x v="3"/>
    <n v="50"/>
    <n v="585"/>
    <n v="131"/>
    <n v="50"/>
    <n v="60"/>
    <n v="20"/>
    <n v="130"/>
    <n v="1"/>
    <n v="919.43"/>
    <n v="948.3"/>
    <n v="1030.25"/>
    <n v="45971.5"/>
    <n v="56898"/>
    <n v="20605"/>
    <n v="123474.5"/>
    <n v="62595"/>
    <n v="877.5"/>
    <n v="1869.47"/>
    <n v="186.947"/>
    <n v="1890.0341699999999"/>
    <n v="190893.45116999999"/>
  </r>
  <r>
    <d v="2024-06-10T00:00:00"/>
    <x v="2"/>
    <x v="9"/>
    <m/>
    <x v="89"/>
    <s v="jso"/>
    <x v="3"/>
    <n v="50"/>
    <n v="450"/>
    <n v="132"/>
    <n v="30"/>
    <n v="70"/>
    <n v="0"/>
    <n v="100"/>
    <n v="1"/>
    <n v="919.43"/>
    <n v="948.3"/>
    <n v="1030.25"/>
    <n v="27582.899999999998"/>
    <n v="66381"/>
    <n v="0"/>
    <n v="93963.9"/>
    <n v="48150"/>
    <n v="675"/>
    <n v="1427.8889999999999"/>
    <n v="142.78889999999998"/>
    <n v="1443.595779"/>
    <n v="145803.173679"/>
  </r>
  <r>
    <d v="2024-06-10T00:00:00"/>
    <x v="2"/>
    <x v="9"/>
    <m/>
    <x v="89"/>
    <s v="jso"/>
    <x v="3"/>
    <n v="50"/>
    <n v="360"/>
    <n v="133"/>
    <n v="0"/>
    <n v="60"/>
    <n v="20"/>
    <n v="80"/>
    <n v="1"/>
    <n v="919.43"/>
    <n v="948.3"/>
    <n v="1030.25"/>
    <n v="0"/>
    <n v="56898"/>
    <n v="20605"/>
    <n v="77503"/>
    <n v="38520"/>
    <n v="540"/>
    <n v="1165.6300000000001"/>
    <n v="116.56300000000002"/>
    <n v="1178.4519299999999"/>
    <n v="119023.64492999999"/>
  </r>
  <r>
    <d v="2024-06-10T00:00:00"/>
    <x v="2"/>
    <x v="9"/>
    <m/>
    <x v="89"/>
    <s v="jso"/>
    <x v="3"/>
    <n v="50"/>
    <n v="540"/>
    <n v="134"/>
    <n v="40"/>
    <n v="60"/>
    <n v="20"/>
    <n v="120"/>
    <n v="1"/>
    <n v="919.43"/>
    <n v="948.3"/>
    <n v="1030.25"/>
    <n v="36777.199999999997"/>
    <n v="56898"/>
    <n v="20605"/>
    <n v="114280.2"/>
    <n v="57780"/>
    <n v="810"/>
    <n v="1728.7020000000002"/>
    <n v="172.87020000000004"/>
    <n v="1747.7177220000001"/>
    <n v="176519.48992200001"/>
  </r>
  <r>
    <d v="2024-06-10T00:00:00"/>
    <x v="2"/>
    <x v="9"/>
    <m/>
    <x v="89"/>
    <s v="jso"/>
    <x v="3"/>
    <n v="50"/>
    <n v="675"/>
    <n v="135"/>
    <n v="20"/>
    <n v="80"/>
    <n v="50"/>
    <n v="150"/>
    <n v="1"/>
    <n v="919.43"/>
    <n v="948.3"/>
    <n v="1030.25"/>
    <n v="18388.599999999999"/>
    <n v="75864"/>
    <n v="51512.5"/>
    <n v="145765.1"/>
    <n v="72225"/>
    <n v="1012.5"/>
    <n v="2190.0260000000003"/>
    <n v="219.00260000000003"/>
    <n v="2214.1162860000004"/>
    <n v="223625.74488600003"/>
  </r>
  <r>
    <d v="2024-06-10T00:00:00"/>
    <x v="2"/>
    <x v="9"/>
    <m/>
    <x v="89"/>
    <s v="jso"/>
    <x v="3"/>
    <n v="50"/>
    <n v="450"/>
    <n v="136"/>
    <n v="35"/>
    <n v="50"/>
    <n v="15"/>
    <n v="100"/>
    <n v="1"/>
    <n v="919.43"/>
    <n v="948.3"/>
    <n v="1030.25"/>
    <n v="32180.05"/>
    <n v="47415"/>
    <n v="15453.75"/>
    <n v="95048.8"/>
    <n v="48150"/>
    <n v="675"/>
    <n v="1438.7379999999998"/>
    <n v="143.87379999999999"/>
    <n v="1454.564118"/>
    <n v="146910.97591800001"/>
  </r>
  <r>
    <d v="2024-06-10T00:00:00"/>
    <x v="2"/>
    <x v="9"/>
    <m/>
    <x v="89"/>
    <s v="jso"/>
    <x v="3"/>
    <n v="50"/>
    <n v="135"/>
    <n v="137"/>
    <n v="30"/>
    <n v="0"/>
    <n v="0"/>
    <n v="30"/>
    <n v="1"/>
    <n v="919.43"/>
    <n v="948.3"/>
    <n v="1030.25"/>
    <n v="27582.899999999998"/>
    <n v="0"/>
    <n v="0"/>
    <n v="27582.899999999998"/>
    <n v="14445"/>
    <n v="202.5"/>
    <n v="422.30399999999997"/>
    <n v="42.230400000000003"/>
    <n v="426.94934399999994"/>
    <n v="43121.883743999992"/>
  </r>
  <r>
    <d v="2024-06-11T00:00:00"/>
    <x v="2"/>
    <x v="8"/>
    <m/>
    <x v="77"/>
    <s v="mo"/>
    <x v="1"/>
    <n v="50"/>
    <n v="1575"/>
    <n v="93"/>
    <n v="50"/>
    <n v="50"/>
    <n v="250"/>
    <n v="350"/>
    <n v="1"/>
    <n v="919.43"/>
    <n v="948.3"/>
    <n v="1030.25"/>
    <n v="45971.5"/>
    <n v="47415"/>
    <n v="257562.5"/>
    <n v="350949"/>
    <n v="168525"/>
    <n v="2362.5"/>
    <n v="5218.3649999999998"/>
    <n v="521.8365"/>
    <n v="5275.7670149999994"/>
    <n v="532852.46851499996"/>
  </r>
  <r>
    <d v="2024-06-11T00:00:00"/>
    <x v="2"/>
    <x v="8"/>
    <m/>
    <x v="77"/>
    <s v="mo"/>
    <x v="1"/>
    <n v="50"/>
    <n v="1575"/>
    <n v="94"/>
    <n v="50"/>
    <n v="50"/>
    <n v="250"/>
    <n v="350"/>
    <n v="1"/>
    <n v="919.43"/>
    <n v="948.3"/>
    <n v="1030.25"/>
    <n v="45971.5"/>
    <n v="47415"/>
    <n v="257562.5"/>
    <n v="350949"/>
    <n v="168525"/>
    <n v="2362.5"/>
    <n v="5218.3649999999998"/>
    <n v="521.8365"/>
    <n v="5275.7670149999994"/>
    <n v="532852.46851499996"/>
  </r>
  <r>
    <d v="2024-06-11T00:00:00"/>
    <x v="2"/>
    <x v="8"/>
    <m/>
    <x v="77"/>
    <s v="mo"/>
    <x v="1"/>
    <n v="50"/>
    <n v="1575"/>
    <n v="95"/>
    <n v="50"/>
    <n v="50"/>
    <n v="250"/>
    <n v="350"/>
    <n v="1"/>
    <n v="919.43"/>
    <n v="948.3"/>
    <n v="1030.25"/>
    <n v="45971.5"/>
    <n v="47415"/>
    <n v="257562.5"/>
    <n v="350949"/>
    <n v="168525"/>
    <n v="2362.5"/>
    <n v="5218.3649999999998"/>
    <n v="521.8365"/>
    <n v="5275.7670149999994"/>
    <n v="532852.46851499996"/>
  </r>
  <r>
    <d v="2024-06-11T00:00:00"/>
    <x v="2"/>
    <x v="8"/>
    <m/>
    <x v="77"/>
    <s v="mo"/>
    <x v="1"/>
    <n v="50"/>
    <n v="1575"/>
    <n v="96"/>
    <n v="50"/>
    <n v="50"/>
    <n v="250"/>
    <n v="350"/>
    <n v="1"/>
    <n v="919.43"/>
    <n v="948.3"/>
    <n v="1030.25"/>
    <n v="45971.5"/>
    <n v="47415"/>
    <n v="257562.5"/>
    <n v="350949"/>
    <n v="168525"/>
    <n v="2362.5"/>
    <n v="5218.3649999999998"/>
    <n v="521.8365"/>
    <n v="5275.7670149999994"/>
    <n v="532852.46851499996"/>
  </r>
  <r>
    <d v="2024-06-11T00:00:00"/>
    <x v="2"/>
    <x v="2"/>
    <m/>
    <x v="39"/>
    <s v="jmso"/>
    <x v="2"/>
    <n v="50"/>
    <n v="1350"/>
    <n v="354"/>
    <n v="150"/>
    <n v="150"/>
    <n v="0"/>
    <n v="300"/>
    <n v="1"/>
    <n v="919.43"/>
    <n v="948.3"/>
    <n v="1030.25"/>
    <n v="137914.5"/>
    <n v="142245"/>
    <n v="0"/>
    <n v="280159.5"/>
    <n v="144450"/>
    <n v="2025"/>
    <n v="4266.3450000000003"/>
    <n v="426.63450000000006"/>
    <n v="4313.2747949999994"/>
    <n v="435640.75429499993"/>
  </r>
  <r>
    <d v="2024-06-11T00:00:00"/>
    <x v="2"/>
    <x v="1"/>
    <m/>
    <x v="91"/>
    <s v="mo"/>
    <x v="1"/>
    <n v="50"/>
    <n v="3600"/>
    <n v="231"/>
    <n v="400"/>
    <n v="400"/>
    <n v="0"/>
    <n v="800"/>
    <n v="1"/>
    <n v="919.43"/>
    <n v="948.3"/>
    <n v="1030.25"/>
    <n v="367772"/>
    <n v="379320"/>
    <n v="0"/>
    <n v="747092"/>
    <n v="385200"/>
    <n v="5400"/>
    <n v="11376.92"/>
    <n v="1137.692"/>
    <n v="11502.06612"/>
    <n v="1161708.6781200001"/>
  </r>
  <r>
    <d v="2024-06-11T00:00:00"/>
    <x v="2"/>
    <x v="1"/>
    <m/>
    <x v="91"/>
    <s v="mo"/>
    <x v="1"/>
    <n v="50"/>
    <n v="2700"/>
    <n v="232"/>
    <n v="0"/>
    <n v="0"/>
    <n v="600"/>
    <n v="600"/>
    <n v="1"/>
    <n v="919.43"/>
    <n v="948.3"/>
    <n v="1030.25"/>
    <n v="0"/>
    <n v="0"/>
    <n v="618150"/>
    <n v="618150"/>
    <n v="288900"/>
    <n v="4050"/>
    <n v="9111"/>
    <n v="911.1"/>
    <n v="9211.2209999999995"/>
    <n v="930333.321"/>
  </r>
  <r>
    <d v="2024-06-11T00:00:00"/>
    <x v="2"/>
    <x v="1"/>
    <m/>
    <x v="93"/>
    <s v="mo"/>
    <x v="1"/>
    <n v="50"/>
    <n v="2250"/>
    <n v="233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6-11T00:00:00"/>
    <x v="2"/>
    <x v="1"/>
    <m/>
    <x v="93"/>
    <s v="mo"/>
    <x v="1"/>
    <n v="50"/>
    <n v="4050"/>
    <n v="234"/>
    <n v="900"/>
    <n v="0"/>
    <n v="0"/>
    <n v="900"/>
    <n v="1"/>
    <n v="919.43"/>
    <n v="948.3"/>
    <n v="1030.25"/>
    <n v="827487"/>
    <n v="0"/>
    <n v="0"/>
    <n v="827487"/>
    <n v="433350"/>
    <n v="6075"/>
    <n v="12669.12"/>
    <n v="1266.9120000000003"/>
    <n v="12808.480320000002"/>
    <n v="1293656.5123200002"/>
  </r>
  <r>
    <d v="2024-06-11T00:00:00"/>
    <x v="2"/>
    <x v="0"/>
    <m/>
    <x v="54"/>
    <s v="jso"/>
    <x v="3"/>
    <n v="50"/>
    <n v="2700"/>
    <n v="474"/>
    <n v="400"/>
    <n v="200"/>
    <n v="0"/>
    <n v="600"/>
    <n v="1"/>
    <n v="919.43"/>
    <n v="948.3"/>
    <n v="1030.25"/>
    <n v="367772"/>
    <n v="189660"/>
    <n v="0"/>
    <n v="557432"/>
    <n v="288900"/>
    <n v="4050"/>
    <n v="8503.82"/>
    <n v="850.38200000000006"/>
    <n v="8597.3620199999987"/>
    <n v="868333.56401999993"/>
  </r>
  <r>
    <d v="2024-06-11T00:00:00"/>
    <x v="2"/>
    <x v="0"/>
    <m/>
    <x v="54"/>
    <s v="dco"/>
    <x v="8"/>
    <n v="50"/>
    <n v="450"/>
    <n v="475"/>
    <n v="50"/>
    <n v="25"/>
    <n v="25"/>
    <n v="100"/>
    <n v="1"/>
    <n v="919.43"/>
    <n v="948.3"/>
    <n v="1030.25"/>
    <n v="45971.5"/>
    <n v="23707.5"/>
    <n v="25756.25"/>
    <n v="95435.25"/>
    <n v="48150"/>
    <n v="675"/>
    <n v="1442.6025"/>
    <n v="144.26025000000001"/>
    <n v="1458.4711275"/>
    <n v="147305.5838775"/>
  </r>
  <r>
    <d v="2024-06-11T00:00:00"/>
    <x v="2"/>
    <x v="0"/>
    <m/>
    <x v="54"/>
    <s v="jso"/>
    <x v="3"/>
    <n v="50"/>
    <n v="2250"/>
    <n v="475"/>
    <n v="350"/>
    <n v="150"/>
    <n v="0"/>
    <n v="500"/>
    <n v="1"/>
    <n v="919.43"/>
    <n v="948.3"/>
    <n v="1030.25"/>
    <n v="321800.5"/>
    <n v="142245"/>
    <n v="0"/>
    <n v="464045.5"/>
    <n v="240750"/>
    <n v="3375"/>
    <n v="7081.7049999999999"/>
    <n v="708.17050000000006"/>
    <n v="7159.6037550000001"/>
    <n v="723119.97925500001"/>
  </r>
  <r>
    <d v="2024-06-11T00:00:00"/>
    <x v="2"/>
    <x v="0"/>
    <m/>
    <x v="106"/>
    <s v="jso"/>
    <x v="3"/>
    <n v="50"/>
    <n v="3150"/>
    <n v="476"/>
    <n v="500"/>
    <n v="100"/>
    <n v="100"/>
    <n v="700"/>
    <n v="1"/>
    <n v="919.43"/>
    <n v="948.3"/>
    <n v="1030.25"/>
    <n v="459715"/>
    <n v="94830"/>
    <n v="103025"/>
    <n v="657570"/>
    <n v="337050"/>
    <n v="4725"/>
    <n v="9993.4500000000007"/>
    <n v="999.34500000000014"/>
    <n v="10103.37795"/>
    <n v="1020441.1729499999"/>
  </r>
  <r>
    <d v="2024-06-11T00:00:00"/>
    <x v="2"/>
    <x v="0"/>
    <m/>
    <x v="57"/>
    <s v="Dro"/>
    <x v="0"/>
    <n v="65"/>
    <n v="1170"/>
    <n v="477"/>
    <n v="0"/>
    <n v="150"/>
    <n v="50"/>
    <n v="200"/>
    <n v="1"/>
    <n v="1161.27"/>
    <n v="1190.1300000000001"/>
    <n v="1272.08"/>
    <n v="0"/>
    <n v="178519.50000000003"/>
    <n v="63604"/>
    <n v="242123.50000000003"/>
    <n v="125190"/>
    <n v="1755"/>
    <n v="3690.6849999999999"/>
    <n v="369.06850000000003"/>
    <n v="3731.2825349999998"/>
    <n v="376859.536035"/>
  </r>
  <r>
    <d v="2024-06-11T00:00:00"/>
    <x v="2"/>
    <x v="0"/>
    <m/>
    <x v="34"/>
    <s v="Dro"/>
    <x v="0"/>
    <n v="65"/>
    <n v="1755"/>
    <n v="478"/>
    <n v="175"/>
    <n v="75"/>
    <n v="50"/>
    <n v="300"/>
    <n v="1"/>
    <n v="1161.27"/>
    <n v="1190.1300000000001"/>
    <n v="1272.08"/>
    <n v="203222.25"/>
    <n v="89259.750000000015"/>
    <n v="63604"/>
    <n v="356086"/>
    <n v="187785"/>
    <n v="2632.5"/>
    <n v="5465.0349999999999"/>
    <n v="546.50350000000003"/>
    <n v="5525.1503849999999"/>
    <n v="558040.18888500007"/>
  </r>
  <r>
    <d v="2024-06-11T00:00:00"/>
    <x v="2"/>
    <x v="0"/>
    <m/>
    <x v="12"/>
    <s v="Dro"/>
    <x v="0"/>
    <n v="65"/>
    <n v="1755"/>
    <n v="479"/>
    <n v="200"/>
    <n v="0"/>
    <n v="100"/>
    <n v="300"/>
    <n v="1"/>
    <n v="1161.27"/>
    <n v="1190.1300000000001"/>
    <n v="1272.08"/>
    <n v="232254"/>
    <n v="0"/>
    <n v="127208"/>
    <n v="359462"/>
    <n v="187785"/>
    <n v="2632.5"/>
    <n v="5498.7950000000001"/>
    <n v="549.87950000000001"/>
    <n v="5559.2817450000011"/>
    <n v="561487.45624500012"/>
  </r>
  <r>
    <d v="2024-06-11T00:00:00"/>
    <x v="2"/>
    <x v="2"/>
    <m/>
    <x v="31"/>
    <s v="javo"/>
    <x v="7"/>
    <n v="50"/>
    <n v="900"/>
    <n v="355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6-11T00:00:00"/>
    <x v="2"/>
    <x v="2"/>
    <m/>
    <x v="31"/>
    <s v="jso"/>
    <x v="3"/>
    <n v="50"/>
    <n v="1800"/>
    <n v="356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6-11T00:00:00"/>
    <x v="2"/>
    <x v="2"/>
    <m/>
    <x v="31"/>
    <s v="jso"/>
    <x v="3"/>
    <n v="50"/>
    <n v="1800"/>
    <n v="357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6-11T00:00:00"/>
    <x v="2"/>
    <x v="2"/>
    <m/>
    <x v="31"/>
    <s v="jso"/>
    <x v="3"/>
    <n v="50"/>
    <n v="1800"/>
    <n v="358"/>
    <n v="0"/>
    <n v="400"/>
    <n v="0"/>
    <n v="400"/>
    <n v="1"/>
    <n v="919.43"/>
    <n v="948.3"/>
    <n v="1030.25"/>
    <n v="0"/>
    <n v="379320"/>
    <n v="0"/>
    <n v="379320"/>
    <n v="192600"/>
    <n v="2700"/>
    <n v="5746.2"/>
    <n v="574.62"/>
    <n v="5809.4081999999999"/>
    <n v="586750.2281999999"/>
  </r>
  <r>
    <d v="2024-06-11T00:00:00"/>
    <x v="2"/>
    <x v="2"/>
    <m/>
    <x v="116"/>
    <s v="jmso"/>
    <x v="2"/>
    <n v="50"/>
    <n v="1125"/>
    <n v="359"/>
    <n v="250"/>
    <n v="0"/>
    <n v="0"/>
    <n v="250"/>
    <n v="1"/>
    <n v="919.43"/>
    <n v="948.3"/>
    <n v="1030.25"/>
    <n v="229857.5"/>
    <n v="0"/>
    <n v="0"/>
    <n v="229857.5"/>
    <n v="120375"/>
    <n v="1687.5"/>
    <n v="3519.2000000000003"/>
    <n v="351.92000000000007"/>
    <n v="3557.9112"/>
    <n v="359349.03119999997"/>
  </r>
  <r>
    <d v="2024-06-11T00:00:00"/>
    <x v="2"/>
    <x v="2"/>
    <m/>
    <x v="116"/>
    <s v="jmso"/>
    <x v="2"/>
    <n v="50"/>
    <n v="1125"/>
    <n v="360"/>
    <n v="0"/>
    <n v="250"/>
    <n v="0"/>
    <n v="250"/>
    <n v="1"/>
    <n v="919.43"/>
    <n v="948.3"/>
    <n v="1030.25"/>
    <n v="0"/>
    <n v="237075"/>
    <n v="0"/>
    <n v="237075"/>
    <n v="120375"/>
    <n v="1687.5"/>
    <n v="3591.375"/>
    <n v="359.13750000000005"/>
    <n v="3630.8801250000001"/>
    <n v="366718.89262500004"/>
  </r>
  <r>
    <d v="2024-06-11T00:00:00"/>
    <x v="2"/>
    <x v="2"/>
    <m/>
    <x v="116"/>
    <s v="jmso"/>
    <x v="2"/>
    <n v="50"/>
    <n v="900"/>
    <n v="361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6-12T00:00:00"/>
    <x v="2"/>
    <x v="2"/>
    <m/>
    <x v="30"/>
    <s v="jso"/>
    <x v="3"/>
    <n v="50"/>
    <n v="1575"/>
    <n v="362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6-12T00:00:00"/>
    <x v="2"/>
    <x v="2"/>
    <m/>
    <x v="30"/>
    <s v="jso"/>
    <x v="3"/>
    <n v="50"/>
    <n v="1575"/>
    <n v="363"/>
    <n v="200"/>
    <n v="100"/>
    <n v="50"/>
    <n v="350"/>
    <n v="1"/>
    <n v="919.43"/>
    <n v="948.3"/>
    <n v="1030.25"/>
    <n v="183886"/>
    <n v="94830"/>
    <n v="51512.5"/>
    <n v="330228.5"/>
    <n v="168525"/>
    <n v="2362.5"/>
    <n v="5011.16"/>
    <n v="501.11599999999999"/>
    <n v="5066.2827600000001"/>
    <n v="511694.55875999993"/>
  </r>
  <r>
    <d v="2024-06-12T00:00:00"/>
    <x v="2"/>
    <x v="2"/>
    <m/>
    <x v="40"/>
    <s v="jso"/>
    <x v="3"/>
    <n v="50"/>
    <n v="1575"/>
    <n v="364"/>
    <n v="200"/>
    <n v="150"/>
    <n v="0"/>
    <n v="350"/>
    <n v="1"/>
    <n v="919.43"/>
    <n v="948.3"/>
    <n v="1030.25"/>
    <n v="183886"/>
    <n v="142245"/>
    <n v="0"/>
    <n v="326131"/>
    <n v="168525"/>
    <n v="2362.5"/>
    <n v="4970.1850000000004"/>
    <n v="497.01850000000007"/>
    <n v="5024.857035"/>
    <n v="507510.560535"/>
  </r>
  <r>
    <d v="2024-06-12T00:00:00"/>
    <x v="2"/>
    <x v="7"/>
    <m/>
    <x v="66"/>
    <s v="jso"/>
    <x v="3"/>
    <n v="50"/>
    <n v="6300"/>
    <n v="21"/>
    <n v="600"/>
    <n v="500"/>
    <n v="300"/>
    <n v="1400"/>
    <n v="1"/>
    <n v="919.43"/>
    <n v="948.3"/>
    <n v="1030.25"/>
    <n v="551658"/>
    <n v="474150"/>
    <n v="309075"/>
    <n v="1334883"/>
    <n v="674100"/>
    <n v="9450"/>
    <n v="20184.330000000002"/>
    <n v="2018.4330000000002"/>
    <n v="20406.357630000002"/>
    <n v="2061042.12063"/>
  </r>
  <r>
    <d v="2024-06-12T00:00:00"/>
    <x v="2"/>
    <x v="4"/>
    <m/>
    <x v="69"/>
    <s v="mo"/>
    <x v="1"/>
    <n v="50"/>
    <n v="1350"/>
    <n v="29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12T00:00:00"/>
    <x v="2"/>
    <x v="4"/>
    <m/>
    <x v="69"/>
    <s v="mo"/>
    <x v="1"/>
    <n v="50"/>
    <n v="1350"/>
    <n v="29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12T00:00:00"/>
    <x v="2"/>
    <x v="4"/>
    <m/>
    <x v="69"/>
    <s v="mo"/>
    <x v="1"/>
    <n v="50"/>
    <n v="900"/>
    <n v="299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6-12T00:00:00"/>
    <x v="2"/>
    <x v="4"/>
    <m/>
    <x v="69"/>
    <s v="mo"/>
    <x v="1"/>
    <n v="50"/>
    <n v="1350"/>
    <n v="300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12T00:00:00"/>
    <x v="2"/>
    <x v="4"/>
    <m/>
    <x v="69"/>
    <s v="mo"/>
    <x v="1"/>
    <n v="50"/>
    <n v="1350"/>
    <n v="301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6-12T00:00:00"/>
    <x v="2"/>
    <x v="4"/>
    <m/>
    <x v="10"/>
    <s v="mo"/>
    <x v="1"/>
    <n v="50"/>
    <n v="1350"/>
    <n v="30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12T00:00:00"/>
    <x v="2"/>
    <x v="4"/>
    <m/>
    <x v="10"/>
    <s v="mo"/>
    <x v="1"/>
    <n v="50"/>
    <n v="1350"/>
    <n v="30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12T00:00:00"/>
    <x v="2"/>
    <x v="4"/>
    <m/>
    <x v="10"/>
    <s v="mo"/>
    <x v="1"/>
    <n v="50"/>
    <n v="1350"/>
    <n v="304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12T00:00:00"/>
    <x v="2"/>
    <x v="4"/>
    <m/>
    <x v="10"/>
    <s v="mo"/>
    <x v="1"/>
    <n v="50"/>
    <n v="900"/>
    <n v="305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6-12T00:00:00"/>
    <x v="2"/>
    <x v="4"/>
    <m/>
    <x v="10"/>
    <s v="mo"/>
    <x v="1"/>
    <n v="50"/>
    <n v="1350"/>
    <n v="306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6-12T00:00:00"/>
    <x v="2"/>
    <x v="0"/>
    <m/>
    <x v="55"/>
    <s v="Dro"/>
    <x v="0"/>
    <n v="65"/>
    <n v="1755"/>
    <n v="480"/>
    <n v="150"/>
    <n v="100"/>
    <n v="50"/>
    <n v="300"/>
    <n v="1"/>
    <n v="1161.27"/>
    <n v="1190.1300000000001"/>
    <n v="1272.08"/>
    <n v="174190.5"/>
    <n v="119013.00000000001"/>
    <n v="63604"/>
    <n v="356807.5"/>
    <n v="187785"/>
    <n v="2632.5"/>
    <n v="5472.25"/>
    <n v="547.22500000000002"/>
    <n v="5532.4447499999997"/>
    <n v="558776.91975"/>
  </r>
  <r>
    <d v="2024-06-12T00:00:00"/>
    <x v="2"/>
    <x v="0"/>
    <m/>
    <x v="55"/>
    <s v="Dro"/>
    <x v="0"/>
    <n v="65"/>
    <n v="1755"/>
    <n v="481"/>
    <n v="150"/>
    <n v="100"/>
    <n v="50"/>
    <n v="300"/>
    <n v="1"/>
    <n v="1161.27"/>
    <n v="1190.1300000000001"/>
    <n v="1272.08"/>
    <n v="174190.5"/>
    <n v="119013.00000000001"/>
    <n v="63604"/>
    <n v="356807.5"/>
    <n v="187785"/>
    <n v="2632.5"/>
    <n v="5472.25"/>
    <n v="547.22500000000002"/>
    <n v="5532.4447499999997"/>
    <n v="558776.91975"/>
  </r>
  <r>
    <d v="2024-06-12T00:00:00"/>
    <x v="2"/>
    <x v="0"/>
    <m/>
    <x v="55"/>
    <s v="Dro"/>
    <x v="0"/>
    <n v="65"/>
    <n v="1755"/>
    <n v="482"/>
    <n v="150"/>
    <n v="100"/>
    <n v="50"/>
    <n v="300"/>
    <n v="1"/>
    <n v="1161.27"/>
    <n v="1190.1300000000001"/>
    <n v="1272.08"/>
    <n v="174190.5"/>
    <n v="119013.00000000001"/>
    <n v="63604"/>
    <n v="356807.5"/>
    <n v="187785"/>
    <n v="2632.5"/>
    <n v="5472.25"/>
    <n v="547.22500000000002"/>
    <n v="5532.4447499999997"/>
    <n v="558776.91975"/>
  </r>
  <r>
    <d v="2024-06-12T00:00:00"/>
    <x v="2"/>
    <x v="0"/>
    <m/>
    <x v="55"/>
    <s v="Dro"/>
    <x v="0"/>
    <n v="65"/>
    <n v="1755"/>
    <n v="483"/>
    <n v="150"/>
    <n v="100"/>
    <n v="50"/>
    <n v="300"/>
    <n v="1"/>
    <n v="1161.27"/>
    <n v="1190.1300000000001"/>
    <n v="1272.08"/>
    <n v="174190.5"/>
    <n v="119013.00000000001"/>
    <n v="63604"/>
    <n v="356807.5"/>
    <n v="187785"/>
    <n v="2632.5"/>
    <n v="5472.25"/>
    <n v="547.22500000000002"/>
    <n v="5532.4447499999997"/>
    <n v="558776.91975"/>
  </r>
  <r>
    <d v="2024-06-12T00:00:00"/>
    <x v="2"/>
    <x v="0"/>
    <m/>
    <x v="4"/>
    <s v="Dro"/>
    <x v="0"/>
    <n v="65"/>
    <n v="1170"/>
    <n v="484"/>
    <n v="200"/>
    <n v="0"/>
    <n v="0"/>
    <n v="200"/>
    <n v="1"/>
    <n v="1161.27"/>
    <n v="1190.1300000000001"/>
    <n v="1272.08"/>
    <n v="232254"/>
    <n v="0"/>
    <n v="0"/>
    <n v="232254"/>
    <n v="125190"/>
    <n v="1755"/>
    <n v="3591.9900000000002"/>
    <n v="359.19900000000007"/>
    <n v="3631.50189"/>
    <n v="366781.69089000003"/>
  </r>
  <r>
    <d v="2024-06-12T00:00:00"/>
    <x v="2"/>
    <x v="0"/>
    <m/>
    <x v="6"/>
    <s v="Dro"/>
    <x v="0"/>
    <n v="65"/>
    <n v="1755"/>
    <n v="485"/>
    <n v="170"/>
    <n v="130"/>
    <n v="0"/>
    <n v="300"/>
    <n v="1"/>
    <n v="1161.27"/>
    <n v="1190.1300000000001"/>
    <n v="1272.08"/>
    <n v="197415.9"/>
    <n v="154716.90000000002"/>
    <n v="0"/>
    <n v="352132.80000000005"/>
    <n v="187785"/>
    <n v="2632.5"/>
    <n v="5425.5030000000006"/>
    <n v="542.55030000000011"/>
    <n v="5485.1835330000013"/>
    <n v="554003.53683300002"/>
  </r>
  <r>
    <d v="2024-06-12T00:00:00"/>
    <x v="2"/>
    <x v="0"/>
    <m/>
    <x v="14"/>
    <s v="jso"/>
    <x v="3"/>
    <n v="50"/>
    <n v="5400"/>
    <n v="486"/>
    <n v="650"/>
    <n v="400"/>
    <n v="150"/>
    <n v="1200"/>
    <n v="1"/>
    <n v="919.43"/>
    <n v="948.3"/>
    <n v="1030.25"/>
    <n v="597629.5"/>
    <n v="379320"/>
    <n v="154537.5"/>
    <n v="1131487"/>
    <n v="577800"/>
    <n v="8100"/>
    <n v="17173.87"/>
    <n v="1717.3869999999999"/>
    <n v="17362.782570000003"/>
    <n v="1753641.0395700003"/>
  </r>
  <r>
    <d v="2024-06-12T00:00:00"/>
    <x v="2"/>
    <x v="8"/>
    <m/>
    <x v="75"/>
    <s v="mo"/>
    <x v="1"/>
    <n v="50"/>
    <n v="1575"/>
    <n v="97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6-12T00:00:00"/>
    <x v="2"/>
    <x v="8"/>
    <m/>
    <x v="75"/>
    <s v="mo"/>
    <x v="1"/>
    <n v="50"/>
    <n v="1575"/>
    <n v="98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6-12T00:00:00"/>
    <x v="2"/>
    <x v="8"/>
    <m/>
    <x v="75"/>
    <s v="mo"/>
    <x v="1"/>
    <n v="50"/>
    <n v="1575"/>
    <n v="99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6-12T00:00:00"/>
    <x v="2"/>
    <x v="8"/>
    <m/>
    <x v="75"/>
    <s v="mo"/>
    <x v="1"/>
    <n v="50"/>
    <n v="1575"/>
    <n v="100"/>
    <n v="150"/>
    <n v="150"/>
    <n v="50"/>
    <n v="350"/>
    <n v="1"/>
    <n v="919.43"/>
    <n v="948.3"/>
    <n v="1030.25"/>
    <n v="137914.5"/>
    <n v="142245"/>
    <n v="51512.5"/>
    <n v="331672"/>
    <n v="168525"/>
    <n v="2362.5"/>
    <n v="5025.5950000000003"/>
    <n v="502.55950000000007"/>
    <n v="5080.8765449999992"/>
    <n v="513168.53104499995"/>
  </r>
  <r>
    <d v="2024-06-12T00:00:00"/>
    <x v="2"/>
    <x v="2"/>
    <m/>
    <x v="30"/>
    <s v="jso"/>
    <x v="3"/>
    <n v="50"/>
    <n v="900"/>
    <n v="365"/>
    <n v="0"/>
    <n v="0"/>
    <n v="200"/>
    <n v="200"/>
    <n v="1"/>
    <n v="919.43"/>
    <n v="948.3"/>
    <n v="1030.25"/>
    <n v="0"/>
    <n v="0"/>
    <n v="206050"/>
    <n v="206050"/>
    <n v="96300"/>
    <n v="1350"/>
    <n v="3037"/>
    <n v="303.7"/>
    <n v="3070.4070000000002"/>
    <n v="310111.10700000002"/>
  </r>
  <r>
    <d v="2024-06-12T00:00:00"/>
    <x v="2"/>
    <x v="2"/>
    <m/>
    <x v="30"/>
    <s v="jso"/>
    <x v="3"/>
    <n v="50"/>
    <n v="2250"/>
    <n v="366"/>
    <n v="0"/>
    <n v="500"/>
    <n v="0"/>
    <n v="500"/>
    <n v="1"/>
    <n v="919.43"/>
    <n v="948.3"/>
    <n v="1030.25"/>
    <n v="0"/>
    <n v="474150"/>
    <n v="0"/>
    <n v="474150"/>
    <n v="240750"/>
    <n v="3375"/>
    <n v="7182.75"/>
    <n v="718.27500000000009"/>
    <n v="7261.7602500000003"/>
    <n v="733437.78525000007"/>
  </r>
  <r>
    <d v="2024-06-12T00:00:00"/>
    <x v="2"/>
    <x v="2"/>
    <m/>
    <x v="30"/>
    <s v="jso"/>
    <x v="3"/>
    <n v="50"/>
    <n v="1575"/>
    <n v="367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6-12T00:00:00"/>
    <x v="2"/>
    <x v="2"/>
    <m/>
    <x v="30"/>
    <s v="jso"/>
    <x v="3"/>
    <n v="50"/>
    <n v="1575"/>
    <n v="368"/>
    <n v="350"/>
    <n v="0"/>
    <n v="0"/>
    <n v="350"/>
    <n v="1"/>
    <n v="919.43"/>
    <n v="948.3"/>
    <n v="1030.25"/>
    <n v="321800.5"/>
    <n v="0"/>
    <n v="0"/>
    <n v="321800.5"/>
    <n v="168525"/>
    <n v="2362.5"/>
    <n v="4926.88"/>
    <n v="492.68800000000005"/>
    <n v="4981.0756800000008"/>
    <n v="503088.64368000004"/>
  </r>
  <r>
    <d v="2024-06-12T00:00:00"/>
    <x v="2"/>
    <x v="2"/>
    <m/>
    <x v="116"/>
    <s v="jmso"/>
    <x v="2"/>
    <n v="50"/>
    <n v="900"/>
    <n v="369"/>
    <n v="100"/>
    <n v="100"/>
    <n v="0"/>
    <n v="200"/>
    <n v="1"/>
    <n v="919.43"/>
    <n v="948.3"/>
    <n v="1030.25"/>
    <n v="91943"/>
    <n v="94830"/>
    <n v="0"/>
    <n v="186773"/>
    <n v="96300"/>
    <n v="1350"/>
    <n v="2844.23"/>
    <n v="284.423"/>
    <n v="2875.5165299999999"/>
    <n v="290427.16953000001"/>
  </r>
  <r>
    <d v="2024-06-12T00:00:00"/>
    <x v="2"/>
    <x v="2"/>
    <m/>
    <x v="116"/>
    <s v="jso"/>
    <x v="3"/>
    <n v="50"/>
    <n v="450"/>
    <n v="369"/>
    <n v="0"/>
    <n v="100"/>
    <n v="0"/>
    <n v="100"/>
    <n v="1"/>
    <n v="919.43"/>
    <n v="948.3"/>
    <n v="1030.25"/>
    <n v="0"/>
    <n v="94830"/>
    <n v="0"/>
    <n v="94830"/>
    <n v="48150"/>
    <n v="675"/>
    <n v="1436.55"/>
    <n v="143.655"/>
    <n v="1452.35205"/>
    <n v="146687.55704999997"/>
  </r>
  <r>
    <d v="2024-06-12T00:00:00"/>
    <x v="2"/>
    <x v="2"/>
    <m/>
    <x v="116"/>
    <s v="javo"/>
    <x v="7"/>
    <n v="50"/>
    <n v="1350"/>
    <n v="370"/>
    <n v="150"/>
    <n v="150"/>
    <n v="0"/>
    <n v="300"/>
    <n v="1"/>
    <n v="919.43"/>
    <n v="948.3"/>
    <n v="1030.25"/>
    <n v="137914.5"/>
    <n v="142245"/>
    <n v="0"/>
    <n v="280159.5"/>
    <n v="144450"/>
    <n v="2025"/>
    <n v="4266.3450000000003"/>
    <n v="426.63450000000006"/>
    <n v="4313.2747949999994"/>
    <n v="435640.75429499993"/>
  </r>
  <r>
    <d v="2024-06-12T00:00:00"/>
    <x v="2"/>
    <x v="2"/>
    <m/>
    <x v="116"/>
    <s v="jso"/>
    <x v="3"/>
    <n v="50"/>
    <n v="450"/>
    <n v="371"/>
    <n v="0"/>
    <n v="0"/>
    <n v="100"/>
    <n v="100"/>
    <n v="1"/>
    <n v="919.43"/>
    <n v="948.3"/>
    <n v="1030.25"/>
    <n v="0"/>
    <n v="0"/>
    <n v="103025"/>
    <n v="103025"/>
    <n v="48150"/>
    <n v="675"/>
    <n v="1518.5"/>
    <n v="151.85"/>
    <n v="1535.2035000000001"/>
    <n v="155055.55350000001"/>
  </r>
  <r>
    <d v="2024-06-12T00:00:00"/>
    <x v="2"/>
    <x v="4"/>
    <m/>
    <x v="7"/>
    <s v="mo"/>
    <x v="1"/>
    <n v="50"/>
    <n v="1350"/>
    <n v="307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12T00:00:00"/>
    <x v="2"/>
    <x v="4"/>
    <m/>
    <x v="7"/>
    <s v="mo"/>
    <x v="1"/>
    <n v="50"/>
    <n v="1350"/>
    <n v="308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12T00:00:00"/>
    <x v="2"/>
    <x v="4"/>
    <m/>
    <x v="7"/>
    <s v="mo"/>
    <x v="1"/>
    <n v="50"/>
    <n v="1350"/>
    <n v="309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12T00:00:00"/>
    <x v="2"/>
    <x v="4"/>
    <m/>
    <x v="7"/>
    <s v="mo"/>
    <x v="1"/>
    <n v="50"/>
    <n v="900"/>
    <n v="310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6-12T00:00:00"/>
    <x v="2"/>
    <x v="4"/>
    <m/>
    <x v="7"/>
    <s v="mo"/>
    <x v="1"/>
    <n v="50"/>
    <n v="1350"/>
    <n v="311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12T00:00:00"/>
    <x v="2"/>
    <x v="4"/>
    <m/>
    <x v="10"/>
    <s v="jso"/>
    <x v="3"/>
    <n v="50"/>
    <n v="1350"/>
    <n v="312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12T00:00:00"/>
    <x v="2"/>
    <x v="4"/>
    <m/>
    <x v="10"/>
    <s v="jso"/>
    <x v="3"/>
    <n v="50"/>
    <n v="1350"/>
    <n v="313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12T00:00:00"/>
    <x v="2"/>
    <x v="4"/>
    <m/>
    <x v="10"/>
    <s v="jso"/>
    <x v="3"/>
    <n v="50"/>
    <n v="1350"/>
    <n v="314"/>
    <n v="300"/>
    <n v="0"/>
    <n v="0"/>
    <n v="300"/>
    <n v="1"/>
    <n v="919.43"/>
    <n v="948.3"/>
    <n v="1030.25"/>
    <n v="275829"/>
    <n v="0"/>
    <n v="0"/>
    <n v="275829"/>
    <n v="144450"/>
    <n v="2025"/>
    <n v="4223.04"/>
    <n v="422.30400000000003"/>
    <n v="4269.4934400000002"/>
    <n v="431218.83743999997"/>
  </r>
  <r>
    <d v="2024-06-12T00:00:00"/>
    <x v="2"/>
    <x v="4"/>
    <m/>
    <x v="10"/>
    <s v="jso"/>
    <x v="3"/>
    <n v="50"/>
    <n v="900"/>
    <n v="315"/>
    <n v="0"/>
    <n v="200"/>
    <n v="0"/>
    <n v="200"/>
    <n v="1"/>
    <n v="919.43"/>
    <n v="948.3"/>
    <n v="1030.25"/>
    <n v="0"/>
    <n v="189660"/>
    <n v="0"/>
    <n v="189660"/>
    <n v="96300"/>
    <n v="1350"/>
    <n v="2873.1"/>
    <n v="287.31"/>
    <n v="2904.7040999999999"/>
    <n v="293375.11409999995"/>
  </r>
  <r>
    <d v="2024-06-12T00:00:00"/>
    <x v="2"/>
    <x v="4"/>
    <m/>
    <x v="10"/>
    <s v="jso"/>
    <x v="3"/>
    <n v="50"/>
    <n v="1350"/>
    <n v="316"/>
    <n v="0"/>
    <n v="0"/>
    <n v="300"/>
    <n v="300"/>
    <n v="1"/>
    <n v="919.43"/>
    <n v="948.3"/>
    <n v="1030.25"/>
    <n v="0"/>
    <n v="0"/>
    <n v="309075"/>
    <n v="309075"/>
    <n v="144450"/>
    <n v="2025"/>
    <n v="4555.5"/>
    <n v="455.55"/>
    <n v="4605.6104999999998"/>
    <n v="465166.6605"/>
  </r>
  <r>
    <d v="2024-06-12T00:00:00"/>
    <x v="2"/>
    <x v="5"/>
    <m/>
    <x v="62"/>
    <s v="mo"/>
    <x v="1"/>
    <n v="50"/>
    <n v="3150"/>
    <n v="99"/>
    <n v="450"/>
    <n v="150"/>
    <n v="100"/>
    <n v="700"/>
    <n v="1"/>
    <n v="919.43"/>
    <n v="948.3"/>
    <n v="1030.25"/>
    <n v="413743.5"/>
    <n v="142245"/>
    <n v="103025"/>
    <n v="659013.5"/>
    <n v="337050"/>
    <n v="4725"/>
    <n v="10007.885"/>
    <n v="1000.7885000000001"/>
    <n v="10117.971735000001"/>
    <n v="1021915.1452350001"/>
  </r>
  <r>
    <d v="2024-06-12T00:00:00"/>
    <x v="2"/>
    <x v="5"/>
    <m/>
    <x v="62"/>
    <s v="mo"/>
    <x v="1"/>
    <n v="50"/>
    <n v="3150"/>
    <n v="100"/>
    <n v="400"/>
    <n v="300"/>
    <n v="0"/>
    <n v="700"/>
    <n v="1"/>
    <n v="919.43"/>
    <n v="948.3"/>
    <n v="1030.25"/>
    <n v="367772"/>
    <n v="284490"/>
    <n v="0"/>
    <n v="652262"/>
    <n v="337050"/>
    <n v="4725"/>
    <n v="9940.3700000000008"/>
    <n v="994.03700000000015"/>
    <n v="10049.71407"/>
    <n v="1015021.12107"/>
  </r>
  <r>
    <d v="2024-06-12T00:00:00"/>
    <x v="2"/>
    <x v="9"/>
    <m/>
    <x v="80"/>
    <s v="jmso"/>
    <x v="2"/>
    <n v="50"/>
    <n v="450"/>
    <n v="138"/>
    <n v="60"/>
    <n v="40"/>
    <n v="0"/>
    <n v="100"/>
    <n v="1"/>
    <n v="919.43"/>
    <n v="948.3"/>
    <n v="1030.25"/>
    <n v="55165.799999999996"/>
    <n v="37932"/>
    <n v="0"/>
    <n v="93097.799999999988"/>
    <n v="48150"/>
    <n v="675"/>
    <n v="1419.2279999999998"/>
    <n v="141.9228"/>
    <n v="1434.839508"/>
    <n v="144918.790308"/>
  </r>
  <r>
    <d v="2024-06-12T00:00:00"/>
    <x v="2"/>
    <x v="9"/>
    <m/>
    <x v="80"/>
    <s v="jmso"/>
    <x v="2"/>
    <n v="50"/>
    <n v="810"/>
    <n v="139"/>
    <n v="75"/>
    <n v="105"/>
    <n v="0"/>
    <n v="180"/>
    <n v="1"/>
    <n v="919.43"/>
    <n v="948.3"/>
    <n v="1030.25"/>
    <n v="68957.25"/>
    <n v="99571.5"/>
    <n v="0"/>
    <n v="168528.75"/>
    <n v="86670"/>
    <n v="1215"/>
    <n v="2564.1375000000003"/>
    <n v="256.41375000000005"/>
    <n v="2592.3430125000004"/>
    <n v="261826.64426250002"/>
  </r>
  <r>
    <d v="2024-06-12T00:00:00"/>
    <x v="2"/>
    <x v="9"/>
    <m/>
    <x v="80"/>
    <s v="jmso"/>
    <x v="2"/>
    <n v="50"/>
    <n v="540"/>
    <n v="140"/>
    <n v="60"/>
    <n v="60"/>
    <n v="0"/>
    <n v="120"/>
    <n v="1"/>
    <n v="919.43"/>
    <n v="948.3"/>
    <n v="1030.25"/>
    <n v="55165.799999999996"/>
    <n v="56898"/>
    <n v="0"/>
    <n v="112063.79999999999"/>
    <n v="57780"/>
    <n v="810"/>
    <n v="1706.538"/>
    <n v="170.65380000000002"/>
    <n v="1725.3099179999999"/>
    <n v="174256.301718"/>
  </r>
  <r>
    <d v="2024-06-13T00:00:00"/>
    <x v="2"/>
    <x v="7"/>
    <m/>
    <x v="66"/>
    <s v="jso"/>
    <x v="3"/>
    <n v="50"/>
    <n v="6300"/>
    <n v="22"/>
    <n v="300"/>
    <n v="800"/>
    <n v="300"/>
    <n v="1400"/>
    <n v="1"/>
    <n v="919.43"/>
    <n v="948.3"/>
    <n v="1030.25"/>
    <n v="275829"/>
    <n v="758640"/>
    <n v="309075"/>
    <n v="1343544"/>
    <n v="674100"/>
    <n v="9450"/>
    <n v="20270.939999999999"/>
    <n v="2027.0940000000001"/>
    <n v="20493.920340000001"/>
    <n v="2069885.9543399999"/>
  </r>
  <r>
    <d v="2024-06-13T00:00:00"/>
    <x v="2"/>
    <x v="3"/>
    <m/>
    <x v="43"/>
    <s v="jso"/>
    <x v="3"/>
    <n v="50"/>
    <n v="1170"/>
    <n v="242"/>
    <n v="60"/>
    <n v="90"/>
    <n v="110"/>
    <n v="260"/>
    <n v="1"/>
    <n v="919.43"/>
    <n v="948.3"/>
    <n v="1030.25"/>
    <n v="55165.799999999996"/>
    <n v="85347"/>
    <n v="113327.5"/>
    <n v="253840.3"/>
    <n v="125190"/>
    <n v="1755"/>
    <n v="3807.8530000000001"/>
    <n v="380.78530000000001"/>
    <n v="3849.7393830000001"/>
    <n v="388823.67768299999"/>
  </r>
  <r>
    <d v="2024-06-13T00:00:00"/>
    <x v="2"/>
    <x v="3"/>
    <m/>
    <x v="43"/>
    <s v="cwo"/>
    <x v="4"/>
    <n v="65"/>
    <n v="585"/>
    <n v="242"/>
    <n v="100"/>
    <n v="0"/>
    <n v="0"/>
    <n v="100"/>
    <n v="1"/>
    <n v="1160.02"/>
    <n v="1188.9000000000001"/>
    <n v="1270.83"/>
    <n v="116002"/>
    <n v="0"/>
    <n v="0"/>
    <n v="116002"/>
    <n v="62595"/>
    <n v="877.5"/>
    <n v="1794.7450000000001"/>
    <n v="179.47450000000003"/>
    <n v="1814.4871950000002"/>
    <n v="183263.206695"/>
  </r>
  <r>
    <d v="2024-06-13T00:00:00"/>
    <x v="2"/>
    <x v="0"/>
    <m/>
    <x v="1"/>
    <s v="jso"/>
    <x v="3"/>
    <n v="50"/>
    <n v="1350"/>
    <n v="487"/>
    <n v="50"/>
    <n v="50"/>
    <n v="200"/>
    <n v="300"/>
    <n v="1"/>
    <n v="919.43"/>
    <n v="948.3"/>
    <n v="1030.25"/>
    <n v="45971.5"/>
    <n v="47415"/>
    <n v="206050"/>
    <n v="299436.5"/>
    <n v="144450"/>
    <n v="2025"/>
    <n v="4459.1149999999998"/>
    <n v="445.91149999999999"/>
    <n v="4508.1652649999996"/>
    <n v="455324.691765"/>
  </r>
  <r>
    <d v="2024-06-13T00:00:00"/>
    <x v="2"/>
    <x v="0"/>
    <m/>
    <x v="106"/>
    <s v="jso"/>
    <x v="3"/>
    <n v="50"/>
    <n v="855"/>
    <n v="488"/>
    <n v="190"/>
    <n v="0"/>
    <n v="0"/>
    <n v="190"/>
    <n v="1"/>
    <n v="919.43"/>
    <n v="948.3"/>
    <n v="1030.25"/>
    <n v="174691.69999999998"/>
    <n v="0"/>
    <n v="0"/>
    <n v="174691.69999999998"/>
    <n v="91485"/>
    <n v="1282.5"/>
    <n v="2674.5919999999996"/>
    <n v="267.45919999999995"/>
    <n v="2704.0125119999993"/>
    <n v="273105.26371199993"/>
  </r>
  <r>
    <d v="2024-06-13T00:00:00"/>
    <x v="2"/>
    <x v="0"/>
    <m/>
    <x v="106"/>
    <s v="jso"/>
    <x v="3"/>
    <n v="50"/>
    <n v="4050"/>
    <n v="489"/>
    <n v="800"/>
    <n v="50"/>
    <n v="50"/>
    <n v="900"/>
    <n v="1"/>
    <n v="919.43"/>
    <n v="948.3"/>
    <n v="1030.25"/>
    <n v="735544"/>
    <n v="47415"/>
    <n v="51512.5"/>
    <n v="834471.5"/>
    <n v="433350"/>
    <n v="6075"/>
    <n v="12738.965"/>
    <n v="1273.8965000000001"/>
    <n v="12879.093615000002"/>
    <n v="1300788.455115"/>
  </r>
  <r>
    <d v="2024-06-13T00:00:00"/>
    <x v="2"/>
    <x v="0"/>
    <m/>
    <x v="13"/>
    <s v="Dro"/>
    <x v="0"/>
    <n v="65"/>
    <n v="1345.5"/>
    <n v="490"/>
    <n v="80"/>
    <n v="100"/>
    <n v="50"/>
    <n v="230"/>
    <n v="1"/>
    <n v="1161.27"/>
    <n v="1190.1300000000001"/>
    <n v="1272.08"/>
    <n v="92901.6"/>
    <n v="119013.00000000001"/>
    <n v="63604"/>
    <n v="275518.60000000003"/>
    <n v="143968.5"/>
    <n v="2018.25"/>
    <n v="4215.0535"/>
    <n v="421.50535000000002"/>
    <n v="4261.4190884999998"/>
    <n v="430403.32793850004"/>
  </r>
  <r>
    <d v="2024-06-13T00:00:00"/>
    <x v="2"/>
    <x v="0"/>
    <m/>
    <x v="13"/>
    <s v="jso"/>
    <x v="3"/>
    <n v="50"/>
    <n v="4.5"/>
    <n v="490"/>
    <n v="1"/>
    <n v="0"/>
    <n v="0"/>
    <n v="1"/>
    <n v="1"/>
    <n v="919.43"/>
    <n v="948.3"/>
    <n v="1030.25"/>
    <n v="919.43"/>
    <n v="0"/>
    <n v="0"/>
    <n v="919.43"/>
    <n v="481.5"/>
    <n v="6.75"/>
    <n v="14.076799999999999"/>
    <n v="1.40768"/>
    <n v="14.2316448"/>
    <n v="1437.3961247999998"/>
  </r>
  <r>
    <d v="2024-06-13T00:00:00"/>
    <x v="2"/>
    <x v="0"/>
    <m/>
    <x v="84"/>
    <s v="Dro"/>
    <x v="0"/>
    <n v="65"/>
    <n v="2047.4999999999998"/>
    <n v="491"/>
    <n v="300"/>
    <n v="50"/>
    <n v="0"/>
    <n v="350"/>
    <n v="1"/>
    <n v="1161.27"/>
    <n v="1190.1300000000001"/>
    <n v="1272.08"/>
    <n v="348381"/>
    <n v="59506.500000000007"/>
    <n v="0"/>
    <n v="407887.5"/>
    <n v="219082.49999999997"/>
    <n v="3071.2499999999995"/>
    <n v="6300.4125000000004"/>
    <n v="630.0412500000001"/>
    <n v="6369.7170374999996"/>
    <n v="643341.42078749998"/>
  </r>
  <r>
    <d v="2024-06-13T00:00:00"/>
    <x v="2"/>
    <x v="0"/>
    <m/>
    <x v="56"/>
    <s v="Dro"/>
    <x v="0"/>
    <n v="65"/>
    <n v="1755"/>
    <n v="492"/>
    <n v="150"/>
    <n v="0"/>
    <n v="150"/>
    <n v="300"/>
    <n v="1"/>
    <n v="1161.27"/>
    <n v="1190.1300000000001"/>
    <n v="1272.08"/>
    <n v="174190.5"/>
    <n v="0"/>
    <n v="190812"/>
    <n v="365002.5"/>
    <n v="187785"/>
    <n v="2632.5"/>
    <n v="5554.2"/>
    <n v="555.41999999999996"/>
    <n v="5615.2961999999998"/>
    <n v="567144.91619999998"/>
  </r>
  <r>
    <d v="2024-06-13T00:00:00"/>
    <x v="2"/>
    <x v="0"/>
    <m/>
    <x v="38"/>
    <s v="jso"/>
    <x v="3"/>
    <n v="50"/>
    <n v="900"/>
    <n v="493"/>
    <n v="200"/>
    <n v="0"/>
    <n v="0"/>
    <n v="200"/>
    <n v="1"/>
    <n v="919.43"/>
    <n v="948.3"/>
    <n v="1030.25"/>
    <n v="183886"/>
    <n v="0"/>
    <n v="0"/>
    <n v="183886"/>
    <n v="96300"/>
    <n v="1350"/>
    <n v="2815.36"/>
    <n v="281.536"/>
    <n v="2846.3289600000003"/>
    <n v="287479.22496000002"/>
  </r>
  <r>
    <d v="2024-06-13T00:00:00"/>
    <x v="2"/>
    <x v="0"/>
    <m/>
    <x v="38"/>
    <s v="jso"/>
    <x v="3"/>
    <n v="50"/>
    <n v="2250"/>
    <n v="494"/>
    <n v="300"/>
    <n v="200"/>
    <n v="0"/>
    <n v="500"/>
    <n v="1"/>
    <n v="919.43"/>
    <n v="948.3"/>
    <n v="1030.25"/>
    <n v="275829"/>
    <n v="189660"/>
    <n v="0"/>
    <n v="465489"/>
    <n v="240750"/>
    <n v="3375"/>
    <n v="7096.14"/>
    <n v="709.61400000000003"/>
    <n v="7174.1975400000001"/>
    <n v="724593.95153999992"/>
  </r>
  <r>
    <d v="2024-06-13T00:00:00"/>
    <x v="2"/>
    <x v="0"/>
    <m/>
    <x v="38"/>
    <s v="jso"/>
    <x v="3"/>
    <n v="50"/>
    <n v="2250"/>
    <n v="495"/>
    <n v="300"/>
    <n v="200"/>
    <n v="0"/>
    <n v="500"/>
    <n v="1"/>
    <n v="919.43"/>
    <n v="948.3"/>
    <n v="1030.25"/>
    <n v="275829"/>
    <n v="189660"/>
    <n v="0"/>
    <n v="465489"/>
    <n v="240750"/>
    <n v="3375"/>
    <n v="7096.14"/>
    <n v="709.61400000000003"/>
    <n v="7174.1975400000001"/>
    <n v="724593.95153999992"/>
  </r>
  <r>
    <d v="2024-06-13T00:00:00"/>
    <x v="2"/>
    <x v="2"/>
    <m/>
    <x v="28"/>
    <s v="jmso"/>
    <x v="2"/>
    <n v="50"/>
    <n v="1800"/>
    <n v="372"/>
    <n v="400"/>
    <n v="0"/>
    <n v="0"/>
    <n v="400"/>
    <n v="1"/>
    <n v="919.43"/>
    <n v="948.3"/>
    <n v="1030.25"/>
    <n v="367772"/>
    <n v="0"/>
    <n v="0"/>
    <n v="367772"/>
    <n v="192600"/>
    <n v="2700"/>
    <n v="5630.72"/>
    <n v="563.072"/>
    <n v="5692.6579200000006"/>
    <n v="574958.44992000004"/>
  </r>
  <r>
    <d v="2024-06-13T00:00:00"/>
    <x v="2"/>
    <x v="2"/>
    <m/>
    <x v="28"/>
    <s v="jmso"/>
    <x v="2"/>
    <n v="50"/>
    <n v="1350"/>
    <n v="373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13T00:00:00"/>
    <x v="2"/>
    <x v="2"/>
    <m/>
    <x v="28"/>
    <s v="jmso"/>
    <x v="2"/>
    <n v="50"/>
    <n v="1350"/>
    <n v="374"/>
    <n v="0"/>
    <n v="300"/>
    <n v="0"/>
    <n v="300"/>
    <n v="1"/>
    <n v="919.43"/>
    <n v="948.3"/>
    <n v="1030.25"/>
    <n v="0"/>
    <n v="284490"/>
    <n v="0"/>
    <n v="284490"/>
    <n v="144450"/>
    <n v="2025"/>
    <n v="4309.6499999999996"/>
    <n v="430.96499999999997"/>
    <n v="4357.0561500000003"/>
    <n v="440062.67115000007"/>
  </r>
  <r>
    <d v="2024-06-13T00:00:00"/>
    <x v="2"/>
    <x v="2"/>
    <m/>
    <x v="28"/>
    <s v="jmso"/>
    <x v="2"/>
    <n v="50"/>
    <n v="1800"/>
    <n v="375"/>
    <n v="0"/>
    <n v="0"/>
    <n v="400"/>
    <n v="400"/>
    <n v="1"/>
    <n v="919.43"/>
    <n v="948.3"/>
    <n v="1030.25"/>
    <n v="0"/>
    <n v="0"/>
    <n v="412100"/>
    <n v="412100"/>
    <n v="192600"/>
    <n v="2700"/>
    <n v="6074"/>
    <n v="607.4"/>
    <n v="6140.8140000000003"/>
    <n v="620222.21400000004"/>
  </r>
  <r>
    <d v="2024-06-13T00:00:00"/>
    <x v="2"/>
    <x v="1"/>
    <m/>
    <x v="8"/>
    <s v="mo"/>
    <x v="1"/>
    <n v="50"/>
    <n v="2925"/>
    <n v="235"/>
    <n v="250"/>
    <n v="0"/>
    <n v="400"/>
    <n v="650"/>
    <n v="1"/>
    <n v="919.43"/>
    <n v="948.3"/>
    <n v="1030.25"/>
    <n v="229857.5"/>
    <n v="0"/>
    <n v="412100"/>
    <n v="641957.5"/>
    <n v="312975"/>
    <n v="4387.5"/>
    <n v="9593.2000000000007"/>
    <n v="959.32000000000016"/>
    <n v="9698.7251999999989"/>
    <n v="979571.24519999989"/>
  </r>
  <r>
    <d v="2024-06-13T00:00:00"/>
    <x v="2"/>
    <x v="1"/>
    <m/>
    <x v="8"/>
    <s v="mo"/>
    <x v="1"/>
    <n v="50"/>
    <n v="3375"/>
    <n v="236"/>
    <n v="0"/>
    <n v="750"/>
    <n v="0"/>
    <n v="750"/>
    <n v="1"/>
    <n v="919.43"/>
    <n v="948.3"/>
    <n v="1030.25"/>
    <n v="0"/>
    <n v="711225"/>
    <n v="0"/>
    <n v="711225"/>
    <n v="361125"/>
    <n v="5062.5"/>
    <n v="10774.125"/>
    <n v="1077.4125000000001"/>
    <n v="10892.640375000001"/>
    <n v="1100156.6778750001"/>
  </r>
  <r>
    <d v="2024-06-13T00:00:00"/>
    <x v="2"/>
    <x v="1"/>
    <m/>
    <x v="91"/>
    <s v="jso"/>
    <x v="3"/>
    <n v="50"/>
    <n v="4050"/>
    <n v="237"/>
    <n v="0"/>
    <n v="400"/>
    <n v="500"/>
    <n v="900"/>
    <n v="1"/>
    <n v="919.43"/>
    <n v="948.3"/>
    <n v="1030.25"/>
    <n v="0"/>
    <n v="379320"/>
    <n v="515125"/>
    <n v="894445"/>
    <n v="433350"/>
    <n v="6075"/>
    <n v="13338.7"/>
    <n v="1333.8700000000001"/>
    <n v="13485.425700000002"/>
    <n v="1362027.9957000001"/>
  </r>
  <r>
    <d v="2024-06-13T00:00:00"/>
    <x v="2"/>
    <x v="1"/>
    <m/>
    <x v="91"/>
    <s v="jso"/>
    <x v="3"/>
    <n v="50"/>
    <n v="2250"/>
    <n v="238"/>
    <n v="500"/>
    <n v="0"/>
    <n v="0"/>
    <n v="500"/>
    <n v="1"/>
    <n v="919.43"/>
    <n v="948.3"/>
    <n v="1030.25"/>
    <n v="459715"/>
    <n v="0"/>
    <n v="0"/>
    <n v="459715"/>
    <n v="240750"/>
    <n v="3375"/>
    <n v="7038.4000000000005"/>
    <n v="703.84000000000015"/>
    <n v="7115.8224"/>
    <n v="718698.06239999994"/>
  </r>
  <r>
    <d v="2024-06-13T00:00:00"/>
    <x v="2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d v="2024-06-13T00:00:00"/>
    <x v="2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d v="2024-06-13T00:00:00"/>
    <x v="2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d v="2024-06-13T00:00:00"/>
    <x v="2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  <r>
    <m/>
    <x v="3"/>
    <x v="10"/>
    <m/>
    <x v="118"/>
    <m/>
    <x v="9"/>
    <s v=""/>
    <n v="0"/>
    <m/>
    <n v="0"/>
    <n v="0"/>
    <n v="0"/>
    <n v="0"/>
    <s v=""/>
    <s v=""/>
    <s v=""/>
    <s v=""/>
    <s v=" "/>
    <s v=" "/>
    <s v=" 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3:H16" firstHeaderRow="1" firstDataRow="2" firstDataCol="1" rowPageCount="1" colPageCount="1"/>
  <pivotFields count="28">
    <pivotField compact="0" outline="0" showAll="0"/>
    <pivotField axis="axisPage" compact="0" outline="0" multipleItemSelectionAllowed="1" showAll="0">
      <items count="5">
        <item x="0"/>
        <item x="1"/>
        <item x="2"/>
        <item x="3"/>
        <item t="default"/>
      </items>
    </pivotField>
    <pivotField axis="axisRow" compact="0" outline="0" showAll="0">
      <items count="12">
        <item x="9"/>
        <item x="5"/>
        <item x="3"/>
        <item x="0"/>
        <item x="1"/>
        <item x="7"/>
        <item x="6"/>
        <item x="8"/>
        <item x="4"/>
        <item x="2"/>
        <item x="1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8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1">
    <pageField fld="1" hier="-1"/>
  </pageFields>
  <dataFields count="7">
    <dataField name="Sum of Total1" fld="21" baseField="3" baseItem="0"/>
    <dataField name="Sum of Ex. Duty" fld="22" baseField="3" baseItem="0"/>
    <dataField name="Sum of Spl lic Fee" fld="23" baseField="3" baseItem="0"/>
    <dataField name="Sum of Vat" fld="24" baseField="3" baseItem="0"/>
    <dataField name="Sum of Vat Surc." fld="25" baseField="3" baseItem="0"/>
    <dataField name="Sum of Tcs" fld="26" baseField="3" baseItem="0"/>
    <dataField name="Sum of Amount" fld="27" baseField="3" baseItem="0"/>
  </dataFields>
  <formats count="1">
    <format dxfId="82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1:F14" firstHeaderRow="1" firstDataRow="2" firstDataCol="1"/>
  <pivotFields count="28"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12">
        <item x="9"/>
        <item x="5"/>
        <item x="3"/>
        <item x="0"/>
        <item x="1"/>
        <item x="7"/>
        <item x="6"/>
        <item x="8"/>
        <item x="4"/>
        <item x="2"/>
        <item x="10"/>
        <item t="default"/>
      </items>
    </pivotField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dataField="1" compact="0" numFmtId="166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cases" fld="13" baseField="0" baseItem="0" numFmtId="166"/>
  </dataFields>
  <formats count="6">
    <format dxfId="81">
      <pivotArea type="all" dataOnly="0" outline="0" fieldPosition="0"/>
    </format>
    <format dxfId="80">
      <pivotArea outline="0" collapsedLevelsAreSubtotals="1" fieldPosition="0"/>
    </format>
    <format dxfId="79">
      <pivotArea dataOnly="0" labelOnly="1" outline="0" fieldPosition="0">
        <references count="1">
          <reference field="2" count="0"/>
        </references>
      </pivotArea>
    </format>
    <format dxfId="78">
      <pivotArea dataOnly="0" labelOnly="1" grandRow="1" outline="0" fieldPosition="0"/>
    </format>
    <format dxfId="77">
      <pivotArea dataOnly="0" labelOnly="1" outline="0" fieldPosition="0">
        <references count="1">
          <reference field="1" count="0"/>
        </references>
      </pivotArea>
    </format>
    <format dxfId="76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3:M141" firstHeaderRow="1" firstDataRow="2" firstDataCol="2" rowPageCount="1" colPageCount="1"/>
  <pivotFields count="28">
    <pivotField compact="0" outline="0" showAll="0"/>
    <pivotField axis="axisPage" compact="0" outline="0" multipleItemSelectionAllowed="1" showAll="0">
      <items count="5">
        <item x="0"/>
        <item x="1"/>
        <item x="2"/>
        <item x="3"/>
        <item t="default"/>
      </items>
    </pivotField>
    <pivotField axis="axisRow" compact="0" outline="0" showAll="0">
      <items count="12">
        <item x="9"/>
        <item x="5"/>
        <item x="3"/>
        <item x="0"/>
        <item x="1"/>
        <item x="7"/>
        <item x="6"/>
        <item x="8"/>
        <item x="4"/>
        <item x="2"/>
        <item x="10"/>
        <item t="default"/>
      </items>
    </pivotField>
    <pivotField compact="0" outline="0" showAll="0"/>
    <pivotField axis="axisRow" compact="0" outline="0" showAll="0">
      <items count="120">
        <item x="34"/>
        <item x="12"/>
        <item x="20"/>
        <item x="19"/>
        <item x="70"/>
        <item x="71"/>
        <item x="90"/>
        <item x="74"/>
        <item x="59"/>
        <item x="77"/>
        <item x="18"/>
        <item x="17"/>
        <item x="5"/>
        <item x="6"/>
        <item x="104"/>
        <item x="92"/>
        <item x="36"/>
        <item x="58"/>
        <item x="65"/>
        <item x="106"/>
        <item x="62"/>
        <item x="82"/>
        <item x="50"/>
        <item x="51"/>
        <item x="78"/>
        <item x="88"/>
        <item x="75"/>
        <item x="61"/>
        <item x="10"/>
        <item x="33"/>
        <item x="60"/>
        <item x="63"/>
        <item x="52"/>
        <item x="4"/>
        <item x="84"/>
        <item x="94"/>
        <item x="7"/>
        <item x="14"/>
        <item x="79"/>
        <item x="98"/>
        <item x="40"/>
        <item x="32"/>
        <item x="31"/>
        <item x="109"/>
        <item x="66"/>
        <item x="23"/>
        <item x="38"/>
        <item x="37"/>
        <item x="28"/>
        <item x="29"/>
        <item x="30"/>
        <item x="39"/>
        <item x="57"/>
        <item x="16"/>
        <item x="72"/>
        <item x="41"/>
        <item x="22"/>
        <item x="102"/>
        <item x="13"/>
        <item x="24"/>
        <item x="46"/>
        <item x="21"/>
        <item x="54"/>
        <item x="44"/>
        <item x="42"/>
        <item x="43"/>
        <item x="15"/>
        <item x="95"/>
        <item x="101"/>
        <item x="47"/>
        <item x="26"/>
        <item x="1"/>
        <item x="0"/>
        <item x="85"/>
        <item x="68"/>
        <item x="73"/>
        <item x="11"/>
        <item x="3"/>
        <item x="2"/>
        <item x="8"/>
        <item x="69"/>
        <item x="48"/>
        <item x="76"/>
        <item x="108"/>
        <item x="100"/>
        <item x="99"/>
        <item x="53"/>
        <item x="55"/>
        <item x="81"/>
        <item x="25"/>
        <item x="56"/>
        <item x="45"/>
        <item x="80"/>
        <item x="89"/>
        <item x="86"/>
        <item x="91"/>
        <item x="27"/>
        <item x="103"/>
        <item x="9"/>
        <item x="64"/>
        <item x="105"/>
        <item x="49"/>
        <item x="97"/>
        <item x="96"/>
        <item x="67"/>
        <item x="107"/>
        <item x="83"/>
        <item x="87"/>
        <item x="93"/>
        <item x="110"/>
        <item x="111"/>
        <item x="112"/>
        <item x="113"/>
        <item x="114"/>
        <item x="35"/>
        <item x="115"/>
        <item x="116"/>
        <item x="117"/>
        <item x="118"/>
        <item t="default"/>
      </items>
    </pivotField>
    <pivotField compact="0" outline="0" showAll="0" defaultSubtotal="0"/>
    <pivotField axis="axisCol" compact="0" outline="0" showAll="0">
      <items count="12">
        <item x="5"/>
        <item x="4"/>
        <item x="0"/>
        <item x="2"/>
        <item x="7"/>
        <item x="3"/>
        <item x="6"/>
        <item x="1"/>
        <item x="8"/>
        <item x="9"/>
        <item m="1" x="10"/>
        <item t="default"/>
      </items>
    </pivotField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dataField="1" compact="0" numFmtId="166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</pivotFields>
  <rowFields count="2">
    <field x="2"/>
    <field x="4"/>
  </rowFields>
  <rowItems count="137">
    <i>
      <x/>
      <x v="14"/>
    </i>
    <i r="1">
      <x v="38"/>
    </i>
    <i r="1">
      <x v="92"/>
    </i>
    <i r="1">
      <x v="93"/>
    </i>
    <i r="1">
      <x v="102"/>
    </i>
    <i r="1">
      <x v="103"/>
    </i>
    <i t="default">
      <x/>
    </i>
    <i>
      <x v="1"/>
      <x v="4"/>
    </i>
    <i r="1">
      <x v="5"/>
    </i>
    <i r="1">
      <x v="6"/>
    </i>
    <i r="1">
      <x v="20"/>
    </i>
    <i r="1">
      <x v="21"/>
    </i>
    <i r="1">
      <x v="22"/>
    </i>
    <i r="1">
      <x v="23"/>
    </i>
    <i r="1">
      <x v="78"/>
    </i>
    <i r="1">
      <x v="101"/>
    </i>
    <i t="default">
      <x v="1"/>
    </i>
    <i>
      <x v="2"/>
      <x v="8"/>
    </i>
    <i r="1">
      <x v="17"/>
    </i>
    <i r="1">
      <x v="31"/>
    </i>
    <i r="1">
      <x v="39"/>
    </i>
    <i r="1">
      <x v="43"/>
    </i>
    <i r="1">
      <x v="54"/>
    </i>
    <i r="1">
      <x v="63"/>
    </i>
    <i r="1">
      <x v="64"/>
    </i>
    <i r="1">
      <x v="65"/>
    </i>
    <i r="1">
      <x v="91"/>
    </i>
    <i r="1">
      <x v="99"/>
    </i>
    <i r="1">
      <x v="106"/>
    </i>
    <i r="1">
      <x v="109"/>
    </i>
    <i t="default">
      <x v="2"/>
    </i>
    <i>
      <x v="3"/>
      <x/>
    </i>
    <i r="1">
      <x v="1"/>
    </i>
    <i r="1">
      <x v="2"/>
    </i>
    <i r="1">
      <x v="3"/>
    </i>
    <i r="1">
      <x v="12"/>
    </i>
    <i r="1">
      <x v="13"/>
    </i>
    <i r="1">
      <x v="16"/>
    </i>
    <i r="1">
      <x v="19"/>
    </i>
    <i r="1">
      <x v="32"/>
    </i>
    <i r="1">
      <x v="33"/>
    </i>
    <i r="1">
      <x v="34"/>
    </i>
    <i r="1">
      <x v="37"/>
    </i>
    <i r="1">
      <x v="45"/>
    </i>
    <i r="1">
      <x v="46"/>
    </i>
    <i r="1">
      <x v="47"/>
    </i>
    <i r="1">
      <x v="52"/>
    </i>
    <i r="1">
      <x v="53"/>
    </i>
    <i r="1">
      <x v="56"/>
    </i>
    <i r="1">
      <x v="58"/>
    </i>
    <i r="1">
      <x v="59"/>
    </i>
    <i r="1">
      <x v="60"/>
    </i>
    <i r="1">
      <x v="61"/>
    </i>
    <i r="1">
      <x v="62"/>
    </i>
    <i r="1">
      <x v="66"/>
    </i>
    <i r="1">
      <x v="69"/>
    </i>
    <i r="1">
      <x v="70"/>
    </i>
    <i r="1">
      <x v="71"/>
    </i>
    <i r="1">
      <x v="72"/>
    </i>
    <i r="1">
      <x v="73"/>
    </i>
    <i r="1">
      <x v="75"/>
    </i>
    <i r="1">
      <x v="76"/>
    </i>
    <i r="1">
      <x v="77"/>
    </i>
    <i r="1">
      <x v="78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100"/>
    </i>
    <i r="1">
      <x v="105"/>
    </i>
    <i r="1">
      <x v="110"/>
    </i>
    <i r="1">
      <x v="112"/>
    </i>
    <i r="1">
      <x v="114"/>
    </i>
    <i r="1">
      <x v="117"/>
    </i>
    <i t="default">
      <x v="3"/>
    </i>
    <i>
      <x v="4"/>
      <x v="7"/>
    </i>
    <i r="1">
      <x v="10"/>
    </i>
    <i r="1">
      <x v="11"/>
    </i>
    <i r="1">
      <x v="15"/>
    </i>
    <i r="1">
      <x v="18"/>
    </i>
    <i r="1">
      <x v="28"/>
    </i>
    <i r="1">
      <x v="35"/>
    </i>
    <i r="1">
      <x v="36"/>
    </i>
    <i r="1">
      <x v="79"/>
    </i>
    <i r="1">
      <x v="94"/>
    </i>
    <i r="1">
      <x v="95"/>
    </i>
    <i r="1">
      <x v="96"/>
    </i>
    <i r="1">
      <x v="97"/>
    </i>
    <i r="1">
      <x v="98"/>
    </i>
    <i r="1">
      <x v="107"/>
    </i>
    <i r="1">
      <x v="108"/>
    </i>
    <i t="default">
      <x v="4"/>
    </i>
    <i>
      <x v="5"/>
      <x v="25"/>
    </i>
    <i r="1">
      <x v="44"/>
    </i>
    <i r="1">
      <x v="57"/>
    </i>
    <i r="1">
      <x v="67"/>
    </i>
    <i r="1">
      <x v="68"/>
    </i>
    <i r="1">
      <x v="111"/>
    </i>
    <i t="default">
      <x v="5"/>
    </i>
    <i>
      <x v="6"/>
      <x v="27"/>
    </i>
    <i r="1">
      <x v="30"/>
    </i>
    <i r="1">
      <x v="100"/>
    </i>
    <i r="1">
      <x v="104"/>
    </i>
    <i t="default">
      <x v="6"/>
    </i>
    <i>
      <x v="7"/>
      <x v="9"/>
    </i>
    <i r="1">
      <x v="26"/>
    </i>
    <i r="1">
      <x v="82"/>
    </i>
    <i t="default">
      <x v="7"/>
    </i>
    <i>
      <x v="8"/>
      <x v="10"/>
    </i>
    <i r="1">
      <x v="28"/>
    </i>
    <i r="1">
      <x v="36"/>
    </i>
    <i r="1">
      <x v="74"/>
    </i>
    <i r="1">
      <x v="80"/>
    </i>
    <i r="1">
      <x v="81"/>
    </i>
    <i t="default">
      <x v="8"/>
    </i>
    <i>
      <x v="9"/>
      <x v="24"/>
    </i>
    <i r="1">
      <x v="29"/>
    </i>
    <i r="1">
      <x v="38"/>
    </i>
    <i r="1">
      <x v="40"/>
    </i>
    <i r="1">
      <x v="41"/>
    </i>
    <i r="1">
      <x v="42"/>
    </i>
    <i r="1">
      <x v="48"/>
    </i>
    <i r="1">
      <x v="49"/>
    </i>
    <i r="1">
      <x v="50"/>
    </i>
    <i r="1">
      <x v="51"/>
    </i>
    <i r="1">
      <x v="55"/>
    </i>
    <i r="1">
      <x v="113"/>
    </i>
    <i r="1">
      <x v="115"/>
    </i>
    <i r="1">
      <x v="116"/>
    </i>
    <i t="default">
      <x v="9"/>
    </i>
    <i>
      <x v="10"/>
      <x v="118"/>
    </i>
    <i t="default">
      <x v="10"/>
    </i>
    <i t="grand">
      <x/>
    </i>
  </rowItems>
  <colFields count="1">
    <field x="6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1">
    <pageField fld="1" hier="-1"/>
  </pageFields>
  <dataFields count="1">
    <dataField name="Sum of Total cases" fld="13" baseField="0" baseItem="0" numFmtId="166"/>
  </dataFields>
  <formats count="76">
    <format dxfId="75">
      <pivotArea grandCol="1" outline="0" collapsedLevelsAreSubtotals="1" fieldPosition="0"/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dataOnly="0" labelOnly="1" outline="0" fieldPosition="0">
        <references count="1">
          <reference field="2" count="0"/>
        </references>
      </pivotArea>
    </format>
    <format dxfId="71">
      <pivotArea dataOnly="0" labelOnly="1" outline="0" fieldPosition="0">
        <references count="1">
          <reference field="2" count="0" defaultSubtotal="1"/>
        </references>
      </pivotArea>
    </format>
    <format dxfId="70">
      <pivotArea dataOnly="0" labelOnly="1" grandRow="1" outline="0" fieldPosition="0"/>
    </format>
    <format dxfId="69">
      <pivotArea dataOnly="0" labelOnly="1" outline="0" fieldPosition="0">
        <references count="2">
          <reference field="2" count="1" selected="0">
            <x v="0"/>
          </reference>
          <reference field="4" count="6">
            <x v="14"/>
            <x v="38"/>
            <x v="92"/>
            <x v="93"/>
            <x v="102"/>
            <x v="103"/>
          </reference>
        </references>
      </pivotArea>
    </format>
    <format dxfId="68">
      <pivotArea dataOnly="0" labelOnly="1" outline="0" fieldPosition="0">
        <references count="2">
          <reference field="2" count="1" selected="0">
            <x v="1"/>
          </reference>
          <reference field="4" count="9">
            <x v="4"/>
            <x v="5"/>
            <x v="6"/>
            <x v="20"/>
            <x v="21"/>
            <x v="22"/>
            <x v="23"/>
            <x v="78"/>
            <x v="101"/>
          </reference>
        </references>
      </pivotArea>
    </format>
    <format dxfId="67">
      <pivotArea dataOnly="0" labelOnly="1" outline="0" fieldPosition="0">
        <references count="2">
          <reference field="2" count="1" selected="0">
            <x v="2"/>
          </reference>
          <reference field="4" count="12">
            <x v="8"/>
            <x v="17"/>
            <x v="31"/>
            <x v="39"/>
            <x v="43"/>
            <x v="54"/>
            <x v="63"/>
            <x v="64"/>
            <x v="65"/>
            <x v="91"/>
            <x v="99"/>
            <x v="106"/>
          </reference>
        </references>
      </pivotArea>
    </format>
    <format dxfId="66">
      <pivotArea dataOnly="0" labelOnly="1" outline="0" fieldPosition="0">
        <references count="2">
          <reference field="2" count="1" selected="0">
            <x v="3"/>
          </reference>
          <reference field="4" count="43">
            <x v="0"/>
            <x v="1"/>
            <x v="2"/>
            <x v="3"/>
            <x v="12"/>
            <x v="13"/>
            <x v="16"/>
            <x v="19"/>
            <x v="32"/>
            <x v="33"/>
            <x v="34"/>
            <x v="37"/>
            <x v="45"/>
            <x v="46"/>
            <x v="47"/>
            <x v="52"/>
            <x v="53"/>
            <x v="56"/>
            <x v="58"/>
            <x v="59"/>
            <x v="60"/>
            <x v="61"/>
            <x v="62"/>
            <x v="66"/>
            <x v="69"/>
            <x v="70"/>
            <x v="71"/>
            <x v="72"/>
            <x v="73"/>
            <x v="75"/>
            <x v="76"/>
            <x v="77"/>
            <x v="78"/>
            <x v="83"/>
            <x v="84"/>
            <x v="85"/>
            <x v="86"/>
            <x v="87"/>
            <x v="88"/>
            <x v="89"/>
            <x v="90"/>
            <x v="100"/>
            <x v="105"/>
          </reference>
        </references>
      </pivotArea>
    </format>
    <format dxfId="65">
      <pivotArea dataOnly="0" labelOnly="1" outline="0" fieldPosition="0">
        <references count="2">
          <reference field="2" count="1" selected="0">
            <x v="4"/>
          </reference>
          <reference field="4" count="14">
            <x v="7"/>
            <x v="10"/>
            <x v="11"/>
            <x v="15"/>
            <x v="18"/>
            <x v="28"/>
            <x v="35"/>
            <x v="36"/>
            <x v="79"/>
            <x v="94"/>
            <x v="95"/>
            <x v="96"/>
            <x v="97"/>
            <x v="98"/>
          </reference>
        </references>
      </pivotArea>
    </format>
    <format dxfId="64">
      <pivotArea dataOnly="0" labelOnly="1" outline="0" fieldPosition="0">
        <references count="2">
          <reference field="2" count="1" selected="0">
            <x v="5"/>
          </reference>
          <reference field="4" count="5">
            <x v="25"/>
            <x v="44"/>
            <x v="57"/>
            <x v="67"/>
            <x v="68"/>
          </reference>
        </references>
      </pivotArea>
    </format>
    <format dxfId="63">
      <pivotArea dataOnly="0" labelOnly="1" outline="0" fieldPosition="0">
        <references count="2">
          <reference field="2" count="1" selected="0">
            <x v="6"/>
          </reference>
          <reference field="4" count="3">
            <x v="27"/>
            <x v="30"/>
            <x v="104"/>
          </reference>
        </references>
      </pivotArea>
    </format>
    <format dxfId="62">
      <pivotArea dataOnly="0" labelOnly="1" outline="0" fieldPosition="0">
        <references count="2">
          <reference field="2" count="1" selected="0">
            <x v="7"/>
          </reference>
          <reference field="4" count="3">
            <x v="9"/>
            <x v="26"/>
            <x v="82"/>
          </reference>
        </references>
      </pivotArea>
    </format>
    <format dxfId="61">
      <pivotArea dataOnly="0" labelOnly="1" outline="0" fieldPosition="0">
        <references count="2">
          <reference field="2" count="1" selected="0">
            <x v="8"/>
          </reference>
          <reference field="4" count="6">
            <x v="10"/>
            <x v="28"/>
            <x v="36"/>
            <x v="74"/>
            <x v="80"/>
            <x v="81"/>
          </reference>
        </references>
      </pivotArea>
    </format>
    <format dxfId="60">
      <pivotArea dataOnly="0" labelOnly="1" outline="0" fieldPosition="0">
        <references count="2">
          <reference field="2" count="1" selected="0">
            <x v="9"/>
          </reference>
          <reference field="4" count="11">
            <x v="24"/>
            <x v="29"/>
            <x v="38"/>
            <x v="40"/>
            <x v="41"/>
            <x v="42"/>
            <x v="48"/>
            <x v="49"/>
            <x v="50"/>
            <x v="51"/>
            <x v="55"/>
          </reference>
        </references>
      </pivotArea>
    </format>
    <format dxfId="59">
      <pivotArea dataOnly="0" labelOnly="1" outline="0" fieldPosition="0">
        <references count="1">
          <reference field="6" count="0"/>
        </references>
      </pivotArea>
    </format>
    <format dxfId="58">
      <pivotArea dataOnly="0" labelOnly="1" grandCol="1" outline="0" fieldPosition="0"/>
    </format>
    <format dxfId="57">
      <pivotArea dataOnly="0" labelOnly="1" outline="0" fieldPosition="0">
        <references count="1">
          <reference field="6" count="0"/>
        </references>
      </pivotArea>
    </format>
    <format dxfId="56">
      <pivotArea dataOnly="0" labelOnly="1" grandCol="1" outline="0" fieldPosition="0"/>
    </format>
    <format dxfId="55">
      <pivotArea dataOnly="0" labelOnly="1" outline="0" fieldPosition="0">
        <references count="1">
          <reference field="6" count="1">
            <x v="4"/>
          </reference>
        </references>
      </pivotArea>
    </format>
    <format dxfId="54">
      <pivotArea type="all" dataOnly="0" outline="0" fieldPosition="0"/>
    </format>
    <format dxfId="53">
      <pivotArea outline="0" collapsedLevelsAreSubtotals="1" fieldPosition="0"/>
    </format>
    <format dxfId="52">
      <pivotArea dataOnly="0" labelOnly="1" outline="0" fieldPosition="0">
        <references count="1">
          <reference field="2" count="0"/>
        </references>
      </pivotArea>
    </format>
    <format dxfId="51">
      <pivotArea dataOnly="0" labelOnly="1" outline="0" fieldPosition="0">
        <references count="1">
          <reference field="2" count="0" defaultSubtotal="1"/>
        </references>
      </pivotArea>
    </format>
    <format dxfId="50">
      <pivotArea dataOnly="0" labelOnly="1" grandRow="1" outline="0" fieldPosition="0"/>
    </format>
    <format dxfId="49">
      <pivotArea dataOnly="0" labelOnly="1" outline="0" fieldPosition="0">
        <references count="2">
          <reference field="2" count="1" selected="0">
            <x v="0"/>
          </reference>
          <reference field="4" count="6">
            <x v="14"/>
            <x v="38"/>
            <x v="92"/>
            <x v="93"/>
            <x v="102"/>
            <x v="103"/>
          </reference>
        </references>
      </pivotArea>
    </format>
    <format dxfId="48">
      <pivotArea dataOnly="0" labelOnly="1" outline="0" fieldPosition="0">
        <references count="2">
          <reference field="2" count="1" selected="0">
            <x v="1"/>
          </reference>
          <reference field="4" count="9">
            <x v="4"/>
            <x v="5"/>
            <x v="6"/>
            <x v="20"/>
            <x v="21"/>
            <x v="22"/>
            <x v="23"/>
            <x v="78"/>
            <x v="101"/>
          </reference>
        </references>
      </pivotArea>
    </format>
    <format dxfId="47">
      <pivotArea dataOnly="0" labelOnly="1" outline="0" fieldPosition="0">
        <references count="2">
          <reference field="2" count="1" selected="0">
            <x v="2"/>
          </reference>
          <reference field="4" count="13">
            <x v="8"/>
            <x v="17"/>
            <x v="31"/>
            <x v="39"/>
            <x v="43"/>
            <x v="54"/>
            <x v="63"/>
            <x v="64"/>
            <x v="65"/>
            <x v="91"/>
            <x v="99"/>
            <x v="106"/>
            <x v="109"/>
          </reference>
        </references>
      </pivotArea>
    </format>
    <format dxfId="46">
      <pivotArea dataOnly="0" labelOnly="1" outline="0" fieldPosition="0">
        <references count="2">
          <reference field="2" count="1" selected="0">
            <x v="3"/>
          </reference>
          <reference field="4" count="44">
            <x v="0"/>
            <x v="1"/>
            <x v="2"/>
            <x v="3"/>
            <x v="12"/>
            <x v="13"/>
            <x v="16"/>
            <x v="19"/>
            <x v="32"/>
            <x v="33"/>
            <x v="34"/>
            <x v="37"/>
            <x v="45"/>
            <x v="46"/>
            <x v="47"/>
            <x v="52"/>
            <x v="53"/>
            <x v="56"/>
            <x v="58"/>
            <x v="59"/>
            <x v="60"/>
            <x v="61"/>
            <x v="62"/>
            <x v="66"/>
            <x v="69"/>
            <x v="70"/>
            <x v="71"/>
            <x v="72"/>
            <x v="73"/>
            <x v="75"/>
            <x v="76"/>
            <x v="77"/>
            <x v="78"/>
            <x v="83"/>
            <x v="84"/>
            <x v="85"/>
            <x v="86"/>
            <x v="87"/>
            <x v="88"/>
            <x v="89"/>
            <x v="90"/>
            <x v="100"/>
            <x v="105"/>
            <x v="110"/>
          </reference>
        </references>
      </pivotArea>
    </format>
    <format dxfId="45">
      <pivotArea dataOnly="0" labelOnly="1" outline="0" fieldPosition="0">
        <references count="2">
          <reference field="2" count="1" selected="0">
            <x v="4"/>
          </reference>
          <reference field="4" count="16">
            <x v="7"/>
            <x v="10"/>
            <x v="11"/>
            <x v="15"/>
            <x v="18"/>
            <x v="28"/>
            <x v="35"/>
            <x v="36"/>
            <x v="79"/>
            <x v="94"/>
            <x v="95"/>
            <x v="96"/>
            <x v="97"/>
            <x v="98"/>
            <x v="107"/>
            <x v="108"/>
          </reference>
        </references>
      </pivotArea>
    </format>
    <format dxfId="44">
      <pivotArea dataOnly="0" labelOnly="1" outline="0" fieldPosition="0">
        <references count="2">
          <reference field="2" count="1" selected="0">
            <x v="5"/>
          </reference>
          <reference field="4" count="6">
            <x v="25"/>
            <x v="44"/>
            <x v="57"/>
            <x v="67"/>
            <x v="68"/>
            <x v="111"/>
          </reference>
        </references>
      </pivotArea>
    </format>
    <format dxfId="43">
      <pivotArea dataOnly="0" labelOnly="1" outline="0" fieldPosition="0">
        <references count="2">
          <reference field="2" count="1" selected="0">
            <x v="6"/>
          </reference>
          <reference field="4" count="3">
            <x v="27"/>
            <x v="30"/>
            <x v="104"/>
          </reference>
        </references>
      </pivotArea>
    </format>
    <format dxfId="42">
      <pivotArea dataOnly="0" labelOnly="1" outline="0" fieldPosition="0">
        <references count="2">
          <reference field="2" count="1" selected="0">
            <x v="7"/>
          </reference>
          <reference field="4" count="3">
            <x v="9"/>
            <x v="26"/>
            <x v="82"/>
          </reference>
        </references>
      </pivotArea>
    </format>
    <format dxfId="41">
      <pivotArea dataOnly="0" labelOnly="1" outline="0" fieldPosition="0">
        <references count="2">
          <reference field="2" count="1" selected="0">
            <x v="8"/>
          </reference>
          <reference field="4" count="6">
            <x v="10"/>
            <x v="28"/>
            <x v="36"/>
            <x v="74"/>
            <x v="80"/>
            <x v="81"/>
          </reference>
        </references>
      </pivotArea>
    </format>
    <format dxfId="40">
      <pivotArea dataOnly="0" labelOnly="1" outline="0" fieldPosition="0">
        <references count="2">
          <reference field="2" count="1" selected="0">
            <x v="9"/>
          </reference>
          <reference field="4" count="11">
            <x v="24"/>
            <x v="29"/>
            <x v="38"/>
            <x v="40"/>
            <x v="41"/>
            <x v="42"/>
            <x v="48"/>
            <x v="49"/>
            <x v="50"/>
            <x v="51"/>
            <x v="55"/>
          </reference>
        </references>
      </pivotArea>
    </format>
    <format dxfId="39">
      <pivotArea dataOnly="0" labelOnly="1" outline="0" fieldPosition="0">
        <references count="1">
          <reference field="6" count="0"/>
        </references>
      </pivotArea>
    </format>
    <format dxfId="38">
      <pivotArea dataOnly="0" labelOnly="1" grandCol="1" outline="0" fieldPosition="0"/>
    </format>
    <format dxfId="37">
      <pivotArea dataOnly="0" outline="0" fieldPosition="0">
        <references count="1">
          <reference field="2" count="0" defaultSubtotal="1"/>
        </references>
      </pivotArea>
    </format>
    <format dxfId="36">
      <pivotArea dataOnly="0" outline="0" fieldPosition="0">
        <references count="1">
          <reference field="2" count="0" defaultSubtotal="1"/>
        </references>
      </pivotArea>
    </format>
    <format dxfId="35">
      <pivotArea field="1" type="button" dataOnly="0" labelOnly="1" outline="0" axis="axisPage" fieldPosition="0"/>
    </format>
    <format dxfId="34">
      <pivotArea field="2" type="button" dataOnly="0" labelOnly="1" outline="0" axis="axisRow" fieldPosition="0"/>
    </format>
    <format dxfId="33">
      <pivotArea field="4" type="button" dataOnly="0" labelOnly="1" outline="0" axis="axisRow" fieldPosition="1"/>
    </format>
    <format dxfId="32">
      <pivotArea dataOnly="0" labelOnly="1" outline="0" fieldPosition="0">
        <references count="1">
          <reference field="6" count="0"/>
        </references>
      </pivotArea>
    </format>
    <format dxfId="31">
      <pivotArea dataOnly="0" labelOnly="1" grandCol="1" outline="0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dataOnly="0" labelOnly="1" outline="0" fieldPosition="0">
        <references count="1">
          <reference field="1" count="0"/>
        </references>
      </pivotArea>
    </format>
    <format dxfId="27">
      <pivotArea dataOnly="0" labelOnly="1" outline="0" fieldPosition="0">
        <references count="1">
          <reference field="1" count="0" defaultSubtotal="1"/>
        </references>
      </pivotArea>
    </format>
    <format dxfId="26">
      <pivotArea dataOnly="0" labelOnly="1" grandRow="1" outline="0" fieldPosition="0"/>
    </format>
    <format dxfId="25">
      <pivotArea dataOnly="0" labelOnly="1" outline="0" fieldPosition="0">
        <references count="2">
          <reference field="1" count="1" selected="0">
            <x v="0"/>
          </reference>
          <reference field="2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4">
      <pivotArea dataOnly="0" labelOnly="1" outline="0" fieldPosition="0">
        <references count="2">
          <reference field="1" count="1" selected="0">
            <x v="0"/>
          </reference>
          <reference field="2" count="10" defaultSubtotal="1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3">
      <pivotArea dataOnly="0" labelOnly="1" outline="0" fieldPosition="0">
        <references count="2">
          <reference field="1" count="1" selected="0">
            <x v="1"/>
          </reference>
          <reference field="2" count="0"/>
        </references>
      </pivotArea>
    </format>
    <format dxfId="22">
      <pivotArea dataOnly="0" labelOnly="1" outline="0" fieldPosition="0">
        <references count="2">
          <reference field="1" count="1" selected="0">
            <x v="1"/>
          </reference>
          <reference field="2" count="0" defaultSubtotal="1"/>
        </references>
      </pivotArea>
    </format>
    <format dxfId="21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4" count="5">
            <x v="38"/>
            <x v="92"/>
            <x v="93"/>
            <x v="102"/>
            <x v="103"/>
          </reference>
        </references>
      </pivotArea>
    </format>
    <format dxfId="20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4" count="9">
            <x v="4"/>
            <x v="5"/>
            <x v="6"/>
            <x v="20"/>
            <x v="21"/>
            <x v="22"/>
            <x v="23"/>
            <x v="78"/>
            <x v="101"/>
          </reference>
        </references>
      </pivotArea>
    </format>
    <format dxfId="19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2"/>
          </reference>
          <reference field="4" count="11">
            <x v="8"/>
            <x v="17"/>
            <x v="31"/>
            <x v="39"/>
            <x v="54"/>
            <x v="63"/>
            <x v="64"/>
            <x v="65"/>
            <x v="91"/>
            <x v="99"/>
            <x v="106"/>
          </reference>
        </references>
      </pivotArea>
    </format>
    <format dxfId="18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3"/>
          </reference>
          <reference field="4" count="39">
            <x v="0"/>
            <x v="1"/>
            <x v="2"/>
            <x v="3"/>
            <x v="12"/>
            <x v="13"/>
            <x v="16"/>
            <x v="32"/>
            <x v="33"/>
            <x v="34"/>
            <x v="37"/>
            <x v="45"/>
            <x v="46"/>
            <x v="47"/>
            <x v="52"/>
            <x v="53"/>
            <x v="56"/>
            <x v="58"/>
            <x v="59"/>
            <x v="60"/>
            <x v="61"/>
            <x v="62"/>
            <x v="66"/>
            <x v="69"/>
            <x v="70"/>
            <x v="71"/>
            <x v="72"/>
            <x v="73"/>
            <x v="75"/>
            <x v="76"/>
            <x v="77"/>
            <x v="78"/>
            <x v="84"/>
            <x v="85"/>
            <x v="86"/>
            <x v="87"/>
            <x v="88"/>
            <x v="89"/>
            <x v="90"/>
          </reference>
        </references>
      </pivotArea>
    </format>
    <format dxfId="17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4"/>
          </reference>
          <reference field="4" count="16">
            <x v="7"/>
            <x v="10"/>
            <x v="11"/>
            <x v="15"/>
            <x v="18"/>
            <x v="28"/>
            <x v="35"/>
            <x v="36"/>
            <x v="79"/>
            <x v="94"/>
            <x v="95"/>
            <x v="96"/>
            <x v="97"/>
            <x v="98"/>
            <x v="107"/>
            <x v="108"/>
          </reference>
        </references>
      </pivotArea>
    </format>
    <format dxfId="16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5"/>
          </reference>
          <reference field="4" count="5">
            <x v="25"/>
            <x v="44"/>
            <x v="57"/>
            <x v="67"/>
            <x v="68"/>
          </reference>
        </references>
      </pivotArea>
    </format>
    <format dxfId="15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6"/>
          </reference>
          <reference field="4" count="3">
            <x v="27"/>
            <x v="30"/>
            <x v="104"/>
          </reference>
        </references>
      </pivotArea>
    </format>
    <format dxfId="14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7"/>
          </reference>
          <reference field="4" count="3">
            <x v="9"/>
            <x v="26"/>
            <x v="82"/>
          </reference>
        </references>
      </pivotArea>
    </format>
    <format dxfId="13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8"/>
          </reference>
          <reference field="4" count="6">
            <x v="10"/>
            <x v="28"/>
            <x v="36"/>
            <x v="74"/>
            <x v="80"/>
            <x v="81"/>
          </reference>
        </references>
      </pivotArea>
    </format>
    <format dxfId="12">
      <pivotArea dataOnly="0" labelOnly="1" outline="0" fieldPosition="0">
        <references count="3">
          <reference field="1" count="1" selected="0">
            <x v="0"/>
          </reference>
          <reference field="2" count="1" selected="0">
            <x v="9"/>
          </reference>
          <reference field="4" count="11">
            <x v="24"/>
            <x v="29"/>
            <x v="38"/>
            <x v="40"/>
            <x v="41"/>
            <x v="42"/>
            <x v="48"/>
            <x v="49"/>
            <x v="50"/>
            <x v="51"/>
            <x v="55"/>
          </reference>
        </references>
      </pivotArea>
    </format>
    <format dxfId="11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4" count="4">
            <x v="14"/>
            <x v="38"/>
            <x v="92"/>
            <x v="102"/>
          </reference>
        </references>
      </pivotArea>
    </format>
    <format dxfId="10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4" count="6">
            <x v="4"/>
            <x v="5"/>
            <x v="22"/>
            <x v="23"/>
            <x v="78"/>
            <x v="101"/>
          </reference>
        </references>
      </pivotArea>
    </format>
    <format dxfId="9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2"/>
          </reference>
          <reference field="4" count="11">
            <x v="8"/>
            <x v="17"/>
            <x v="39"/>
            <x v="43"/>
            <x v="63"/>
            <x v="64"/>
            <x v="65"/>
            <x v="91"/>
            <x v="99"/>
            <x v="106"/>
            <x v="109"/>
          </reference>
        </references>
      </pivotArea>
    </format>
    <format dxfId="8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3"/>
          </reference>
          <reference field="4" count="37">
            <x v="0"/>
            <x v="1"/>
            <x v="2"/>
            <x v="3"/>
            <x v="12"/>
            <x v="13"/>
            <x v="19"/>
            <x v="32"/>
            <x v="33"/>
            <x v="34"/>
            <x v="37"/>
            <x v="45"/>
            <x v="46"/>
            <x v="47"/>
            <x v="52"/>
            <x v="56"/>
            <x v="58"/>
            <x v="60"/>
            <x v="61"/>
            <x v="62"/>
            <x v="66"/>
            <x v="70"/>
            <x v="71"/>
            <x v="72"/>
            <x v="73"/>
            <x v="75"/>
            <x v="76"/>
            <x v="77"/>
            <x v="83"/>
            <x v="84"/>
            <x v="86"/>
            <x v="89"/>
            <x v="90"/>
            <x v="100"/>
            <x v="105"/>
            <x v="110"/>
            <x v="112"/>
          </reference>
        </references>
      </pivotArea>
    </format>
    <format dxfId="7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4"/>
          </reference>
          <reference field="4" count="13">
            <x v="7"/>
            <x v="11"/>
            <x v="15"/>
            <x v="18"/>
            <x v="35"/>
            <x v="79"/>
            <x v="94"/>
            <x v="95"/>
            <x v="96"/>
            <x v="97"/>
            <x v="98"/>
            <x v="107"/>
            <x v="108"/>
          </reference>
        </references>
      </pivotArea>
    </format>
    <format dxfId="6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5"/>
          </reference>
          <reference field="4" count="3">
            <x v="44"/>
            <x v="57"/>
            <x v="111"/>
          </reference>
        </references>
      </pivotArea>
    </format>
    <format dxfId="5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6"/>
          </reference>
          <reference field="4" count="3">
            <x v="27"/>
            <x v="30"/>
            <x v="104"/>
          </reference>
        </references>
      </pivotArea>
    </format>
    <format dxfId="4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7"/>
          </reference>
          <reference field="4" count="3">
            <x v="9"/>
            <x v="26"/>
            <x v="82"/>
          </reference>
        </references>
      </pivotArea>
    </format>
    <format dxfId="3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8"/>
          </reference>
          <reference field="4" count="6">
            <x v="10"/>
            <x v="28"/>
            <x v="36"/>
            <x v="74"/>
            <x v="80"/>
            <x v="81"/>
          </reference>
        </references>
      </pivotArea>
    </format>
    <format dxfId="2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9"/>
          </reference>
          <reference field="4" count="9">
            <x v="29"/>
            <x v="40"/>
            <x v="41"/>
            <x v="42"/>
            <x v="48"/>
            <x v="49"/>
            <x v="50"/>
            <x v="51"/>
            <x v="55"/>
          </reference>
        </references>
      </pivotArea>
    </format>
    <format dxfId="1">
      <pivotArea dataOnly="0" labelOnly="1" outline="0" fieldPosition="0">
        <references count="1">
          <reference field="6" count="0"/>
        </references>
      </pivotArea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M2727"/>
  <sheetViews>
    <sheetView tabSelected="1" zoomScale="80" zoomScaleNormal="8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G4" sqref="G4"/>
    </sheetView>
  </sheetViews>
  <sheetFormatPr defaultRowHeight="15" x14ac:dyDescent="0.25"/>
  <cols>
    <col min="1" max="1" width="14.42578125" customWidth="1"/>
    <col min="2" max="2" width="10.42578125" customWidth="1"/>
    <col min="3" max="3" width="15" style="10" bestFit="1" customWidth="1"/>
    <col min="4" max="4" width="15.28515625" style="10" hidden="1" customWidth="1"/>
    <col min="5" max="5" width="43.5703125" style="10" customWidth="1"/>
    <col min="6" max="6" width="8" style="10" customWidth="1"/>
    <col min="7" max="7" width="19.5703125" style="10" bestFit="1" customWidth="1"/>
    <col min="8" max="8" width="13.140625" style="11" customWidth="1"/>
    <col min="9" max="9" width="19.7109375" style="57" customWidth="1"/>
    <col min="10" max="10" width="14.42578125" style="11" customWidth="1"/>
    <col min="11" max="11" width="16.85546875" style="12" customWidth="1"/>
    <col min="12" max="12" width="15.42578125" style="12" customWidth="1"/>
    <col min="13" max="13" width="12.42578125" style="12" customWidth="1"/>
    <col min="14" max="14" width="15.85546875" customWidth="1"/>
    <col min="15" max="15" width="8.7109375" customWidth="1"/>
    <col min="16" max="18" width="8.7109375" hidden="1" customWidth="1"/>
    <col min="19" max="19" width="13.85546875" style="49" hidden="1" customWidth="1"/>
    <col min="20" max="23" width="16.28515625" style="49" hidden="1" customWidth="1"/>
    <col min="24" max="24" width="13.85546875" style="49" hidden="1" customWidth="1"/>
    <col min="25" max="25" width="15.140625" style="49" hidden="1" customWidth="1"/>
    <col min="26" max="26" width="13.85546875" style="49" hidden="1" customWidth="1"/>
    <col min="27" max="27" width="15.140625" style="49" hidden="1" customWidth="1"/>
    <col min="28" max="28" width="17.85546875" bestFit="1" customWidth="1"/>
  </cols>
  <sheetData>
    <row r="1" spans="1:16367" x14ac:dyDescent="0.25">
      <c r="A1" s="1"/>
      <c r="B1" s="1"/>
      <c r="C1" s="2"/>
      <c r="D1" s="2"/>
      <c r="E1" s="2"/>
      <c r="F1" s="8"/>
      <c r="G1" s="3" t="s">
        <v>23</v>
      </c>
      <c r="H1" s="4"/>
      <c r="I1" s="52">
        <f>SUBTOTAL(9,I5:I507780)</f>
        <v>4167247.11705</v>
      </c>
      <c r="J1" s="5">
        <v>0</v>
      </c>
      <c r="K1" s="5">
        <f>SUBTOTAL(9,K5:K507780)</f>
        <v>440705.41500000004</v>
      </c>
      <c r="L1" s="5">
        <f>SUBTOTAL(9,L5:L507780)</f>
        <v>258753.5</v>
      </c>
      <c r="M1" s="5">
        <f>SUBTOTAL(9,M5:M507780)</f>
        <v>148229</v>
      </c>
      <c r="N1" s="6">
        <f>SUBTOTAL(9,N5:N507780)</f>
        <v>847687.91499999992</v>
      </c>
      <c r="O1" s="7"/>
      <c r="S1" s="45"/>
      <c r="T1" s="51">
        <f t="shared" ref="T1:AB1" si="0">IFERROR(SUBTOTAL(9,T5:T507780)," ")</f>
        <v>262684267.77000001</v>
      </c>
      <c r="U1" s="51">
        <f t="shared" si="0"/>
        <v>164934640.64000002</v>
      </c>
      <c r="V1" s="51">
        <f t="shared" si="0"/>
        <v>866331658.92992008</v>
      </c>
      <c r="W1" s="51">
        <f t="shared" si="0"/>
        <v>445895441.52434999</v>
      </c>
      <c r="X1" s="51">
        <f t="shared" si="0"/>
        <v>6250870.6755749993</v>
      </c>
      <c r="Y1" s="51">
        <f t="shared" si="0"/>
        <v>13184779.71129841</v>
      </c>
      <c r="Z1" s="51">
        <f t="shared" si="0"/>
        <v>1318477.97112985</v>
      </c>
      <c r="AA1" s="51">
        <f t="shared" si="0"/>
        <v>13329812.288122784</v>
      </c>
      <c r="AB1" s="51">
        <f t="shared" si="0"/>
        <v>1346311041.1003926</v>
      </c>
    </row>
    <row r="2" spans="1:16367" x14ac:dyDescent="0.25">
      <c r="A2" s="4"/>
      <c r="B2" s="4"/>
      <c r="C2" s="8"/>
      <c r="D2" s="8"/>
      <c r="E2" s="9"/>
      <c r="F2" s="8"/>
      <c r="H2" s="4"/>
      <c r="I2" s="53"/>
      <c r="O2" s="7"/>
      <c r="P2" s="11"/>
      <c r="Q2" s="11"/>
      <c r="R2" s="11"/>
      <c r="S2" s="46"/>
      <c r="T2" s="46"/>
      <c r="U2" s="46"/>
      <c r="V2" s="46"/>
      <c r="W2" s="46"/>
      <c r="X2" s="46"/>
      <c r="Y2" s="46"/>
      <c r="Z2" s="46"/>
      <c r="AA2" s="46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</row>
    <row r="3" spans="1:16367" x14ac:dyDescent="0.25">
      <c r="A3" s="36"/>
      <c r="B3" s="36"/>
      <c r="C3" s="37"/>
      <c r="D3" s="37"/>
      <c r="E3" s="37"/>
      <c r="F3" s="37"/>
      <c r="G3" s="16"/>
      <c r="H3" s="36"/>
      <c r="I3" s="54"/>
      <c r="J3" s="44"/>
      <c r="K3" s="38"/>
      <c r="L3" s="38"/>
      <c r="M3" s="38"/>
      <c r="N3" s="20"/>
      <c r="O3" s="44"/>
      <c r="P3" s="58" t="s">
        <v>185</v>
      </c>
      <c r="Q3" s="58"/>
      <c r="R3" s="58"/>
      <c r="S3" s="58" t="s">
        <v>186</v>
      </c>
      <c r="T3" s="58"/>
      <c r="U3" s="58"/>
      <c r="V3" s="50"/>
      <c r="W3" s="50"/>
      <c r="X3" s="50"/>
      <c r="Y3" s="50"/>
      <c r="Z3" s="50"/>
      <c r="AA3" s="50"/>
      <c r="AB3" s="44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</row>
    <row r="4" spans="1:16367" x14ac:dyDescent="0.25">
      <c r="A4" s="14" t="s">
        <v>4</v>
      </c>
      <c r="B4" s="14" t="s">
        <v>5</v>
      </c>
      <c r="C4" s="39" t="s">
        <v>0</v>
      </c>
      <c r="D4" s="40" t="s">
        <v>6</v>
      </c>
      <c r="E4" s="39" t="s">
        <v>7</v>
      </c>
      <c r="F4" s="14" t="s">
        <v>206</v>
      </c>
      <c r="G4" s="13" t="s">
        <v>8</v>
      </c>
      <c r="H4" s="14" t="s">
        <v>1</v>
      </c>
      <c r="I4" s="55" t="s">
        <v>2</v>
      </c>
      <c r="J4" s="14" t="s">
        <v>9</v>
      </c>
      <c r="K4" s="14" t="s">
        <v>10</v>
      </c>
      <c r="L4" s="14" t="s">
        <v>11</v>
      </c>
      <c r="M4" s="14" t="s">
        <v>12</v>
      </c>
      <c r="N4" s="15" t="s">
        <v>13</v>
      </c>
      <c r="O4" s="15" t="s">
        <v>208</v>
      </c>
      <c r="P4" s="14" t="s">
        <v>10</v>
      </c>
      <c r="Q4" s="14" t="s">
        <v>11</v>
      </c>
      <c r="R4" s="14" t="s">
        <v>12</v>
      </c>
      <c r="S4" s="47" t="s">
        <v>10</v>
      </c>
      <c r="T4" s="47" t="s">
        <v>11</v>
      </c>
      <c r="U4" s="47" t="s">
        <v>12</v>
      </c>
      <c r="V4" s="47" t="s">
        <v>187</v>
      </c>
      <c r="W4" s="47" t="s">
        <v>188</v>
      </c>
      <c r="X4" s="47" t="s">
        <v>209</v>
      </c>
      <c r="Y4" s="47" t="s">
        <v>210</v>
      </c>
      <c r="Z4" s="47" t="s">
        <v>211</v>
      </c>
      <c r="AA4" s="47" t="s">
        <v>212</v>
      </c>
      <c r="AB4" s="14" t="s">
        <v>186</v>
      </c>
    </row>
    <row r="5" spans="1:16367" x14ac:dyDescent="0.25">
      <c r="A5" s="41">
        <v>45390</v>
      </c>
      <c r="B5" s="44" t="str">
        <f t="shared" ref="B5:B68" si="1">TEXT(A5,"MMM")</f>
        <v>Apr</v>
      </c>
      <c r="C5" s="16" t="s">
        <v>3</v>
      </c>
      <c r="D5" s="16"/>
      <c r="E5" s="16" t="s">
        <v>16</v>
      </c>
      <c r="F5" s="20" t="s">
        <v>207</v>
      </c>
      <c r="G5" s="20" t="str">
        <f>IFERROR(VLOOKUP(F5,Sheet2!A:F,2,0),"")</f>
        <v>Dollar Rum</v>
      </c>
      <c r="H5" s="44">
        <f>IFERROR(VLOOKUP(F5,Sheet2!A:G,7,0),"")</f>
        <v>65</v>
      </c>
      <c r="I5" s="56">
        <f>IF(H5=50,N5*4.5)+IF(H5=65,N5*5.85)</f>
        <v>1766.6999999999998</v>
      </c>
      <c r="J5" s="17">
        <v>1</v>
      </c>
      <c r="K5" s="18">
        <v>102</v>
      </c>
      <c r="L5" s="18">
        <v>200</v>
      </c>
      <c r="M5" s="18">
        <v>0</v>
      </c>
      <c r="N5" s="19">
        <f t="shared" ref="N5:N68" si="2">SUM(K5:M5)</f>
        <v>302</v>
      </c>
      <c r="O5" s="20">
        <v>1</v>
      </c>
      <c r="P5" s="20">
        <f>IFERROR(VLOOKUP(F5,Sheet2!$A:$F,4,0),"")</f>
        <v>1161.27</v>
      </c>
      <c r="Q5" s="20">
        <f>IFERROR(VLOOKUP(F5,Sheet2!$A:$F,5,0),"")</f>
        <v>1190.1300000000001</v>
      </c>
      <c r="R5" s="20">
        <f>IFERROR(VLOOKUP(F5,Sheet2!$A:$F,6,0),"")</f>
        <v>1272.08</v>
      </c>
      <c r="S5" s="48">
        <f t="shared" ref="S5:S68" si="3">IFERROR(K5*P5," ")</f>
        <v>118449.54</v>
      </c>
      <c r="T5" s="48">
        <f t="shared" ref="T5:T68" si="4">IFERROR(Q5*L5," ")</f>
        <v>238026.00000000003</v>
      </c>
      <c r="U5" s="48">
        <f t="shared" ref="U5:U68" si="5">IFERROR(R5*M5," ")</f>
        <v>0</v>
      </c>
      <c r="V5" s="48">
        <f t="shared" ref="V5:V68" si="6">SUM(S5:U5)</f>
        <v>356475.54000000004</v>
      </c>
      <c r="W5" s="48">
        <f t="shared" ref="W5:W68" si="7">IFERROR(IF(O5=1,I5*107)," ")+IFERROR(IF(O5=2,I5*53.5)," ")</f>
        <v>189036.9</v>
      </c>
      <c r="X5" s="48">
        <f t="shared" ref="X5:X68" si="8">I5*1.5</f>
        <v>2650.0499999999997</v>
      </c>
      <c r="Y5" s="48">
        <f t="shared" ref="Y5:Y68" si="9">IFERROR(SUM(V5:X5)*1%," ")</f>
        <v>5481.6249000000016</v>
      </c>
      <c r="Z5" s="48">
        <f t="shared" ref="Z5:Z68" si="10">IFERROR(Y5*10%," ")</f>
        <v>548.16249000000016</v>
      </c>
      <c r="AA5" s="48">
        <f t="shared" ref="AA5:AA68" si="11">IFERROR(SUM(V5:Z5)*1%," ")</f>
        <v>5541.9227739000016</v>
      </c>
      <c r="AB5" s="42">
        <f t="shared" ref="AB5:AB68" si="12">IFERROR(SUM(V5:AA5)," ")</f>
        <v>559734.20016390015</v>
      </c>
    </row>
    <row r="6" spans="1:16367" x14ac:dyDescent="0.25">
      <c r="A6" s="41">
        <v>45390</v>
      </c>
      <c r="B6" s="44" t="str">
        <f t="shared" si="1"/>
        <v>Apr</v>
      </c>
      <c r="C6" s="16" t="s">
        <v>3</v>
      </c>
      <c r="D6" s="16"/>
      <c r="E6" s="16" t="s">
        <v>17</v>
      </c>
      <c r="F6" s="20" t="s">
        <v>207</v>
      </c>
      <c r="G6" s="20" t="str">
        <f>IFERROR(VLOOKUP(F6,Sheet2!A:F,2,0),"")</f>
        <v>Dollar Rum</v>
      </c>
      <c r="H6" s="44">
        <f>IFERROR(VLOOKUP(F6,Sheet2!A:G,7,0),"")</f>
        <v>65</v>
      </c>
      <c r="I6" s="56">
        <f t="shared" ref="I6:I69" si="13">IF(H6=50,N6*4.5)+IF(H6=65,N6*5.85)</f>
        <v>1755</v>
      </c>
      <c r="J6" s="17">
        <v>2</v>
      </c>
      <c r="K6" s="18">
        <v>100</v>
      </c>
      <c r="L6" s="18">
        <v>200</v>
      </c>
      <c r="M6" s="21">
        <v>0</v>
      </c>
      <c r="N6" s="19">
        <f t="shared" si="2"/>
        <v>300</v>
      </c>
      <c r="O6" s="20">
        <v>1</v>
      </c>
      <c r="P6" s="20">
        <f>IFERROR(VLOOKUP(F6,Sheet2!$A:$F,4,0),"")</f>
        <v>1161.27</v>
      </c>
      <c r="Q6" s="20">
        <f>IFERROR(VLOOKUP(F6,Sheet2!$A:$F,5,0),"")</f>
        <v>1190.1300000000001</v>
      </c>
      <c r="R6" s="20">
        <f>IFERROR(VLOOKUP(F6,Sheet2!$A:$F,6,0),"")</f>
        <v>1272.08</v>
      </c>
      <c r="S6" s="48">
        <f t="shared" si="3"/>
        <v>116127</v>
      </c>
      <c r="T6" s="48">
        <f t="shared" si="4"/>
        <v>238026.00000000003</v>
      </c>
      <c r="U6" s="48">
        <f t="shared" si="5"/>
        <v>0</v>
      </c>
      <c r="V6" s="48">
        <f t="shared" si="6"/>
        <v>354153</v>
      </c>
      <c r="W6" s="48">
        <f t="shared" si="7"/>
        <v>187785</v>
      </c>
      <c r="X6" s="48">
        <f t="shared" si="8"/>
        <v>2632.5</v>
      </c>
      <c r="Y6" s="48">
        <f t="shared" si="9"/>
        <v>5445.7049999999999</v>
      </c>
      <c r="Z6" s="48">
        <f t="shared" si="10"/>
        <v>544.57050000000004</v>
      </c>
      <c r="AA6" s="48">
        <f t="shared" si="11"/>
        <v>5505.607755</v>
      </c>
      <c r="AB6" s="42">
        <f t="shared" si="12"/>
        <v>556066.38325499999</v>
      </c>
    </row>
    <row r="7" spans="1:16367" x14ac:dyDescent="0.25">
      <c r="A7" s="41">
        <v>45390</v>
      </c>
      <c r="B7" s="44" t="str">
        <f t="shared" si="1"/>
        <v>Apr</v>
      </c>
      <c r="C7" s="16" t="s">
        <v>3</v>
      </c>
      <c r="D7" s="16"/>
      <c r="E7" s="16" t="s">
        <v>18</v>
      </c>
      <c r="F7" s="20" t="s">
        <v>207</v>
      </c>
      <c r="G7" s="20" t="str">
        <f>IFERROR(VLOOKUP(F7,Sheet2!A:F,2,0),"")</f>
        <v>Dollar Rum</v>
      </c>
      <c r="H7" s="44">
        <f>IFERROR(VLOOKUP(F7,Sheet2!A:G,7,0),"")</f>
        <v>65</v>
      </c>
      <c r="I7" s="56">
        <f t="shared" si="13"/>
        <v>1755</v>
      </c>
      <c r="J7" s="17">
        <v>3</v>
      </c>
      <c r="K7" s="18">
        <v>125</v>
      </c>
      <c r="L7" s="18">
        <v>100</v>
      </c>
      <c r="M7" s="18">
        <v>75</v>
      </c>
      <c r="N7" s="19">
        <f t="shared" si="2"/>
        <v>300</v>
      </c>
      <c r="O7" s="20">
        <v>1</v>
      </c>
      <c r="P7" s="20">
        <f>IFERROR(VLOOKUP(F7,Sheet2!$A:$F,4,0),"")</f>
        <v>1161.27</v>
      </c>
      <c r="Q7" s="20">
        <f>IFERROR(VLOOKUP(F7,Sheet2!$A:$F,5,0),"")</f>
        <v>1190.1300000000001</v>
      </c>
      <c r="R7" s="20">
        <f>IFERROR(VLOOKUP(F7,Sheet2!$A:$F,6,0),"")</f>
        <v>1272.08</v>
      </c>
      <c r="S7" s="48">
        <f t="shared" si="3"/>
        <v>145158.75</v>
      </c>
      <c r="T7" s="48">
        <f t="shared" si="4"/>
        <v>119013.00000000001</v>
      </c>
      <c r="U7" s="48">
        <f t="shared" si="5"/>
        <v>95406</v>
      </c>
      <c r="V7" s="48">
        <f t="shared" si="6"/>
        <v>359577.75</v>
      </c>
      <c r="W7" s="48">
        <f t="shared" si="7"/>
        <v>187785</v>
      </c>
      <c r="X7" s="48">
        <f t="shared" si="8"/>
        <v>2632.5</v>
      </c>
      <c r="Y7" s="48">
        <f t="shared" si="9"/>
        <v>5499.9525000000003</v>
      </c>
      <c r="Z7" s="48">
        <f t="shared" si="10"/>
        <v>549.99525000000006</v>
      </c>
      <c r="AA7" s="48">
        <f t="shared" si="11"/>
        <v>5560.4519775000008</v>
      </c>
      <c r="AB7" s="42">
        <f t="shared" si="12"/>
        <v>561605.64972750004</v>
      </c>
    </row>
    <row r="8" spans="1:16367" x14ac:dyDescent="0.25">
      <c r="A8" s="41">
        <v>45390</v>
      </c>
      <c r="B8" s="44" t="str">
        <f t="shared" si="1"/>
        <v>Apr</v>
      </c>
      <c r="C8" s="16" t="s">
        <v>3</v>
      </c>
      <c r="D8" s="16"/>
      <c r="E8" s="16" t="s">
        <v>18</v>
      </c>
      <c r="F8" s="20" t="s">
        <v>207</v>
      </c>
      <c r="G8" s="20" t="str">
        <f>IFERROR(VLOOKUP(F8,Sheet2!A:F,2,0),"")</f>
        <v>Dollar Rum</v>
      </c>
      <c r="H8" s="44">
        <f>IFERROR(VLOOKUP(F8,Sheet2!A:G,7,0),"")</f>
        <v>65</v>
      </c>
      <c r="I8" s="56">
        <f t="shared" si="13"/>
        <v>1755</v>
      </c>
      <c r="J8" s="17">
        <v>4</v>
      </c>
      <c r="K8" s="18">
        <v>125</v>
      </c>
      <c r="L8" s="18">
        <v>100</v>
      </c>
      <c r="M8" s="18">
        <v>75</v>
      </c>
      <c r="N8" s="19">
        <f t="shared" si="2"/>
        <v>300</v>
      </c>
      <c r="O8" s="20">
        <v>1</v>
      </c>
      <c r="P8" s="20">
        <f>IFERROR(VLOOKUP(F8,Sheet2!$A:$F,4,0),"")</f>
        <v>1161.27</v>
      </c>
      <c r="Q8" s="20">
        <f>IFERROR(VLOOKUP(F8,Sheet2!$A:$F,5,0),"")</f>
        <v>1190.1300000000001</v>
      </c>
      <c r="R8" s="20">
        <f>IFERROR(VLOOKUP(F8,Sheet2!$A:$F,6,0),"")</f>
        <v>1272.08</v>
      </c>
      <c r="S8" s="48">
        <f t="shared" si="3"/>
        <v>145158.75</v>
      </c>
      <c r="T8" s="48">
        <f t="shared" si="4"/>
        <v>119013.00000000001</v>
      </c>
      <c r="U8" s="48">
        <f t="shared" si="5"/>
        <v>95406</v>
      </c>
      <c r="V8" s="48">
        <f t="shared" si="6"/>
        <v>359577.75</v>
      </c>
      <c r="W8" s="48">
        <f t="shared" si="7"/>
        <v>187785</v>
      </c>
      <c r="X8" s="48">
        <f t="shared" si="8"/>
        <v>2632.5</v>
      </c>
      <c r="Y8" s="48">
        <f t="shared" si="9"/>
        <v>5499.9525000000003</v>
      </c>
      <c r="Z8" s="48">
        <f t="shared" si="10"/>
        <v>549.99525000000006</v>
      </c>
      <c r="AA8" s="48">
        <f t="shared" si="11"/>
        <v>5560.4519775000008</v>
      </c>
      <c r="AB8" s="42">
        <f t="shared" si="12"/>
        <v>561605.64972750004</v>
      </c>
    </row>
    <row r="9" spans="1:16367" x14ac:dyDescent="0.25">
      <c r="A9" s="41">
        <v>45390</v>
      </c>
      <c r="B9" s="44" t="str">
        <f t="shared" si="1"/>
        <v>Apr</v>
      </c>
      <c r="C9" s="16" t="s">
        <v>3</v>
      </c>
      <c r="D9" s="16"/>
      <c r="E9" s="16" t="s">
        <v>19</v>
      </c>
      <c r="F9" s="20" t="s">
        <v>207</v>
      </c>
      <c r="G9" s="20" t="str">
        <f>IFERROR(VLOOKUP(F9,Sheet2!A:F,2,0),"")</f>
        <v>Dollar Rum</v>
      </c>
      <c r="H9" s="44">
        <f>IFERROR(VLOOKUP(F9,Sheet2!A:G,7,0),"")</f>
        <v>65</v>
      </c>
      <c r="I9" s="56">
        <f t="shared" si="13"/>
        <v>3510</v>
      </c>
      <c r="J9" s="17">
        <v>5</v>
      </c>
      <c r="K9" s="21">
        <v>250</v>
      </c>
      <c r="L9" s="21">
        <v>200</v>
      </c>
      <c r="M9" s="21">
        <v>150</v>
      </c>
      <c r="N9" s="19">
        <f t="shared" si="2"/>
        <v>600</v>
      </c>
      <c r="O9" s="20">
        <v>1</v>
      </c>
      <c r="P9" s="20">
        <f>IFERROR(VLOOKUP(F9,Sheet2!$A:$F,4,0),"")</f>
        <v>1161.27</v>
      </c>
      <c r="Q9" s="20">
        <f>IFERROR(VLOOKUP(F9,Sheet2!$A:$F,5,0),"")</f>
        <v>1190.1300000000001</v>
      </c>
      <c r="R9" s="20">
        <f>IFERROR(VLOOKUP(F9,Sheet2!$A:$F,6,0),"")</f>
        <v>1272.08</v>
      </c>
      <c r="S9" s="48">
        <f t="shared" si="3"/>
        <v>290317.5</v>
      </c>
      <c r="T9" s="48">
        <f t="shared" si="4"/>
        <v>238026.00000000003</v>
      </c>
      <c r="U9" s="48">
        <f t="shared" si="5"/>
        <v>190812</v>
      </c>
      <c r="V9" s="48">
        <f t="shared" si="6"/>
        <v>719155.5</v>
      </c>
      <c r="W9" s="48">
        <f t="shared" si="7"/>
        <v>375570</v>
      </c>
      <c r="X9" s="48">
        <f t="shared" si="8"/>
        <v>5265</v>
      </c>
      <c r="Y9" s="48">
        <f t="shared" si="9"/>
        <v>10999.905000000001</v>
      </c>
      <c r="Z9" s="48">
        <f t="shared" si="10"/>
        <v>1099.9905000000001</v>
      </c>
      <c r="AA9" s="48">
        <f t="shared" si="11"/>
        <v>11120.903955000002</v>
      </c>
      <c r="AB9" s="42">
        <f t="shared" si="12"/>
        <v>1123211.2994550001</v>
      </c>
    </row>
    <row r="10" spans="1:16367" x14ac:dyDescent="0.25">
      <c r="A10" s="41">
        <v>45390</v>
      </c>
      <c r="B10" s="44" t="str">
        <f t="shared" si="1"/>
        <v>Apr</v>
      </c>
      <c r="C10" s="16" t="s">
        <v>3</v>
      </c>
      <c r="D10" s="16"/>
      <c r="E10" s="16" t="s">
        <v>20</v>
      </c>
      <c r="F10" s="20" t="s">
        <v>207</v>
      </c>
      <c r="G10" s="20" t="str">
        <f>IFERROR(VLOOKUP(F10,Sheet2!A:F,2,0),"")</f>
        <v>Dollar Rum</v>
      </c>
      <c r="H10" s="44">
        <f>IFERROR(VLOOKUP(F10,Sheet2!A:G,7,0),"")</f>
        <v>65</v>
      </c>
      <c r="I10" s="56">
        <f t="shared" si="13"/>
        <v>1170</v>
      </c>
      <c r="J10" s="17">
        <v>6</v>
      </c>
      <c r="K10" s="21">
        <v>120</v>
      </c>
      <c r="L10" s="21">
        <v>80</v>
      </c>
      <c r="M10" s="21">
        <v>0</v>
      </c>
      <c r="N10" s="19">
        <f t="shared" si="2"/>
        <v>200</v>
      </c>
      <c r="O10" s="20">
        <v>1</v>
      </c>
      <c r="P10" s="20">
        <f>IFERROR(VLOOKUP(F10,Sheet2!$A:$F,4,0),"")</f>
        <v>1161.27</v>
      </c>
      <c r="Q10" s="20">
        <f>IFERROR(VLOOKUP(F10,Sheet2!$A:$F,5,0),"")</f>
        <v>1190.1300000000001</v>
      </c>
      <c r="R10" s="20">
        <f>IFERROR(VLOOKUP(F10,Sheet2!$A:$F,6,0),"")</f>
        <v>1272.08</v>
      </c>
      <c r="S10" s="48">
        <f t="shared" si="3"/>
        <v>139352.4</v>
      </c>
      <c r="T10" s="48">
        <f t="shared" si="4"/>
        <v>95210.400000000009</v>
      </c>
      <c r="U10" s="48">
        <f t="shared" si="5"/>
        <v>0</v>
      </c>
      <c r="V10" s="48">
        <f t="shared" si="6"/>
        <v>234562.8</v>
      </c>
      <c r="W10" s="48">
        <f t="shared" si="7"/>
        <v>125190</v>
      </c>
      <c r="X10" s="48">
        <f t="shared" si="8"/>
        <v>1755</v>
      </c>
      <c r="Y10" s="48">
        <f t="shared" si="9"/>
        <v>3615.078</v>
      </c>
      <c r="Z10" s="48">
        <f t="shared" si="10"/>
        <v>361.50780000000003</v>
      </c>
      <c r="AA10" s="48">
        <f t="shared" si="11"/>
        <v>3654.8438580000002</v>
      </c>
      <c r="AB10" s="42">
        <f t="shared" si="12"/>
        <v>369139.229658</v>
      </c>
    </row>
    <row r="11" spans="1:16367" x14ac:dyDescent="0.25">
      <c r="A11" s="41">
        <v>45390</v>
      </c>
      <c r="B11" s="44" t="str">
        <f t="shared" si="1"/>
        <v>Apr</v>
      </c>
      <c r="C11" s="16" t="s">
        <v>3</v>
      </c>
      <c r="D11" s="16"/>
      <c r="E11" s="16" t="s">
        <v>20</v>
      </c>
      <c r="F11" s="20" t="s">
        <v>207</v>
      </c>
      <c r="G11" s="20" t="str">
        <f>IFERROR(VLOOKUP(F11,Sheet2!A:F,2,0),"")</f>
        <v>Dollar Rum</v>
      </c>
      <c r="H11" s="44">
        <f>IFERROR(VLOOKUP(F11,Sheet2!A:G,7,0),"")</f>
        <v>65</v>
      </c>
      <c r="I11" s="56">
        <f t="shared" si="13"/>
        <v>2808</v>
      </c>
      <c r="J11" s="17">
        <v>7</v>
      </c>
      <c r="K11" s="21">
        <v>180</v>
      </c>
      <c r="L11" s="21">
        <v>200</v>
      </c>
      <c r="M11" s="21">
        <v>100</v>
      </c>
      <c r="N11" s="19">
        <f t="shared" si="2"/>
        <v>480</v>
      </c>
      <c r="O11" s="20">
        <v>1</v>
      </c>
      <c r="P11" s="20">
        <f>IFERROR(VLOOKUP(F11,Sheet2!$A:$F,4,0),"")</f>
        <v>1161.27</v>
      </c>
      <c r="Q11" s="20">
        <f>IFERROR(VLOOKUP(F11,Sheet2!$A:$F,5,0),"")</f>
        <v>1190.1300000000001</v>
      </c>
      <c r="R11" s="20">
        <f>IFERROR(VLOOKUP(F11,Sheet2!$A:$F,6,0),"")</f>
        <v>1272.08</v>
      </c>
      <c r="S11" s="48">
        <f t="shared" si="3"/>
        <v>209028.6</v>
      </c>
      <c r="T11" s="48">
        <f t="shared" si="4"/>
        <v>238026.00000000003</v>
      </c>
      <c r="U11" s="48">
        <f t="shared" si="5"/>
        <v>127208</v>
      </c>
      <c r="V11" s="48">
        <f t="shared" si="6"/>
        <v>574262.60000000009</v>
      </c>
      <c r="W11" s="48">
        <f t="shared" si="7"/>
        <v>300456</v>
      </c>
      <c r="X11" s="48">
        <f t="shared" si="8"/>
        <v>4212</v>
      </c>
      <c r="Y11" s="48">
        <f t="shared" si="9"/>
        <v>8789.3060000000005</v>
      </c>
      <c r="Z11" s="48">
        <f t="shared" si="10"/>
        <v>878.93060000000014</v>
      </c>
      <c r="AA11" s="48">
        <f t="shared" si="11"/>
        <v>8885.9883660000014</v>
      </c>
      <c r="AB11" s="42">
        <f t="shared" si="12"/>
        <v>897484.82496600004</v>
      </c>
    </row>
    <row r="12" spans="1:16367" x14ac:dyDescent="0.25">
      <c r="A12" s="41">
        <v>45390</v>
      </c>
      <c r="B12" s="44" t="str">
        <f t="shared" si="1"/>
        <v>Apr</v>
      </c>
      <c r="C12" s="16" t="s">
        <v>3</v>
      </c>
      <c r="D12" s="16"/>
      <c r="E12" s="16" t="s">
        <v>21</v>
      </c>
      <c r="F12" s="20" t="s">
        <v>207</v>
      </c>
      <c r="G12" s="20" t="str">
        <f>IFERROR(VLOOKUP(F12,Sheet2!A:F,2,0),"")</f>
        <v>Dollar Rum</v>
      </c>
      <c r="H12" s="44">
        <f>IFERROR(VLOOKUP(F12,Sheet2!A:G,7,0),"")</f>
        <v>65</v>
      </c>
      <c r="I12" s="56">
        <f t="shared" si="13"/>
        <v>1755</v>
      </c>
      <c r="J12" s="17">
        <v>8</v>
      </c>
      <c r="K12" s="21">
        <v>0</v>
      </c>
      <c r="L12" s="21">
        <v>300</v>
      </c>
      <c r="M12" s="21">
        <v>0</v>
      </c>
      <c r="N12" s="19">
        <f t="shared" si="2"/>
        <v>300</v>
      </c>
      <c r="O12" s="20">
        <v>1</v>
      </c>
      <c r="P12" s="20">
        <f>IFERROR(VLOOKUP(F12,Sheet2!$A:$F,4,0),"")</f>
        <v>1161.27</v>
      </c>
      <c r="Q12" s="20">
        <f>IFERROR(VLOOKUP(F12,Sheet2!$A:$F,5,0),"")</f>
        <v>1190.1300000000001</v>
      </c>
      <c r="R12" s="20">
        <f>IFERROR(VLOOKUP(F12,Sheet2!$A:$F,6,0),"")</f>
        <v>1272.08</v>
      </c>
      <c r="S12" s="48">
        <f t="shared" si="3"/>
        <v>0</v>
      </c>
      <c r="T12" s="48">
        <f t="shared" si="4"/>
        <v>357039.00000000006</v>
      </c>
      <c r="U12" s="48">
        <f t="shared" si="5"/>
        <v>0</v>
      </c>
      <c r="V12" s="48">
        <f t="shared" si="6"/>
        <v>357039.00000000006</v>
      </c>
      <c r="W12" s="48">
        <f t="shared" si="7"/>
        <v>187785</v>
      </c>
      <c r="X12" s="48">
        <f t="shared" si="8"/>
        <v>2632.5</v>
      </c>
      <c r="Y12" s="48">
        <f t="shared" si="9"/>
        <v>5474.5650000000005</v>
      </c>
      <c r="Z12" s="48">
        <f t="shared" si="10"/>
        <v>547.45650000000012</v>
      </c>
      <c r="AA12" s="48">
        <f t="shared" si="11"/>
        <v>5534.785214999999</v>
      </c>
      <c r="AB12" s="42">
        <f t="shared" si="12"/>
        <v>559013.30671499996</v>
      </c>
    </row>
    <row r="13" spans="1:16367" x14ac:dyDescent="0.25">
      <c r="A13" s="41">
        <v>45390</v>
      </c>
      <c r="B13" s="44" t="str">
        <f t="shared" si="1"/>
        <v>Apr</v>
      </c>
      <c r="C13" s="16" t="s">
        <v>3</v>
      </c>
      <c r="D13" s="16"/>
      <c r="E13" s="16" t="s">
        <v>21</v>
      </c>
      <c r="F13" s="20" t="s">
        <v>207</v>
      </c>
      <c r="G13" s="20" t="str">
        <f>IFERROR(VLOOKUP(F13,Sheet2!A:F,2,0),"")</f>
        <v>Dollar Rum</v>
      </c>
      <c r="H13" s="44">
        <f>IFERROR(VLOOKUP(F13,Sheet2!A:G,7,0),"")</f>
        <v>65</v>
      </c>
      <c r="I13" s="56">
        <f t="shared" si="13"/>
        <v>1755</v>
      </c>
      <c r="J13" s="17">
        <v>9</v>
      </c>
      <c r="K13" s="21">
        <v>0</v>
      </c>
      <c r="L13" s="21">
        <v>100</v>
      </c>
      <c r="M13" s="21">
        <v>200</v>
      </c>
      <c r="N13" s="19">
        <f t="shared" si="2"/>
        <v>300</v>
      </c>
      <c r="O13" s="20">
        <v>1</v>
      </c>
      <c r="P13" s="20">
        <f>IFERROR(VLOOKUP(F13,Sheet2!$A:$F,4,0),"")</f>
        <v>1161.27</v>
      </c>
      <c r="Q13" s="20">
        <f>IFERROR(VLOOKUP(F13,Sheet2!$A:$F,5,0),"")</f>
        <v>1190.1300000000001</v>
      </c>
      <c r="R13" s="20">
        <f>IFERROR(VLOOKUP(F13,Sheet2!$A:$F,6,0),"")</f>
        <v>1272.08</v>
      </c>
      <c r="S13" s="48">
        <f t="shared" si="3"/>
        <v>0</v>
      </c>
      <c r="T13" s="48">
        <f t="shared" si="4"/>
        <v>119013.00000000001</v>
      </c>
      <c r="U13" s="48">
        <f t="shared" si="5"/>
        <v>254416</v>
      </c>
      <c r="V13" s="48">
        <f t="shared" si="6"/>
        <v>373429</v>
      </c>
      <c r="W13" s="48">
        <f t="shared" si="7"/>
        <v>187785</v>
      </c>
      <c r="X13" s="48">
        <f t="shared" si="8"/>
        <v>2632.5</v>
      </c>
      <c r="Y13" s="48">
        <f t="shared" si="9"/>
        <v>5638.4650000000001</v>
      </c>
      <c r="Z13" s="48">
        <f t="shared" si="10"/>
        <v>563.84649999999999</v>
      </c>
      <c r="AA13" s="48">
        <f t="shared" si="11"/>
        <v>5700.4881149999992</v>
      </c>
      <c r="AB13" s="42">
        <f t="shared" si="12"/>
        <v>575749.29961499991</v>
      </c>
    </row>
    <row r="14" spans="1:16367" x14ac:dyDescent="0.25">
      <c r="A14" s="41">
        <v>45390</v>
      </c>
      <c r="B14" s="44" t="str">
        <f t="shared" si="1"/>
        <v>Apr</v>
      </c>
      <c r="C14" s="16" t="s">
        <v>3</v>
      </c>
      <c r="D14" s="16"/>
      <c r="E14" s="16" t="s">
        <v>33</v>
      </c>
      <c r="F14" s="20" t="s">
        <v>207</v>
      </c>
      <c r="G14" s="20" t="str">
        <f>IFERROR(VLOOKUP(F14,Sheet2!A:F,2,0),"")</f>
        <v>Dollar Rum</v>
      </c>
      <c r="H14" s="44">
        <f>IFERROR(VLOOKUP(F14,Sheet2!A:G,7,0),"")</f>
        <v>65</v>
      </c>
      <c r="I14" s="56">
        <f t="shared" si="13"/>
        <v>1755</v>
      </c>
      <c r="J14" s="17">
        <v>10</v>
      </c>
      <c r="K14" s="21">
        <v>130</v>
      </c>
      <c r="L14" s="21">
        <v>120</v>
      </c>
      <c r="M14" s="21">
        <v>50</v>
      </c>
      <c r="N14" s="19">
        <f t="shared" si="2"/>
        <v>300</v>
      </c>
      <c r="O14" s="20">
        <v>1</v>
      </c>
      <c r="P14" s="20">
        <f>IFERROR(VLOOKUP(F14,Sheet2!$A:$F,4,0),"")</f>
        <v>1161.27</v>
      </c>
      <c r="Q14" s="20">
        <f>IFERROR(VLOOKUP(F14,Sheet2!$A:$F,5,0),"")</f>
        <v>1190.1300000000001</v>
      </c>
      <c r="R14" s="20">
        <f>IFERROR(VLOOKUP(F14,Sheet2!$A:$F,6,0),"")</f>
        <v>1272.08</v>
      </c>
      <c r="S14" s="48">
        <f t="shared" si="3"/>
        <v>150965.1</v>
      </c>
      <c r="T14" s="48">
        <f t="shared" si="4"/>
        <v>142815.6</v>
      </c>
      <c r="U14" s="48">
        <f t="shared" si="5"/>
        <v>63604</v>
      </c>
      <c r="V14" s="48">
        <f t="shared" si="6"/>
        <v>357384.7</v>
      </c>
      <c r="W14" s="48">
        <f t="shared" si="7"/>
        <v>187785</v>
      </c>
      <c r="X14" s="48">
        <f t="shared" si="8"/>
        <v>2632.5</v>
      </c>
      <c r="Y14" s="48">
        <f t="shared" si="9"/>
        <v>5478.0219999999999</v>
      </c>
      <c r="Z14" s="48">
        <f t="shared" si="10"/>
        <v>547.80219999999997</v>
      </c>
      <c r="AA14" s="48">
        <f t="shared" si="11"/>
        <v>5538.2802419999998</v>
      </c>
      <c r="AB14" s="42">
        <f t="shared" si="12"/>
        <v>559366.30444199999</v>
      </c>
    </row>
    <row r="15" spans="1:16367" x14ac:dyDescent="0.25">
      <c r="A15" s="41">
        <v>45390</v>
      </c>
      <c r="B15" s="44" t="str">
        <f t="shared" si="1"/>
        <v>Apr</v>
      </c>
      <c r="C15" s="16" t="s">
        <v>26</v>
      </c>
      <c r="D15" s="16" t="s">
        <v>28</v>
      </c>
      <c r="E15" s="16" t="s">
        <v>30</v>
      </c>
      <c r="F15" s="16" t="s">
        <v>213</v>
      </c>
      <c r="G15" s="20" t="str">
        <f>IFERROR(VLOOKUP(F15,Sheet2!A:F,2,0),"")</f>
        <v>Malwa</v>
      </c>
      <c r="H15" s="44">
        <f>IFERROR(VLOOKUP(F15,Sheet2!A:G,7,0),"")</f>
        <v>50</v>
      </c>
      <c r="I15" s="56">
        <f t="shared" si="13"/>
        <v>1800</v>
      </c>
      <c r="J15" s="17">
        <v>1</v>
      </c>
      <c r="K15" s="21">
        <v>0</v>
      </c>
      <c r="L15" s="21">
        <v>400</v>
      </c>
      <c r="M15" s="21">
        <v>0</v>
      </c>
      <c r="N15" s="19">
        <f t="shared" si="2"/>
        <v>400</v>
      </c>
      <c r="O15" s="20">
        <v>1</v>
      </c>
      <c r="P15" s="20">
        <f>IFERROR(VLOOKUP(F15,Sheet2!$A:$F,4,0),"")</f>
        <v>919.43</v>
      </c>
      <c r="Q15" s="20">
        <f>IFERROR(VLOOKUP(F15,Sheet2!$A:$F,5,0),"")</f>
        <v>948.3</v>
      </c>
      <c r="R15" s="20">
        <f>IFERROR(VLOOKUP(F15,Sheet2!$A:$F,6,0),"")</f>
        <v>1030.25</v>
      </c>
      <c r="S15" s="48">
        <f t="shared" si="3"/>
        <v>0</v>
      </c>
      <c r="T15" s="48">
        <f t="shared" si="4"/>
        <v>379320</v>
      </c>
      <c r="U15" s="48">
        <f t="shared" si="5"/>
        <v>0</v>
      </c>
      <c r="V15" s="48">
        <f t="shared" si="6"/>
        <v>379320</v>
      </c>
      <c r="W15" s="48">
        <f t="shared" si="7"/>
        <v>192600</v>
      </c>
      <c r="X15" s="48">
        <f t="shared" si="8"/>
        <v>2700</v>
      </c>
      <c r="Y15" s="48">
        <f t="shared" si="9"/>
        <v>5746.2</v>
      </c>
      <c r="Z15" s="48">
        <f t="shared" si="10"/>
        <v>574.62</v>
      </c>
      <c r="AA15" s="48">
        <f t="shared" si="11"/>
        <v>5809.4081999999999</v>
      </c>
      <c r="AB15" s="42">
        <f t="shared" si="12"/>
        <v>586750.2281999999</v>
      </c>
    </row>
    <row r="16" spans="1:16367" x14ac:dyDescent="0.25">
      <c r="A16" s="41">
        <v>45390</v>
      </c>
      <c r="B16" s="44" t="str">
        <f t="shared" si="1"/>
        <v>Apr</v>
      </c>
      <c r="C16" s="16" t="s">
        <v>26</v>
      </c>
      <c r="D16" s="16" t="s">
        <v>28</v>
      </c>
      <c r="E16" s="16" t="s">
        <v>30</v>
      </c>
      <c r="F16" s="16" t="s">
        <v>213</v>
      </c>
      <c r="G16" s="20" t="str">
        <f>IFERROR(VLOOKUP(F16,Sheet2!A:F,2,0),"")</f>
        <v>Malwa</v>
      </c>
      <c r="H16" s="44">
        <f>IFERROR(VLOOKUP(F16,Sheet2!A:G,7,0),"")</f>
        <v>50</v>
      </c>
      <c r="I16" s="56">
        <f t="shared" si="13"/>
        <v>1800</v>
      </c>
      <c r="J16" s="17">
        <v>2</v>
      </c>
      <c r="K16" s="21">
        <v>0</v>
      </c>
      <c r="L16" s="21">
        <v>0</v>
      </c>
      <c r="M16" s="21">
        <v>400</v>
      </c>
      <c r="N16" s="19">
        <f t="shared" si="2"/>
        <v>400</v>
      </c>
      <c r="O16" s="20">
        <v>1</v>
      </c>
      <c r="P16" s="20">
        <f>IFERROR(VLOOKUP(F16,Sheet2!$A:$F,4,0),"")</f>
        <v>919.43</v>
      </c>
      <c r="Q16" s="20">
        <f>IFERROR(VLOOKUP(F16,Sheet2!$A:$F,5,0),"")</f>
        <v>948.3</v>
      </c>
      <c r="R16" s="20">
        <f>IFERROR(VLOOKUP(F16,Sheet2!$A:$F,6,0),"")</f>
        <v>1030.25</v>
      </c>
      <c r="S16" s="48">
        <f t="shared" si="3"/>
        <v>0</v>
      </c>
      <c r="T16" s="48">
        <f t="shared" si="4"/>
        <v>0</v>
      </c>
      <c r="U16" s="48">
        <f t="shared" si="5"/>
        <v>412100</v>
      </c>
      <c r="V16" s="48">
        <f t="shared" si="6"/>
        <v>412100</v>
      </c>
      <c r="W16" s="48">
        <f t="shared" si="7"/>
        <v>192600</v>
      </c>
      <c r="X16" s="48">
        <f t="shared" si="8"/>
        <v>2700</v>
      </c>
      <c r="Y16" s="48">
        <f t="shared" si="9"/>
        <v>6074</v>
      </c>
      <c r="Z16" s="48">
        <f t="shared" si="10"/>
        <v>607.4</v>
      </c>
      <c r="AA16" s="48">
        <f t="shared" si="11"/>
        <v>6140.8140000000003</v>
      </c>
      <c r="AB16" s="42">
        <f t="shared" si="12"/>
        <v>620222.21400000004</v>
      </c>
    </row>
    <row r="17" spans="1:28" x14ac:dyDescent="0.25">
      <c r="A17" s="41">
        <v>45390</v>
      </c>
      <c r="B17" s="44" t="str">
        <f t="shared" si="1"/>
        <v>Apr</v>
      </c>
      <c r="C17" s="16" t="s">
        <v>26</v>
      </c>
      <c r="D17" s="16" t="s">
        <v>28</v>
      </c>
      <c r="E17" s="16" t="s">
        <v>30</v>
      </c>
      <c r="F17" s="16" t="s">
        <v>213</v>
      </c>
      <c r="G17" s="20" t="str">
        <f>IFERROR(VLOOKUP(F17,Sheet2!A:F,2,0),"")</f>
        <v>Malwa</v>
      </c>
      <c r="H17" s="44">
        <f>IFERROR(VLOOKUP(F17,Sheet2!A:G,7,0),"")</f>
        <v>50</v>
      </c>
      <c r="I17" s="56">
        <f t="shared" si="13"/>
        <v>2700</v>
      </c>
      <c r="J17" s="17">
        <v>3</v>
      </c>
      <c r="K17" s="21">
        <v>600</v>
      </c>
      <c r="L17" s="21">
        <v>0</v>
      </c>
      <c r="M17" s="21">
        <v>0</v>
      </c>
      <c r="N17" s="19">
        <f t="shared" si="2"/>
        <v>600</v>
      </c>
      <c r="O17" s="20">
        <v>1</v>
      </c>
      <c r="P17" s="20">
        <f>IFERROR(VLOOKUP(F17,Sheet2!$A:$F,4,0),"")</f>
        <v>919.43</v>
      </c>
      <c r="Q17" s="20">
        <f>IFERROR(VLOOKUP(F17,Sheet2!$A:$F,5,0),"")</f>
        <v>948.3</v>
      </c>
      <c r="R17" s="20">
        <f>IFERROR(VLOOKUP(F17,Sheet2!$A:$F,6,0),"")</f>
        <v>1030.25</v>
      </c>
      <c r="S17" s="48">
        <f t="shared" si="3"/>
        <v>551658</v>
      </c>
      <c r="T17" s="48">
        <f t="shared" si="4"/>
        <v>0</v>
      </c>
      <c r="U17" s="48">
        <f t="shared" si="5"/>
        <v>0</v>
      </c>
      <c r="V17" s="48">
        <f t="shared" si="6"/>
        <v>551658</v>
      </c>
      <c r="W17" s="48">
        <f t="shared" si="7"/>
        <v>288900</v>
      </c>
      <c r="X17" s="48">
        <f t="shared" si="8"/>
        <v>4050</v>
      </c>
      <c r="Y17" s="48">
        <f t="shared" si="9"/>
        <v>8446.08</v>
      </c>
      <c r="Z17" s="48">
        <f t="shared" si="10"/>
        <v>844.60800000000006</v>
      </c>
      <c r="AA17" s="48">
        <f t="shared" si="11"/>
        <v>8538.9868800000004</v>
      </c>
      <c r="AB17" s="42">
        <f t="shared" si="12"/>
        <v>862437.67487999995</v>
      </c>
    </row>
    <row r="18" spans="1:28" x14ac:dyDescent="0.25">
      <c r="A18" s="41">
        <v>45390</v>
      </c>
      <c r="B18" s="44" t="str">
        <f t="shared" si="1"/>
        <v>Apr</v>
      </c>
      <c r="C18" s="16" t="s">
        <v>26</v>
      </c>
      <c r="D18" s="16" t="s">
        <v>28</v>
      </c>
      <c r="E18" s="16" t="s">
        <v>85</v>
      </c>
      <c r="F18" s="16" t="s">
        <v>213</v>
      </c>
      <c r="G18" s="20" t="str">
        <f>IFERROR(VLOOKUP(F18,Sheet2!A:F,2,0),"")</f>
        <v>Malwa</v>
      </c>
      <c r="H18" s="44">
        <f>IFERROR(VLOOKUP(F18,Sheet2!A:G,7,0),"")</f>
        <v>50</v>
      </c>
      <c r="I18" s="56">
        <f t="shared" si="13"/>
        <v>1800</v>
      </c>
      <c r="J18" s="17">
        <v>4</v>
      </c>
      <c r="K18" s="21">
        <v>0</v>
      </c>
      <c r="L18" s="21">
        <v>0</v>
      </c>
      <c r="M18" s="21">
        <v>400</v>
      </c>
      <c r="N18" s="19">
        <f t="shared" si="2"/>
        <v>400</v>
      </c>
      <c r="O18" s="20">
        <v>1</v>
      </c>
      <c r="P18" s="20">
        <f>IFERROR(VLOOKUP(F18,Sheet2!$A:$F,4,0),"")</f>
        <v>919.43</v>
      </c>
      <c r="Q18" s="20">
        <f>IFERROR(VLOOKUP(F18,Sheet2!$A:$F,5,0),"")</f>
        <v>948.3</v>
      </c>
      <c r="R18" s="20">
        <f>IFERROR(VLOOKUP(F18,Sheet2!$A:$F,6,0),"")</f>
        <v>1030.25</v>
      </c>
      <c r="S18" s="48">
        <f t="shared" si="3"/>
        <v>0</v>
      </c>
      <c r="T18" s="48">
        <f t="shared" si="4"/>
        <v>0</v>
      </c>
      <c r="U18" s="48">
        <f t="shared" si="5"/>
        <v>412100</v>
      </c>
      <c r="V18" s="48">
        <f t="shared" si="6"/>
        <v>412100</v>
      </c>
      <c r="W18" s="48">
        <f t="shared" si="7"/>
        <v>192600</v>
      </c>
      <c r="X18" s="48">
        <f t="shared" si="8"/>
        <v>2700</v>
      </c>
      <c r="Y18" s="48">
        <f t="shared" si="9"/>
        <v>6074</v>
      </c>
      <c r="Z18" s="48">
        <f t="shared" si="10"/>
        <v>607.4</v>
      </c>
      <c r="AA18" s="48">
        <f t="shared" si="11"/>
        <v>6140.8140000000003</v>
      </c>
      <c r="AB18" s="42">
        <f t="shared" si="12"/>
        <v>620222.21400000004</v>
      </c>
    </row>
    <row r="19" spans="1:28" x14ac:dyDescent="0.25">
      <c r="A19" s="41">
        <v>45390</v>
      </c>
      <c r="B19" s="44" t="str">
        <f t="shared" si="1"/>
        <v>Apr</v>
      </c>
      <c r="C19" s="16" t="s">
        <v>26</v>
      </c>
      <c r="D19" s="16" t="s">
        <v>28</v>
      </c>
      <c r="E19" s="16" t="s">
        <v>85</v>
      </c>
      <c r="F19" s="16" t="s">
        <v>213</v>
      </c>
      <c r="G19" s="20" t="str">
        <f>IFERROR(VLOOKUP(F19,Sheet2!A:F,2,0),"")</f>
        <v>Malwa</v>
      </c>
      <c r="H19" s="44">
        <f>IFERROR(VLOOKUP(F19,Sheet2!A:G,7,0),"")</f>
        <v>50</v>
      </c>
      <c r="I19" s="56">
        <f t="shared" si="13"/>
        <v>1800</v>
      </c>
      <c r="J19" s="17">
        <v>5</v>
      </c>
      <c r="K19" s="21">
        <v>0</v>
      </c>
      <c r="L19" s="21">
        <v>400</v>
      </c>
      <c r="M19" s="21">
        <v>0</v>
      </c>
      <c r="N19" s="19">
        <f t="shared" si="2"/>
        <v>400</v>
      </c>
      <c r="O19" s="20">
        <v>1</v>
      </c>
      <c r="P19" s="20">
        <f>IFERROR(VLOOKUP(F19,Sheet2!$A:$F,4,0),"")</f>
        <v>919.43</v>
      </c>
      <c r="Q19" s="20">
        <f>IFERROR(VLOOKUP(F19,Sheet2!$A:$F,5,0),"")</f>
        <v>948.3</v>
      </c>
      <c r="R19" s="20">
        <f>IFERROR(VLOOKUP(F19,Sheet2!$A:$F,6,0),"")</f>
        <v>1030.25</v>
      </c>
      <c r="S19" s="48">
        <f t="shared" si="3"/>
        <v>0</v>
      </c>
      <c r="T19" s="48">
        <f t="shared" si="4"/>
        <v>379320</v>
      </c>
      <c r="U19" s="48">
        <f t="shared" si="5"/>
        <v>0</v>
      </c>
      <c r="V19" s="48">
        <f t="shared" si="6"/>
        <v>379320</v>
      </c>
      <c r="W19" s="48">
        <f t="shared" si="7"/>
        <v>192600</v>
      </c>
      <c r="X19" s="48">
        <f t="shared" si="8"/>
        <v>2700</v>
      </c>
      <c r="Y19" s="48">
        <f t="shared" si="9"/>
        <v>5746.2</v>
      </c>
      <c r="Z19" s="48">
        <f t="shared" si="10"/>
        <v>574.62</v>
      </c>
      <c r="AA19" s="48">
        <f t="shared" si="11"/>
        <v>5809.4081999999999</v>
      </c>
      <c r="AB19" s="42">
        <f t="shared" si="12"/>
        <v>586750.2281999999</v>
      </c>
    </row>
    <row r="20" spans="1:28" x14ac:dyDescent="0.25">
      <c r="A20" s="41">
        <v>45390</v>
      </c>
      <c r="B20" s="44" t="str">
        <f t="shared" si="1"/>
        <v>Apr</v>
      </c>
      <c r="C20" s="16" t="s">
        <v>26</v>
      </c>
      <c r="D20" s="16" t="s">
        <v>28</v>
      </c>
      <c r="E20" s="16" t="s">
        <v>85</v>
      </c>
      <c r="F20" s="16" t="s">
        <v>213</v>
      </c>
      <c r="G20" s="20" t="str">
        <f>IFERROR(VLOOKUP(F20,Sheet2!A:F,2,0),"")</f>
        <v>Malwa</v>
      </c>
      <c r="H20" s="44">
        <f>IFERROR(VLOOKUP(F20,Sheet2!A:G,7,0),"")</f>
        <v>50</v>
      </c>
      <c r="I20" s="56">
        <f t="shared" si="13"/>
        <v>2700</v>
      </c>
      <c r="J20" s="17">
        <v>6</v>
      </c>
      <c r="K20" s="21">
        <v>600</v>
      </c>
      <c r="L20" s="21">
        <v>0</v>
      </c>
      <c r="M20" s="21">
        <v>0</v>
      </c>
      <c r="N20" s="19">
        <f t="shared" si="2"/>
        <v>600</v>
      </c>
      <c r="O20" s="20">
        <v>1</v>
      </c>
      <c r="P20" s="20">
        <f>IFERROR(VLOOKUP(F20,Sheet2!$A:$F,4,0),"")</f>
        <v>919.43</v>
      </c>
      <c r="Q20" s="20">
        <f>IFERROR(VLOOKUP(F20,Sheet2!$A:$F,5,0),"")</f>
        <v>948.3</v>
      </c>
      <c r="R20" s="20">
        <f>IFERROR(VLOOKUP(F20,Sheet2!$A:$F,6,0),"")</f>
        <v>1030.25</v>
      </c>
      <c r="S20" s="48">
        <f t="shared" si="3"/>
        <v>551658</v>
      </c>
      <c r="T20" s="48">
        <f t="shared" si="4"/>
        <v>0</v>
      </c>
      <c r="U20" s="48">
        <f t="shared" si="5"/>
        <v>0</v>
      </c>
      <c r="V20" s="48">
        <f t="shared" si="6"/>
        <v>551658</v>
      </c>
      <c r="W20" s="48">
        <f t="shared" si="7"/>
        <v>288900</v>
      </c>
      <c r="X20" s="48">
        <f t="shared" si="8"/>
        <v>4050</v>
      </c>
      <c r="Y20" s="48">
        <f t="shared" si="9"/>
        <v>8446.08</v>
      </c>
      <c r="Z20" s="48">
        <f t="shared" si="10"/>
        <v>844.60800000000006</v>
      </c>
      <c r="AA20" s="48">
        <f t="shared" si="11"/>
        <v>8538.9868800000004</v>
      </c>
      <c r="AB20" s="42">
        <f t="shared" si="12"/>
        <v>862437.67487999995</v>
      </c>
    </row>
    <row r="21" spans="1:28" x14ac:dyDescent="0.25">
      <c r="A21" s="41">
        <v>45391</v>
      </c>
      <c r="B21" s="44" t="str">
        <f t="shared" si="1"/>
        <v>Apr</v>
      </c>
      <c r="C21" s="16" t="s">
        <v>26</v>
      </c>
      <c r="D21" s="16"/>
      <c r="E21" s="16" t="s">
        <v>31</v>
      </c>
      <c r="F21" s="16" t="s">
        <v>213</v>
      </c>
      <c r="G21" s="20" t="str">
        <f>IFERROR(VLOOKUP(F21,Sheet2!A:F,2,0),"")</f>
        <v>Malwa</v>
      </c>
      <c r="H21" s="44">
        <f>IFERROR(VLOOKUP(F21,Sheet2!A:G,7,0),"")</f>
        <v>50</v>
      </c>
      <c r="I21" s="56">
        <f t="shared" si="13"/>
        <v>1800</v>
      </c>
      <c r="J21" s="17">
        <v>7</v>
      </c>
      <c r="K21" s="21">
        <v>0</v>
      </c>
      <c r="L21" s="21">
        <v>0</v>
      </c>
      <c r="M21" s="21">
        <v>400</v>
      </c>
      <c r="N21" s="19">
        <f t="shared" si="2"/>
        <v>400</v>
      </c>
      <c r="O21" s="20">
        <v>1</v>
      </c>
      <c r="P21" s="20">
        <f>IFERROR(VLOOKUP(F21,Sheet2!$A:$F,4,0),"")</f>
        <v>919.43</v>
      </c>
      <c r="Q21" s="20">
        <f>IFERROR(VLOOKUP(F21,Sheet2!$A:$F,5,0),"")</f>
        <v>948.3</v>
      </c>
      <c r="R21" s="20">
        <f>IFERROR(VLOOKUP(F21,Sheet2!$A:$F,6,0),"")</f>
        <v>1030.25</v>
      </c>
      <c r="S21" s="48">
        <f t="shared" si="3"/>
        <v>0</v>
      </c>
      <c r="T21" s="48">
        <f t="shared" si="4"/>
        <v>0</v>
      </c>
      <c r="U21" s="48">
        <f t="shared" si="5"/>
        <v>412100</v>
      </c>
      <c r="V21" s="48">
        <f t="shared" si="6"/>
        <v>412100</v>
      </c>
      <c r="W21" s="48">
        <f t="shared" si="7"/>
        <v>192600</v>
      </c>
      <c r="X21" s="48">
        <f t="shared" si="8"/>
        <v>2700</v>
      </c>
      <c r="Y21" s="48">
        <f t="shared" si="9"/>
        <v>6074</v>
      </c>
      <c r="Z21" s="48">
        <f t="shared" si="10"/>
        <v>607.4</v>
      </c>
      <c r="AA21" s="48">
        <f t="shared" si="11"/>
        <v>6140.8140000000003</v>
      </c>
      <c r="AB21" s="42">
        <f t="shared" si="12"/>
        <v>620222.21400000004</v>
      </c>
    </row>
    <row r="22" spans="1:28" x14ac:dyDescent="0.25">
      <c r="A22" s="41">
        <v>45391</v>
      </c>
      <c r="B22" s="44" t="str">
        <f t="shared" si="1"/>
        <v>Apr</v>
      </c>
      <c r="C22" s="16" t="s">
        <v>26</v>
      </c>
      <c r="D22" s="16"/>
      <c r="E22" s="16" t="s">
        <v>31</v>
      </c>
      <c r="F22" s="16" t="s">
        <v>213</v>
      </c>
      <c r="G22" s="20" t="str">
        <f>IFERROR(VLOOKUP(F22,Sheet2!A:F,2,0),"")</f>
        <v>Malwa</v>
      </c>
      <c r="H22" s="44">
        <f>IFERROR(VLOOKUP(F22,Sheet2!A:G,7,0),"")</f>
        <v>50</v>
      </c>
      <c r="I22" s="56">
        <f t="shared" si="13"/>
        <v>2700</v>
      </c>
      <c r="J22" s="17">
        <v>8</v>
      </c>
      <c r="K22" s="21">
        <v>0</v>
      </c>
      <c r="L22" s="21">
        <v>600</v>
      </c>
      <c r="M22" s="21">
        <v>0</v>
      </c>
      <c r="N22" s="19">
        <f t="shared" si="2"/>
        <v>600</v>
      </c>
      <c r="O22" s="20">
        <v>1</v>
      </c>
      <c r="P22" s="20">
        <f>IFERROR(VLOOKUP(F22,Sheet2!$A:$F,4,0),"")</f>
        <v>919.43</v>
      </c>
      <c r="Q22" s="20">
        <f>IFERROR(VLOOKUP(F22,Sheet2!$A:$F,5,0),"")</f>
        <v>948.3</v>
      </c>
      <c r="R22" s="20">
        <f>IFERROR(VLOOKUP(F22,Sheet2!$A:$F,6,0),"")</f>
        <v>1030.25</v>
      </c>
      <c r="S22" s="48">
        <f t="shared" si="3"/>
        <v>0</v>
      </c>
      <c r="T22" s="48">
        <f t="shared" si="4"/>
        <v>568980</v>
      </c>
      <c r="U22" s="48">
        <f t="shared" si="5"/>
        <v>0</v>
      </c>
      <c r="V22" s="48">
        <f t="shared" si="6"/>
        <v>568980</v>
      </c>
      <c r="W22" s="48">
        <f t="shared" si="7"/>
        <v>288900</v>
      </c>
      <c r="X22" s="48">
        <f t="shared" si="8"/>
        <v>4050</v>
      </c>
      <c r="Y22" s="48">
        <f t="shared" si="9"/>
        <v>8619.2999999999993</v>
      </c>
      <c r="Z22" s="48">
        <f t="shared" si="10"/>
        <v>861.93</v>
      </c>
      <c r="AA22" s="48">
        <f t="shared" si="11"/>
        <v>8714.1123000000007</v>
      </c>
      <c r="AB22" s="42">
        <f t="shared" si="12"/>
        <v>880125.34230000013</v>
      </c>
    </row>
    <row r="23" spans="1:28" x14ac:dyDescent="0.25">
      <c r="A23" s="41">
        <v>45391</v>
      </c>
      <c r="B23" s="44" t="str">
        <f t="shared" si="1"/>
        <v>Apr</v>
      </c>
      <c r="C23" s="16" t="s">
        <v>26</v>
      </c>
      <c r="D23" s="16"/>
      <c r="E23" s="16" t="s">
        <v>31</v>
      </c>
      <c r="F23" s="16" t="s">
        <v>213</v>
      </c>
      <c r="G23" s="20" t="str">
        <f>IFERROR(VLOOKUP(F23,Sheet2!A:F,2,0),"")</f>
        <v>Malwa</v>
      </c>
      <c r="H23" s="44">
        <f>IFERROR(VLOOKUP(F23,Sheet2!A:G,7,0),"")</f>
        <v>50</v>
      </c>
      <c r="I23" s="56">
        <f t="shared" si="13"/>
        <v>1800</v>
      </c>
      <c r="J23" s="17">
        <v>9</v>
      </c>
      <c r="K23" s="21">
        <v>400</v>
      </c>
      <c r="L23" s="21">
        <v>0</v>
      </c>
      <c r="M23" s="21">
        <v>0</v>
      </c>
      <c r="N23" s="19">
        <f t="shared" si="2"/>
        <v>400</v>
      </c>
      <c r="O23" s="20">
        <v>1</v>
      </c>
      <c r="P23" s="20">
        <f>IFERROR(VLOOKUP(F23,Sheet2!$A:$F,4,0),"")</f>
        <v>919.43</v>
      </c>
      <c r="Q23" s="20">
        <f>IFERROR(VLOOKUP(F23,Sheet2!$A:$F,5,0),"")</f>
        <v>948.3</v>
      </c>
      <c r="R23" s="20">
        <f>IFERROR(VLOOKUP(F23,Sheet2!$A:$F,6,0),"")</f>
        <v>1030.25</v>
      </c>
      <c r="S23" s="48">
        <f t="shared" si="3"/>
        <v>367772</v>
      </c>
      <c r="T23" s="48">
        <f t="shared" si="4"/>
        <v>0</v>
      </c>
      <c r="U23" s="48">
        <f t="shared" si="5"/>
        <v>0</v>
      </c>
      <c r="V23" s="48">
        <f t="shared" si="6"/>
        <v>367772</v>
      </c>
      <c r="W23" s="48">
        <f t="shared" si="7"/>
        <v>192600</v>
      </c>
      <c r="X23" s="48">
        <f t="shared" si="8"/>
        <v>2700</v>
      </c>
      <c r="Y23" s="48">
        <f t="shared" si="9"/>
        <v>5630.72</v>
      </c>
      <c r="Z23" s="48">
        <f t="shared" si="10"/>
        <v>563.072</v>
      </c>
      <c r="AA23" s="48">
        <f t="shared" si="11"/>
        <v>5692.6579200000006</v>
      </c>
      <c r="AB23" s="42">
        <f t="shared" si="12"/>
        <v>574958.44992000004</v>
      </c>
    </row>
    <row r="24" spans="1:28" x14ac:dyDescent="0.25">
      <c r="A24" s="41">
        <v>45391</v>
      </c>
      <c r="B24" s="44" t="str">
        <f t="shared" si="1"/>
        <v>Apr</v>
      </c>
      <c r="C24" s="16" t="s">
        <v>26</v>
      </c>
      <c r="D24" s="16" t="s">
        <v>28</v>
      </c>
      <c r="E24" s="16" t="s">
        <v>32</v>
      </c>
      <c r="F24" s="16" t="s">
        <v>213</v>
      </c>
      <c r="G24" s="20" t="str">
        <f>IFERROR(VLOOKUP(F24,Sheet2!A:F,2,0),"")</f>
        <v>Malwa</v>
      </c>
      <c r="H24" s="44">
        <f>IFERROR(VLOOKUP(F24,Sheet2!A:G,7,0),"")</f>
        <v>50</v>
      </c>
      <c r="I24" s="56">
        <f t="shared" si="13"/>
        <v>4050</v>
      </c>
      <c r="J24" s="17">
        <v>10</v>
      </c>
      <c r="K24" s="21">
        <v>0</v>
      </c>
      <c r="L24" s="21">
        <v>650</v>
      </c>
      <c r="M24" s="21">
        <v>250</v>
      </c>
      <c r="N24" s="19">
        <f t="shared" si="2"/>
        <v>900</v>
      </c>
      <c r="O24" s="20">
        <v>1</v>
      </c>
      <c r="P24" s="20">
        <f>IFERROR(VLOOKUP(F24,Sheet2!$A:$F,4,0),"")</f>
        <v>919.43</v>
      </c>
      <c r="Q24" s="20">
        <f>IFERROR(VLOOKUP(F24,Sheet2!$A:$F,5,0),"")</f>
        <v>948.3</v>
      </c>
      <c r="R24" s="20">
        <f>IFERROR(VLOOKUP(F24,Sheet2!$A:$F,6,0),"")</f>
        <v>1030.25</v>
      </c>
      <c r="S24" s="48">
        <f t="shared" si="3"/>
        <v>0</v>
      </c>
      <c r="T24" s="48">
        <f t="shared" si="4"/>
        <v>616395</v>
      </c>
      <c r="U24" s="48">
        <f t="shared" si="5"/>
        <v>257562.5</v>
      </c>
      <c r="V24" s="48">
        <f t="shared" si="6"/>
        <v>873957.5</v>
      </c>
      <c r="W24" s="48">
        <f t="shared" si="7"/>
        <v>433350</v>
      </c>
      <c r="X24" s="48">
        <f t="shared" si="8"/>
        <v>6075</v>
      </c>
      <c r="Y24" s="48">
        <f t="shared" si="9"/>
        <v>13133.825000000001</v>
      </c>
      <c r="Z24" s="48">
        <f t="shared" si="10"/>
        <v>1313.3825000000002</v>
      </c>
      <c r="AA24" s="48">
        <f t="shared" si="11"/>
        <v>13278.297075</v>
      </c>
      <c r="AB24" s="42">
        <f t="shared" si="12"/>
        <v>1341108.0045749999</v>
      </c>
    </row>
    <row r="25" spans="1:28" x14ac:dyDescent="0.25">
      <c r="A25" s="41">
        <v>45391</v>
      </c>
      <c r="B25" s="44" t="str">
        <f t="shared" si="1"/>
        <v>Apr</v>
      </c>
      <c r="C25" s="16" t="s">
        <v>26</v>
      </c>
      <c r="D25" s="16" t="s">
        <v>28</v>
      </c>
      <c r="E25" s="16" t="s">
        <v>32</v>
      </c>
      <c r="F25" s="16" t="s">
        <v>213</v>
      </c>
      <c r="G25" s="20" t="str">
        <f>IFERROR(VLOOKUP(F25,Sheet2!A:F,2,0),"")</f>
        <v>Malwa</v>
      </c>
      <c r="H25" s="44">
        <f>IFERROR(VLOOKUP(F25,Sheet2!A:G,7,0),"")</f>
        <v>50</v>
      </c>
      <c r="I25" s="56">
        <f t="shared" si="13"/>
        <v>2250</v>
      </c>
      <c r="J25" s="17">
        <v>11</v>
      </c>
      <c r="K25" s="21">
        <v>500</v>
      </c>
      <c r="L25" s="21">
        <v>0</v>
      </c>
      <c r="M25" s="21">
        <v>0</v>
      </c>
      <c r="N25" s="19">
        <f t="shared" si="2"/>
        <v>500</v>
      </c>
      <c r="O25" s="20">
        <v>1</v>
      </c>
      <c r="P25" s="20">
        <f>IFERROR(VLOOKUP(F25,Sheet2!$A:$F,4,0),"")</f>
        <v>919.43</v>
      </c>
      <c r="Q25" s="20">
        <f>IFERROR(VLOOKUP(F25,Sheet2!$A:$F,5,0),"")</f>
        <v>948.3</v>
      </c>
      <c r="R25" s="20">
        <f>IFERROR(VLOOKUP(F25,Sheet2!$A:$F,6,0),"")</f>
        <v>1030.25</v>
      </c>
      <c r="S25" s="48">
        <f t="shared" si="3"/>
        <v>459715</v>
      </c>
      <c r="T25" s="48">
        <f t="shared" si="4"/>
        <v>0</v>
      </c>
      <c r="U25" s="48">
        <f t="shared" si="5"/>
        <v>0</v>
      </c>
      <c r="V25" s="48">
        <f t="shared" si="6"/>
        <v>459715</v>
      </c>
      <c r="W25" s="48">
        <f t="shared" si="7"/>
        <v>240750</v>
      </c>
      <c r="X25" s="48">
        <f t="shared" si="8"/>
        <v>3375</v>
      </c>
      <c r="Y25" s="48">
        <f t="shared" si="9"/>
        <v>7038.4000000000005</v>
      </c>
      <c r="Z25" s="48">
        <f t="shared" si="10"/>
        <v>703.84000000000015</v>
      </c>
      <c r="AA25" s="48">
        <f t="shared" si="11"/>
        <v>7115.8224</v>
      </c>
      <c r="AB25" s="42">
        <f t="shared" si="12"/>
        <v>718698.06239999994</v>
      </c>
    </row>
    <row r="26" spans="1:28" x14ac:dyDescent="0.25">
      <c r="A26" s="41">
        <v>45391</v>
      </c>
      <c r="B26" s="44" t="str">
        <f t="shared" si="1"/>
        <v>Apr</v>
      </c>
      <c r="C26" s="16" t="s">
        <v>26</v>
      </c>
      <c r="D26" s="16" t="s">
        <v>28</v>
      </c>
      <c r="E26" s="16" t="s">
        <v>85</v>
      </c>
      <c r="F26" s="16" t="s">
        <v>213</v>
      </c>
      <c r="G26" s="20" t="str">
        <f>IFERROR(VLOOKUP(F26,Sheet2!A:F,2,0),"")</f>
        <v>Malwa</v>
      </c>
      <c r="H26" s="44">
        <f>IFERROR(VLOOKUP(F26,Sheet2!A:G,7,0),"")</f>
        <v>50</v>
      </c>
      <c r="I26" s="56">
        <f t="shared" si="13"/>
        <v>3600</v>
      </c>
      <c r="J26" s="17">
        <v>12</v>
      </c>
      <c r="K26" s="21">
        <v>0</v>
      </c>
      <c r="L26" s="21">
        <v>550</v>
      </c>
      <c r="M26" s="21">
        <v>250</v>
      </c>
      <c r="N26" s="19">
        <f t="shared" si="2"/>
        <v>800</v>
      </c>
      <c r="O26" s="20">
        <v>1</v>
      </c>
      <c r="P26" s="20">
        <f>IFERROR(VLOOKUP(F26,Sheet2!$A:$F,4,0),"")</f>
        <v>919.43</v>
      </c>
      <c r="Q26" s="20">
        <f>IFERROR(VLOOKUP(F26,Sheet2!$A:$F,5,0),"")</f>
        <v>948.3</v>
      </c>
      <c r="R26" s="20">
        <f>IFERROR(VLOOKUP(F26,Sheet2!$A:$F,6,0),"")</f>
        <v>1030.25</v>
      </c>
      <c r="S26" s="48">
        <f t="shared" si="3"/>
        <v>0</v>
      </c>
      <c r="T26" s="48">
        <f t="shared" si="4"/>
        <v>521565</v>
      </c>
      <c r="U26" s="48">
        <f t="shared" si="5"/>
        <v>257562.5</v>
      </c>
      <c r="V26" s="48">
        <f t="shared" si="6"/>
        <v>779127.5</v>
      </c>
      <c r="W26" s="48">
        <f t="shared" si="7"/>
        <v>385200</v>
      </c>
      <c r="X26" s="48">
        <f t="shared" si="8"/>
        <v>5400</v>
      </c>
      <c r="Y26" s="48">
        <f t="shared" si="9"/>
        <v>11697.275</v>
      </c>
      <c r="Z26" s="48">
        <f t="shared" si="10"/>
        <v>1169.7275</v>
      </c>
      <c r="AA26" s="48">
        <f t="shared" si="11"/>
        <v>11825.945024999999</v>
      </c>
      <c r="AB26" s="42">
        <f t="shared" si="12"/>
        <v>1194420.447525</v>
      </c>
    </row>
    <row r="27" spans="1:28" x14ac:dyDescent="0.25">
      <c r="A27" s="41">
        <v>45391</v>
      </c>
      <c r="B27" s="44" t="str">
        <f t="shared" si="1"/>
        <v>Apr</v>
      </c>
      <c r="C27" s="16" t="s">
        <v>26</v>
      </c>
      <c r="D27" s="16" t="s">
        <v>28</v>
      </c>
      <c r="E27" s="16" t="s">
        <v>85</v>
      </c>
      <c r="F27" s="16" t="s">
        <v>213</v>
      </c>
      <c r="G27" s="20" t="str">
        <f>IFERROR(VLOOKUP(F27,Sheet2!A:F,2,0),"")</f>
        <v>Malwa</v>
      </c>
      <c r="H27" s="44">
        <f>IFERROR(VLOOKUP(F27,Sheet2!A:G,7,0),"")</f>
        <v>50</v>
      </c>
      <c r="I27" s="56">
        <f t="shared" si="13"/>
        <v>2700</v>
      </c>
      <c r="J27" s="17">
        <v>13</v>
      </c>
      <c r="K27" s="21">
        <v>600</v>
      </c>
      <c r="L27" s="21">
        <v>0</v>
      </c>
      <c r="M27" s="21">
        <v>0</v>
      </c>
      <c r="N27" s="19">
        <f t="shared" si="2"/>
        <v>600</v>
      </c>
      <c r="O27" s="20">
        <v>1</v>
      </c>
      <c r="P27" s="20">
        <f>IFERROR(VLOOKUP(F27,Sheet2!$A:$F,4,0),"")</f>
        <v>919.43</v>
      </c>
      <c r="Q27" s="20">
        <f>IFERROR(VLOOKUP(F27,Sheet2!$A:$F,5,0),"")</f>
        <v>948.3</v>
      </c>
      <c r="R27" s="20">
        <f>IFERROR(VLOOKUP(F27,Sheet2!$A:$F,6,0),"")</f>
        <v>1030.25</v>
      </c>
      <c r="S27" s="48">
        <f t="shared" si="3"/>
        <v>551658</v>
      </c>
      <c r="T27" s="48">
        <f t="shared" si="4"/>
        <v>0</v>
      </c>
      <c r="U27" s="48">
        <f t="shared" si="5"/>
        <v>0</v>
      </c>
      <c r="V27" s="48">
        <f t="shared" si="6"/>
        <v>551658</v>
      </c>
      <c r="W27" s="48">
        <f t="shared" si="7"/>
        <v>288900</v>
      </c>
      <c r="X27" s="48">
        <f t="shared" si="8"/>
        <v>4050</v>
      </c>
      <c r="Y27" s="48">
        <f t="shared" si="9"/>
        <v>8446.08</v>
      </c>
      <c r="Z27" s="48">
        <f t="shared" si="10"/>
        <v>844.60800000000006</v>
      </c>
      <c r="AA27" s="48">
        <f t="shared" si="11"/>
        <v>8538.9868800000004</v>
      </c>
      <c r="AB27" s="42">
        <f t="shared" si="12"/>
        <v>862437.67487999995</v>
      </c>
    </row>
    <row r="28" spans="1:28" x14ac:dyDescent="0.25">
      <c r="A28" s="41">
        <v>45391</v>
      </c>
      <c r="B28" s="44" t="str">
        <f t="shared" si="1"/>
        <v>Apr</v>
      </c>
      <c r="C28" s="16" t="s">
        <v>3</v>
      </c>
      <c r="D28" s="16"/>
      <c r="E28" s="16" t="s">
        <v>20</v>
      </c>
      <c r="F28" s="16" t="s">
        <v>207</v>
      </c>
      <c r="G28" s="20" t="str">
        <f>IFERROR(VLOOKUP(F28,Sheet2!A:F,2,0),"")</f>
        <v>Dollar Rum</v>
      </c>
      <c r="H28" s="44">
        <f>IFERROR(VLOOKUP(F28,Sheet2!A:G,7,0),"")</f>
        <v>65</v>
      </c>
      <c r="I28" s="56">
        <f t="shared" si="13"/>
        <v>1287</v>
      </c>
      <c r="J28" s="17">
        <v>11</v>
      </c>
      <c r="K28" s="21">
        <v>120</v>
      </c>
      <c r="L28" s="21">
        <v>100</v>
      </c>
      <c r="M28" s="21">
        <v>0</v>
      </c>
      <c r="N28" s="19">
        <f t="shared" si="2"/>
        <v>220</v>
      </c>
      <c r="O28" s="20">
        <v>1</v>
      </c>
      <c r="P28" s="20">
        <f>IFERROR(VLOOKUP(F28,Sheet2!$A:$F,4,0),"")</f>
        <v>1161.27</v>
      </c>
      <c r="Q28" s="20">
        <f>IFERROR(VLOOKUP(F28,Sheet2!$A:$F,5,0),"")</f>
        <v>1190.1300000000001</v>
      </c>
      <c r="R28" s="20">
        <f>IFERROR(VLOOKUP(F28,Sheet2!$A:$F,6,0),"")</f>
        <v>1272.08</v>
      </c>
      <c r="S28" s="48">
        <f t="shared" si="3"/>
        <v>139352.4</v>
      </c>
      <c r="T28" s="48">
        <f t="shared" si="4"/>
        <v>119013.00000000001</v>
      </c>
      <c r="U28" s="48">
        <f t="shared" si="5"/>
        <v>0</v>
      </c>
      <c r="V28" s="48">
        <f t="shared" si="6"/>
        <v>258365.40000000002</v>
      </c>
      <c r="W28" s="48">
        <f t="shared" si="7"/>
        <v>137709</v>
      </c>
      <c r="X28" s="48">
        <f t="shared" si="8"/>
        <v>1930.5</v>
      </c>
      <c r="Y28" s="48">
        <f t="shared" si="9"/>
        <v>3980.0490000000004</v>
      </c>
      <c r="Z28" s="48">
        <f t="shared" si="10"/>
        <v>398.00490000000008</v>
      </c>
      <c r="AA28" s="48">
        <f t="shared" si="11"/>
        <v>4023.8295390000003</v>
      </c>
      <c r="AB28" s="42">
        <f t="shared" si="12"/>
        <v>406406.78343900002</v>
      </c>
    </row>
    <row r="29" spans="1:28" x14ac:dyDescent="0.25">
      <c r="A29" s="41">
        <v>45391</v>
      </c>
      <c r="B29" s="44" t="str">
        <f t="shared" si="1"/>
        <v>Apr</v>
      </c>
      <c r="C29" s="16" t="s">
        <v>3</v>
      </c>
      <c r="D29" s="16"/>
      <c r="E29" s="16" t="s">
        <v>20</v>
      </c>
      <c r="F29" s="16" t="s">
        <v>207</v>
      </c>
      <c r="G29" s="20" t="str">
        <f>IFERROR(VLOOKUP(F29,Sheet2!A:F,2,0),"")</f>
        <v>Dollar Rum</v>
      </c>
      <c r="H29" s="44">
        <f>IFERROR(VLOOKUP(F29,Sheet2!A:G,7,0),"")</f>
        <v>65</v>
      </c>
      <c r="I29" s="56">
        <f t="shared" si="13"/>
        <v>2340</v>
      </c>
      <c r="J29" s="17">
        <v>12</v>
      </c>
      <c r="K29" s="21">
        <v>200</v>
      </c>
      <c r="L29" s="21">
        <v>200</v>
      </c>
      <c r="M29" s="21">
        <v>0</v>
      </c>
      <c r="N29" s="19">
        <f t="shared" si="2"/>
        <v>400</v>
      </c>
      <c r="O29" s="20">
        <v>1</v>
      </c>
      <c r="P29" s="20">
        <f>IFERROR(VLOOKUP(F29,Sheet2!$A:$F,4,0),"")</f>
        <v>1161.27</v>
      </c>
      <c r="Q29" s="20">
        <f>IFERROR(VLOOKUP(F29,Sheet2!$A:$F,5,0),"")</f>
        <v>1190.1300000000001</v>
      </c>
      <c r="R29" s="20">
        <f>IFERROR(VLOOKUP(F29,Sheet2!$A:$F,6,0),"")</f>
        <v>1272.08</v>
      </c>
      <c r="S29" s="48">
        <f t="shared" si="3"/>
        <v>232254</v>
      </c>
      <c r="T29" s="48">
        <f t="shared" si="4"/>
        <v>238026.00000000003</v>
      </c>
      <c r="U29" s="48">
        <f t="shared" si="5"/>
        <v>0</v>
      </c>
      <c r="V29" s="48">
        <f t="shared" si="6"/>
        <v>470280</v>
      </c>
      <c r="W29" s="48">
        <f t="shared" si="7"/>
        <v>250380</v>
      </c>
      <c r="X29" s="48">
        <f t="shared" si="8"/>
        <v>3510</v>
      </c>
      <c r="Y29" s="48">
        <f t="shared" si="9"/>
        <v>7241.7</v>
      </c>
      <c r="Z29" s="48">
        <f t="shared" si="10"/>
        <v>724.17000000000007</v>
      </c>
      <c r="AA29" s="48">
        <f t="shared" si="11"/>
        <v>7321.3586999999998</v>
      </c>
      <c r="AB29" s="42">
        <f t="shared" si="12"/>
        <v>739457.22869999998</v>
      </c>
    </row>
    <row r="30" spans="1:28" x14ac:dyDescent="0.25">
      <c r="A30" s="41">
        <v>45391</v>
      </c>
      <c r="B30" s="44" t="str">
        <f t="shared" si="1"/>
        <v>Apr</v>
      </c>
      <c r="C30" s="16" t="s">
        <v>3</v>
      </c>
      <c r="D30" s="16"/>
      <c r="E30" s="16" t="s">
        <v>33</v>
      </c>
      <c r="F30" s="16" t="s">
        <v>207</v>
      </c>
      <c r="G30" s="20" t="str">
        <f>IFERROR(VLOOKUP(F30,Sheet2!A:F,2,0),"")</f>
        <v>Dollar Rum</v>
      </c>
      <c r="H30" s="44">
        <f>IFERROR(VLOOKUP(F30,Sheet2!A:G,7,0),"")</f>
        <v>65</v>
      </c>
      <c r="I30" s="56">
        <f t="shared" si="13"/>
        <v>2106</v>
      </c>
      <c r="J30" s="17">
        <v>13</v>
      </c>
      <c r="K30" s="21">
        <v>200</v>
      </c>
      <c r="L30" s="21">
        <v>100</v>
      </c>
      <c r="M30" s="21">
        <v>60</v>
      </c>
      <c r="N30" s="19">
        <f t="shared" si="2"/>
        <v>360</v>
      </c>
      <c r="O30" s="20">
        <v>1</v>
      </c>
      <c r="P30" s="20">
        <f>IFERROR(VLOOKUP(F30,Sheet2!$A:$F,4,0),"")</f>
        <v>1161.27</v>
      </c>
      <c r="Q30" s="20">
        <f>IFERROR(VLOOKUP(F30,Sheet2!$A:$F,5,0),"")</f>
        <v>1190.1300000000001</v>
      </c>
      <c r="R30" s="20">
        <f>IFERROR(VLOOKUP(F30,Sheet2!$A:$F,6,0),"")</f>
        <v>1272.08</v>
      </c>
      <c r="S30" s="48">
        <f t="shared" si="3"/>
        <v>232254</v>
      </c>
      <c r="T30" s="48">
        <f t="shared" si="4"/>
        <v>119013.00000000001</v>
      </c>
      <c r="U30" s="48">
        <f t="shared" si="5"/>
        <v>76324.799999999988</v>
      </c>
      <c r="V30" s="48">
        <f t="shared" si="6"/>
        <v>427591.8</v>
      </c>
      <c r="W30" s="48">
        <f t="shared" si="7"/>
        <v>225342</v>
      </c>
      <c r="X30" s="48">
        <f t="shared" si="8"/>
        <v>3159</v>
      </c>
      <c r="Y30" s="48">
        <f t="shared" si="9"/>
        <v>6560.9280000000008</v>
      </c>
      <c r="Z30" s="48">
        <f t="shared" si="10"/>
        <v>656.09280000000012</v>
      </c>
      <c r="AA30" s="48">
        <f t="shared" si="11"/>
        <v>6633.0982080000003</v>
      </c>
      <c r="AB30" s="42">
        <f t="shared" si="12"/>
        <v>669942.91900799994</v>
      </c>
    </row>
    <row r="31" spans="1:28" x14ac:dyDescent="0.25">
      <c r="A31" s="41">
        <v>45391</v>
      </c>
      <c r="B31" s="44" t="str">
        <f t="shared" si="1"/>
        <v>Apr</v>
      </c>
      <c r="C31" s="16" t="s">
        <v>3</v>
      </c>
      <c r="D31" s="16"/>
      <c r="E31" s="16" t="s">
        <v>35</v>
      </c>
      <c r="F31" s="16" t="s">
        <v>207</v>
      </c>
      <c r="G31" s="20" t="str">
        <f>IFERROR(VLOOKUP(F31,Sheet2!A:F,2,0),"")</f>
        <v>Dollar Rum</v>
      </c>
      <c r="H31" s="44">
        <f>IFERROR(VLOOKUP(F31,Sheet2!A:G,7,0),"")</f>
        <v>65</v>
      </c>
      <c r="I31" s="56">
        <f t="shared" si="13"/>
        <v>3510</v>
      </c>
      <c r="J31" s="17">
        <v>14</v>
      </c>
      <c r="K31" s="21">
        <v>500</v>
      </c>
      <c r="L31" s="21">
        <v>0</v>
      </c>
      <c r="M31" s="21">
        <v>100</v>
      </c>
      <c r="N31" s="19">
        <f t="shared" si="2"/>
        <v>600</v>
      </c>
      <c r="O31" s="20">
        <v>1</v>
      </c>
      <c r="P31" s="20">
        <f>IFERROR(VLOOKUP(F31,Sheet2!$A:$F,4,0),"")</f>
        <v>1161.27</v>
      </c>
      <c r="Q31" s="20">
        <f>IFERROR(VLOOKUP(F31,Sheet2!$A:$F,5,0),"")</f>
        <v>1190.1300000000001</v>
      </c>
      <c r="R31" s="20">
        <f>IFERROR(VLOOKUP(F31,Sheet2!$A:$F,6,0),"")</f>
        <v>1272.08</v>
      </c>
      <c r="S31" s="48">
        <f t="shared" si="3"/>
        <v>580635</v>
      </c>
      <c r="T31" s="48">
        <f t="shared" si="4"/>
        <v>0</v>
      </c>
      <c r="U31" s="48">
        <f t="shared" si="5"/>
        <v>127208</v>
      </c>
      <c r="V31" s="48">
        <f t="shared" si="6"/>
        <v>707843</v>
      </c>
      <c r="W31" s="48">
        <f t="shared" si="7"/>
        <v>375570</v>
      </c>
      <c r="X31" s="48">
        <f t="shared" si="8"/>
        <v>5265</v>
      </c>
      <c r="Y31" s="48">
        <f t="shared" si="9"/>
        <v>10886.78</v>
      </c>
      <c r="Z31" s="48">
        <f t="shared" si="10"/>
        <v>1088.6780000000001</v>
      </c>
      <c r="AA31" s="48">
        <f t="shared" si="11"/>
        <v>11006.534580000001</v>
      </c>
      <c r="AB31" s="42">
        <f t="shared" si="12"/>
        <v>1111659.9925800001</v>
      </c>
    </row>
    <row r="32" spans="1:28" x14ac:dyDescent="0.25">
      <c r="A32" s="41">
        <v>45391</v>
      </c>
      <c r="B32" s="44" t="str">
        <f t="shared" si="1"/>
        <v>Apr</v>
      </c>
      <c r="C32" s="16" t="s">
        <v>3</v>
      </c>
      <c r="D32" s="16"/>
      <c r="E32" s="16" t="s">
        <v>34</v>
      </c>
      <c r="F32" s="16" t="s">
        <v>207</v>
      </c>
      <c r="G32" s="20" t="str">
        <f>IFERROR(VLOOKUP(F32,Sheet2!A:F,2,0),"")</f>
        <v>Dollar Rum</v>
      </c>
      <c r="H32" s="44">
        <f>IFERROR(VLOOKUP(F32,Sheet2!A:G,7,0),"")</f>
        <v>65</v>
      </c>
      <c r="I32" s="56">
        <f t="shared" si="13"/>
        <v>1638</v>
      </c>
      <c r="J32" s="17">
        <v>15</v>
      </c>
      <c r="K32" s="21">
        <v>120</v>
      </c>
      <c r="L32" s="21">
        <v>80</v>
      </c>
      <c r="M32" s="21">
        <v>80</v>
      </c>
      <c r="N32" s="19">
        <f t="shared" si="2"/>
        <v>280</v>
      </c>
      <c r="O32" s="20">
        <v>1</v>
      </c>
      <c r="P32" s="20">
        <f>IFERROR(VLOOKUP(F32,Sheet2!$A:$F,4,0),"")</f>
        <v>1161.27</v>
      </c>
      <c r="Q32" s="20">
        <f>IFERROR(VLOOKUP(F32,Sheet2!$A:$F,5,0),"")</f>
        <v>1190.1300000000001</v>
      </c>
      <c r="R32" s="20">
        <f>IFERROR(VLOOKUP(F32,Sheet2!$A:$F,6,0),"")</f>
        <v>1272.08</v>
      </c>
      <c r="S32" s="48">
        <f t="shared" si="3"/>
        <v>139352.4</v>
      </c>
      <c r="T32" s="48">
        <f t="shared" si="4"/>
        <v>95210.400000000009</v>
      </c>
      <c r="U32" s="48">
        <f t="shared" si="5"/>
        <v>101766.39999999999</v>
      </c>
      <c r="V32" s="48">
        <f t="shared" si="6"/>
        <v>336329.19999999995</v>
      </c>
      <c r="W32" s="48">
        <f t="shared" si="7"/>
        <v>175266</v>
      </c>
      <c r="X32" s="48">
        <f t="shared" si="8"/>
        <v>2457</v>
      </c>
      <c r="Y32" s="48">
        <f t="shared" si="9"/>
        <v>5140.5219999999999</v>
      </c>
      <c r="Z32" s="48">
        <f t="shared" si="10"/>
        <v>514.05219999999997</v>
      </c>
      <c r="AA32" s="48">
        <f t="shared" si="11"/>
        <v>5197.0677419999993</v>
      </c>
      <c r="AB32" s="42">
        <f t="shared" si="12"/>
        <v>524903.84194199997</v>
      </c>
    </row>
    <row r="33" spans="1:28" x14ac:dyDescent="0.25">
      <c r="A33" s="41">
        <v>45391</v>
      </c>
      <c r="B33" s="44" t="str">
        <f t="shared" si="1"/>
        <v>Apr</v>
      </c>
      <c r="C33" s="16" t="s">
        <v>3</v>
      </c>
      <c r="D33" s="16"/>
      <c r="E33" s="16" t="s">
        <v>34</v>
      </c>
      <c r="F33" s="16" t="s">
        <v>207</v>
      </c>
      <c r="G33" s="20" t="str">
        <f>IFERROR(VLOOKUP(F33,Sheet2!A:F,2,0),"")</f>
        <v>Dollar Rum</v>
      </c>
      <c r="H33" s="44">
        <f>IFERROR(VLOOKUP(F33,Sheet2!A:G,7,0),"")</f>
        <v>65</v>
      </c>
      <c r="I33" s="56">
        <f t="shared" si="13"/>
        <v>1638</v>
      </c>
      <c r="J33" s="17">
        <v>16</v>
      </c>
      <c r="K33" s="21">
        <v>120</v>
      </c>
      <c r="L33" s="21">
        <v>80</v>
      </c>
      <c r="M33" s="21">
        <v>80</v>
      </c>
      <c r="N33" s="19">
        <f t="shared" si="2"/>
        <v>280</v>
      </c>
      <c r="O33" s="20">
        <v>1</v>
      </c>
      <c r="P33" s="20">
        <f>IFERROR(VLOOKUP(F33,Sheet2!$A:$F,4,0),"")</f>
        <v>1161.27</v>
      </c>
      <c r="Q33" s="20">
        <f>IFERROR(VLOOKUP(F33,Sheet2!$A:$F,5,0),"")</f>
        <v>1190.1300000000001</v>
      </c>
      <c r="R33" s="20">
        <f>IFERROR(VLOOKUP(F33,Sheet2!$A:$F,6,0),"")</f>
        <v>1272.08</v>
      </c>
      <c r="S33" s="48">
        <f t="shared" si="3"/>
        <v>139352.4</v>
      </c>
      <c r="T33" s="48">
        <f t="shared" si="4"/>
        <v>95210.400000000009</v>
      </c>
      <c r="U33" s="48">
        <f t="shared" si="5"/>
        <v>101766.39999999999</v>
      </c>
      <c r="V33" s="48">
        <f t="shared" si="6"/>
        <v>336329.19999999995</v>
      </c>
      <c r="W33" s="48">
        <f t="shared" si="7"/>
        <v>175266</v>
      </c>
      <c r="X33" s="48">
        <f t="shared" si="8"/>
        <v>2457</v>
      </c>
      <c r="Y33" s="48">
        <f t="shared" si="9"/>
        <v>5140.5219999999999</v>
      </c>
      <c r="Z33" s="48">
        <f t="shared" si="10"/>
        <v>514.05219999999997</v>
      </c>
      <c r="AA33" s="48">
        <f t="shared" si="11"/>
        <v>5197.0677419999993</v>
      </c>
      <c r="AB33" s="42">
        <f t="shared" si="12"/>
        <v>524903.84194199997</v>
      </c>
    </row>
    <row r="34" spans="1:28" x14ac:dyDescent="0.25">
      <c r="A34" s="41">
        <v>45391</v>
      </c>
      <c r="B34" s="44" t="str">
        <f t="shared" si="1"/>
        <v>Apr</v>
      </c>
      <c r="C34" s="16" t="s">
        <v>3</v>
      </c>
      <c r="D34" s="16"/>
      <c r="E34" s="16" t="s">
        <v>34</v>
      </c>
      <c r="F34" s="16" t="s">
        <v>207</v>
      </c>
      <c r="G34" s="20" t="str">
        <f>IFERROR(VLOOKUP(F34,Sheet2!A:F,2,0),"")</f>
        <v>Dollar Rum</v>
      </c>
      <c r="H34" s="44">
        <f>IFERROR(VLOOKUP(F34,Sheet2!A:G,7,0),"")</f>
        <v>65</v>
      </c>
      <c r="I34" s="56">
        <f t="shared" si="13"/>
        <v>1638</v>
      </c>
      <c r="J34" s="17">
        <v>17</v>
      </c>
      <c r="K34" s="21">
        <v>120</v>
      </c>
      <c r="L34" s="21">
        <v>80</v>
      </c>
      <c r="M34" s="21">
        <v>80</v>
      </c>
      <c r="N34" s="19">
        <f t="shared" si="2"/>
        <v>280</v>
      </c>
      <c r="O34" s="20">
        <v>1</v>
      </c>
      <c r="P34" s="20">
        <f>IFERROR(VLOOKUP(F34,Sheet2!$A:$F,4,0),"")</f>
        <v>1161.27</v>
      </c>
      <c r="Q34" s="20">
        <f>IFERROR(VLOOKUP(F34,Sheet2!$A:$F,5,0),"")</f>
        <v>1190.1300000000001</v>
      </c>
      <c r="R34" s="20">
        <f>IFERROR(VLOOKUP(F34,Sheet2!$A:$F,6,0),"")</f>
        <v>1272.08</v>
      </c>
      <c r="S34" s="48">
        <f t="shared" si="3"/>
        <v>139352.4</v>
      </c>
      <c r="T34" s="48">
        <f t="shared" si="4"/>
        <v>95210.400000000009</v>
      </c>
      <c r="U34" s="48">
        <f t="shared" si="5"/>
        <v>101766.39999999999</v>
      </c>
      <c r="V34" s="48">
        <f t="shared" si="6"/>
        <v>336329.19999999995</v>
      </c>
      <c r="W34" s="48">
        <f t="shared" si="7"/>
        <v>175266</v>
      </c>
      <c r="X34" s="48">
        <f t="shared" si="8"/>
        <v>2457</v>
      </c>
      <c r="Y34" s="48">
        <f t="shared" si="9"/>
        <v>5140.5219999999999</v>
      </c>
      <c r="Z34" s="48">
        <f t="shared" si="10"/>
        <v>514.05219999999997</v>
      </c>
      <c r="AA34" s="48">
        <f t="shared" si="11"/>
        <v>5197.0677419999993</v>
      </c>
      <c r="AB34" s="42">
        <f t="shared" si="12"/>
        <v>524903.84194199997</v>
      </c>
    </row>
    <row r="35" spans="1:28" x14ac:dyDescent="0.25">
      <c r="A35" s="41">
        <v>45391</v>
      </c>
      <c r="B35" s="44" t="str">
        <f t="shared" si="1"/>
        <v>Apr</v>
      </c>
      <c r="C35" s="16" t="s">
        <v>3</v>
      </c>
      <c r="D35" s="16"/>
      <c r="E35" s="16" t="s">
        <v>34</v>
      </c>
      <c r="F35" s="16" t="s">
        <v>207</v>
      </c>
      <c r="G35" s="20" t="str">
        <f>IFERROR(VLOOKUP(F35,Sheet2!A:F,2,0),"")</f>
        <v>Dollar Rum</v>
      </c>
      <c r="H35" s="44">
        <f>IFERROR(VLOOKUP(F35,Sheet2!A:G,7,0),"")</f>
        <v>65</v>
      </c>
      <c r="I35" s="56">
        <f t="shared" si="13"/>
        <v>1380.6</v>
      </c>
      <c r="J35" s="17">
        <v>18</v>
      </c>
      <c r="K35" s="21">
        <v>120</v>
      </c>
      <c r="L35" s="21">
        <v>80</v>
      </c>
      <c r="M35" s="21">
        <v>36</v>
      </c>
      <c r="N35" s="19">
        <f t="shared" si="2"/>
        <v>236</v>
      </c>
      <c r="O35" s="20">
        <v>1</v>
      </c>
      <c r="P35" s="20">
        <f>IFERROR(VLOOKUP(F35,Sheet2!$A:$F,4,0),"")</f>
        <v>1161.27</v>
      </c>
      <c r="Q35" s="20">
        <f>IFERROR(VLOOKUP(F35,Sheet2!$A:$F,5,0),"")</f>
        <v>1190.1300000000001</v>
      </c>
      <c r="R35" s="20">
        <f>IFERROR(VLOOKUP(F35,Sheet2!$A:$F,6,0),"")</f>
        <v>1272.08</v>
      </c>
      <c r="S35" s="48">
        <f t="shared" si="3"/>
        <v>139352.4</v>
      </c>
      <c r="T35" s="48">
        <f t="shared" si="4"/>
        <v>95210.400000000009</v>
      </c>
      <c r="U35" s="48">
        <f t="shared" si="5"/>
        <v>45794.879999999997</v>
      </c>
      <c r="V35" s="48">
        <f t="shared" si="6"/>
        <v>280357.68</v>
      </c>
      <c r="W35" s="48">
        <f t="shared" si="7"/>
        <v>147724.19999999998</v>
      </c>
      <c r="X35" s="48">
        <f t="shared" si="8"/>
        <v>2070.8999999999996</v>
      </c>
      <c r="Y35" s="48">
        <f t="shared" si="9"/>
        <v>4301.5278000000008</v>
      </c>
      <c r="Z35" s="48">
        <f t="shared" si="10"/>
        <v>430.15278000000012</v>
      </c>
      <c r="AA35" s="48">
        <f t="shared" si="11"/>
        <v>4348.8446058</v>
      </c>
      <c r="AB35" s="42">
        <f t="shared" si="12"/>
        <v>439233.30518580001</v>
      </c>
    </row>
    <row r="36" spans="1:28" x14ac:dyDescent="0.25">
      <c r="A36" s="41">
        <v>45392</v>
      </c>
      <c r="B36" s="44" t="str">
        <f t="shared" si="1"/>
        <v>Apr</v>
      </c>
      <c r="C36" s="16" t="s">
        <v>3</v>
      </c>
      <c r="D36" s="16"/>
      <c r="E36" s="16" t="s">
        <v>18</v>
      </c>
      <c r="F36" s="16" t="s">
        <v>213</v>
      </c>
      <c r="G36" s="20" t="str">
        <f>IFERROR(VLOOKUP(F36,Sheet2!A:F,2,0),"")</f>
        <v>Malwa</v>
      </c>
      <c r="H36" s="44">
        <f>IFERROR(VLOOKUP(F36,Sheet2!A:G,7,0),"")</f>
        <v>50</v>
      </c>
      <c r="I36" s="56">
        <f t="shared" si="13"/>
        <v>5400</v>
      </c>
      <c r="J36" s="17">
        <v>19</v>
      </c>
      <c r="K36" s="21">
        <v>500</v>
      </c>
      <c r="L36" s="21">
        <v>400</v>
      </c>
      <c r="M36" s="21">
        <v>300</v>
      </c>
      <c r="N36" s="19">
        <f t="shared" si="2"/>
        <v>1200</v>
      </c>
      <c r="O36" s="20">
        <v>1</v>
      </c>
      <c r="P36" s="20">
        <f>IFERROR(VLOOKUP(F36,Sheet2!$A:$F,4,0),"")</f>
        <v>919.43</v>
      </c>
      <c r="Q36" s="20">
        <f>IFERROR(VLOOKUP(F36,Sheet2!$A:$F,5,0),"")</f>
        <v>948.3</v>
      </c>
      <c r="R36" s="20">
        <f>IFERROR(VLOOKUP(F36,Sheet2!$A:$F,6,0),"")</f>
        <v>1030.25</v>
      </c>
      <c r="S36" s="48">
        <f t="shared" si="3"/>
        <v>459715</v>
      </c>
      <c r="T36" s="48">
        <f t="shared" si="4"/>
        <v>379320</v>
      </c>
      <c r="U36" s="48">
        <f t="shared" si="5"/>
        <v>309075</v>
      </c>
      <c r="V36" s="48">
        <f t="shared" si="6"/>
        <v>1148110</v>
      </c>
      <c r="W36" s="48">
        <f t="shared" si="7"/>
        <v>577800</v>
      </c>
      <c r="X36" s="48">
        <f t="shared" si="8"/>
        <v>8100</v>
      </c>
      <c r="Y36" s="48">
        <f t="shared" si="9"/>
        <v>17340.099999999999</v>
      </c>
      <c r="Z36" s="48">
        <f t="shared" si="10"/>
        <v>1734.01</v>
      </c>
      <c r="AA36" s="48">
        <f t="shared" si="11"/>
        <v>17530.841100000001</v>
      </c>
      <c r="AB36" s="42">
        <f t="shared" si="12"/>
        <v>1770614.9511000002</v>
      </c>
    </row>
    <row r="37" spans="1:28" x14ac:dyDescent="0.25">
      <c r="A37" s="41">
        <v>45392</v>
      </c>
      <c r="B37" s="44" t="str">
        <f t="shared" si="1"/>
        <v>Apr</v>
      </c>
      <c r="C37" s="16" t="s">
        <v>3</v>
      </c>
      <c r="D37" s="16"/>
      <c r="E37" s="16" t="s">
        <v>154</v>
      </c>
      <c r="F37" s="16" t="s">
        <v>207</v>
      </c>
      <c r="G37" s="20" t="str">
        <f>IFERROR(VLOOKUP(F37,Sheet2!A:F,2,0),"")</f>
        <v>Dollar Rum</v>
      </c>
      <c r="H37" s="44">
        <f>IFERROR(VLOOKUP(F37,Sheet2!A:G,7,0),"")</f>
        <v>65</v>
      </c>
      <c r="I37" s="56">
        <f t="shared" si="13"/>
        <v>1755</v>
      </c>
      <c r="J37" s="17">
        <v>20</v>
      </c>
      <c r="K37" s="21">
        <v>120</v>
      </c>
      <c r="L37" s="21">
        <v>80</v>
      </c>
      <c r="M37" s="21">
        <v>100</v>
      </c>
      <c r="N37" s="19">
        <f t="shared" si="2"/>
        <v>300</v>
      </c>
      <c r="O37" s="20">
        <v>1</v>
      </c>
      <c r="P37" s="20">
        <f>IFERROR(VLOOKUP(F37,Sheet2!$A:$F,4,0),"")</f>
        <v>1161.27</v>
      </c>
      <c r="Q37" s="20">
        <f>IFERROR(VLOOKUP(F37,Sheet2!$A:$F,5,0),"")</f>
        <v>1190.1300000000001</v>
      </c>
      <c r="R37" s="20">
        <f>IFERROR(VLOOKUP(F37,Sheet2!$A:$F,6,0),"")</f>
        <v>1272.08</v>
      </c>
      <c r="S37" s="48">
        <f t="shared" si="3"/>
        <v>139352.4</v>
      </c>
      <c r="T37" s="48">
        <f t="shared" si="4"/>
        <v>95210.400000000009</v>
      </c>
      <c r="U37" s="48">
        <f t="shared" si="5"/>
        <v>127208</v>
      </c>
      <c r="V37" s="48">
        <f t="shared" si="6"/>
        <v>361770.8</v>
      </c>
      <c r="W37" s="48">
        <f t="shared" si="7"/>
        <v>187785</v>
      </c>
      <c r="X37" s="48">
        <f t="shared" si="8"/>
        <v>2632.5</v>
      </c>
      <c r="Y37" s="48">
        <f t="shared" si="9"/>
        <v>5521.8830000000007</v>
      </c>
      <c r="Z37" s="48">
        <f t="shared" si="10"/>
        <v>552.18830000000014</v>
      </c>
      <c r="AA37" s="48">
        <f t="shared" si="11"/>
        <v>5582.6237130000009</v>
      </c>
      <c r="AB37" s="42">
        <f t="shared" si="12"/>
        <v>563844.99501300009</v>
      </c>
    </row>
    <row r="38" spans="1:28" x14ac:dyDescent="0.25">
      <c r="A38" s="41">
        <v>45392</v>
      </c>
      <c r="B38" s="44" t="str">
        <f t="shared" si="1"/>
        <v>Apr</v>
      </c>
      <c r="C38" s="16" t="s">
        <v>3</v>
      </c>
      <c r="D38" s="16"/>
      <c r="E38" s="16" t="s">
        <v>36</v>
      </c>
      <c r="F38" s="16" t="s">
        <v>207</v>
      </c>
      <c r="G38" s="20" t="str">
        <f>IFERROR(VLOOKUP(F38,Sheet2!A:F,2,0),"")</f>
        <v>Dollar Rum</v>
      </c>
      <c r="H38" s="44">
        <f>IFERROR(VLOOKUP(F38,Sheet2!A:G,7,0),"")</f>
        <v>65</v>
      </c>
      <c r="I38" s="56">
        <f t="shared" si="13"/>
        <v>3510</v>
      </c>
      <c r="J38" s="17">
        <v>21</v>
      </c>
      <c r="K38" s="21">
        <v>300</v>
      </c>
      <c r="L38" s="21">
        <v>200</v>
      </c>
      <c r="M38" s="21">
        <v>100</v>
      </c>
      <c r="N38" s="19">
        <f t="shared" si="2"/>
        <v>600</v>
      </c>
      <c r="O38" s="20">
        <v>1</v>
      </c>
      <c r="P38" s="20">
        <f>IFERROR(VLOOKUP(F38,Sheet2!$A:$F,4,0),"")</f>
        <v>1161.27</v>
      </c>
      <c r="Q38" s="20">
        <f>IFERROR(VLOOKUP(F38,Sheet2!$A:$F,5,0),"")</f>
        <v>1190.1300000000001</v>
      </c>
      <c r="R38" s="20">
        <f>IFERROR(VLOOKUP(F38,Sheet2!$A:$F,6,0),"")</f>
        <v>1272.08</v>
      </c>
      <c r="S38" s="48">
        <f t="shared" si="3"/>
        <v>348381</v>
      </c>
      <c r="T38" s="48">
        <f t="shared" si="4"/>
        <v>238026.00000000003</v>
      </c>
      <c r="U38" s="48">
        <f t="shared" si="5"/>
        <v>127208</v>
      </c>
      <c r="V38" s="48">
        <f t="shared" si="6"/>
        <v>713615</v>
      </c>
      <c r="W38" s="48">
        <f t="shared" si="7"/>
        <v>375570</v>
      </c>
      <c r="X38" s="48">
        <f t="shared" si="8"/>
        <v>5265</v>
      </c>
      <c r="Y38" s="48">
        <f t="shared" si="9"/>
        <v>10944.5</v>
      </c>
      <c r="Z38" s="48">
        <f t="shared" si="10"/>
        <v>1094.45</v>
      </c>
      <c r="AA38" s="48">
        <f t="shared" si="11"/>
        <v>11064.889499999999</v>
      </c>
      <c r="AB38" s="42">
        <f t="shared" si="12"/>
        <v>1117553.8395</v>
      </c>
    </row>
    <row r="39" spans="1:28" x14ac:dyDescent="0.25">
      <c r="A39" s="41">
        <v>45392</v>
      </c>
      <c r="B39" s="44" t="str">
        <f t="shared" si="1"/>
        <v>Apr</v>
      </c>
      <c r="C39" s="16" t="s">
        <v>3</v>
      </c>
      <c r="D39" s="16"/>
      <c r="E39" s="16" t="s">
        <v>37</v>
      </c>
      <c r="F39" s="16" t="s">
        <v>207</v>
      </c>
      <c r="G39" s="20" t="str">
        <f>IFERROR(VLOOKUP(F39,Sheet2!A:F,2,0),"")</f>
        <v>Dollar Rum</v>
      </c>
      <c r="H39" s="44">
        <f>IFERROR(VLOOKUP(F39,Sheet2!A:G,7,0),"")</f>
        <v>65</v>
      </c>
      <c r="I39" s="56">
        <f t="shared" si="13"/>
        <v>1755</v>
      </c>
      <c r="J39" s="17">
        <v>22</v>
      </c>
      <c r="K39" s="21">
        <v>0</v>
      </c>
      <c r="L39" s="21">
        <v>300</v>
      </c>
      <c r="M39" s="21">
        <v>0</v>
      </c>
      <c r="N39" s="19">
        <f t="shared" si="2"/>
        <v>300</v>
      </c>
      <c r="O39" s="20">
        <v>1</v>
      </c>
      <c r="P39" s="20">
        <f>IFERROR(VLOOKUP(F39,Sheet2!$A:$F,4,0),"")</f>
        <v>1161.27</v>
      </c>
      <c r="Q39" s="20">
        <f>IFERROR(VLOOKUP(F39,Sheet2!$A:$F,5,0),"")</f>
        <v>1190.1300000000001</v>
      </c>
      <c r="R39" s="20">
        <f>IFERROR(VLOOKUP(F39,Sheet2!$A:$F,6,0),"")</f>
        <v>1272.08</v>
      </c>
      <c r="S39" s="48">
        <f t="shared" si="3"/>
        <v>0</v>
      </c>
      <c r="T39" s="48">
        <f t="shared" si="4"/>
        <v>357039.00000000006</v>
      </c>
      <c r="U39" s="48">
        <f t="shared" si="5"/>
        <v>0</v>
      </c>
      <c r="V39" s="48">
        <f t="shared" si="6"/>
        <v>357039.00000000006</v>
      </c>
      <c r="W39" s="48">
        <f t="shared" si="7"/>
        <v>187785</v>
      </c>
      <c r="X39" s="48">
        <f t="shared" si="8"/>
        <v>2632.5</v>
      </c>
      <c r="Y39" s="48">
        <f t="shared" si="9"/>
        <v>5474.5650000000005</v>
      </c>
      <c r="Z39" s="48">
        <f t="shared" si="10"/>
        <v>547.45650000000012</v>
      </c>
      <c r="AA39" s="48">
        <f t="shared" si="11"/>
        <v>5534.785214999999</v>
      </c>
      <c r="AB39" s="42">
        <f t="shared" si="12"/>
        <v>559013.30671499996</v>
      </c>
    </row>
    <row r="40" spans="1:28" x14ac:dyDescent="0.25">
      <c r="A40" s="41">
        <v>45392</v>
      </c>
      <c r="B40" s="44" t="str">
        <f t="shared" si="1"/>
        <v>Apr</v>
      </c>
      <c r="C40" s="16" t="s">
        <v>3</v>
      </c>
      <c r="D40" s="16"/>
      <c r="E40" s="16" t="s">
        <v>37</v>
      </c>
      <c r="F40" s="16" t="s">
        <v>207</v>
      </c>
      <c r="G40" s="20" t="str">
        <f>IFERROR(VLOOKUP(F40,Sheet2!A:F,2,0),"")</f>
        <v>Dollar Rum</v>
      </c>
      <c r="H40" s="44">
        <f>IFERROR(VLOOKUP(F40,Sheet2!A:G,7,0),"")</f>
        <v>65</v>
      </c>
      <c r="I40" s="56">
        <f t="shared" si="13"/>
        <v>1755</v>
      </c>
      <c r="J40" s="17">
        <v>23</v>
      </c>
      <c r="K40" s="21">
        <v>0</v>
      </c>
      <c r="L40" s="21">
        <v>50</v>
      </c>
      <c r="M40" s="21">
        <v>250</v>
      </c>
      <c r="N40" s="19">
        <f t="shared" si="2"/>
        <v>300</v>
      </c>
      <c r="O40" s="20">
        <v>1</v>
      </c>
      <c r="P40" s="20">
        <f>IFERROR(VLOOKUP(F40,Sheet2!$A:$F,4,0),"")</f>
        <v>1161.27</v>
      </c>
      <c r="Q40" s="20">
        <f>IFERROR(VLOOKUP(F40,Sheet2!$A:$F,5,0),"")</f>
        <v>1190.1300000000001</v>
      </c>
      <c r="R40" s="20">
        <f>IFERROR(VLOOKUP(F40,Sheet2!$A:$F,6,0),"")</f>
        <v>1272.08</v>
      </c>
      <c r="S40" s="48">
        <f t="shared" si="3"/>
        <v>0</v>
      </c>
      <c r="T40" s="48">
        <f t="shared" si="4"/>
        <v>59506.500000000007</v>
      </c>
      <c r="U40" s="48">
        <f t="shared" si="5"/>
        <v>318020</v>
      </c>
      <c r="V40" s="48">
        <f t="shared" si="6"/>
        <v>377526.5</v>
      </c>
      <c r="W40" s="48">
        <f t="shared" si="7"/>
        <v>187785</v>
      </c>
      <c r="X40" s="48">
        <f t="shared" si="8"/>
        <v>2632.5</v>
      </c>
      <c r="Y40" s="48">
        <f t="shared" si="9"/>
        <v>5679.4400000000005</v>
      </c>
      <c r="Z40" s="48">
        <f t="shared" si="10"/>
        <v>567.94400000000007</v>
      </c>
      <c r="AA40" s="48">
        <f t="shared" si="11"/>
        <v>5741.9138400000002</v>
      </c>
      <c r="AB40" s="42">
        <f t="shared" si="12"/>
        <v>579933.29784000001</v>
      </c>
    </row>
    <row r="41" spans="1:28" x14ac:dyDescent="0.25">
      <c r="A41" s="41">
        <v>45392</v>
      </c>
      <c r="B41" s="44" t="str">
        <f t="shared" si="1"/>
        <v>Apr</v>
      </c>
      <c r="C41" s="16" t="s">
        <v>3</v>
      </c>
      <c r="D41" s="16"/>
      <c r="E41" s="16" t="s">
        <v>38</v>
      </c>
      <c r="F41" s="16" t="s">
        <v>207</v>
      </c>
      <c r="G41" s="20" t="str">
        <f>IFERROR(VLOOKUP(F41,Sheet2!A:F,2,0),"")</f>
        <v>Dollar Rum</v>
      </c>
      <c r="H41" s="44">
        <f>IFERROR(VLOOKUP(F41,Sheet2!A:G,7,0),"")</f>
        <v>65</v>
      </c>
      <c r="I41" s="56">
        <f t="shared" si="13"/>
        <v>1755</v>
      </c>
      <c r="J41" s="17">
        <v>24</v>
      </c>
      <c r="K41" s="21">
        <v>0</v>
      </c>
      <c r="L41" s="21">
        <v>300</v>
      </c>
      <c r="M41" s="21">
        <v>0</v>
      </c>
      <c r="N41" s="19">
        <f t="shared" si="2"/>
        <v>300</v>
      </c>
      <c r="O41" s="20">
        <v>1</v>
      </c>
      <c r="P41" s="20">
        <f>IFERROR(VLOOKUP(F41,Sheet2!$A:$F,4,0),"")</f>
        <v>1161.27</v>
      </c>
      <c r="Q41" s="20">
        <f>IFERROR(VLOOKUP(F41,Sheet2!$A:$F,5,0),"")</f>
        <v>1190.1300000000001</v>
      </c>
      <c r="R41" s="20">
        <f>IFERROR(VLOOKUP(F41,Sheet2!$A:$F,6,0),"")</f>
        <v>1272.08</v>
      </c>
      <c r="S41" s="48">
        <f t="shared" si="3"/>
        <v>0</v>
      </c>
      <c r="T41" s="48">
        <f t="shared" si="4"/>
        <v>357039.00000000006</v>
      </c>
      <c r="U41" s="48">
        <f t="shared" si="5"/>
        <v>0</v>
      </c>
      <c r="V41" s="48">
        <f t="shared" si="6"/>
        <v>357039.00000000006</v>
      </c>
      <c r="W41" s="48">
        <f t="shared" si="7"/>
        <v>187785</v>
      </c>
      <c r="X41" s="48">
        <f t="shared" si="8"/>
        <v>2632.5</v>
      </c>
      <c r="Y41" s="48">
        <f t="shared" si="9"/>
        <v>5474.5650000000005</v>
      </c>
      <c r="Z41" s="48">
        <f t="shared" si="10"/>
        <v>547.45650000000012</v>
      </c>
      <c r="AA41" s="48">
        <f t="shared" si="11"/>
        <v>5534.785214999999</v>
      </c>
      <c r="AB41" s="42">
        <f t="shared" si="12"/>
        <v>559013.30671499996</v>
      </c>
    </row>
    <row r="42" spans="1:28" x14ac:dyDescent="0.25">
      <c r="A42" s="41">
        <v>45392</v>
      </c>
      <c r="B42" s="44" t="str">
        <f t="shared" si="1"/>
        <v>Apr</v>
      </c>
      <c r="C42" s="16" t="s">
        <v>26</v>
      </c>
      <c r="D42" s="16"/>
      <c r="E42" s="16" t="s">
        <v>39</v>
      </c>
      <c r="F42" s="16" t="s">
        <v>213</v>
      </c>
      <c r="G42" s="20" t="str">
        <f>IFERROR(VLOOKUP(F42,Sheet2!A:F,2,0),"")</f>
        <v>Malwa</v>
      </c>
      <c r="H42" s="44">
        <f>IFERROR(VLOOKUP(F42,Sheet2!A:G,7,0),"")</f>
        <v>50</v>
      </c>
      <c r="I42" s="56">
        <f t="shared" si="13"/>
        <v>3375</v>
      </c>
      <c r="J42" s="17">
        <v>14</v>
      </c>
      <c r="K42" s="21">
        <v>500</v>
      </c>
      <c r="L42" s="21">
        <v>0</v>
      </c>
      <c r="M42" s="21">
        <v>250</v>
      </c>
      <c r="N42" s="19">
        <f t="shared" si="2"/>
        <v>750</v>
      </c>
      <c r="O42" s="20">
        <v>1</v>
      </c>
      <c r="P42" s="20">
        <f>IFERROR(VLOOKUP(F42,Sheet2!$A:$F,4,0),"")</f>
        <v>919.43</v>
      </c>
      <c r="Q42" s="20">
        <f>IFERROR(VLOOKUP(F42,Sheet2!$A:$F,5,0),"")</f>
        <v>948.3</v>
      </c>
      <c r="R42" s="20">
        <f>IFERROR(VLOOKUP(F42,Sheet2!$A:$F,6,0),"")</f>
        <v>1030.25</v>
      </c>
      <c r="S42" s="48">
        <f t="shared" si="3"/>
        <v>459715</v>
      </c>
      <c r="T42" s="48">
        <f t="shared" si="4"/>
        <v>0</v>
      </c>
      <c r="U42" s="48">
        <f t="shared" si="5"/>
        <v>257562.5</v>
      </c>
      <c r="V42" s="48">
        <f t="shared" si="6"/>
        <v>717277.5</v>
      </c>
      <c r="W42" s="48">
        <f t="shared" si="7"/>
        <v>361125</v>
      </c>
      <c r="X42" s="48">
        <f t="shared" si="8"/>
        <v>5062.5</v>
      </c>
      <c r="Y42" s="48">
        <f t="shared" si="9"/>
        <v>10834.65</v>
      </c>
      <c r="Z42" s="48">
        <f t="shared" si="10"/>
        <v>1083.4649999999999</v>
      </c>
      <c r="AA42" s="48">
        <f t="shared" si="11"/>
        <v>10953.83115</v>
      </c>
      <c r="AB42" s="42">
        <f t="shared" si="12"/>
        <v>1106336.94615</v>
      </c>
    </row>
    <row r="43" spans="1:28" x14ac:dyDescent="0.25">
      <c r="A43" s="41">
        <v>45392</v>
      </c>
      <c r="B43" s="44" t="str">
        <f t="shared" si="1"/>
        <v>Apr</v>
      </c>
      <c r="C43" s="16" t="s">
        <v>26</v>
      </c>
      <c r="D43" s="16"/>
      <c r="E43" s="16" t="s">
        <v>39</v>
      </c>
      <c r="F43" s="16" t="s">
        <v>213</v>
      </c>
      <c r="G43" s="20" t="str">
        <f>IFERROR(VLOOKUP(F43,Sheet2!A:F,2,0),"")</f>
        <v>Malwa</v>
      </c>
      <c r="H43" s="44">
        <f>IFERROR(VLOOKUP(F43,Sheet2!A:G,7,0),"")</f>
        <v>50</v>
      </c>
      <c r="I43" s="56">
        <f t="shared" si="13"/>
        <v>2925</v>
      </c>
      <c r="J43" s="17">
        <v>15</v>
      </c>
      <c r="K43" s="21">
        <v>0</v>
      </c>
      <c r="L43" s="21">
        <v>650</v>
      </c>
      <c r="M43" s="21">
        <v>0</v>
      </c>
      <c r="N43" s="19">
        <f t="shared" si="2"/>
        <v>650</v>
      </c>
      <c r="O43" s="20">
        <v>1</v>
      </c>
      <c r="P43" s="20">
        <f>IFERROR(VLOOKUP(F43,Sheet2!$A:$F,4,0),"")</f>
        <v>919.43</v>
      </c>
      <c r="Q43" s="20">
        <f>IFERROR(VLOOKUP(F43,Sheet2!$A:$F,5,0),"")</f>
        <v>948.3</v>
      </c>
      <c r="R43" s="20">
        <f>IFERROR(VLOOKUP(F43,Sheet2!$A:$F,6,0),"")</f>
        <v>1030.25</v>
      </c>
      <c r="S43" s="48">
        <f t="shared" si="3"/>
        <v>0</v>
      </c>
      <c r="T43" s="48">
        <f t="shared" si="4"/>
        <v>616395</v>
      </c>
      <c r="U43" s="48">
        <f t="shared" si="5"/>
        <v>0</v>
      </c>
      <c r="V43" s="48">
        <f t="shared" si="6"/>
        <v>616395</v>
      </c>
      <c r="W43" s="48">
        <f t="shared" si="7"/>
        <v>312975</v>
      </c>
      <c r="X43" s="48">
        <f t="shared" si="8"/>
        <v>4387.5</v>
      </c>
      <c r="Y43" s="48">
        <f t="shared" si="9"/>
        <v>9337.5750000000007</v>
      </c>
      <c r="Z43" s="48">
        <f t="shared" si="10"/>
        <v>933.75750000000016</v>
      </c>
      <c r="AA43" s="48">
        <f t="shared" si="11"/>
        <v>9440.2883249999995</v>
      </c>
      <c r="AB43" s="42">
        <f t="shared" si="12"/>
        <v>953469.12082499987</v>
      </c>
    </row>
    <row r="44" spans="1:28" x14ac:dyDescent="0.25">
      <c r="A44" s="41">
        <v>45392</v>
      </c>
      <c r="B44" s="44" t="str">
        <f t="shared" si="1"/>
        <v>Apr</v>
      </c>
      <c r="C44" s="16" t="s">
        <v>26</v>
      </c>
      <c r="D44" s="16"/>
      <c r="E44" s="16" t="s">
        <v>31</v>
      </c>
      <c r="F44" s="16" t="s">
        <v>213</v>
      </c>
      <c r="G44" s="20" t="str">
        <f>IFERROR(VLOOKUP(F44,Sheet2!A:F,2,0),"")</f>
        <v>Malwa</v>
      </c>
      <c r="H44" s="44">
        <f>IFERROR(VLOOKUP(F44,Sheet2!A:G,7,0),"")</f>
        <v>50</v>
      </c>
      <c r="I44" s="56">
        <f t="shared" si="13"/>
        <v>3600</v>
      </c>
      <c r="J44" s="17">
        <v>16</v>
      </c>
      <c r="K44" s="21">
        <v>0</v>
      </c>
      <c r="L44" s="21">
        <v>550</v>
      </c>
      <c r="M44" s="21">
        <v>250</v>
      </c>
      <c r="N44" s="19">
        <f t="shared" si="2"/>
        <v>800</v>
      </c>
      <c r="O44" s="20">
        <v>1</v>
      </c>
      <c r="P44" s="20">
        <f>IFERROR(VLOOKUP(F44,Sheet2!$A:$F,4,0),"")</f>
        <v>919.43</v>
      </c>
      <c r="Q44" s="20">
        <f>IFERROR(VLOOKUP(F44,Sheet2!$A:$F,5,0),"")</f>
        <v>948.3</v>
      </c>
      <c r="R44" s="20">
        <f>IFERROR(VLOOKUP(F44,Sheet2!$A:$F,6,0),"")</f>
        <v>1030.25</v>
      </c>
      <c r="S44" s="48">
        <f t="shared" si="3"/>
        <v>0</v>
      </c>
      <c r="T44" s="48">
        <f t="shared" si="4"/>
        <v>521565</v>
      </c>
      <c r="U44" s="48">
        <f t="shared" si="5"/>
        <v>257562.5</v>
      </c>
      <c r="V44" s="48">
        <f t="shared" si="6"/>
        <v>779127.5</v>
      </c>
      <c r="W44" s="48">
        <f t="shared" si="7"/>
        <v>385200</v>
      </c>
      <c r="X44" s="48">
        <f t="shared" si="8"/>
        <v>5400</v>
      </c>
      <c r="Y44" s="48">
        <f t="shared" si="9"/>
        <v>11697.275</v>
      </c>
      <c r="Z44" s="48">
        <f t="shared" si="10"/>
        <v>1169.7275</v>
      </c>
      <c r="AA44" s="48">
        <f t="shared" si="11"/>
        <v>11825.945024999999</v>
      </c>
      <c r="AB44" s="42">
        <f t="shared" si="12"/>
        <v>1194420.447525</v>
      </c>
    </row>
    <row r="45" spans="1:28" x14ac:dyDescent="0.25">
      <c r="A45" s="41">
        <v>45392</v>
      </c>
      <c r="B45" s="44" t="str">
        <f t="shared" si="1"/>
        <v>Apr</v>
      </c>
      <c r="C45" s="16" t="s">
        <v>26</v>
      </c>
      <c r="D45" s="16"/>
      <c r="E45" s="16" t="s">
        <v>31</v>
      </c>
      <c r="F45" s="16" t="s">
        <v>213</v>
      </c>
      <c r="G45" s="20" t="str">
        <f>IFERROR(VLOOKUP(F45,Sheet2!A:F,2,0),"")</f>
        <v>Malwa</v>
      </c>
      <c r="H45" s="44">
        <f>IFERROR(VLOOKUP(F45,Sheet2!A:G,7,0),"")</f>
        <v>50</v>
      </c>
      <c r="I45" s="56">
        <f t="shared" si="13"/>
        <v>2700</v>
      </c>
      <c r="J45" s="17">
        <v>17</v>
      </c>
      <c r="K45" s="21">
        <v>600</v>
      </c>
      <c r="L45" s="21">
        <v>0</v>
      </c>
      <c r="M45" s="21">
        <v>0</v>
      </c>
      <c r="N45" s="19">
        <f t="shared" si="2"/>
        <v>600</v>
      </c>
      <c r="O45" s="20">
        <v>1</v>
      </c>
      <c r="P45" s="20">
        <f>IFERROR(VLOOKUP(F45,Sheet2!$A:$F,4,0),"")</f>
        <v>919.43</v>
      </c>
      <c r="Q45" s="20">
        <f>IFERROR(VLOOKUP(F45,Sheet2!$A:$F,5,0),"")</f>
        <v>948.3</v>
      </c>
      <c r="R45" s="20">
        <f>IFERROR(VLOOKUP(F45,Sheet2!$A:$F,6,0),"")</f>
        <v>1030.25</v>
      </c>
      <c r="S45" s="48">
        <f t="shared" si="3"/>
        <v>551658</v>
      </c>
      <c r="T45" s="48">
        <f t="shared" si="4"/>
        <v>0</v>
      </c>
      <c r="U45" s="48">
        <f t="shared" si="5"/>
        <v>0</v>
      </c>
      <c r="V45" s="48">
        <f t="shared" si="6"/>
        <v>551658</v>
      </c>
      <c r="W45" s="48">
        <f t="shared" si="7"/>
        <v>288900</v>
      </c>
      <c r="X45" s="48">
        <f t="shared" si="8"/>
        <v>4050</v>
      </c>
      <c r="Y45" s="48">
        <f t="shared" si="9"/>
        <v>8446.08</v>
      </c>
      <c r="Z45" s="48">
        <f t="shared" si="10"/>
        <v>844.60800000000006</v>
      </c>
      <c r="AA45" s="48">
        <f t="shared" si="11"/>
        <v>8538.9868800000004</v>
      </c>
      <c r="AB45" s="42">
        <f t="shared" si="12"/>
        <v>862437.67487999995</v>
      </c>
    </row>
    <row r="46" spans="1:28" x14ac:dyDescent="0.25">
      <c r="A46" s="41">
        <v>45392</v>
      </c>
      <c r="B46" s="44" t="str">
        <f t="shared" si="1"/>
        <v>Apr</v>
      </c>
      <c r="C46" s="16" t="s">
        <v>26</v>
      </c>
      <c r="D46" s="16"/>
      <c r="E46" s="16" t="s">
        <v>77</v>
      </c>
      <c r="F46" s="16" t="s">
        <v>213</v>
      </c>
      <c r="G46" s="20" t="str">
        <f>IFERROR(VLOOKUP(F46,Sheet2!A:F,2,0),"")</f>
        <v>Malwa</v>
      </c>
      <c r="H46" s="44">
        <f>IFERROR(VLOOKUP(F46,Sheet2!A:G,7,0),"")</f>
        <v>50</v>
      </c>
      <c r="I46" s="56">
        <f t="shared" si="13"/>
        <v>3150</v>
      </c>
      <c r="J46" s="17">
        <v>18</v>
      </c>
      <c r="K46" s="21">
        <v>700</v>
      </c>
      <c r="L46" s="21">
        <v>0</v>
      </c>
      <c r="M46" s="21">
        <v>0</v>
      </c>
      <c r="N46" s="19">
        <f t="shared" si="2"/>
        <v>700</v>
      </c>
      <c r="O46" s="20">
        <v>1</v>
      </c>
      <c r="P46" s="20">
        <f>IFERROR(VLOOKUP(F46,Sheet2!$A:$F,4,0),"")</f>
        <v>919.43</v>
      </c>
      <c r="Q46" s="20">
        <f>IFERROR(VLOOKUP(F46,Sheet2!$A:$F,5,0),"")</f>
        <v>948.3</v>
      </c>
      <c r="R46" s="20">
        <f>IFERROR(VLOOKUP(F46,Sheet2!$A:$F,6,0),"")</f>
        <v>1030.25</v>
      </c>
      <c r="S46" s="48">
        <f t="shared" si="3"/>
        <v>643601</v>
      </c>
      <c r="T46" s="48">
        <f t="shared" si="4"/>
        <v>0</v>
      </c>
      <c r="U46" s="48">
        <f t="shared" si="5"/>
        <v>0</v>
      </c>
      <c r="V46" s="48">
        <f t="shared" si="6"/>
        <v>643601</v>
      </c>
      <c r="W46" s="48">
        <f t="shared" si="7"/>
        <v>337050</v>
      </c>
      <c r="X46" s="48">
        <f t="shared" si="8"/>
        <v>4725</v>
      </c>
      <c r="Y46" s="48">
        <f t="shared" si="9"/>
        <v>9853.76</v>
      </c>
      <c r="Z46" s="48">
        <f t="shared" si="10"/>
        <v>985.37600000000009</v>
      </c>
      <c r="AA46" s="48">
        <f t="shared" si="11"/>
        <v>9962.1513600000017</v>
      </c>
      <c r="AB46" s="42">
        <f t="shared" si="12"/>
        <v>1006177.2873600001</v>
      </c>
    </row>
    <row r="47" spans="1:28" x14ac:dyDescent="0.25">
      <c r="A47" s="41">
        <v>45392</v>
      </c>
      <c r="B47" s="44" t="str">
        <f t="shared" si="1"/>
        <v>Apr</v>
      </c>
      <c r="C47" s="16" t="s">
        <v>26</v>
      </c>
      <c r="D47" s="16"/>
      <c r="E47" s="16" t="s">
        <v>77</v>
      </c>
      <c r="F47" s="16" t="s">
        <v>213</v>
      </c>
      <c r="G47" s="20" t="str">
        <f>IFERROR(VLOOKUP(F47,Sheet2!A:F,2,0),"")</f>
        <v>Malwa</v>
      </c>
      <c r="H47" s="44">
        <f>IFERROR(VLOOKUP(F47,Sheet2!A:G,7,0),"")</f>
        <v>50</v>
      </c>
      <c r="I47" s="56">
        <f t="shared" si="13"/>
        <v>3150</v>
      </c>
      <c r="J47" s="17">
        <v>19</v>
      </c>
      <c r="K47" s="21">
        <v>700</v>
      </c>
      <c r="L47" s="21">
        <v>0</v>
      </c>
      <c r="M47" s="21">
        <v>0</v>
      </c>
      <c r="N47" s="19">
        <f t="shared" si="2"/>
        <v>700</v>
      </c>
      <c r="O47" s="20">
        <v>1</v>
      </c>
      <c r="P47" s="20">
        <f>IFERROR(VLOOKUP(F47,Sheet2!$A:$F,4,0),"")</f>
        <v>919.43</v>
      </c>
      <c r="Q47" s="20">
        <f>IFERROR(VLOOKUP(F47,Sheet2!$A:$F,5,0),"")</f>
        <v>948.3</v>
      </c>
      <c r="R47" s="20">
        <f>IFERROR(VLOOKUP(F47,Sheet2!$A:$F,6,0),"")</f>
        <v>1030.25</v>
      </c>
      <c r="S47" s="48">
        <f t="shared" si="3"/>
        <v>643601</v>
      </c>
      <c r="T47" s="48">
        <f t="shared" si="4"/>
        <v>0</v>
      </c>
      <c r="U47" s="48">
        <f t="shared" si="5"/>
        <v>0</v>
      </c>
      <c r="V47" s="48">
        <f t="shared" si="6"/>
        <v>643601</v>
      </c>
      <c r="W47" s="48">
        <f t="shared" si="7"/>
        <v>337050</v>
      </c>
      <c r="X47" s="48">
        <f t="shared" si="8"/>
        <v>4725</v>
      </c>
      <c r="Y47" s="48">
        <f t="shared" si="9"/>
        <v>9853.76</v>
      </c>
      <c r="Z47" s="48">
        <f t="shared" si="10"/>
        <v>985.37600000000009</v>
      </c>
      <c r="AA47" s="48">
        <f t="shared" si="11"/>
        <v>9962.1513600000017</v>
      </c>
      <c r="AB47" s="42">
        <f t="shared" si="12"/>
        <v>1006177.2873600001</v>
      </c>
    </row>
    <row r="48" spans="1:28" x14ac:dyDescent="0.25">
      <c r="A48" s="41">
        <v>45393</v>
      </c>
      <c r="B48" s="44" t="str">
        <f t="shared" si="1"/>
        <v>Apr</v>
      </c>
      <c r="C48" s="16" t="s">
        <v>3</v>
      </c>
      <c r="D48" s="16"/>
      <c r="E48" s="16" t="s">
        <v>38</v>
      </c>
      <c r="F48" s="16" t="s">
        <v>207</v>
      </c>
      <c r="G48" s="20" t="str">
        <f>IFERROR(VLOOKUP(F48,Sheet2!A:F,2,0),"")</f>
        <v>Dollar Rum</v>
      </c>
      <c r="H48" s="44">
        <f>IFERROR(VLOOKUP(F48,Sheet2!A:G,7,0),"")</f>
        <v>65</v>
      </c>
      <c r="I48" s="56">
        <f t="shared" si="13"/>
        <v>1755</v>
      </c>
      <c r="J48" s="17">
        <v>25</v>
      </c>
      <c r="K48" s="21">
        <v>0</v>
      </c>
      <c r="L48" s="21">
        <v>50</v>
      </c>
      <c r="M48" s="21">
        <v>250</v>
      </c>
      <c r="N48" s="19">
        <f t="shared" si="2"/>
        <v>300</v>
      </c>
      <c r="O48" s="20">
        <v>1</v>
      </c>
      <c r="P48" s="20">
        <f>IFERROR(VLOOKUP(F48,Sheet2!$A:$F,4,0),"")</f>
        <v>1161.27</v>
      </c>
      <c r="Q48" s="20">
        <f>IFERROR(VLOOKUP(F48,Sheet2!$A:$F,5,0),"")</f>
        <v>1190.1300000000001</v>
      </c>
      <c r="R48" s="20">
        <f>IFERROR(VLOOKUP(F48,Sheet2!$A:$F,6,0),"")</f>
        <v>1272.08</v>
      </c>
      <c r="S48" s="48">
        <f t="shared" si="3"/>
        <v>0</v>
      </c>
      <c r="T48" s="48">
        <f t="shared" si="4"/>
        <v>59506.500000000007</v>
      </c>
      <c r="U48" s="48">
        <f t="shared" si="5"/>
        <v>318020</v>
      </c>
      <c r="V48" s="48">
        <f t="shared" si="6"/>
        <v>377526.5</v>
      </c>
      <c r="W48" s="48">
        <f t="shared" si="7"/>
        <v>187785</v>
      </c>
      <c r="X48" s="48">
        <f t="shared" si="8"/>
        <v>2632.5</v>
      </c>
      <c r="Y48" s="48">
        <f t="shared" si="9"/>
        <v>5679.4400000000005</v>
      </c>
      <c r="Z48" s="48">
        <f t="shared" si="10"/>
        <v>567.94400000000007</v>
      </c>
      <c r="AA48" s="48">
        <f t="shared" si="11"/>
        <v>5741.9138400000002</v>
      </c>
      <c r="AB48" s="42">
        <f t="shared" si="12"/>
        <v>579933.29784000001</v>
      </c>
    </row>
    <row r="49" spans="1:28" x14ac:dyDescent="0.25">
      <c r="A49" s="41">
        <v>45393</v>
      </c>
      <c r="B49" s="44" t="str">
        <f t="shared" si="1"/>
        <v>Apr</v>
      </c>
      <c r="C49" s="16" t="s">
        <v>3</v>
      </c>
      <c r="D49" s="16"/>
      <c r="E49" s="16" t="s">
        <v>69</v>
      </c>
      <c r="F49" s="16" t="s">
        <v>207</v>
      </c>
      <c r="G49" s="20" t="str">
        <f>IFERROR(VLOOKUP(F49,Sheet2!A:F,2,0),"")</f>
        <v>Dollar Rum</v>
      </c>
      <c r="H49" s="44">
        <f>IFERROR(VLOOKUP(F49,Sheet2!A:G,7,0),"")</f>
        <v>65</v>
      </c>
      <c r="I49" s="56">
        <f t="shared" si="13"/>
        <v>1755</v>
      </c>
      <c r="J49" s="17">
        <v>26</v>
      </c>
      <c r="K49" s="21">
        <v>300</v>
      </c>
      <c r="L49" s="21">
        <v>0</v>
      </c>
      <c r="M49" s="21">
        <v>0</v>
      </c>
      <c r="N49" s="19">
        <f t="shared" si="2"/>
        <v>300</v>
      </c>
      <c r="O49" s="20">
        <v>1</v>
      </c>
      <c r="P49" s="20">
        <f>IFERROR(VLOOKUP(F49,Sheet2!$A:$F,4,0),"")</f>
        <v>1161.27</v>
      </c>
      <c r="Q49" s="20">
        <f>IFERROR(VLOOKUP(F49,Sheet2!$A:$F,5,0),"")</f>
        <v>1190.1300000000001</v>
      </c>
      <c r="R49" s="20">
        <f>IFERROR(VLOOKUP(F49,Sheet2!$A:$F,6,0),"")</f>
        <v>1272.08</v>
      </c>
      <c r="S49" s="48">
        <f t="shared" si="3"/>
        <v>348381</v>
      </c>
      <c r="T49" s="48">
        <f t="shared" si="4"/>
        <v>0</v>
      </c>
      <c r="U49" s="48">
        <f t="shared" si="5"/>
        <v>0</v>
      </c>
      <c r="V49" s="48">
        <f t="shared" si="6"/>
        <v>348381</v>
      </c>
      <c r="W49" s="48">
        <f t="shared" si="7"/>
        <v>187785</v>
      </c>
      <c r="X49" s="48">
        <f t="shared" si="8"/>
        <v>2632.5</v>
      </c>
      <c r="Y49" s="48">
        <f t="shared" si="9"/>
        <v>5387.9849999999997</v>
      </c>
      <c r="Z49" s="48">
        <f t="shared" si="10"/>
        <v>538.79849999999999</v>
      </c>
      <c r="AA49" s="48">
        <f t="shared" si="11"/>
        <v>5447.2528350000002</v>
      </c>
      <c r="AB49" s="42">
        <f t="shared" si="12"/>
        <v>550172.53633500007</v>
      </c>
    </row>
    <row r="50" spans="1:28" x14ac:dyDescent="0.25">
      <c r="A50" s="41">
        <v>45393</v>
      </c>
      <c r="B50" s="44" t="str">
        <f t="shared" si="1"/>
        <v>Apr</v>
      </c>
      <c r="C50" s="16" t="s">
        <v>3</v>
      </c>
      <c r="D50" s="16"/>
      <c r="E50" s="16" t="s">
        <v>69</v>
      </c>
      <c r="F50" s="16" t="s">
        <v>207</v>
      </c>
      <c r="G50" s="20" t="str">
        <f>IFERROR(VLOOKUP(F50,Sheet2!A:F,2,0),"")</f>
        <v>Dollar Rum</v>
      </c>
      <c r="H50" s="44">
        <f>IFERROR(VLOOKUP(F50,Sheet2!A:G,7,0),"")</f>
        <v>65</v>
      </c>
      <c r="I50" s="56">
        <f t="shared" si="13"/>
        <v>1228.5</v>
      </c>
      <c r="J50" s="17">
        <v>27</v>
      </c>
      <c r="K50" s="21">
        <v>0</v>
      </c>
      <c r="L50" s="21">
        <v>150</v>
      </c>
      <c r="M50" s="21">
        <v>60</v>
      </c>
      <c r="N50" s="19">
        <f t="shared" si="2"/>
        <v>210</v>
      </c>
      <c r="O50" s="20">
        <v>1</v>
      </c>
      <c r="P50" s="20">
        <f>IFERROR(VLOOKUP(F50,Sheet2!$A:$F,4,0),"")</f>
        <v>1161.27</v>
      </c>
      <c r="Q50" s="20">
        <f>IFERROR(VLOOKUP(F50,Sheet2!$A:$F,5,0),"")</f>
        <v>1190.1300000000001</v>
      </c>
      <c r="R50" s="20">
        <f>IFERROR(VLOOKUP(F50,Sheet2!$A:$F,6,0),"")</f>
        <v>1272.08</v>
      </c>
      <c r="S50" s="48">
        <f t="shared" si="3"/>
        <v>0</v>
      </c>
      <c r="T50" s="48">
        <f t="shared" si="4"/>
        <v>178519.50000000003</v>
      </c>
      <c r="U50" s="48">
        <f t="shared" si="5"/>
        <v>76324.799999999988</v>
      </c>
      <c r="V50" s="48">
        <f t="shared" si="6"/>
        <v>254844.30000000002</v>
      </c>
      <c r="W50" s="48">
        <f t="shared" si="7"/>
        <v>131449.5</v>
      </c>
      <c r="X50" s="48">
        <f t="shared" si="8"/>
        <v>1842.75</v>
      </c>
      <c r="Y50" s="48">
        <f t="shared" si="9"/>
        <v>3881.3655000000003</v>
      </c>
      <c r="Z50" s="48">
        <f t="shared" si="10"/>
        <v>388.13655000000006</v>
      </c>
      <c r="AA50" s="48">
        <f t="shared" si="11"/>
        <v>3924.0605205000006</v>
      </c>
      <c r="AB50" s="42">
        <f t="shared" si="12"/>
        <v>396330.11257050006</v>
      </c>
    </row>
    <row r="51" spans="1:28" x14ac:dyDescent="0.25">
      <c r="A51" s="41">
        <v>45393</v>
      </c>
      <c r="B51" s="44" t="str">
        <f t="shared" si="1"/>
        <v>Apr</v>
      </c>
      <c r="C51" s="16" t="s">
        <v>3</v>
      </c>
      <c r="D51" s="16"/>
      <c r="E51" s="16" t="s">
        <v>69</v>
      </c>
      <c r="F51" s="16" t="s">
        <v>207</v>
      </c>
      <c r="G51" s="20" t="str">
        <f>IFERROR(VLOOKUP(F51,Sheet2!A:F,2,0),"")</f>
        <v>Dollar Rum</v>
      </c>
      <c r="H51" s="44">
        <f>IFERROR(VLOOKUP(F51,Sheet2!A:G,7,0),"")</f>
        <v>65</v>
      </c>
      <c r="I51" s="56">
        <f t="shared" si="13"/>
        <v>351</v>
      </c>
      <c r="J51" s="17">
        <v>28</v>
      </c>
      <c r="K51" s="21">
        <v>0</v>
      </c>
      <c r="L51" s="21">
        <v>0</v>
      </c>
      <c r="M51" s="21">
        <v>60</v>
      </c>
      <c r="N51" s="19">
        <f t="shared" si="2"/>
        <v>60</v>
      </c>
      <c r="O51" s="20">
        <v>1</v>
      </c>
      <c r="P51" s="20">
        <f>IFERROR(VLOOKUP(F51,Sheet2!$A:$F,4,0),"")</f>
        <v>1161.27</v>
      </c>
      <c r="Q51" s="20">
        <f>IFERROR(VLOOKUP(F51,Sheet2!$A:$F,5,0),"")</f>
        <v>1190.1300000000001</v>
      </c>
      <c r="R51" s="20">
        <f>IFERROR(VLOOKUP(F51,Sheet2!$A:$F,6,0),"")</f>
        <v>1272.08</v>
      </c>
      <c r="S51" s="48">
        <f t="shared" si="3"/>
        <v>0</v>
      </c>
      <c r="T51" s="48">
        <f t="shared" si="4"/>
        <v>0</v>
      </c>
      <c r="U51" s="48">
        <f t="shared" si="5"/>
        <v>76324.799999999988</v>
      </c>
      <c r="V51" s="48">
        <f t="shared" si="6"/>
        <v>76324.799999999988</v>
      </c>
      <c r="W51" s="48">
        <f t="shared" si="7"/>
        <v>37557</v>
      </c>
      <c r="X51" s="48">
        <f t="shared" si="8"/>
        <v>526.5</v>
      </c>
      <c r="Y51" s="48">
        <f t="shared" si="9"/>
        <v>1144.0829999999999</v>
      </c>
      <c r="Z51" s="48">
        <f t="shared" si="10"/>
        <v>114.4083</v>
      </c>
      <c r="AA51" s="48">
        <f t="shared" si="11"/>
        <v>1156.6679129999998</v>
      </c>
      <c r="AB51" s="42">
        <f t="shared" si="12"/>
        <v>116823.45921299998</v>
      </c>
    </row>
    <row r="52" spans="1:28" x14ac:dyDescent="0.25">
      <c r="A52" s="41">
        <v>45393</v>
      </c>
      <c r="B52" s="44" t="str">
        <f t="shared" si="1"/>
        <v>Apr</v>
      </c>
      <c r="C52" s="16" t="s">
        <v>3</v>
      </c>
      <c r="D52" s="16"/>
      <c r="E52" s="16" t="s">
        <v>69</v>
      </c>
      <c r="F52" s="16" t="s">
        <v>207</v>
      </c>
      <c r="G52" s="20" t="str">
        <f>IFERROR(VLOOKUP(F52,Sheet2!A:F,2,0),"")</f>
        <v>Dollar Rum</v>
      </c>
      <c r="H52" s="44">
        <f>IFERROR(VLOOKUP(F52,Sheet2!A:G,7,0),"")</f>
        <v>65</v>
      </c>
      <c r="I52" s="56">
        <f t="shared" si="13"/>
        <v>175.5</v>
      </c>
      <c r="J52" s="17">
        <v>29</v>
      </c>
      <c r="K52" s="21">
        <v>0</v>
      </c>
      <c r="L52" s="21">
        <v>0</v>
      </c>
      <c r="M52" s="21">
        <v>30</v>
      </c>
      <c r="N52" s="19">
        <f t="shared" si="2"/>
        <v>30</v>
      </c>
      <c r="O52" s="20">
        <v>1</v>
      </c>
      <c r="P52" s="20">
        <f>IFERROR(VLOOKUP(F52,Sheet2!$A:$F,4,0),"")</f>
        <v>1161.27</v>
      </c>
      <c r="Q52" s="20">
        <f>IFERROR(VLOOKUP(F52,Sheet2!$A:$F,5,0),"")</f>
        <v>1190.1300000000001</v>
      </c>
      <c r="R52" s="20">
        <f>IFERROR(VLOOKUP(F52,Sheet2!$A:$F,6,0),"")</f>
        <v>1272.08</v>
      </c>
      <c r="S52" s="48">
        <f t="shared" si="3"/>
        <v>0</v>
      </c>
      <c r="T52" s="48">
        <f t="shared" si="4"/>
        <v>0</v>
      </c>
      <c r="U52" s="48">
        <f t="shared" si="5"/>
        <v>38162.399999999994</v>
      </c>
      <c r="V52" s="48">
        <f t="shared" si="6"/>
        <v>38162.399999999994</v>
      </c>
      <c r="W52" s="48">
        <f t="shared" si="7"/>
        <v>18778.5</v>
      </c>
      <c r="X52" s="48">
        <f t="shared" si="8"/>
        <v>263.25</v>
      </c>
      <c r="Y52" s="48">
        <f t="shared" si="9"/>
        <v>572.04149999999993</v>
      </c>
      <c r="Z52" s="48">
        <f t="shared" si="10"/>
        <v>57.204149999999998</v>
      </c>
      <c r="AA52" s="48">
        <f t="shared" si="11"/>
        <v>578.33395649999989</v>
      </c>
      <c r="AB52" s="42">
        <f t="shared" si="12"/>
        <v>58411.72960649999</v>
      </c>
    </row>
    <row r="53" spans="1:28" x14ac:dyDescent="0.25">
      <c r="A53" s="41">
        <v>45393</v>
      </c>
      <c r="B53" s="44" t="str">
        <f t="shared" si="1"/>
        <v>Apr</v>
      </c>
      <c r="C53" s="16" t="s">
        <v>3</v>
      </c>
      <c r="D53" s="16"/>
      <c r="E53" s="16" t="s">
        <v>70</v>
      </c>
      <c r="F53" s="16" t="s">
        <v>207</v>
      </c>
      <c r="G53" s="20" t="str">
        <f>IFERROR(VLOOKUP(F53,Sheet2!A:F,2,0),"")</f>
        <v>Dollar Rum</v>
      </c>
      <c r="H53" s="44">
        <f>IFERROR(VLOOKUP(F53,Sheet2!A:G,7,0),"")</f>
        <v>65</v>
      </c>
      <c r="I53" s="56">
        <f t="shared" si="13"/>
        <v>1755</v>
      </c>
      <c r="J53" s="17">
        <v>30</v>
      </c>
      <c r="K53" s="21">
        <v>250</v>
      </c>
      <c r="L53" s="21">
        <v>50</v>
      </c>
      <c r="M53" s="21">
        <v>0</v>
      </c>
      <c r="N53" s="19">
        <f t="shared" si="2"/>
        <v>300</v>
      </c>
      <c r="O53" s="20">
        <v>1</v>
      </c>
      <c r="P53" s="20">
        <f>IFERROR(VLOOKUP(F53,Sheet2!$A:$F,4,0),"")</f>
        <v>1161.27</v>
      </c>
      <c r="Q53" s="20">
        <f>IFERROR(VLOOKUP(F53,Sheet2!$A:$F,5,0),"")</f>
        <v>1190.1300000000001</v>
      </c>
      <c r="R53" s="20">
        <f>IFERROR(VLOOKUP(F53,Sheet2!$A:$F,6,0),"")</f>
        <v>1272.08</v>
      </c>
      <c r="S53" s="48">
        <f t="shared" si="3"/>
        <v>290317.5</v>
      </c>
      <c r="T53" s="48">
        <f t="shared" si="4"/>
        <v>59506.500000000007</v>
      </c>
      <c r="U53" s="48">
        <f t="shared" si="5"/>
        <v>0</v>
      </c>
      <c r="V53" s="48">
        <f t="shared" si="6"/>
        <v>349824</v>
      </c>
      <c r="W53" s="48">
        <f t="shared" si="7"/>
        <v>187785</v>
      </c>
      <c r="X53" s="48">
        <f t="shared" si="8"/>
        <v>2632.5</v>
      </c>
      <c r="Y53" s="48">
        <f t="shared" si="9"/>
        <v>5402.415</v>
      </c>
      <c r="Z53" s="48">
        <f t="shared" si="10"/>
        <v>540.24149999999997</v>
      </c>
      <c r="AA53" s="48">
        <f t="shared" si="11"/>
        <v>5461.8415650000006</v>
      </c>
      <c r="AB53" s="42">
        <f t="shared" si="12"/>
        <v>551645.99806500005</v>
      </c>
    </row>
    <row r="54" spans="1:28" x14ac:dyDescent="0.25">
      <c r="A54" s="41">
        <v>45393</v>
      </c>
      <c r="B54" s="44" t="str">
        <f t="shared" si="1"/>
        <v>Apr</v>
      </c>
      <c r="C54" s="16" t="s">
        <v>3</v>
      </c>
      <c r="D54" s="16"/>
      <c r="E54" s="16" t="s">
        <v>70</v>
      </c>
      <c r="F54" s="16" t="s">
        <v>207</v>
      </c>
      <c r="G54" s="20" t="str">
        <f>IFERROR(VLOOKUP(F54,Sheet2!A:F,2,0),"")</f>
        <v>Dollar Rum</v>
      </c>
      <c r="H54" s="44">
        <f>IFERROR(VLOOKUP(F54,Sheet2!A:G,7,0),"")</f>
        <v>65</v>
      </c>
      <c r="I54" s="56">
        <f t="shared" si="13"/>
        <v>1170</v>
      </c>
      <c r="J54" s="17">
        <v>31</v>
      </c>
      <c r="K54" s="21">
        <v>0</v>
      </c>
      <c r="L54" s="21">
        <v>150</v>
      </c>
      <c r="M54" s="21">
        <v>50</v>
      </c>
      <c r="N54" s="19">
        <f t="shared" si="2"/>
        <v>200</v>
      </c>
      <c r="O54" s="20">
        <v>1</v>
      </c>
      <c r="P54" s="20">
        <f>IFERROR(VLOOKUP(F54,Sheet2!$A:$F,4,0),"")</f>
        <v>1161.27</v>
      </c>
      <c r="Q54" s="20">
        <f>IFERROR(VLOOKUP(F54,Sheet2!$A:$F,5,0),"")</f>
        <v>1190.1300000000001</v>
      </c>
      <c r="R54" s="20">
        <f>IFERROR(VLOOKUP(F54,Sheet2!$A:$F,6,0),"")</f>
        <v>1272.08</v>
      </c>
      <c r="S54" s="48">
        <f t="shared" si="3"/>
        <v>0</v>
      </c>
      <c r="T54" s="48">
        <f t="shared" si="4"/>
        <v>178519.50000000003</v>
      </c>
      <c r="U54" s="48">
        <f t="shared" si="5"/>
        <v>63604</v>
      </c>
      <c r="V54" s="48">
        <f t="shared" si="6"/>
        <v>242123.50000000003</v>
      </c>
      <c r="W54" s="48">
        <f t="shared" si="7"/>
        <v>125190</v>
      </c>
      <c r="X54" s="48">
        <f t="shared" si="8"/>
        <v>1755</v>
      </c>
      <c r="Y54" s="48">
        <f t="shared" si="9"/>
        <v>3690.6849999999999</v>
      </c>
      <c r="Z54" s="48">
        <f t="shared" si="10"/>
        <v>369.06850000000003</v>
      </c>
      <c r="AA54" s="48">
        <f t="shared" si="11"/>
        <v>3731.2825349999998</v>
      </c>
      <c r="AB54" s="42">
        <f t="shared" si="12"/>
        <v>376859.536035</v>
      </c>
    </row>
    <row r="55" spans="1:28" x14ac:dyDescent="0.25">
      <c r="A55" s="41">
        <v>45393</v>
      </c>
      <c r="B55" s="44" t="str">
        <f t="shared" si="1"/>
        <v>Apr</v>
      </c>
      <c r="C55" s="16" t="s">
        <v>3</v>
      </c>
      <c r="D55" s="16"/>
      <c r="E55" s="16" t="s">
        <v>70</v>
      </c>
      <c r="F55" s="16" t="s">
        <v>207</v>
      </c>
      <c r="G55" s="20" t="str">
        <f>IFERROR(VLOOKUP(F55,Sheet2!A:F,2,0),"")</f>
        <v>Dollar Rum</v>
      </c>
      <c r="H55" s="44">
        <f>IFERROR(VLOOKUP(F55,Sheet2!A:G,7,0),"")</f>
        <v>65</v>
      </c>
      <c r="I55" s="56">
        <f t="shared" si="13"/>
        <v>292.5</v>
      </c>
      <c r="J55" s="17">
        <v>32</v>
      </c>
      <c r="K55" s="21">
        <v>0</v>
      </c>
      <c r="L55" s="21">
        <v>0</v>
      </c>
      <c r="M55" s="21">
        <v>50</v>
      </c>
      <c r="N55" s="19">
        <f t="shared" si="2"/>
        <v>50</v>
      </c>
      <c r="O55" s="20">
        <v>1</v>
      </c>
      <c r="P55" s="20">
        <f>IFERROR(VLOOKUP(F55,Sheet2!$A:$F,4,0),"")</f>
        <v>1161.27</v>
      </c>
      <c r="Q55" s="20">
        <f>IFERROR(VLOOKUP(F55,Sheet2!$A:$F,5,0),"")</f>
        <v>1190.1300000000001</v>
      </c>
      <c r="R55" s="20">
        <f>IFERROR(VLOOKUP(F55,Sheet2!$A:$F,6,0),"")</f>
        <v>1272.08</v>
      </c>
      <c r="S55" s="48">
        <f t="shared" si="3"/>
        <v>0</v>
      </c>
      <c r="T55" s="48">
        <f t="shared" si="4"/>
        <v>0</v>
      </c>
      <c r="U55" s="48">
        <f t="shared" si="5"/>
        <v>63604</v>
      </c>
      <c r="V55" s="48">
        <f t="shared" si="6"/>
        <v>63604</v>
      </c>
      <c r="W55" s="48">
        <f t="shared" si="7"/>
        <v>31297.5</v>
      </c>
      <c r="X55" s="48">
        <f t="shared" si="8"/>
        <v>438.75</v>
      </c>
      <c r="Y55" s="48">
        <f t="shared" si="9"/>
        <v>953.40250000000003</v>
      </c>
      <c r="Z55" s="48">
        <f t="shared" si="10"/>
        <v>95.340250000000012</v>
      </c>
      <c r="AA55" s="48">
        <f t="shared" si="11"/>
        <v>963.88992749999989</v>
      </c>
      <c r="AB55" s="42">
        <f t="shared" si="12"/>
        <v>97352.882677499991</v>
      </c>
    </row>
    <row r="56" spans="1:28" x14ac:dyDescent="0.25">
      <c r="A56" s="41">
        <v>45393</v>
      </c>
      <c r="B56" s="44" t="str">
        <f t="shared" si="1"/>
        <v>Apr</v>
      </c>
      <c r="C56" s="16" t="s">
        <v>3</v>
      </c>
      <c r="D56" s="16"/>
      <c r="E56" s="16" t="s">
        <v>70</v>
      </c>
      <c r="F56" s="16" t="s">
        <v>207</v>
      </c>
      <c r="G56" s="20" t="str">
        <f>IFERROR(VLOOKUP(F56,Sheet2!A:F,2,0),"")</f>
        <v>Dollar Rum</v>
      </c>
      <c r="H56" s="44">
        <f>IFERROR(VLOOKUP(F56,Sheet2!A:G,7,0),"")</f>
        <v>65</v>
      </c>
      <c r="I56" s="56">
        <f t="shared" si="13"/>
        <v>292.5</v>
      </c>
      <c r="J56" s="17">
        <v>33</v>
      </c>
      <c r="K56" s="21">
        <v>0</v>
      </c>
      <c r="L56" s="21">
        <v>0</v>
      </c>
      <c r="M56" s="21">
        <v>50</v>
      </c>
      <c r="N56" s="19">
        <f t="shared" si="2"/>
        <v>50</v>
      </c>
      <c r="O56" s="20">
        <v>1</v>
      </c>
      <c r="P56" s="20">
        <f>IFERROR(VLOOKUP(F56,Sheet2!$A:$F,4,0),"")</f>
        <v>1161.27</v>
      </c>
      <c r="Q56" s="20">
        <f>IFERROR(VLOOKUP(F56,Sheet2!$A:$F,5,0),"")</f>
        <v>1190.1300000000001</v>
      </c>
      <c r="R56" s="20">
        <f>IFERROR(VLOOKUP(F56,Sheet2!$A:$F,6,0),"")</f>
        <v>1272.08</v>
      </c>
      <c r="S56" s="48">
        <f t="shared" si="3"/>
        <v>0</v>
      </c>
      <c r="T56" s="48">
        <f t="shared" si="4"/>
        <v>0</v>
      </c>
      <c r="U56" s="48">
        <f t="shared" si="5"/>
        <v>63604</v>
      </c>
      <c r="V56" s="48">
        <f t="shared" si="6"/>
        <v>63604</v>
      </c>
      <c r="W56" s="48">
        <f t="shared" si="7"/>
        <v>31297.5</v>
      </c>
      <c r="X56" s="48">
        <f t="shared" si="8"/>
        <v>438.75</v>
      </c>
      <c r="Y56" s="48">
        <f t="shared" si="9"/>
        <v>953.40250000000003</v>
      </c>
      <c r="Z56" s="48">
        <f t="shared" si="10"/>
        <v>95.340250000000012</v>
      </c>
      <c r="AA56" s="48">
        <f t="shared" si="11"/>
        <v>963.88992749999989</v>
      </c>
      <c r="AB56" s="42">
        <f t="shared" si="12"/>
        <v>97352.882677499991</v>
      </c>
    </row>
    <row r="57" spans="1:28" x14ac:dyDescent="0.25">
      <c r="A57" s="41">
        <v>45393</v>
      </c>
      <c r="B57" s="44" t="str">
        <f t="shared" si="1"/>
        <v>Apr</v>
      </c>
      <c r="C57" s="16" t="s">
        <v>3</v>
      </c>
      <c r="D57" s="16"/>
      <c r="E57" s="16" t="s">
        <v>40</v>
      </c>
      <c r="F57" s="16" t="s">
        <v>207</v>
      </c>
      <c r="G57" s="20" t="str">
        <f>IFERROR(VLOOKUP(F57,Sheet2!A:F,2,0),"")</f>
        <v>Dollar Rum</v>
      </c>
      <c r="H57" s="44">
        <f>IFERROR(VLOOKUP(F57,Sheet2!A:G,7,0),"")</f>
        <v>65</v>
      </c>
      <c r="I57" s="56">
        <f t="shared" si="13"/>
        <v>1755</v>
      </c>
      <c r="J57" s="17">
        <v>34</v>
      </c>
      <c r="K57" s="21">
        <v>150</v>
      </c>
      <c r="L57" s="21">
        <v>100</v>
      </c>
      <c r="M57" s="21">
        <v>50</v>
      </c>
      <c r="N57" s="19">
        <f t="shared" si="2"/>
        <v>300</v>
      </c>
      <c r="O57" s="20">
        <v>1</v>
      </c>
      <c r="P57" s="20">
        <f>IFERROR(VLOOKUP(F57,Sheet2!$A:$F,4,0),"")</f>
        <v>1161.27</v>
      </c>
      <c r="Q57" s="20">
        <f>IFERROR(VLOOKUP(F57,Sheet2!$A:$F,5,0),"")</f>
        <v>1190.1300000000001</v>
      </c>
      <c r="R57" s="20">
        <f>IFERROR(VLOOKUP(F57,Sheet2!$A:$F,6,0),"")</f>
        <v>1272.08</v>
      </c>
      <c r="S57" s="48">
        <f t="shared" si="3"/>
        <v>174190.5</v>
      </c>
      <c r="T57" s="48">
        <f t="shared" si="4"/>
        <v>119013.00000000001</v>
      </c>
      <c r="U57" s="48">
        <f t="shared" si="5"/>
        <v>63604</v>
      </c>
      <c r="V57" s="48">
        <f t="shared" si="6"/>
        <v>356807.5</v>
      </c>
      <c r="W57" s="48">
        <f t="shared" si="7"/>
        <v>187785</v>
      </c>
      <c r="X57" s="48">
        <f t="shared" si="8"/>
        <v>2632.5</v>
      </c>
      <c r="Y57" s="48">
        <f t="shared" si="9"/>
        <v>5472.25</v>
      </c>
      <c r="Z57" s="48">
        <f t="shared" si="10"/>
        <v>547.22500000000002</v>
      </c>
      <c r="AA57" s="48">
        <f t="shared" si="11"/>
        <v>5532.4447499999997</v>
      </c>
      <c r="AB57" s="42">
        <f t="shared" si="12"/>
        <v>558776.91975</v>
      </c>
    </row>
    <row r="58" spans="1:28" x14ac:dyDescent="0.25">
      <c r="A58" s="41">
        <v>45393</v>
      </c>
      <c r="B58" s="44" t="str">
        <f t="shared" si="1"/>
        <v>Apr</v>
      </c>
      <c r="C58" s="16" t="s">
        <v>3</v>
      </c>
      <c r="D58" s="16"/>
      <c r="E58" s="16" t="s">
        <v>40</v>
      </c>
      <c r="F58" s="16" t="s">
        <v>207</v>
      </c>
      <c r="G58" s="20" t="str">
        <f>IFERROR(VLOOKUP(F58,Sheet2!A:F,2,0),"")</f>
        <v>Dollar Rum</v>
      </c>
      <c r="H58" s="44">
        <f>IFERROR(VLOOKUP(F58,Sheet2!A:G,7,0),"")</f>
        <v>65</v>
      </c>
      <c r="I58" s="56">
        <f t="shared" si="13"/>
        <v>1755</v>
      </c>
      <c r="J58" s="17">
        <v>35</v>
      </c>
      <c r="K58" s="21">
        <v>150</v>
      </c>
      <c r="L58" s="21">
        <v>100</v>
      </c>
      <c r="M58" s="21">
        <v>50</v>
      </c>
      <c r="N58" s="19">
        <f t="shared" si="2"/>
        <v>300</v>
      </c>
      <c r="O58" s="20">
        <v>1</v>
      </c>
      <c r="P58" s="20">
        <f>IFERROR(VLOOKUP(F58,Sheet2!$A:$F,4,0),"")</f>
        <v>1161.27</v>
      </c>
      <c r="Q58" s="20">
        <f>IFERROR(VLOOKUP(F58,Sheet2!$A:$F,5,0),"")</f>
        <v>1190.1300000000001</v>
      </c>
      <c r="R58" s="20">
        <f>IFERROR(VLOOKUP(F58,Sheet2!$A:$F,6,0),"")</f>
        <v>1272.08</v>
      </c>
      <c r="S58" s="48">
        <f t="shared" si="3"/>
        <v>174190.5</v>
      </c>
      <c r="T58" s="48">
        <f t="shared" si="4"/>
        <v>119013.00000000001</v>
      </c>
      <c r="U58" s="48">
        <f t="shared" si="5"/>
        <v>63604</v>
      </c>
      <c r="V58" s="48">
        <f t="shared" si="6"/>
        <v>356807.5</v>
      </c>
      <c r="W58" s="48">
        <f t="shared" si="7"/>
        <v>187785</v>
      </c>
      <c r="X58" s="48">
        <f t="shared" si="8"/>
        <v>2632.5</v>
      </c>
      <c r="Y58" s="48">
        <f t="shared" si="9"/>
        <v>5472.25</v>
      </c>
      <c r="Z58" s="48">
        <f t="shared" si="10"/>
        <v>547.22500000000002</v>
      </c>
      <c r="AA58" s="48">
        <f t="shared" si="11"/>
        <v>5532.4447499999997</v>
      </c>
      <c r="AB58" s="42">
        <f t="shared" si="12"/>
        <v>558776.91975</v>
      </c>
    </row>
    <row r="59" spans="1:28" x14ac:dyDescent="0.25">
      <c r="A59" s="41">
        <v>45393</v>
      </c>
      <c r="B59" s="44" t="str">
        <f t="shared" si="1"/>
        <v>Apr</v>
      </c>
      <c r="C59" s="16" t="s">
        <v>3</v>
      </c>
      <c r="D59" s="16"/>
      <c r="E59" s="16" t="s">
        <v>16</v>
      </c>
      <c r="F59" s="16" t="s">
        <v>207</v>
      </c>
      <c r="G59" s="20" t="str">
        <f>IFERROR(VLOOKUP(F59,Sheet2!A:F,2,0),"")</f>
        <v>Dollar Rum</v>
      </c>
      <c r="H59" s="44">
        <f>IFERROR(VLOOKUP(F59,Sheet2!A:G,7,0),"")</f>
        <v>65</v>
      </c>
      <c r="I59" s="56">
        <f t="shared" si="13"/>
        <v>1755</v>
      </c>
      <c r="J59" s="17">
        <v>36</v>
      </c>
      <c r="K59" s="21">
        <v>100</v>
      </c>
      <c r="L59" s="21">
        <v>200</v>
      </c>
      <c r="M59" s="21">
        <v>0</v>
      </c>
      <c r="N59" s="19">
        <f t="shared" si="2"/>
        <v>300</v>
      </c>
      <c r="O59" s="20">
        <v>1</v>
      </c>
      <c r="P59" s="20">
        <f>IFERROR(VLOOKUP(F59,Sheet2!$A:$F,4,0),"")</f>
        <v>1161.27</v>
      </c>
      <c r="Q59" s="20">
        <f>IFERROR(VLOOKUP(F59,Sheet2!$A:$F,5,0),"")</f>
        <v>1190.1300000000001</v>
      </c>
      <c r="R59" s="20">
        <f>IFERROR(VLOOKUP(F59,Sheet2!$A:$F,6,0),"")</f>
        <v>1272.08</v>
      </c>
      <c r="S59" s="48">
        <f t="shared" si="3"/>
        <v>116127</v>
      </c>
      <c r="T59" s="48">
        <f t="shared" si="4"/>
        <v>238026.00000000003</v>
      </c>
      <c r="U59" s="48">
        <f t="shared" si="5"/>
        <v>0</v>
      </c>
      <c r="V59" s="48">
        <f t="shared" si="6"/>
        <v>354153</v>
      </c>
      <c r="W59" s="48">
        <f t="shared" si="7"/>
        <v>187785</v>
      </c>
      <c r="X59" s="48">
        <f t="shared" si="8"/>
        <v>2632.5</v>
      </c>
      <c r="Y59" s="48">
        <f t="shared" si="9"/>
        <v>5445.7049999999999</v>
      </c>
      <c r="Z59" s="48">
        <f t="shared" si="10"/>
        <v>544.57050000000004</v>
      </c>
      <c r="AA59" s="48">
        <f t="shared" si="11"/>
        <v>5505.607755</v>
      </c>
      <c r="AB59" s="42">
        <f t="shared" si="12"/>
        <v>556066.38325499999</v>
      </c>
    </row>
    <row r="60" spans="1:28" x14ac:dyDescent="0.25">
      <c r="A60" s="41">
        <v>45393</v>
      </c>
      <c r="B60" s="44" t="str">
        <f t="shared" si="1"/>
        <v>Apr</v>
      </c>
      <c r="C60" s="16" t="s">
        <v>3</v>
      </c>
      <c r="D60" s="16"/>
      <c r="E60" s="16" t="s">
        <v>41</v>
      </c>
      <c r="F60" s="16" t="s">
        <v>207</v>
      </c>
      <c r="G60" s="20" t="str">
        <f>IFERROR(VLOOKUP(F60,Sheet2!A:F,2,0),"")</f>
        <v>Dollar Rum</v>
      </c>
      <c r="H60" s="44">
        <f>IFERROR(VLOOKUP(F60,Sheet2!A:G,7,0),"")</f>
        <v>65</v>
      </c>
      <c r="I60" s="56">
        <f t="shared" si="13"/>
        <v>2925</v>
      </c>
      <c r="J60" s="17">
        <v>37</v>
      </c>
      <c r="K60" s="21">
        <v>150</v>
      </c>
      <c r="L60" s="21">
        <v>200</v>
      </c>
      <c r="M60" s="21">
        <v>150</v>
      </c>
      <c r="N60" s="19">
        <f t="shared" si="2"/>
        <v>500</v>
      </c>
      <c r="O60" s="20">
        <v>1</v>
      </c>
      <c r="P60" s="20">
        <f>IFERROR(VLOOKUP(F60,Sheet2!$A:$F,4,0),"")</f>
        <v>1161.27</v>
      </c>
      <c r="Q60" s="20">
        <f>IFERROR(VLOOKUP(F60,Sheet2!$A:$F,5,0),"")</f>
        <v>1190.1300000000001</v>
      </c>
      <c r="R60" s="20">
        <f>IFERROR(VLOOKUP(F60,Sheet2!$A:$F,6,0),"")</f>
        <v>1272.08</v>
      </c>
      <c r="S60" s="48">
        <f t="shared" si="3"/>
        <v>174190.5</v>
      </c>
      <c r="T60" s="48">
        <f t="shared" si="4"/>
        <v>238026.00000000003</v>
      </c>
      <c r="U60" s="48">
        <f t="shared" si="5"/>
        <v>190812</v>
      </c>
      <c r="V60" s="48">
        <f t="shared" si="6"/>
        <v>603028.5</v>
      </c>
      <c r="W60" s="48">
        <f t="shared" si="7"/>
        <v>312975</v>
      </c>
      <c r="X60" s="48">
        <f t="shared" si="8"/>
        <v>4387.5</v>
      </c>
      <c r="Y60" s="48">
        <f t="shared" si="9"/>
        <v>9203.91</v>
      </c>
      <c r="Z60" s="48">
        <f t="shared" si="10"/>
        <v>920.39100000000008</v>
      </c>
      <c r="AA60" s="48">
        <f t="shared" si="11"/>
        <v>9305.15301</v>
      </c>
      <c r="AB60" s="42">
        <f t="shared" si="12"/>
        <v>939820.45400999999</v>
      </c>
    </row>
    <row r="61" spans="1:28" x14ac:dyDescent="0.25">
      <c r="A61" s="41">
        <v>45393</v>
      </c>
      <c r="B61" s="44" t="str">
        <f t="shared" si="1"/>
        <v>Apr</v>
      </c>
      <c r="C61" s="16" t="s">
        <v>3</v>
      </c>
      <c r="D61" s="16"/>
      <c r="E61" s="16" t="s">
        <v>42</v>
      </c>
      <c r="F61" s="16" t="s">
        <v>207</v>
      </c>
      <c r="G61" s="20" t="str">
        <f>IFERROR(VLOOKUP(F61,Sheet2!A:F,2,0),"")</f>
        <v>Dollar Rum</v>
      </c>
      <c r="H61" s="44">
        <f>IFERROR(VLOOKUP(F61,Sheet2!A:G,7,0),"")</f>
        <v>65</v>
      </c>
      <c r="I61" s="56">
        <f t="shared" si="13"/>
        <v>1755</v>
      </c>
      <c r="J61" s="17">
        <v>38</v>
      </c>
      <c r="K61" s="21">
        <v>125</v>
      </c>
      <c r="L61" s="21">
        <v>100</v>
      </c>
      <c r="M61" s="21">
        <v>75</v>
      </c>
      <c r="N61" s="19">
        <f t="shared" si="2"/>
        <v>300</v>
      </c>
      <c r="O61" s="20">
        <v>1</v>
      </c>
      <c r="P61" s="20">
        <f>IFERROR(VLOOKUP(F61,Sheet2!$A:$F,4,0),"")</f>
        <v>1161.27</v>
      </c>
      <c r="Q61" s="20">
        <f>IFERROR(VLOOKUP(F61,Sheet2!$A:$F,5,0),"")</f>
        <v>1190.1300000000001</v>
      </c>
      <c r="R61" s="20">
        <f>IFERROR(VLOOKUP(F61,Sheet2!$A:$F,6,0),"")</f>
        <v>1272.08</v>
      </c>
      <c r="S61" s="48">
        <f t="shared" si="3"/>
        <v>145158.75</v>
      </c>
      <c r="T61" s="48">
        <f t="shared" si="4"/>
        <v>119013.00000000001</v>
      </c>
      <c r="U61" s="48">
        <f t="shared" si="5"/>
        <v>95406</v>
      </c>
      <c r="V61" s="48">
        <f t="shared" si="6"/>
        <v>359577.75</v>
      </c>
      <c r="W61" s="48">
        <f t="shared" si="7"/>
        <v>187785</v>
      </c>
      <c r="X61" s="48">
        <f t="shared" si="8"/>
        <v>2632.5</v>
      </c>
      <c r="Y61" s="48">
        <f t="shared" si="9"/>
        <v>5499.9525000000003</v>
      </c>
      <c r="Z61" s="48">
        <f t="shared" si="10"/>
        <v>549.99525000000006</v>
      </c>
      <c r="AA61" s="48">
        <f t="shared" si="11"/>
        <v>5560.4519775000008</v>
      </c>
      <c r="AB61" s="42">
        <f t="shared" si="12"/>
        <v>561605.64972750004</v>
      </c>
    </row>
    <row r="62" spans="1:28" x14ac:dyDescent="0.25">
      <c r="A62" s="41">
        <v>45393</v>
      </c>
      <c r="B62" s="44" t="str">
        <f t="shared" si="1"/>
        <v>Apr</v>
      </c>
      <c r="C62" s="16" t="s">
        <v>3</v>
      </c>
      <c r="D62" s="16"/>
      <c r="E62" s="16" t="s">
        <v>42</v>
      </c>
      <c r="F62" s="16" t="s">
        <v>207</v>
      </c>
      <c r="G62" s="20" t="str">
        <f>IFERROR(VLOOKUP(F62,Sheet2!A:F,2,0),"")</f>
        <v>Dollar Rum</v>
      </c>
      <c r="H62" s="44">
        <f>IFERROR(VLOOKUP(F62,Sheet2!A:G,7,0),"")</f>
        <v>65</v>
      </c>
      <c r="I62" s="56">
        <f t="shared" si="13"/>
        <v>1755</v>
      </c>
      <c r="J62" s="17">
        <v>39</v>
      </c>
      <c r="K62" s="21">
        <v>125</v>
      </c>
      <c r="L62" s="21">
        <v>100</v>
      </c>
      <c r="M62" s="21">
        <v>75</v>
      </c>
      <c r="N62" s="19">
        <f t="shared" si="2"/>
        <v>300</v>
      </c>
      <c r="O62" s="20">
        <v>1</v>
      </c>
      <c r="P62" s="20">
        <f>IFERROR(VLOOKUP(F62,Sheet2!$A:$F,4,0),"")</f>
        <v>1161.27</v>
      </c>
      <c r="Q62" s="20">
        <f>IFERROR(VLOOKUP(F62,Sheet2!$A:$F,5,0),"")</f>
        <v>1190.1300000000001</v>
      </c>
      <c r="R62" s="20">
        <f>IFERROR(VLOOKUP(F62,Sheet2!$A:$F,6,0),"")</f>
        <v>1272.08</v>
      </c>
      <c r="S62" s="48">
        <f t="shared" si="3"/>
        <v>145158.75</v>
      </c>
      <c r="T62" s="48">
        <f t="shared" si="4"/>
        <v>119013.00000000001</v>
      </c>
      <c r="U62" s="48">
        <f t="shared" si="5"/>
        <v>95406</v>
      </c>
      <c r="V62" s="48">
        <f t="shared" si="6"/>
        <v>359577.75</v>
      </c>
      <c r="W62" s="48">
        <f t="shared" si="7"/>
        <v>187785</v>
      </c>
      <c r="X62" s="48">
        <f t="shared" si="8"/>
        <v>2632.5</v>
      </c>
      <c r="Y62" s="48">
        <f t="shared" si="9"/>
        <v>5499.9525000000003</v>
      </c>
      <c r="Z62" s="48">
        <f t="shared" si="10"/>
        <v>549.99525000000006</v>
      </c>
      <c r="AA62" s="48">
        <f t="shared" si="11"/>
        <v>5560.4519775000008</v>
      </c>
      <c r="AB62" s="42">
        <f t="shared" si="12"/>
        <v>561605.64972750004</v>
      </c>
    </row>
    <row r="63" spans="1:28" x14ac:dyDescent="0.25">
      <c r="A63" s="41">
        <v>45393</v>
      </c>
      <c r="B63" s="44" t="str">
        <f t="shared" si="1"/>
        <v>Apr</v>
      </c>
      <c r="C63" s="16" t="s">
        <v>3</v>
      </c>
      <c r="D63" s="16"/>
      <c r="E63" s="16" t="s">
        <v>71</v>
      </c>
      <c r="F63" s="16" t="s">
        <v>207</v>
      </c>
      <c r="G63" s="20" t="str">
        <f>IFERROR(VLOOKUP(F63,Sheet2!A:F,2,0),"")</f>
        <v>Dollar Rum</v>
      </c>
      <c r="H63" s="44">
        <f>IFERROR(VLOOKUP(F63,Sheet2!A:G,7,0),"")</f>
        <v>65</v>
      </c>
      <c r="I63" s="56">
        <f t="shared" si="13"/>
        <v>3510</v>
      </c>
      <c r="J63" s="17">
        <v>40</v>
      </c>
      <c r="K63" s="21">
        <v>200</v>
      </c>
      <c r="L63" s="21">
        <v>200</v>
      </c>
      <c r="M63" s="21">
        <v>200</v>
      </c>
      <c r="N63" s="19">
        <f t="shared" si="2"/>
        <v>600</v>
      </c>
      <c r="O63" s="20">
        <v>1</v>
      </c>
      <c r="P63" s="20">
        <f>IFERROR(VLOOKUP(F63,Sheet2!$A:$F,4,0),"")</f>
        <v>1161.27</v>
      </c>
      <c r="Q63" s="20">
        <f>IFERROR(VLOOKUP(F63,Sheet2!$A:$F,5,0),"")</f>
        <v>1190.1300000000001</v>
      </c>
      <c r="R63" s="20">
        <f>IFERROR(VLOOKUP(F63,Sheet2!$A:$F,6,0),"")</f>
        <v>1272.08</v>
      </c>
      <c r="S63" s="48">
        <f t="shared" si="3"/>
        <v>232254</v>
      </c>
      <c r="T63" s="48">
        <f t="shared" si="4"/>
        <v>238026.00000000003</v>
      </c>
      <c r="U63" s="48">
        <f t="shared" si="5"/>
        <v>254416</v>
      </c>
      <c r="V63" s="48">
        <f t="shared" si="6"/>
        <v>724696</v>
      </c>
      <c r="W63" s="48">
        <f t="shared" si="7"/>
        <v>375570</v>
      </c>
      <c r="X63" s="48">
        <f t="shared" si="8"/>
        <v>5265</v>
      </c>
      <c r="Y63" s="48">
        <f t="shared" si="9"/>
        <v>11055.31</v>
      </c>
      <c r="Z63" s="48">
        <f t="shared" si="10"/>
        <v>1105.5309999999999</v>
      </c>
      <c r="AA63" s="48">
        <f t="shared" si="11"/>
        <v>11176.91841</v>
      </c>
      <c r="AB63" s="42">
        <f t="shared" si="12"/>
        <v>1128868.7594099999</v>
      </c>
    </row>
    <row r="64" spans="1:28" x14ac:dyDescent="0.25">
      <c r="A64" s="41">
        <v>45393</v>
      </c>
      <c r="B64" s="44" t="str">
        <f t="shared" si="1"/>
        <v>Apr</v>
      </c>
      <c r="C64" s="16" t="s">
        <v>3</v>
      </c>
      <c r="D64" s="16"/>
      <c r="E64" s="16" t="s">
        <v>20</v>
      </c>
      <c r="F64" s="16" t="s">
        <v>207</v>
      </c>
      <c r="G64" s="20" t="str">
        <f>IFERROR(VLOOKUP(F64,Sheet2!A:F,2,0),"")</f>
        <v>Dollar Rum</v>
      </c>
      <c r="H64" s="44">
        <f>IFERROR(VLOOKUP(F64,Sheet2!A:G,7,0),"")</f>
        <v>65</v>
      </c>
      <c r="I64" s="56">
        <f t="shared" si="13"/>
        <v>1755</v>
      </c>
      <c r="J64" s="17">
        <v>41</v>
      </c>
      <c r="K64" s="21">
        <v>150</v>
      </c>
      <c r="L64" s="21">
        <v>150</v>
      </c>
      <c r="M64" s="21">
        <v>0</v>
      </c>
      <c r="N64" s="19">
        <f t="shared" si="2"/>
        <v>300</v>
      </c>
      <c r="O64" s="20">
        <v>1</v>
      </c>
      <c r="P64" s="20">
        <f>IFERROR(VLOOKUP(F64,Sheet2!$A:$F,4,0),"")</f>
        <v>1161.27</v>
      </c>
      <c r="Q64" s="20">
        <f>IFERROR(VLOOKUP(F64,Sheet2!$A:$F,5,0),"")</f>
        <v>1190.1300000000001</v>
      </c>
      <c r="R64" s="20">
        <f>IFERROR(VLOOKUP(F64,Sheet2!$A:$F,6,0),"")</f>
        <v>1272.08</v>
      </c>
      <c r="S64" s="48">
        <f t="shared" si="3"/>
        <v>174190.5</v>
      </c>
      <c r="T64" s="48">
        <f t="shared" si="4"/>
        <v>178519.50000000003</v>
      </c>
      <c r="U64" s="48">
        <f t="shared" si="5"/>
        <v>0</v>
      </c>
      <c r="V64" s="48">
        <f t="shared" si="6"/>
        <v>352710</v>
      </c>
      <c r="W64" s="48">
        <f t="shared" si="7"/>
        <v>187785</v>
      </c>
      <c r="X64" s="48">
        <f t="shared" si="8"/>
        <v>2632.5</v>
      </c>
      <c r="Y64" s="48">
        <f t="shared" si="9"/>
        <v>5431.2750000000005</v>
      </c>
      <c r="Z64" s="48">
        <f t="shared" si="10"/>
        <v>543.12750000000005</v>
      </c>
      <c r="AA64" s="48">
        <f t="shared" si="11"/>
        <v>5491.0190249999996</v>
      </c>
      <c r="AB64" s="42">
        <f t="shared" si="12"/>
        <v>554592.92152500001</v>
      </c>
    </row>
    <row r="65" spans="1:28" x14ac:dyDescent="0.25">
      <c r="A65" s="41">
        <v>45393</v>
      </c>
      <c r="B65" s="44" t="str">
        <f t="shared" si="1"/>
        <v>Apr</v>
      </c>
      <c r="C65" s="16" t="s">
        <v>3</v>
      </c>
      <c r="D65" s="16"/>
      <c r="E65" s="16" t="s">
        <v>125</v>
      </c>
      <c r="F65" s="16" t="s">
        <v>207</v>
      </c>
      <c r="G65" s="20" t="str">
        <f>IFERROR(VLOOKUP(F65,Sheet2!A:F,2,0),"")</f>
        <v>Dollar Rum</v>
      </c>
      <c r="H65" s="44">
        <f>IFERROR(VLOOKUP(F65,Sheet2!A:G,7,0),"")</f>
        <v>65</v>
      </c>
      <c r="I65" s="56">
        <f t="shared" si="13"/>
        <v>1755</v>
      </c>
      <c r="J65" s="17">
        <v>42</v>
      </c>
      <c r="K65" s="21">
        <v>100</v>
      </c>
      <c r="L65" s="21">
        <v>150</v>
      </c>
      <c r="M65" s="21">
        <v>50</v>
      </c>
      <c r="N65" s="19">
        <f t="shared" si="2"/>
        <v>300</v>
      </c>
      <c r="O65" s="20">
        <v>1</v>
      </c>
      <c r="P65" s="20">
        <f>IFERROR(VLOOKUP(F65,Sheet2!$A:$F,4,0),"")</f>
        <v>1161.27</v>
      </c>
      <c r="Q65" s="20">
        <f>IFERROR(VLOOKUP(F65,Sheet2!$A:$F,5,0),"")</f>
        <v>1190.1300000000001</v>
      </c>
      <c r="R65" s="20">
        <f>IFERROR(VLOOKUP(F65,Sheet2!$A:$F,6,0),"")</f>
        <v>1272.08</v>
      </c>
      <c r="S65" s="48">
        <f t="shared" si="3"/>
        <v>116127</v>
      </c>
      <c r="T65" s="48">
        <f t="shared" si="4"/>
        <v>178519.50000000003</v>
      </c>
      <c r="U65" s="48">
        <f t="shared" si="5"/>
        <v>63604</v>
      </c>
      <c r="V65" s="48">
        <f t="shared" si="6"/>
        <v>358250.5</v>
      </c>
      <c r="W65" s="48">
        <f t="shared" si="7"/>
        <v>187785</v>
      </c>
      <c r="X65" s="48">
        <f t="shared" si="8"/>
        <v>2632.5</v>
      </c>
      <c r="Y65" s="48">
        <f t="shared" si="9"/>
        <v>5486.68</v>
      </c>
      <c r="Z65" s="48">
        <f t="shared" si="10"/>
        <v>548.66800000000001</v>
      </c>
      <c r="AA65" s="48">
        <f t="shared" si="11"/>
        <v>5547.0334800000001</v>
      </c>
      <c r="AB65" s="42">
        <f t="shared" si="12"/>
        <v>560250.38147999998</v>
      </c>
    </row>
    <row r="66" spans="1:28" x14ac:dyDescent="0.25">
      <c r="A66" s="41">
        <v>45393</v>
      </c>
      <c r="B66" s="44" t="str">
        <f t="shared" si="1"/>
        <v>Apr</v>
      </c>
      <c r="C66" s="16" t="s">
        <v>3</v>
      </c>
      <c r="D66" s="16"/>
      <c r="E66" s="16" t="s">
        <v>125</v>
      </c>
      <c r="F66" s="16" t="s">
        <v>207</v>
      </c>
      <c r="G66" s="20" t="str">
        <f>IFERROR(VLOOKUP(F66,Sheet2!A:F,2,0),"")</f>
        <v>Dollar Rum</v>
      </c>
      <c r="H66" s="44">
        <f>IFERROR(VLOOKUP(F66,Sheet2!A:G,7,0),"")</f>
        <v>65</v>
      </c>
      <c r="I66" s="56">
        <f t="shared" si="13"/>
        <v>1755</v>
      </c>
      <c r="J66" s="17">
        <v>43</v>
      </c>
      <c r="K66" s="21">
        <v>100</v>
      </c>
      <c r="L66" s="21">
        <v>150</v>
      </c>
      <c r="M66" s="21">
        <v>50</v>
      </c>
      <c r="N66" s="19">
        <f t="shared" si="2"/>
        <v>300</v>
      </c>
      <c r="O66" s="20">
        <v>1</v>
      </c>
      <c r="P66" s="20">
        <f>IFERROR(VLOOKUP(F66,Sheet2!$A:$F,4,0),"")</f>
        <v>1161.27</v>
      </c>
      <c r="Q66" s="20">
        <f>IFERROR(VLOOKUP(F66,Sheet2!$A:$F,5,0),"")</f>
        <v>1190.1300000000001</v>
      </c>
      <c r="R66" s="20">
        <f>IFERROR(VLOOKUP(F66,Sheet2!$A:$F,6,0),"")</f>
        <v>1272.08</v>
      </c>
      <c r="S66" s="48">
        <f t="shared" si="3"/>
        <v>116127</v>
      </c>
      <c r="T66" s="48">
        <f t="shared" si="4"/>
        <v>178519.50000000003</v>
      </c>
      <c r="U66" s="48">
        <f t="shared" si="5"/>
        <v>63604</v>
      </c>
      <c r="V66" s="48">
        <f t="shared" si="6"/>
        <v>358250.5</v>
      </c>
      <c r="W66" s="48">
        <f t="shared" si="7"/>
        <v>187785</v>
      </c>
      <c r="X66" s="48">
        <f t="shared" si="8"/>
        <v>2632.5</v>
      </c>
      <c r="Y66" s="48">
        <f t="shared" si="9"/>
        <v>5486.68</v>
      </c>
      <c r="Z66" s="48">
        <f t="shared" si="10"/>
        <v>548.66800000000001</v>
      </c>
      <c r="AA66" s="48">
        <f t="shared" si="11"/>
        <v>5547.0334800000001</v>
      </c>
      <c r="AB66" s="42">
        <f t="shared" si="12"/>
        <v>560250.38147999998</v>
      </c>
    </row>
    <row r="67" spans="1:28" x14ac:dyDescent="0.25">
      <c r="A67" s="41">
        <v>45393</v>
      </c>
      <c r="B67" s="44" t="str">
        <f t="shared" si="1"/>
        <v>Apr</v>
      </c>
      <c r="C67" s="16" t="s">
        <v>3</v>
      </c>
      <c r="D67" s="16"/>
      <c r="E67" s="16" t="s">
        <v>72</v>
      </c>
      <c r="F67" s="16" t="s">
        <v>207</v>
      </c>
      <c r="G67" s="20" t="str">
        <f>IFERROR(VLOOKUP(F67,Sheet2!A:F,2,0),"")</f>
        <v>Dollar Rum</v>
      </c>
      <c r="H67" s="44">
        <f>IFERROR(VLOOKUP(F67,Sheet2!A:G,7,0),"")</f>
        <v>65</v>
      </c>
      <c r="I67" s="56">
        <f t="shared" si="13"/>
        <v>1755</v>
      </c>
      <c r="J67" s="17">
        <v>44</v>
      </c>
      <c r="K67" s="21">
        <v>100</v>
      </c>
      <c r="L67" s="21">
        <v>100</v>
      </c>
      <c r="M67" s="21">
        <v>100</v>
      </c>
      <c r="N67" s="19">
        <f t="shared" si="2"/>
        <v>300</v>
      </c>
      <c r="O67" s="20">
        <v>1</v>
      </c>
      <c r="P67" s="20">
        <f>IFERROR(VLOOKUP(F67,Sheet2!$A:$F,4,0),"")</f>
        <v>1161.27</v>
      </c>
      <c r="Q67" s="20">
        <f>IFERROR(VLOOKUP(F67,Sheet2!$A:$F,5,0),"")</f>
        <v>1190.1300000000001</v>
      </c>
      <c r="R67" s="20">
        <f>IFERROR(VLOOKUP(F67,Sheet2!$A:$F,6,0),"")</f>
        <v>1272.08</v>
      </c>
      <c r="S67" s="48">
        <f t="shared" si="3"/>
        <v>116127</v>
      </c>
      <c r="T67" s="48">
        <f t="shared" si="4"/>
        <v>119013.00000000001</v>
      </c>
      <c r="U67" s="48">
        <f t="shared" si="5"/>
        <v>127208</v>
      </c>
      <c r="V67" s="48">
        <f t="shared" si="6"/>
        <v>362348</v>
      </c>
      <c r="W67" s="48">
        <f t="shared" si="7"/>
        <v>187785</v>
      </c>
      <c r="X67" s="48">
        <f t="shared" si="8"/>
        <v>2632.5</v>
      </c>
      <c r="Y67" s="48">
        <f t="shared" si="9"/>
        <v>5527.6549999999997</v>
      </c>
      <c r="Z67" s="48">
        <f t="shared" si="10"/>
        <v>552.76549999999997</v>
      </c>
      <c r="AA67" s="48">
        <f t="shared" si="11"/>
        <v>5588.4592050000001</v>
      </c>
      <c r="AB67" s="42">
        <f t="shared" si="12"/>
        <v>564434.37970499997</v>
      </c>
    </row>
    <row r="68" spans="1:28" x14ac:dyDescent="0.25">
      <c r="A68" s="41">
        <v>45393</v>
      </c>
      <c r="B68" s="44" t="str">
        <f t="shared" si="1"/>
        <v>Apr</v>
      </c>
      <c r="C68" s="16" t="s">
        <v>26</v>
      </c>
      <c r="D68" s="16"/>
      <c r="E68" s="16" t="s">
        <v>31</v>
      </c>
      <c r="F68" s="16" t="s">
        <v>213</v>
      </c>
      <c r="G68" s="20" t="str">
        <f>IFERROR(VLOOKUP(F68,Sheet2!A:F,2,0),"")</f>
        <v>Malwa</v>
      </c>
      <c r="H68" s="44">
        <f>IFERROR(VLOOKUP(F68,Sheet2!A:G,7,0),"")</f>
        <v>50</v>
      </c>
      <c r="I68" s="56">
        <f t="shared" si="13"/>
        <v>2925</v>
      </c>
      <c r="J68" s="17">
        <v>20</v>
      </c>
      <c r="K68" s="21">
        <v>100</v>
      </c>
      <c r="L68" s="21">
        <v>550</v>
      </c>
      <c r="M68" s="21">
        <v>0</v>
      </c>
      <c r="N68" s="19">
        <f t="shared" si="2"/>
        <v>650</v>
      </c>
      <c r="O68" s="20">
        <v>1</v>
      </c>
      <c r="P68" s="20">
        <f>IFERROR(VLOOKUP(F68,Sheet2!$A:$F,4,0),"")</f>
        <v>919.43</v>
      </c>
      <c r="Q68" s="20">
        <f>IFERROR(VLOOKUP(F68,Sheet2!$A:$F,5,0),"")</f>
        <v>948.3</v>
      </c>
      <c r="R68" s="20">
        <f>IFERROR(VLOOKUP(F68,Sheet2!$A:$F,6,0),"")</f>
        <v>1030.25</v>
      </c>
      <c r="S68" s="48">
        <f t="shared" si="3"/>
        <v>91943</v>
      </c>
      <c r="T68" s="48">
        <f t="shared" si="4"/>
        <v>521565</v>
      </c>
      <c r="U68" s="48">
        <f t="shared" si="5"/>
        <v>0</v>
      </c>
      <c r="V68" s="48">
        <f t="shared" si="6"/>
        <v>613508</v>
      </c>
      <c r="W68" s="48">
        <f t="shared" si="7"/>
        <v>312975</v>
      </c>
      <c r="X68" s="48">
        <f t="shared" si="8"/>
        <v>4387.5</v>
      </c>
      <c r="Y68" s="48">
        <f t="shared" si="9"/>
        <v>9308.7049999999999</v>
      </c>
      <c r="Z68" s="48">
        <f t="shared" si="10"/>
        <v>930.87049999999999</v>
      </c>
      <c r="AA68" s="48">
        <f t="shared" si="11"/>
        <v>9411.1007549999995</v>
      </c>
      <c r="AB68" s="42">
        <f t="shared" si="12"/>
        <v>950521.17625499994</v>
      </c>
    </row>
    <row r="69" spans="1:28" x14ac:dyDescent="0.25">
      <c r="A69" s="41">
        <v>45393</v>
      </c>
      <c r="B69" s="44" t="str">
        <f t="shared" ref="B69:B132" si="14">TEXT(A69,"MMM")</f>
        <v>Apr</v>
      </c>
      <c r="C69" s="16" t="s">
        <v>26</v>
      </c>
      <c r="D69" s="16"/>
      <c r="E69" s="16" t="s">
        <v>31</v>
      </c>
      <c r="F69" s="16" t="s">
        <v>213</v>
      </c>
      <c r="G69" s="20" t="str">
        <f>IFERROR(VLOOKUP(F69,Sheet2!A:F,2,0),"")</f>
        <v>Malwa</v>
      </c>
      <c r="H69" s="44">
        <f>IFERROR(VLOOKUP(F69,Sheet2!A:G,7,0),"")</f>
        <v>50</v>
      </c>
      <c r="I69" s="56">
        <f t="shared" si="13"/>
        <v>3375</v>
      </c>
      <c r="J69" s="17">
        <v>21</v>
      </c>
      <c r="K69" s="21">
        <v>500</v>
      </c>
      <c r="L69" s="21">
        <v>0</v>
      </c>
      <c r="M69" s="21">
        <v>250</v>
      </c>
      <c r="N69" s="19">
        <f t="shared" ref="N69:N132" si="15">SUM(K69:M69)</f>
        <v>750</v>
      </c>
      <c r="O69" s="20">
        <v>1</v>
      </c>
      <c r="P69" s="20">
        <f>IFERROR(VLOOKUP(F69,Sheet2!$A:$F,4,0),"")</f>
        <v>919.43</v>
      </c>
      <c r="Q69" s="20">
        <f>IFERROR(VLOOKUP(F69,Sheet2!$A:$F,5,0),"")</f>
        <v>948.3</v>
      </c>
      <c r="R69" s="20">
        <f>IFERROR(VLOOKUP(F69,Sheet2!$A:$F,6,0),"")</f>
        <v>1030.25</v>
      </c>
      <c r="S69" s="48">
        <f t="shared" ref="S69:S132" si="16">IFERROR(K69*P69," ")</f>
        <v>459715</v>
      </c>
      <c r="T69" s="48">
        <f t="shared" ref="T69:T132" si="17">IFERROR(Q69*L69," ")</f>
        <v>0</v>
      </c>
      <c r="U69" s="48">
        <f t="shared" ref="U69:U132" si="18">IFERROR(R69*M69," ")</f>
        <v>257562.5</v>
      </c>
      <c r="V69" s="48">
        <f t="shared" ref="V69:V132" si="19">SUM(S69:U69)</f>
        <v>717277.5</v>
      </c>
      <c r="W69" s="48">
        <f t="shared" ref="W69:W132" si="20">IFERROR(IF(O69=1,I69*107)," ")+IFERROR(IF(O69=2,I69*53.5)," ")</f>
        <v>361125</v>
      </c>
      <c r="X69" s="48">
        <f t="shared" ref="X69:X132" si="21">I69*1.5</f>
        <v>5062.5</v>
      </c>
      <c r="Y69" s="48">
        <f t="shared" ref="Y69:Y132" si="22">IFERROR(SUM(V69:X69)*1%," ")</f>
        <v>10834.65</v>
      </c>
      <c r="Z69" s="48">
        <f t="shared" ref="Z69:Z132" si="23">IFERROR(Y69*10%," ")</f>
        <v>1083.4649999999999</v>
      </c>
      <c r="AA69" s="48">
        <f t="shared" ref="AA69:AA132" si="24">IFERROR(SUM(V69:Z69)*1%," ")</f>
        <v>10953.83115</v>
      </c>
      <c r="AB69" s="42">
        <f t="shared" ref="AB69:AB132" si="25">IFERROR(SUM(V69:AA69)," ")</f>
        <v>1106336.94615</v>
      </c>
    </row>
    <row r="70" spans="1:28" x14ac:dyDescent="0.25">
      <c r="A70" s="41">
        <v>45393</v>
      </c>
      <c r="B70" s="44" t="str">
        <f t="shared" si="14"/>
        <v>Apr</v>
      </c>
      <c r="C70" s="16" t="s">
        <v>26</v>
      </c>
      <c r="D70" s="16"/>
      <c r="E70" s="16" t="s">
        <v>43</v>
      </c>
      <c r="F70" s="16" t="s">
        <v>213</v>
      </c>
      <c r="G70" s="20" t="str">
        <f>IFERROR(VLOOKUP(F70,Sheet2!A:F,2,0),"")</f>
        <v>Malwa</v>
      </c>
      <c r="H70" s="44">
        <f>IFERROR(VLOOKUP(F70,Sheet2!A:G,7,0),"")</f>
        <v>50</v>
      </c>
      <c r="I70" s="56">
        <f t="shared" ref="I70:I133" si="26">IF(H70=50,N70*4.5)+IF(H70=65,N70*5.85)</f>
        <v>2925</v>
      </c>
      <c r="J70" s="17">
        <v>22</v>
      </c>
      <c r="K70" s="21">
        <v>100</v>
      </c>
      <c r="L70" s="21">
        <v>550</v>
      </c>
      <c r="M70" s="21">
        <v>0</v>
      </c>
      <c r="N70" s="19">
        <f t="shared" si="15"/>
        <v>650</v>
      </c>
      <c r="O70" s="20">
        <v>1</v>
      </c>
      <c r="P70" s="20">
        <f>IFERROR(VLOOKUP(F70,Sheet2!$A:$F,4,0),"")</f>
        <v>919.43</v>
      </c>
      <c r="Q70" s="20">
        <f>IFERROR(VLOOKUP(F70,Sheet2!$A:$F,5,0),"")</f>
        <v>948.3</v>
      </c>
      <c r="R70" s="20">
        <f>IFERROR(VLOOKUP(F70,Sheet2!$A:$F,6,0),"")</f>
        <v>1030.25</v>
      </c>
      <c r="S70" s="48">
        <f t="shared" si="16"/>
        <v>91943</v>
      </c>
      <c r="T70" s="48">
        <f t="shared" si="17"/>
        <v>521565</v>
      </c>
      <c r="U70" s="48">
        <f t="shared" si="18"/>
        <v>0</v>
      </c>
      <c r="V70" s="48">
        <f t="shared" si="19"/>
        <v>613508</v>
      </c>
      <c r="W70" s="48">
        <f t="shared" si="20"/>
        <v>312975</v>
      </c>
      <c r="X70" s="48">
        <f t="shared" si="21"/>
        <v>4387.5</v>
      </c>
      <c r="Y70" s="48">
        <f t="shared" si="22"/>
        <v>9308.7049999999999</v>
      </c>
      <c r="Z70" s="48">
        <f t="shared" si="23"/>
        <v>930.87049999999999</v>
      </c>
      <c r="AA70" s="48">
        <f t="shared" si="24"/>
        <v>9411.1007549999995</v>
      </c>
      <c r="AB70" s="42">
        <f t="shared" si="25"/>
        <v>950521.17625499994</v>
      </c>
    </row>
    <row r="71" spans="1:28" x14ac:dyDescent="0.25">
      <c r="A71" s="41">
        <v>45393</v>
      </c>
      <c r="B71" s="44" t="str">
        <f t="shared" si="14"/>
        <v>Apr</v>
      </c>
      <c r="C71" s="16" t="s">
        <v>26</v>
      </c>
      <c r="D71" s="16"/>
      <c r="E71" s="16" t="s">
        <v>43</v>
      </c>
      <c r="F71" s="16" t="s">
        <v>213</v>
      </c>
      <c r="G71" s="20" t="str">
        <f>IFERROR(VLOOKUP(F71,Sheet2!A:F,2,0),"")</f>
        <v>Malwa</v>
      </c>
      <c r="H71" s="44">
        <f>IFERROR(VLOOKUP(F71,Sheet2!A:G,7,0),"")</f>
        <v>50</v>
      </c>
      <c r="I71" s="56">
        <f t="shared" si="26"/>
        <v>3375</v>
      </c>
      <c r="J71" s="17">
        <v>23</v>
      </c>
      <c r="K71" s="21">
        <v>500</v>
      </c>
      <c r="L71" s="21">
        <v>0</v>
      </c>
      <c r="M71" s="21">
        <v>250</v>
      </c>
      <c r="N71" s="19">
        <f t="shared" si="15"/>
        <v>750</v>
      </c>
      <c r="O71" s="20">
        <v>1</v>
      </c>
      <c r="P71" s="20">
        <f>IFERROR(VLOOKUP(F71,Sheet2!$A:$F,4,0),"")</f>
        <v>919.43</v>
      </c>
      <c r="Q71" s="20">
        <f>IFERROR(VLOOKUP(F71,Sheet2!$A:$F,5,0),"")</f>
        <v>948.3</v>
      </c>
      <c r="R71" s="20">
        <f>IFERROR(VLOOKUP(F71,Sheet2!$A:$F,6,0),"")</f>
        <v>1030.25</v>
      </c>
      <c r="S71" s="48">
        <f t="shared" si="16"/>
        <v>459715</v>
      </c>
      <c r="T71" s="48">
        <f t="shared" si="17"/>
        <v>0</v>
      </c>
      <c r="U71" s="48">
        <f t="shared" si="18"/>
        <v>257562.5</v>
      </c>
      <c r="V71" s="48">
        <f t="shared" si="19"/>
        <v>717277.5</v>
      </c>
      <c r="W71" s="48">
        <f t="shared" si="20"/>
        <v>361125</v>
      </c>
      <c r="X71" s="48">
        <f t="shared" si="21"/>
        <v>5062.5</v>
      </c>
      <c r="Y71" s="48">
        <f t="shared" si="22"/>
        <v>10834.65</v>
      </c>
      <c r="Z71" s="48">
        <f t="shared" si="23"/>
        <v>1083.4649999999999</v>
      </c>
      <c r="AA71" s="48">
        <f t="shared" si="24"/>
        <v>10953.83115</v>
      </c>
      <c r="AB71" s="42">
        <f t="shared" si="25"/>
        <v>1106336.94615</v>
      </c>
    </row>
    <row r="72" spans="1:28" x14ac:dyDescent="0.25">
      <c r="A72" s="41">
        <v>45393</v>
      </c>
      <c r="B72" s="44" t="str">
        <f t="shared" si="14"/>
        <v>Apr</v>
      </c>
      <c r="C72" s="16" t="s">
        <v>26</v>
      </c>
      <c r="D72" s="16"/>
      <c r="E72" s="16" t="s">
        <v>39</v>
      </c>
      <c r="F72" s="16" t="s">
        <v>213</v>
      </c>
      <c r="G72" s="20" t="str">
        <f>IFERROR(VLOOKUP(F72,Sheet2!A:F,2,0),"")</f>
        <v>Malwa</v>
      </c>
      <c r="H72" s="44">
        <f>IFERROR(VLOOKUP(F72,Sheet2!A:G,7,0),"")</f>
        <v>50</v>
      </c>
      <c r="I72" s="56">
        <f t="shared" si="26"/>
        <v>3375</v>
      </c>
      <c r="J72" s="17">
        <v>24</v>
      </c>
      <c r="K72" s="21">
        <v>500</v>
      </c>
      <c r="L72" s="21">
        <v>0</v>
      </c>
      <c r="M72" s="21">
        <v>250</v>
      </c>
      <c r="N72" s="19">
        <f t="shared" si="15"/>
        <v>750</v>
      </c>
      <c r="O72" s="20">
        <v>1</v>
      </c>
      <c r="P72" s="20">
        <f>IFERROR(VLOOKUP(F72,Sheet2!$A:$F,4,0),"")</f>
        <v>919.43</v>
      </c>
      <c r="Q72" s="20">
        <f>IFERROR(VLOOKUP(F72,Sheet2!$A:$F,5,0),"")</f>
        <v>948.3</v>
      </c>
      <c r="R72" s="20">
        <f>IFERROR(VLOOKUP(F72,Sheet2!$A:$F,6,0),"")</f>
        <v>1030.25</v>
      </c>
      <c r="S72" s="48">
        <f t="shared" si="16"/>
        <v>459715</v>
      </c>
      <c r="T72" s="48">
        <f t="shared" si="17"/>
        <v>0</v>
      </c>
      <c r="U72" s="48">
        <f t="shared" si="18"/>
        <v>257562.5</v>
      </c>
      <c r="V72" s="48">
        <f t="shared" si="19"/>
        <v>717277.5</v>
      </c>
      <c r="W72" s="48">
        <f t="shared" si="20"/>
        <v>361125</v>
      </c>
      <c r="X72" s="48">
        <f t="shared" si="21"/>
        <v>5062.5</v>
      </c>
      <c r="Y72" s="48">
        <f t="shared" si="22"/>
        <v>10834.65</v>
      </c>
      <c r="Z72" s="48">
        <f t="shared" si="23"/>
        <v>1083.4649999999999</v>
      </c>
      <c r="AA72" s="48">
        <f t="shared" si="24"/>
        <v>10953.83115</v>
      </c>
      <c r="AB72" s="42">
        <f t="shared" si="25"/>
        <v>1106336.94615</v>
      </c>
    </row>
    <row r="73" spans="1:28" x14ac:dyDescent="0.25">
      <c r="A73" s="41">
        <v>45393</v>
      </c>
      <c r="B73" s="44" t="str">
        <f t="shared" si="14"/>
        <v>Apr</v>
      </c>
      <c r="C73" s="16" t="s">
        <v>26</v>
      </c>
      <c r="D73" s="16"/>
      <c r="E73" s="16" t="s">
        <v>39</v>
      </c>
      <c r="F73" s="16" t="s">
        <v>213</v>
      </c>
      <c r="G73" s="20" t="str">
        <f>IFERROR(VLOOKUP(F73,Sheet2!A:F,2,0),"")</f>
        <v>Malwa</v>
      </c>
      <c r="H73" s="44">
        <f>IFERROR(VLOOKUP(F73,Sheet2!A:G,7,0),"")</f>
        <v>50</v>
      </c>
      <c r="I73" s="56">
        <f t="shared" si="26"/>
        <v>2925</v>
      </c>
      <c r="J73" s="17">
        <v>25</v>
      </c>
      <c r="K73" s="21">
        <v>0</v>
      </c>
      <c r="L73" s="21">
        <v>650</v>
      </c>
      <c r="M73" s="21">
        <v>0</v>
      </c>
      <c r="N73" s="19">
        <f t="shared" si="15"/>
        <v>650</v>
      </c>
      <c r="O73" s="20">
        <v>1</v>
      </c>
      <c r="P73" s="20">
        <f>IFERROR(VLOOKUP(F73,Sheet2!$A:$F,4,0),"")</f>
        <v>919.43</v>
      </c>
      <c r="Q73" s="20">
        <f>IFERROR(VLOOKUP(F73,Sheet2!$A:$F,5,0),"")</f>
        <v>948.3</v>
      </c>
      <c r="R73" s="20">
        <f>IFERROR(VLOOKUP(F73,Sheet2!$A:$F,6,0),"")</f>
        <v>1030.25</v>
      </c>
      <c r="S73" s="48">
        <f t="shared" si="16"/>
        <v>0</v>
      </c>
      <c r="T73" s="48">
        <f t="shared" si="17"/>
        <v>616395</v>
      </c>
      <c r="U73" s="48">
        <f t="shared" si="18"/>
        <v>0</v>
      </c>
      <c r="V73" s="48">
        <f t="shared" si="19"/>
        <v>616395</v>
      </c>
      <c r="W73" s="48">
        <f t="shared" si="20"/>
        <v>312975</v>
      </c>
      <c r="X73" s="48">
        <f t="shared" si="21"/>
        <v>4387.5</v>
      </c>
      <c r="Y73" s="48">
        <f t="shared" si="22"/>
        <v>9337.5750000000007</v>
      </c>
      <c r="Z73" s="48">
        <f t="shared" si="23"/>
        <v>933.75750000000016</v>
      </c>
      <c r="AA73" s="48">
        <f t="shared" si="24"/>
        <v>9440.2883249999995</v>
      </c>
      <c r="AB73" s="42">
        <f t="shared" si="25"/>
        <v>953469.12082499987</v>
      </c>
    </row>
    <row r="74" spans="1:28" x14ac:dyDescent="0.25">
      <c r="A74" s="41">
        <v>45394</v>
      </c>
      <c r="B74" s="44" t="str">
        <f t="shared" si="14"/>
        <v>Apr</v>
      </c>
      <c r="C74" s="16" t="s">
        <v>44</v>
      </c>
      <c r="D74" s="16"/>
      <c r="E74" s="16" t="s">
        <v>83</v>
      </c>
      <c r="F74" s="16" t="s">
        <v>223</v>
      </c>
      <c r="G74" s="20" t="str">
        <f>IFERROR(VLOOKUP(F74,Sheet2!A:F,2,0),"")</f>
        <v>Jalwa Mota Santra</v>
      </c>
      <c r="H74" s="44">
        <f>IFERROR(VLOOKUP(F74,Sheet2!A:G,7,0),"")</f>
        <v>50</v>
      </c>
      <c r="I74" s="56">
        <f t="shared" si="26"/>
        <v>1350</v>
      </c>
      <c r="J74" s="17">
        <v>1</v>
      </c>
      <c r="K74" s="21">
        <v>200</v>
      </c>
      <c r="L74" s="21">
        <v>50</v>
      </c>
      <c r="M74" s="21">
        <v>50</v>
      </c>
      <c r="N74" s="19">
        <f t="shared" si="15"/>
        <v>300</v>
      </c>
      <c r="O74" s="20">
        <v>1</v>
      </c>
      <c r="P74" s="20">
        <f>IFERROR(VLOOKUP(F74,Sheet2!$A:$F,4,0),"")</f>
        <v>919.43</v>
      </c>
      <c r="Q74" s="20">
        <f>IFERROR(VLOOKUP(F74,Sheet2!$A:$F,5,0),"")</f>
        <v>948.3</v>
      </c>
      <c r="R74" s="20">
        <f>IFERROR(VLOOKUP(F74,Sheet2!$A:$F,6,0),"")</f>
        <v>1030.25</v>
      </c>
      <c r="S74" s="48">
        <f t="shared" si="16"/>
        <v>183886</v>
      </c>
      <c r="T74" s="48">
        <f t="shared" si="17"/>
        <v>47415</v>
      </c>
      <c r="U74" s="48">
        <f t="shared" si="18"/>
        <v>51512.5</v>
      </c>
      <c r="V74" s="48">
        <f t="shared" si="19"/>
        <v>282813.5</v>
      </c>
      <c r="W74" s="48">
        <f t="shared" si="20"/>
        <v>144450</v>
      </c>
      <c r="X74" s="48">
        <f t="shared" si="21"/>
        <v>2025</v>
      </c>
      <c r="Y74" s="48">
        <f t="shared" si="22"/>
        <v>4292.8850000000002</v>
      </c>
      <c r="Z74" s="48">
        <f t="shared" si="23"/>
        <v>429.28850000000006</v>
      </c>
      <c r="AA74" s="48">
        <f t="shared" si="24"/>
        <v>4340.1067350000003</v>
      </c>
      <c r="AB74" s="42">
        <f t="shared" si="25"/>
        <v>438350.78023500001</v>
      </c>
    </row>
    <row r="75" spans="1:28" x14ac:dyDescent="0.25">
      <c r="A75" s="41">
        <v>45394</v>
      </c>
      <c r="B75" s="44" t="str">
        <f t="shared" si="14"/>
        <v>Apr</v>
      </c>
      <c r="C75" s="16" t="s">
        <v>44</v>
      </c>
      <c r="D75" s="16"/>
      <c r="E75" s="16" t="s">
        <v>84</v>
      </c>
      <c r="F75" s="16" t="s">
        <v>223</v>
      </c>
      <c r="G75" s="20" t="str">
        <f>IFERROR(VLOOKUP(F75,Sheet2!A:F,2,0),"")</f>
        <v>Jalwa Mota Santra</v>
      </c>
      <c r="H75" s="44">
        <f>IFERROR(VLOOKUP(F75,Sheet2!A:G,7,0),"")</f>
        <v>50</v>
      </c>
      <c r="I75" s="56">
        <f t="shared" si="26"/>
        <v>1575</v>
      </c>
      <c r="J75" s="17">
        <v>2</v>
      </c>
      <c r="K75" s="21">
        <v>0</v>
      </c>
      <c r="L75" s="21">
        <v>200</v>
      </c>
      <c r="M75" s="21">
        <v>150</v>
      </c>
      <c r="N75" s="19">
        <f t="shared" si="15"/>
        <v>350</v>
      </c>
      <c r="O75" s="20">
        <v>1</v>
      </c>
      <c r="P75" s="20">
        <f>IFERROR(VLOOKUP(F75,Sheet2!$A:$F,4,0),"")</f>
        <v>919.43</v>
      </c>
      <c r="Q75" s="20">
        <f>IFERROR(VLOOKUP(F75,Sheet2!$A:$F,5,0),"")</f>
        <v>948.3</v>
      </c>
      <c r="R75" s="20">
        <f>IFERROR(VLOOKUP(F75,Sheet2!$A:$F,6,0),"")</f>
        <v>1030.25</v>
      </c>
      <c r="S75" s="48">
        <f t="shared" si="16"/>
        <v>0</v>
      </c>
      <c r="T75" s="48">
        <f t="shared" si="17"/>
        <v>189660</v>
      </c>
      <c r="U75" s="48">
        <f t="shared" si="18"/>
        <v>154537.5</v>
      </c>
      <c r="V75" s="48">
        <f t="shared" si="19"/>
        <v>344197.5</v>
      </c>
      <c r="W75" s="48">
        <f t="shared" si="20"/>
        <v>168525</v>
      </c>
      <c r="X75" s="48">
        <f t="shared" si="21"/>
        <v>2362.5</v>
      </c>
      <c r="Y75" s="48">
        <f t="shared" si="22"/>
        <v>5150.8500000000004</v>
      </c>
      <c r="Z75" s="48">
        <f t="shared" si="23"/>
        <v>515.08500000000004</v>
      </c>
      <c r="AA75" s="48">
        <f t="shared" si="24"/>
        <v>5207.5093500000003</v>
      </c>
      <c r="AB75" s="42">
        <f t="shared" si="25"/>
        <v>525958.44435000001</v>
      </c>
    </row>
    <row r="76" spans="1:28" x14ac:dyDescent="0.25">
      <c r="A76" s="41">
        <v>45394</v>
      </c>
      <c r="B76" s="44" t="str">
        <f t="shared" si="14"/>
        <v>Apr</v>
      </c>
      <c r="C76" s="16" t="s">
        <v>44</v>
      </c>
      <c r="D76" s="16"/>
      <c r="E76" s="16" t="s">
        <v>84</v>
      </c>
      <c r="F76" s="16" t="s">
        <v>223</v>
      </c>
      <c r="G76" s="20" t="str">
        <f>IFERROR(VLOOKUP(F76,Sheet2!A:F,2,0),"")</f>
        <v>Jalwa Mota Santra</v>
      </c>
      <c r="H76" s="44">
        <f>IFERROR(VLOOKUP(F76,Sheet2!A:G,7,0),"")</f>
        <v>50</v>
      </c>
      <c r="I76" s="56">
        <f t="shared" si="26"/>
        <v>1575</v>
      </c>
      <c r="J76" s="17">
        <v>3</v>
      </c>
      <c r="K76" s="21">
        <v>350</v>
      </c>
      <c r="L76" s="21">
        <v>0</v>
      </c>
      <c r="M76" s="21">
        <v>0</v>
      </c>
      <c r="N76" s="19">
        <f t="shared" si="15"/>
        <v>350</v>
      </c>
      <c r="O76" s="20">
        <v>1</v>
      </c>
      <c r="P76" s="20">
        <f>IFERROR(VLOOKUP(F76,Sheet2!$A:$F,4,0),"")</f>
        <v>919.43</v>
      </c>
      <c r="Q76" s="20">
        <f>IFERROR(VLOOKUP(F76,Sheet2!$A:$F,5,0),"")</f>
        <v>948.3</v>
      </c>
      <c r="R76" s="20">
        <f>IFERROR(VLOOKUP(F76,Sheet2!$A:$F,6,0),"")</f>
        <v>1030.25</v>
      </c>
      <c r="S76" s="48">
        <f t="shared" si="16"/>
        <v>321800.5</v>
      </c>
      <c r="T76" s="48">
        <f t="shared" si="17"/>
        <v>0</v>
      </c>
      <c r="U76" s="48">
        <f t="shared" si="18"/>
        <v>0</v>
      </c>
      <c r="V76" s="48">
        <f t="shared" si="19"/>
        <v>321800.5</v>
      </c>
      <c r="W76" s="48">
        <f t="shared" si="20"/>
        <v>168525</v>
      </c>
      <c r="X76" s="48">
        <f t="shared" si="21"/>
        <v>2362.5</v>
      </c>
      <c r="Y76" s="48">
        <f t="shared" si="22"/>
        <v>4926.88</v>
      </c>
      <c r="Z76" s="48">
        <f t="shared" si="23"/>
        <v>492.68800000000005</v>
      </c>
      <c r="AA76" s="48">
        <f t="shared" si="24"/>
        <v>4981.0756800000008</v>
      </c>
      <c r="AB76" s="42">
        <f t="shared" si="25"/>
        <v>503088.64368000004</v>
      </c>
    </row>
    <row r="77" spans="1:28" x14ac:dyDescent="0.25">
      <c r="A77" s="41">
        <v>45394</v>
      </c>
      <c r="B77" s="44" t="str">
        <f t="shared" si="14"/>
        <v>Apr</v>
      </c>
      <c r="C77" s="16" t="s">
        <v>44</v>
      </c>
      <c r="D77" s="16"/>
      <c r="E77" s="16" t="s">
        <v>79</v>
      </c>
      <c r="F77" s="16" t="s">
        <v>223</v>
      </c>
      <c r="G77" s="20" t="str">
        <f>IFERROR(VLOOKUP(F77,Sheet2!A:F,2,0),"")</f>
        <v>Jalwa Mota Santra</v>
      </c>
      <c r="H77" s="44">
        <f>IFERROR(VLOOKUP(F77,Sheet2!A:G,7,0),"")</f>
        <v>50</v>
      </c>
      <c r="I77" s="56">
        <f t="shared" si="26"/>
        <v>1350</v>
      </c>
      <c r="J77" s="17">
        <v>4</v>
      </c>
      <c r="K77" s="21">
        <v>200</v>
      </c>
      <c r="L77" s="21">
        <v>50</v>
      </c>
      <c r="M77" s="21">
        <v>50</v>
      </c>
      <c r="N77" s="19">
        <f t="shared" si="15"/>
        <v>300</v>
      </c>
      <c r="O77" s="20">
        <v>1</v>
      </c>
      <c r="P77" s="20">
        <f>IFERROR(VLOOKUP(F77,Sheet2!$A:$F,4,0),"")</f>
        <v>919.43</v>
      </c>
      <c r="Q77" s="20">
        <f>IFERROR(VLOOKUP(F77,Sheet2!$A:$F,5,0),"")</f>
        <v>948.3</v>
      </c>
      <c r="R77" s="20">
        <f>IFERROR(VLOOKUP(F77,Sheet2!$A:$F,6,0),"")</f>
        <v>1030.25</v>
      </c>
      <c r="S77" s="48">
        <f t="shared" si="16"/>
        <v>183886</v>
      </c>
      <c r="T77" s="48">
        <f t="shared" si="17"/>
        <v>47415</v>
      </c>
      <c r="U77" s="48">
        <f t="shared" si="18"/>
        <v>51512.5</v>
      </c>
      <c r="V77" s="48">
        <f t="shared" si="19"/>
        <v>282813.5</v>
      </c>
      <c r="W77" s="48">
        <f t="shared" si="20"/>
        <v>144450</v>
      </c>
      <c r="X77" s="48">
        <f t="shared" si="21"/>
        <v>2025</v>
      </c>
      <c r="Y77" s="48">
        <f t="shared" si="22"/>
        <v>4292.8850000000002</v>
      </c>
      <c r="Z77" s="48">
        <f t="shared" si="23"/>
        <v>429.28850000000006</v>
      </c>
      <c r="AA77" s="48">
        <f t="shared" si="24"/>
        <v>4340.1067350000003</v>
      </c>
      <c r="AB77" s="42">
        <f t="shared" si="25"/>
        <v>438350.78023500001</v>
      </c>
    </row>
    <row r="78" spans="1:28" x14ac:dyDescent="0.25">
      <c r="A78" s="41">
        <v>45394</v>
      </c>
      <c r="B78" s="44" t="str">
        <f t="shared" si="14"/>
        <v>Apr</v>
      </c>
      <c r="C78" s="16" t="s">
        <v>44</v>
      </c>
      <c r="D78" s="16"/>
      <c r="E78" s="16" t="s">
        <v>45</v>
      </c>
      <c r="F78" s="16" t="s">
        <v>223</v>
      </c>
      <c r="G78" s="20" t="str">
        <f>IFERROR(VLOOKUP(F78,Sheet2!A:F,2,0),"")</f>
        <v>Jalwa Mota Santra</v>
      </c>
      <c r="H78" s="44">
        <f>IFERROR(VLOOKUP(F78,Sheet2!A:G,7,0),"")</f>
        <v>50</v>
      </c>
      <c r="I78" s="56">
        <f t="shared" si="26"/>
        <v>1350</v>
      </c>
      <c r="J78" s="17">
        <v>5</v>
      </c>
      <c r="K78" s="21">
        <v>200</v>
      </c>
      <c r="L78" s="21">
        <v>50</v>
      </c>
      <c r="M78" s="21">
        <v>50</v>
      </c>
      <c r="N78" s="19">
        <f t="shared" si="15"/>
        <v>300</v>
      </c>
      <c r="O78" s="20">
        <v>1</v>
      </c>
      <c r="P78" s="20">
        <f>IFERROR(VLOOKUP(F78,Sheet2!$A:$F,4,0),"")</f>
        <v>919.43</v>
      </c>
      <c r="Q78" s="20">
        <f>IFERROR(VLOOKUP(F78,Sheet2!$A:$F,5,0),"")</f>
        <v>948.3</v>
      </c>
      <c r="R78" s="20">
        <f>IFERROR(VLOOKUP(F78,Sheet2!$A:$F,6,0),"")</f>
        <v>1030.25</v>
      </c>
      <c r="S78" s="48">
        <f t="shared" si="16"/>
        <v>183886</v>
      </c>
      <c r="T78" s="48">
        <f t="shared" si="17"/>
        <v>47415</v>
      </c>
      <c r="U78" s="48">
        <f t="shared" si="18"/>
        <v>51512.5</v>
      </c>
      <c r="V78" s="48">
        <f t="shared" si="19"/>
        <v>282813.5</v>
      </c>
      <c r="W78" s="48">
        <f t="shared" si="20"/>
        <v>144450</v>
      </c>
      <c r="X78" s="48">
        <f t="shared" si="21"/>
        <v>2025</v>
      </c>
      <c r="Y78" s="48">
        <f t="shared" si="22"/>
        <v>4292.8850000000002</v>
      </c>
      <c r="Z78" s="48">
        <f t="shared" si="23"/>
        <v>429.28850000000006</v>
      </c>
      <c r="AA78" s="48">
        <f t="shared" si="24"/>
        <v>4340.1067350000003</v>
      </c>
      <c r="AB78" s="42">
        <f t="shared" si="25"/>
        <v>438350.78023500001</v>
      </c>
    </row>
    <row r="79" spans="1:28" x14ac:dyDescent="0.25">
      <c r="A79" s="41">
        <v>45394</v>
      </c>
      <c r="B79" s="44" t="str">
        <f t="shared" si="14"/>
        <v>Apr</v>
      </c>
      <c r="C79" s="16" t="s">
        <v>44</v>
      </c>
      <c r="D79" s="16"/>
      <c r="E79" s="16" t="s">
        <v>46</v>
      </c>
      <c r="F79" s="16" t="s">
        <v>223</v>
      </c>
      <c r="G79" s="20" t="str">
        <f>IFERROR(VLOOKUP(F79,Sheet2!A:F,2,0),"")</f>
        <v>Jalwa Mota Santra</v>
      </c>
      <c r="H79" s="44">
        <f>IFERROR(VLOOKUP(F79,Sheet2!A:G,7,0),"")</f>
        <v>50</v>
      </c>
      <c r="I79" s="56">
        <f t="shared" si="26"/>
        <v>1575</v>
      </c>
      <c r="J79" s="17">
        <v>6</v>
      </c>
      <c r="K79" s="21">
        <v>200</v>
      </c>
      <c r="L79" s="21">
        <v>100</v>
      </c>
      <c r="M79" s="21">
        <v>50</v>
      </c>
      <c r="N79" s="19">
        <f t="shared" si="15"/>
        <v>350</v>
      </c>
      <c r="O79" s="20">
        <v>1</v>
      </c>
      <c r="P79" s="20">
        <f>IFERROR(VLOOKUP(F79,Sheet2!$A:$F,4,0),"")</f>
        <v>919.43</v>
      </c>
      <c r="Q79" s="20">
        <f>IFERROR(VLOOKUP(F79,Sheet2!$A:$F,5,0),"")</f>
        <v>948.3</v>
      </c>
      <c r="R79" s="20">
        <f>IFERROR(VLOOKUP(F79,Sheet2!$A:$F,6,0),"")</f>
        <v>1030.25</v>
      </c>
      <c r="S79" s="48">
        <f t="shared" si="16"/>
        <v>183886</v>
      </c>
      <c r="T79" s="48">
        <f t="shared" si="17"/>
        <v>94830</v>
      </c>
      <c r="U79" s="48">
        <f t="shared" si="18"/>
        <v>51512.5</v>
      </c>
      <c r="V79" s="48">
        <f t="shared" si="19"/>
        <v>330228.5</v>
      </c>
      <c r="W79" s="48">
        <f t="shared" si="20"/>
        <v>168525</v>
      </c>
      <c r="X79" s="48">
        <f t="shared" si="21"/>
        <v>2362.5</v>
      </c>
      <c r="Y79" s="48">
        <f t="shared" si="22"/>
        <v>5011.16</v>
      </c>
      <c r="Z79" s="48">
        <f t="shared" si="23"/>
        <v>501.11599999999999</v>
      </c>
      <c r="AA79" s="48">
        <f t="shared" si="24"/>
        <v>5066.2827600000001</v>
      </c>
      <c r="AB79" s="42">
        <f t="shared" si="25"/>
        <v>511694.55875999993</v>
      </c>
    </row>
    <row r="80" spans="1:28" x14ac:dyDescent="0.25">
      <c r="A80" s="41">
        <v>45394</v>
      </c>
      <c r="B80" s="44" t="str">
        <f t="shared" si="14"/>
        <v>Apr</v>
      </c>
      <c r="C80" s="16" t="s">
        <v>44</v>
      </c>
      <c r="D80" s="16"/>
      <c r="E80" s="16" t="s">
        <v>46</v>
      </c>
      <c r="F80" s="16" t="s">
        <v>223</v>
      </c>
      <c r="G80" s="20" t="str">
        <f>IFERROR(VLOOKUP(F80,Sheet2!A:F,2,0),"")</f>
        <v>Jalwa Mota Santra</v>
      </c>
      <c r="H80" s="44">
        <f>IFERROR(VLOOKUP(F80,Sheet2!A:G,7,0),"")</f>
        <v>50</v>
      </c>
      <c r="I80" s="56">
        <f t="shared" si="26"/>
        <v>1575</v>
      </c>
      <c r="J80" s="17">
        <v>7</v>
      </c>
      <c r="K80" s="21">
        <v>200</v>
      </c>
      <c r="L80" s="21">
        <v>100</v>
      </c>
      <c r="M80" s="21">
        <v>50</v>
      </c>
      <c r="N80" s="19">
        <f t="shared" si="15"/>
        <v>350</v>
      </c>
      <c r="O80" s="20">
        <v>1</v>
      </c>
      <c r="P80" s="20">
        <f>IFERROR(VLOOKUP(F80,Sheet2!$A:$F,4,0),"")</f>
        <v>919.43</v>
      </c>
      <c r="Q80" s="20">
        <f>IFERROR(VLOOKUP(F80,Sheet2!$A:$F,5,0),"")</f>
        <v>948.3</v>
      </c>
      <c r="R80" s="20">
        <f>IFERROR(VLOOKUP(F80,Sheet2!$A:$F,6,0),"")</f>
        <v>1030.25</v>
      </c>
      <c r="S80" s="48">
        <f t="shared" si="16"/>
        <v>183886</v>
      </c>
      <c r="T80" s="48">
        <f t="shared" si="17"/>
        <v>94830</v>
      </c>
      <c r="U80" s="48">
        <f t="shared" si="18"/>
        <v>51512.5</v>
      </c>
      <c r="V80" s="48">
        <f t="shared" si="19"/>
        <v>330228.5</v>
      </c>
      <c r="W80" s="48">
        <f t="shared" si="20"/>
        <v>168525</v>
      </c>
      <c r="X80" s="48">
        <f t="shared" si="21"/>
        <v>2362.5</v>
      </c>
      <c r="Y80" s="48">
        <f t="shared" si="22"/>
        <v>5011.16</v>
      </c>
      <c r="Z80" s="48">
        <f t="shared" si="23"/>
        <v>501.11599999999999</v>
      </c>
      <c r="AA80" s="48">
        <f t="shared" si="24"/>
        <v>5066.2827600000001</v>
      </c>
      <c r="AB80" s="42">
        <f t="shared" si="25"/>
        <v>511694.55875999993</v>
      </c>
    </row>
    <row r="81" spans="1:28" x14ac:dyDescent="0.25">
      <c r="A81" s="41">
        <v>45394</v>
      </c>
      <c r="B81" s="44" t="str">
        <f t="shared" si="14"/>
        <v>Apr</v>
      </c>
      <c r="C81" s="16" t="s">
        <v>44</v>
      </c>
      <c r="D81" s="16"/>
      <c r="E81" s="16" t="s">
        <v>78</v>
      </c>
      <c r="F81" s="16" t="s">
        <v>223</v>
      </c>
      <c r="G81" s="20" t="str">
        <f>IFERROR(VLOOKUP(F81,Sheet2!A:F,2,0),"")</f>
        <v>Jalwa Mota Santra</v>
      </c>
      <c r="H81" s="44">
        <f>IFERROR(VLOOKUP(F81,Sheet2!A:G,7,0),"")</f>
        <v>50</v>
      </c>
      <c r="I81" s="56">
        <f t="shared" si="26"/>
        <v>1575</v>
      </c>
      <c r="J81" s="17">
        <v>8</v>
      </c>
      <c r="K81" s="21">
        <v>250</v>
      </c>
      <c r="L81" s="21">
        <v>50</v>
      </c>
      <c r="M81" s="21">
        <v>50</v>
      </c>
      <c r="N81" s="19">
        <f t="shared" si="15"/>
        <v>350</v>
      </c>
      <c r="O81" s="20">
        <v>1</v>
      </c>
      <c r="P81" s="20">
        <f>IFERROR(VLOOKUP(F81,Sheet2!$A:$F,4,0),"")</f>
        <v>919.43</v>
      </c>
      <c r="Q81" s="20">
        <f>IFERROR(VLOOKUP(F81,Sheet2!$A:$F,5,0),"")</f>
        <v>948.3</v>
      </c>
      <c r="R81" s="20">
        <f>IFERROR(VLOOKUP(F81,Sheet2!$A:$F,6,0),"")</f>
        <v>1030.25</v>
      </c>
      <c r="S81" s="48">
        <f t="shared" si="16"/>
        <v>229857.5</v>
      </c>
      <c r="T81" s="48">
        <f t="shared" si="17"/>
        <v>47415</v>
      </c>
      <c r="U81" s="48">
        <f t="shared" si="18"/>
        <v>51512.5</v>
      </c>
      <c r="V81" s="48">
        <f t="shared" si="19"/>
        <v>328785</v>
      </c>
      <c r="W81" s="48">
        <f t="shared" si="20"/>
        <v>168525</v>
      </c>
      <c r="X81" s="48">
        <f t="shared" si="21"/>
        <v>2362.5</v>
      </c>
      <c r="Y81" s="48">
        <f t="shared" si="22"/>
        <v>4996.7250000000004</v>
      </c>
      <c r="Z81" s="48">
        <f t="shared" si="23"/>
        <v>499.67250000000007</v>
      </c>
      <c r="AA81" s="48">
        <f t="shared" si="24"/>
        <v>5051.688975</v>
      </c>
      <c r="AB81" s="42">
        <f t="shared" si="25"/>
        <v>510220.58647499996</v>
      </c>
    </row>
    <row r="82" spans="1:28" x14ac:dyDescent="0.25">
      <c r="A82" s="41">
        <v>45394</v>
      </c>
      <c r="B82" s="44" t="str">
        <f t="shared" si="14"/>
        <v>Apr</v>
      </c>
      <c r="C82" s="16" t="s">
        <v>26</v>
      </c>
      <c r="D82" s="16"/>
      <c r="E82" s="16" t="s">
        <v>31</v>
      </c>
      <c r="F82" s="16" t="s">
        <v>213</v>
      </c>
      <c r="G82" s="20" t="str">
        <f>IFERROR(VLOOKUP(F82,Sheet2!A:F,2,0),"")</f>
        <v>Malwa</v>
      </c>
      <c r="H82" s="44">
        <f>IFERROR(VLOOKUP(F82,Sheet2!A:G,7,0),"")</f>
        <v>50</v>
      </c>
      <c r="I82" s="56">
        <f t="shared" si="26"/>
        <v>3600</v>
      </c>
      <c r="J82" s="17">
        <v>26</v>
      </c>
      <c r="K82" s="21">
        <v>0</v>
      </c>
      <c r="L82" s="21">
        <v>550</v>
      </c>
      <c r="M82" s="21">
        <v>250</v>
      </c>
      <c r="N82" s="19">
        <f t="shared" si="15"/>
        <v>800</v>
      </c>
      <c r="O82" s="20">
        <v>1</v>
      </c>
      <c r="P82" s="20">
        <f>IFERROR(VLOOKUP(F82,Sheet2!$A:$F,4,0),"")</f>
        <v>919.43</v>
      </c>
      <c r="Q82" s="20">
        <f>IFERROR(VLOOKUP(F82,Sheet2!$A:$F,5,0),"")</f>
        <v>948.3</v>
      </c>
      <c r="R82" s="20">
        <f>IFERROR(VLOOKUP(F82,Sheet2!$A:$F,6,0),"")</f>
        <v>1030.25</v>
      </c>
      <c r="S82" s="48">
        <f t="shared" si="16"/>
        <v>0</v>
      </c>
      <c r="T82" s="48">
        <f t="shared" si="17"/>
        <v>521565</v>
      </c>
      <c r="U82" s="48">
        <f t="shared" si="18"/>
        <v>257562.5</v>
      </c>
      <c r="V82" s="48">
        <f t="shared" si="19"/>
        <v>779127.5</v>
      </c>
      <c r="W82" s="48">
        <f t="shared" si="20"/>
        <v>385200</v>
      </c>
      <c r="X82" s="48">
        <f t="shared" si="21"/>
        <v>5400</v>
      </c>
      <c r="Y82" s="48">
        <f t="shared" si="22"/>
        <v>11697.275</v>
      </c>
      <c r="Z82" s="48">
        <f t="shared" si="23"/>
        <v>1169.7275</v>
      </c>
      <c r="AA82" s="48">
        <f t="shared" si="24"/>
        <v>11825.945024999999</v>
      </c>
      <c r="AB82" s="42">
        <f t="shared" si="25"/>
        <v>1194420.447525</v>
      </c>
    </row>
    <row r="83" spans="1:28" x14ac:dyDescent="0.25">
      <c r="A83" s="41">
        <v>45394</v>
      </c>
      <c r="B83" s="44" t="str">
        <f t="shared" si="14"/>
        <v>Apr</v>
      </c>
      <c r="C83" s="16" t="s">
        <v>26</v>
      </c>
      <c r="D83" s="16"/>
      <c r="E83" s="16" t="s">
        <v>31</v>
      </c>
      <c r="F83" s="16" t="s">
        <v>213</v>
      </c>
      <c r="G83" s="20" t="str">
        <f>IFERROR(VLOOKUP(F83,Sheet2!A:F,2,0),"")</f>
        <v>Malwa</v>
      </c>
      <c r="H83" s="44">
        <f>IFERROR(VLOOKUP(F83,Sheet2!A:G,7,0),"")</f>
        <v>50</v>
      </c>
      <c r="I83" s="56">
        <f t="shared" si="26"/>
        <v>2700</v>
      </c>
      <c r="J83" s="17">
        <v>27</v>
      </c>
      <c r="K83" s="21">
        <v>600</v>
      </c>
      <c r="L83" s="21">
        <v>0</v>
      </c>
      <c r="M83" s="21">
        <v>0</v>
      </c>
      <c r="N83" s="19">
        <f t="shared" si="15"/>
        <v>600</v>
      </c>
      <c r="O83" s="20">
        <v>1</v>
      </c>
      <c r="P83" s="20">
        <f>IFERROR(VLOOKUP(F83,Sheet2!$A:$F,4,0),"")</f>
        <v>919.43</v>
      </c>
      <c r="Q83" s="20">
        <f>IFERROR(VLOOKUP(F83,Sheet2!$A:$F,5,0),"")</f>
        <v>948.3</v>
      </c>
      <c r="R83" s="20">
        <f>IFERROR(VLOOKUP(F83,Sheet2!$A:$F,6,0),"")</f>
        <v>1030.25</v>
      </c>
      <c r="S83" s="48">
        <f t="shared" si="16"/>
        <v>551658</v>
      </c>
      <c r="T83" s="48">
        <f t="shared" si="17"/>
        <v>0</v>
      </c>
      <c r="U83" s="48">
        <f t="shared" si="18"/>
        <v>0</v>
      </c>
      <c r="V83" s="48">
        <f t="shared" si="19"/>
        <v>551658</v>
      </c>
      <c r="W83" s="48">
        <f t="shared" si="20"/>
        <v>288900</v>
      </c>
      <c r="X83" s="48">
        <f t="shared" si="21"/>
        <v>4050</v>
      </c>
      <c r="Y83" s="48">
        <f t="shared" si="22"/>
        <v>8446.08</v>
      </c>
      <c r="Z83" s="48">
        <f t="shared" si="23"/>
        <v>844.60800000000006</v>
      </c>
      <c r="AA83" s="48">
        <f t="shared" si="24"/>
        <v>8538.9868800000004</v>
      </c>
      <c r="AB83" s="42">
        <f t="shared" si="25"/>
        <v>862437.67487999995</v>
      </c>
    </row>
    <row r="84" spans="1:28" x14ac:dyDescent="0.25">
      <c r="A84" s="41">
        <v>45394</v>
      </c>
      <c r="B84" s="44" t="str">
        <f t="shared" si="14"/>
        <v>Apr</v>
      </c>
      <c r="C84" s="16" t="s">
        <v>26</v>
      </c>
      <c r="D84" s="16"/>
      <c r="E84" s="16" t="s">
        <v>77</v>
      </c>
      <c r="F84" s="16" t="s">
        <v>213</v>
      </c>
      <c r="G84" s="20" t="str">
        <f>IFERROR(VLOOKUP(F84,Sheet2!A:F,2,0),"")</f>
        <v>Malwa</v>
      </c>
      <c r="H84" s="44">
        <f>IFERROR(VLOOKUP(F84,Sheet2!A:G,7,0),"")</f>
        <v>50</v>
      </c>
      <c r="I84" s="56">
        <f t="shared" si="26"/>
        <v>3150</v>
      </c>
      <c r="J84" s="17">
        <v>28</v>
      </c>
      <c r="K84" s="21">
        <v>100</v>
      </c>
      <c r="L84" s="21">
        <v>400</v>
      </c>
      <c r="M84" s="21">
        <v>200</v>
      </c>
      <c r="N84" s="19">
        <f t="shared" si="15"/>
        <v>700</v>
      </c>
      <c r="O84" s="20">
        <v>1</v>
      </c>
      <c r="P84" s="20">
        <f>IFERROR(VLOOKUP(F84,Sheet2!$A:$F,4,0),"")</f>
        <v>919.43</v>
      </c>
      <c r="Q84" s="20">
        <f>IFERROR(VLOOKUP(F84,Sheet2!$A:$F,5,0),"")</f>
        <v>948.3</v>
      </c>
      <c r="R84" s="20">
        <f>IFERROR(VLOOKUP(F84,Sheet2!$A:$F,6,0),"")</f>
        <v>1030.25</v>
      </c>
      <c r="S84" s="48">
        <f t="shared" si="16"/>
        <v>91943</v>
      </c>
      <c r="T84" s="48">
        <f t="shared" si="17"/>
        <v>379320</v>
      </c>
      <c r="U84" s="48">
        <f t="shared" si="18"/>
        <v>206050</v>
      </c>
      <c r="V84" s="48">
        <f t="shared" si="19"/>
        <v>677313</v>
      </c>
      <c r="W84" s="48">
        <f t="shared" si="20"/>
        <v>337050</v>
      </c>
      <c r="X84" s="48">
        <f t="shared" si="21"/>
        <v>4725</v>
      </c>
      <c r="Y84" s="48">
        <f t="shared" si="22"/>
        <v>10190.880000000001</v>
      </c>
      <c r="Z84" s="48">
        <f t="shared" si="23"/>
        <v>1019.0880000000002</v>
      </c>
      <c r="AA84" s="48">
        <f t="shared" si="24"/>
        <v>10302.97968</v>
      </c>
      <c r="AB84" s="42">
        <f t="shared" si="25"/>
        <v>1040600.94768</v>
      </c>
    </row>
    <row r="85" spans="1:28" x14ac:dyDescent="0.25">
      <c r="A85" s="41">
        <v>45394</v>
      </c>
      <c r="B85" s="44" t="str">
        <f t="shared" si="14"/>
        <v>Apr</v>
      </c>
      <c r="C85" s="16" t="s">
        <v>26</v>
      </c>
      <c r="D85" s="16"/>
      <c r="E85" s="16" t="s">
        <v>77</v>
      </c>
      <c r="F85" s="16" t="s">
        <v>213</v>
      </c>
      <c r="G85" s="20" t="str">
        <f>IFERROR(VLOOKUP(F85,Sheet2!A:F,2,0),"")</f>
        <v>Malwa</v>
      </c>
      <c r="H85" s="44">
        <f>IFERROR(VLOOKUP(F85,Sheet2!A:G,7,0),"")</f>
        <v>50</v>
      </c>
      <c r="I85" s="56">
        <f t="shared" si="26"/>
        <v>3150</v>
      </c>
      <c r="J85" s="17">
        <v>29</v>
      </c>
      <c r="K85" s="21">
        <v>700</v>
      </c>
      <c r="L85" s="21">
        <v>0</v>
      </c>
      <c r="M85" s="21">
        <v>0</v>
      </c>
      <c r="N85" s="19">
        <f t="shared" si="15"/>
        <v>700</v>
      </c>
      <c r="O85" s="20">
        <v>1</v>
      </c>
      <c r="P85" s="20">
        <f>IFERROR(VLOOKUP(F85,Sheet2!$A:$F,4,0),"")</f>
        <v>919.43</v>
      </c>
      <c r="Q85" s="20">
        <f>IFERROR(VLOOKUP(F85,Sheet2!$A:$F,5,0),"")</f>
        <v>948.3</v>
      </c>
      <c r="R85" s="20">
        <f>IFERROR(VLOOKUP(F85,Sheet2!$A:$F,6,0),"")</f>
        <v>1030.25</v>
      </c>
      <c r="S85" s="48">
        <f t="shared" si="16"/>
        <v>643601</v>
      </c>
      <c r="T85" s="48">
        <f t="shared" si="17"/>
        <v>0</v>
      </c>
      <c r="U85" s="48">
        <f t="shared" si="18"/>
        <v>0</v>
      </c>
      <c r="V85" s="48">
        <f t="shared" si="19"/>
        <v>643601</v>
      </c>
      <c r="W85" s="48">
        <f t="shared" si="20"/>
        <v>337050</v>
      </c>
      <c r="X85" s="48">
        <f t="shared" si="21"/>
        <v>4725</v>
      </c>
      <c r="Y85" s="48">
        <f t="shared" si="22"/>
        <v>9853.76</v>
      </c>
      <c r="Z85" s="48">
        <f t="shared" si="23"/>
        <v>985.37600000000009</v>
      </c>
      <c r="AA85" s="48">
        <f t="shared" si="24"/>
        <v>9962.1513600000017</v>
      </c>
      <c r="AB85" s="42">
        <f t="shared" si="25"/>
        <v>1006177.2873600001</v>
      </c>
    </row>
    <row r="86" spans="1:28" x14ac:dyDescent="0.25">
      <c r="A86" s="41">
        <v>45394</v>
      </c>
      <c r="B86" s="44" t="str">
        <f t="shared" si="14"/>
        <v>Apr</v>
      </c>
      <c r="C86" s="16" t="s">
        <v>26</v>
      </c>
      <c r="D86" s="16"/>
      <c r="E86" s="16" t="s">
        <v>39</v>
      </c>
      <c r="F86" s="16" t="s">
        <v>213</v>
      </c>
      <c r="G86" s="20" t="str">
        <f>IFERROR(VLOOKUP(F86,Sheet2!A:F,2,0),"")</f>
        <v>Malwa</v>
      </c>
      <c r="H86" s="44">
        <f>IFERROR(VLOOKUP(F86,Sheet2!A:G,7,0),"")</f>
        <v>50</v>
      </c>
      <c r="I86" s="56">
        <f t="shared" si="26"/>
        <v>3600</v>
      </c>
      <c r="J86" s="17">
        <v>30</v>
      </c>
      <c r="K86" s="21">
        <v>0</v>
      </c>
      <c r="L86" s="21">
        <v>550</v>
      </c>
      <c r="M86" s="21">
        <v>250</v>
      </c>
      <c r="N86" s="19">
        <f t="shared" si="15"/>
        <v>800</v>
      </c>
      <c r="O86" s="20">
        <v>1</v>
      </c>
      <c r="P86" s="20">
        <f>IFERROR(VLOOKUP(F86,Sheet2!$A:$F,4,0),"")</f>
        <v>919.43</v>
      </c>
      <c r="Q86" s="20">
        <f>IFERROR(VLOOKUP(F86,Sheet2!$A:$F,5,0),"")</f>
        <v>948.3</v>
      </c>
      <c r="R86" s="20">
        <f>IFERROR(VLOOKUP(F86,Sheet2!$A:$F,6,0),"")</f>
        <v>1030.25</v>
      </c>
      <c r="S86" s="48">
        <f t="shared" si="16"/>
        <v>0</v>
      </c>
      <c r="T86" s="48">
        <f t="shared" si="17"/>
        <v>521565</v>
      </c>
      <c r="U86" s="48">
        <f t="shared" si="18"/>
        <v>257562.5</v>
      </c>
      <c r="V86" s="48">
        <f t="shared" si="19"/>
        <v>779127.5</v>
      </c>
      <c r="W86" s="48">
        <f t="shared" si="20"/>
        <v>385200</v>
      </c>
      <c r="X86" s="48">
        <f t="shared" si="21"/>
        <v>5400</v>
      </c>
      <c r="Y86" s="48">
        <f t="shared" si="22"/>
        <v>11697.275</v>
      </c>
      <c r="Z86" s="48">
        <f t="shared" si="23"/>
        <v>1169.7275</v>
      </c>
      <c r="AA86" s="48">
        <f t="shared" si="24"/>
        <v>11825.945024999999</v>
      </c>
      <c r="AB86" s="42">
        <f t="shared" si="25"/>
        <v>1194420.447525</v>
      </c>
    </row>
    <row r="87" spans="1:28" x14ac:dyDescent="0.25">
      <c r="A87" s="41">
        <v>45394</v>
      </c>
      <c r="B87" s="44" t="str">
        <f t="shared" si="14"/>
        <v>Apr</v>
      </c>
      <c r="C87" s="16" t="s">
        <v>26</v>
      </c>
      <c r="D87" s="16"/>
      <c r="E87" s="16" t="s">
        <v>39</v>
      </c>
      <c r="F87" s="16" t="s">
        <v>213</v>
      </c>
      <c r="G87" s="20" t="str">
        <f>IFERROR(VLOOKUP(F87,Sheet2!A:F,2,0),"")</f>
        <v>Malwa</v>
      </c>
      <c r="H87" s="44">
        <f>IFERROR(VLOOKUP(F87,Sheet2!A:G,7,0),"")</f>
        <v>50</v>
      </c>
      <c r="I87" s="56">
        <f t="shared" si="26"/>
        <v>2700</v>
      </c>
      <c r="J87" s="17">
        <v>31</v>
      </c>
      <c r="K87" s="21">
        <v>600</v>
      </c>
      <c r="L87" s="21">
        <v>0</v>
      </c>
      <c r="M87" s="21">
        <v>0</v>
      </c>
      <c r="N87" s="19">
        <f t="shared" si="15"/>
        <v>600</v>
      </c>
      <c r="O87" s="20">
        <v>1</v>
      </c>
      <c r="P87" s="20">
        <f>IFERROR(VLOOKUP(F87,Sheet2!$A:$F,4,0),"")</f>
        <v>919.43</v>
      </c>
      <c r="Q87" s="20">
        <f>IFERROR(VLOOKUP(F87,Sheet2!$A:$F,5,0),"")</f>
        <v>948.3</v>
      </c>
      <c r="R87" s="20">
        <f>IFERROR(VLOOKUP(F87,Sheet2!$A:$F,6,0),"")</f>
        <v>1030.25</v>
      </c>
      <c r="S87" s="48">
        <f t="shared" si="16"/>
        <v>551658</v>
      </c>
      <c r="T87" s="48">
        <f t="shared" si="17"/>
        <v>0</v>
      </c>
      <c r="U87" s="48">
        <f t="shared" si="18"/>
        <v>0</v>
      </c>
      <c r="V87" s="48">
        <f t="shared" si="19"/>
        <v>551658</v>
      </c>
      <c r="W87" s="48">
        <f t="shared" si="20"/>
        <v>288900</v>
      </c>
      <c r="X87" s="48">
        <f t="shared" si="21"/>
        <v>4050</v>
      </c>
      <c r="Y87" s="48">
        <f t="shared" si="22"/>
        <v>8446.08</v>
      </c>
      <c r="Z87" s="48">
        <f t="shared" si="23"/>
        <v>844.60800000000006</v>
      </c>
      <c r="AA87" s="48">
        <f t="shared" si="24"/>
        <v>8538.9868800000004</v>
      </c>
      <c r="AB87" s="42">
        <f t="shared" si="25"/>
        <v>862437.67487999995</v>
      </c>
    </row>
    <row r="88" spans="1:28" x14ac:dyDescent="0.25">
      <c r="A88" s="41">
        <v>45394</v>
      </c>
      <c r="B88" s="44" t="str">
        <f t="shared" si="14"/>
        <v>Apr</v>
      </c>
      <c r="C88" s="16" t="s">
        <v>3</v>
      </c>
      <c r="D88" s="16"/>
      <c r="E88" s="16" t="s">
        <v>20</v>
      </c>
      <c r="F88" s="16" t="s">
        <v>207</v>
      </c>
      <c r="G88" s="20" t="str">
        <f>IFERROR(VLOOKUP(F88,Sheet2!A:F,2,0),"")</f>
        <v>Dollar Rum</v>
      </c>
      <c r="H88" s="44">
        <f>IFERROR(VLOOKUP(F88,Sheet2!A:G,7,0),"")</f>
        <v>65</v>
      </c>
      <c r="I88" s="56">
        <f t="shared" si="26"/>
        <v>2340</v>
      </c>
      <c r="J88" s="17">
        <v>45</v>
      </c>
      <c r="K88" s="21">
        <v>200</v>
      </c>
      <c r="L88" s="21">
        <v>200</v>
      </c>
      <c r="M88" s="21">
        <v>0</v>
      </c>
      <c r="N88" s="19">
        <f t="shared" si="15"/>
        <v>400</v>
      </c>
      <c r="O88" s="20">
        <v>1</v>
      </c>
      <c r="P88" s="20">
        <f>IFERROR(VLOOKUP(F88,Sheet2!$A:$F,4,0),"")</f>
        <v>1161.27</v>
      </c>
      <c r="Q88" s="20">
        <f>IFERROR(VLOOKUP(F88,Sheet2!$A:$F,5,0),"")</f>
        <v>1190.1300000000001</v>
      </c>
      <c r="R88" s="20">
        <f>IFERROR(VLOOKUP(F88,Sheet2!$A:$F,6,0),"")</f>
        <v>1272.08</v>
      </c>
      <c r="S88" s="48">
        <f t="shared" si="16"/>
        <v>232254</v>
      </c>
      <c r="T88" s="48">
        <f t="shared" si="17"/>
        <v>238026.00000000003</v>
      </c>
      <c r="U88" s="48">
        <f t="shared" si="18"/>
        <v>0</v>
      </c>
      <c r="V88" s="48">
        <f t="shared" si="19"/>
        <v>470280</v>
      </c>
      <c r="W88" s="48">
        <f t="shared" si="20"/>
        <v>250380</v>
      </c>
      <c r="X88" s="48">
        <f t="shared" si="21"/>
        <v>3510</v>
      </c>
      <c r="Y88" s="48">
        <f t="shared" si="22"/>
        <v>7241.7</v>
      </c>
      <c r="Z88" s="48">
        <f t="shared" si="23"/>
        <v>724.17000000000007</v>
      </c>
      <c r="AA88" s="48">
        <f t="shared" si="24"/>
        <v>7321.3586999999998</v>
      </c>
      <c r="AB88" s="42">
        <f t="shared" si="25"/>
        <v>739457.22869999998</v>
      </c>
    </row>
    <row r="89" spans="1:28" x14ac:dyDescent="0.25">
      <c r="A89" s="41">
        <v>45394</v>
      </c>
      <c r="B89" s="44" t="str">
        <f t="shared" si="14"/>
        <v>Apr</v>
      </c>
      <c r="C89" s="16" t="s">
        <v>3</v>
      </c>
      <c r="D89" s="16"/>
      <c r="E89" s="16" t="s">
        <v>33</v>
      </c>
      <c r="F89" s="16" t="s">
        <v>207</v>
      </c>
      <c r="G89" s="20" t="str">
        <f>IFERROR(VLOOKUP(F89,Sheet2!A:F,2,0),"")</f>
        <v>Dollar Rum</v>
      </c>
      <c r="H89" s="44">
        <f>IFERROR(VLOOKUP(F89,Sheet2!A:G,7,0),"")</f>
        <v>65</v>
      </c>
      <c r="I89" s="56">
        <f t="shared" si="26"/>
        <v>3510</v>
      </c>
      <c r="J89" s="17">
        <v>46</v>
      </c>
      <c r="K89" s="21">
        <v>300</v>
      </c>
      <c r="L89" s="21">
        <v>200</v>
      </c>
      <c r="M89" s="21">
        <v>100</v>
      </c>
      <c r="N89" s="19">
        <f t="shared" si="15"/>
        <v>600</v>
      </c>
      <c r="O89" s="20">
        <v>1</v>
      </c>
      <c r="P89" s="20">
        <f>IFERROR(VLOOKUP(F89,Sheet2!$A:$F,4,0),"")</f>
        <v>1161.27</v>
      </c>
      <c r="Q89" s="20">
        <f>IFERROR(VLOOKUP(F89,Sheet2!$A:$F,5,0),"")</f>
        <v>1190.1300000000001</v>
      </c>
      <c r="R89" s="20">
        <f>IFERROR(VLOOKUP(F89,Sheet2!$A:$F,6,0),"")</f>
        <v>1272.08</v>
      </c>
      <c r="S89" s="48">
        <f t="shared" si="16"/>
        <v>348381</v>
      </c>
      <c r="T89" s="48">
        <f t="shared" si="17"/>
        <v>238026.00000000003</v>
      </c>
      <c r="U89" s="48">
        <f t="shared" si="18"/>
        <v>127208</v>
      </c>
      <c r="V89" s="48">
        <f t="shared" si="19"/>
        <v>713615</v>
      </c>
      <c r="W89" s="48">
        <f t="shared" si="20"/>
        <v>375570</v>
      </c>
      <c r="X89" s="48">
        <f t="shared" si="21"/>
        <v>5265</v>
      </c>
      <c r="Y89" s="48">
        <f t="shared" si="22"/>
        <v>10944.5</v>
      </c>
      <c r="Z89" s="48">
        <f t="shared" si="23"/>
        <v>1094.45</v>
      </c>
      <c r="AA89" s="48">
        <f t="shared" si="24"/>
        <v>11064.889499999999</v>
      </c>
      <c r="AB89" s="42">
        <f t="shared" si="25"/>
        <v>1117553.8395</v>
      </c>
    </row>
    <row r="90" spans="1:28" x14ac:dyDescent="0.25">
      <c r="A90" s="41">
        <v>45394</v>
      </c>
      <c r="B90" s="44" t="str">
        <f t="shared" si="14"/>
        <v>Apr</v>
      </c>
      <c r="C90" s="16" t="s">
        <v>3</v>
      </c>
      <c r="D90" s="16"/>
      <c r="E90" s="16" t="s">
        <v>154</v>
      </c>
      <c r="F90" s="16" t="s">
        <v>207</v>
      </c>
      <c r="G90" s="20" t="str">
        <f>IFERROR(VLOOKUP(F90,Sheet2!A:F,2,0),"")</f>
        <v>Dollar Rum</v>
      </c>
      <c r="H90" s="44">
        <f>IFERROR(VLOOKUP(F90,Sheet2!A:G,7,0),"")</f>
        <v>65</v>
      </c>
      <c r="I90" s="56">
        <f t="shared" si="26"/>
        <v>1755</v>
      </c>
      <c r="J90" s="17">
        <v>47</v>
      </c>
      <c r="K90" s="21">
        <v>100</v>
      </c>
      <c r="L90" s="21">
        <v>150</v>
      </c>
      <c r="M90" s="21">
        <v>50</v>
      </c>
      <c r="N90" s="19">
        <f t="shared" si="15"/>
        <v>300</v>
      </c>
      <c r="O90" s="20">
        <v>1</v>
      </c>
      <c r="P90" s="20">
        <f>IFERROR(VLOOKUP(F90,Sheet2!$A:$F,4,0),"")</f>
        <v>1161.27</v>
      </c>
      <c r="Q90" s="20">
        <f>IFERROR(VLOOKUP(F90,Sheet2!$A:$F,5,0),"")</f>
        <v>1190.1300000000001</v>
      </c>
      <c r="R90" s="20">
        <f>IFERROR(VLOOKUP(F90,Sheet2!$A:$F,6,0),"")</f>
        <v>1272.08</v>
      </c>
      <c r="S90" s="48">
        <f t="shared" si="16"/>
        <v>116127</v>
      </c>
      <c r="T90" s="48">
        <f t="shared" si="17"/>
        <v>178519.50000000003</v>
      </c>
      <c r="U90" s="48">
        <f t="shared" si="18"/>
        <v>63604</v>
      </c>
      <c r="V90" s="48">
        <f t="shared" si="19"/>
        <v>358250.5</v>
      </c>
      <c r="W90" s="48">
        <f t="shared" si="20"/>
        <v>187785</v>
      </c>
      <c r="X90" s="48">
        <f t="shared" si="21"/>
        <v>2632.5</v>
      </c>
      <c r="Y90" s="48">
        <f t="shared" si="22"/>
        <v>5486.68</v>
      </c>
      <c r="Z90" s="48">
        <f t="shared" si="23"/>
        <v>548.66800000000001</v>
      </c>
      <c r="AA90" s="48">
        <f t="shared" si="24"/>
        <v>5547.0334800000001</v>
      </c>
      <c r="AB90" s="42">
        <f t="shared" si="25"/>
        <v>560250.38147999998</v>
      </c>
    </row>
    <row r="91" spans="1:28" x14ac:dyDescent="0.25">
      <c r="A91" s="41">
        <v>45394</v>
      </c>
      <c r="B91" s="44" t="str">
        <f t="shared" si="14"/>
        <v>Apr</v>
      </c>
      <c r="C91" s="16" t="s">
        <v>3</v>
      </c>
      <c r="D91" s="16"/>
      <c r="E91" s="16" t="s">
        <v>47</v>
      </c>
      <c r="F91" s="16" t="s">
        <v>207</v>
      </c>
      <c r="G91" s="20" t="str">
        <f>IFERROR(VLOOKUP(F91,Sheet2!A:F,2,0),"")</f>
        <v>Dollar Rum</v>
      </c>
      <c r="H91" s="44">
        <f>IFERROR(VLOOKUP(F91,Sheet2!A:G,7,0),"")</f>
        <v>65</v>
      </c>
      <c r="I91" s="56">
        <f t="shared" si="26"/>
        <v>1638</v>
      </c>
      <c r="J91" s="17">
        <v>48</v>
      </c>
      <c r="K91" s="21">
        <v>120</v>
      </c>
      <c r="L91" s="21">
        <v>96</v>
      </c>
      <c r="M91" s="21">
        <v>64</v>
      </c>
      <c r="N91" s="19">
        <f t="shared" si="15"/>
        <v>280</v>
      </c>
      <c r="O91" s="20">
        <v>1</v>
      </c>
      <c r="P91" s="20">
        <f>IFERROR(VLOOKUP(F91,Sheet2!$A:$F,4,0),"")</f>
        <v>1161.27</v>
      </c>
      <c r="Q91" s="20">
        <f>IFERROR(VLOOKUP(F91,Sheet2!$A:$F,5,0),"")</f>
        <v>1190.1300000000001</v>
      </c>
      <c r="R91" s="20">
        <f>IFERROR(VLOOKUP(F91,Sheet2!$A:$F,6,0),"")</f>
        <v>1272.08</v>
      </c>
      <c r="S91" s="48">
        <f t="shared" si="16"/>
        <v>139352.4</v>
      </c>
      <c r="T91" s="48">
        <f t="shared" si="17"/>
        <v>114252.48000000001</v>
      </c>
      <c r="U91" s="48">
        <f t="shared" si="18"/>
        <v>81413.119999999995</v>
      </c>
      <c r="V91" s="48">
        <f t="shared" si="19"/>
        <v>335018</v>
      </c>
      <c r="W91" s="48">
        <f t="shared" si="20"/>
        <v>175266</v>
      </c>
      <c r="X91" s="48">
        <f t="shared" si="21"/>
        <v>2457</v>
      </c>
      <c r="Y91" s="48">
        <f t="shared" si="22"/>
        <v>5127.41</v>
      </c>
      <c r="Z91" s="48">
        <f t="shared" si="23"/>
        <v>512.74099999999999</v>
      </c>
      <c r="AA91" s="48">
        <f t="shared" si="24"/>
        <v>5183.8115099999995</v>
      </c>
      <c r="AB91" s="42">
        <f t="shared" si="25"/>
        <v>523564.96250999998</v>
      </c>
    </row>
    <row r="92" spans="1:28" x14ac:dyDescent="0.25">
      <c r="A92" s="41">
        <v>45394</v>
      </c>
      <c r="B92" s="44" t="str">
        <f t="shared" si="14"/>
        <v>Apr</v>
      </c>
      <c r="C92" s="16" t="s">
        <v>3</v>
      </c>
      <c r="D92" s="16"/>
      <c r="E92" s="16" t="s">
        <v>47</v>
      </c>
      <c r="F92" s="16" t="s">
        <v>207</v>
      </c>
      <c r="G92" s="20" t="str">
        <f>IFERROR(VLOOKUP(F92,Sheet2!A:F,2,0),"")</f>
        <v>Dollar Rum</v>
      </c>
      <c r="H92" s="44">
        <f>IFERROR(VLOOKUP(F92,Sheet2!A:G,7,0),"")</f>
        <v>65</v>
      </c>
      <c r="I92" s="56">
        <f t="shared" si="26"/>
        <v>1380.6</v>
      </c>
      <c r="J92" s="17">
        <v>49</v>
      </c>
      <c r="K92" s="21">
        <v>120</v>
      </c>
      <c r="L92" s="21">
        <v>80</v>
      </c>
      <c r="M92" s="21">
        <v>36</v>
      </c>
      <c r="N92" s="19">
        <f t="shared" si="15"/>
        <v>236</v>
      </c>
      <c r="O92" s="20">
        <v>1</v>
      </c>
      <c r="P92" s="20">
        <f>IFERROR(VLOOKUP(F92,Sheet2!$A:$F,4,0),"")</f>
        <v>1161.27</v>
      </c>
      <c r="Q92" s="20">
        <f>IFERROR(VLOOKUP(F92,Sheet2!$A:$F,5,0),"")</f>
        <v>1190.1300000000001</v>
      </c>
      <c r="R92" s="20">
        <f>IFERROR(VLOOKUP(F92,Sheet2!$A:$F,6,0),"")</f>
        <v>1272.08</v>
      </c>
      <c r="S92" s="48">
        <f t="shared" si="16"/>
        <v>139352.4</v>
      </c>
      <c r="T92" s="48">
        <f t="shared" si="17"/>
        <v>95210.400000000009</v>
      </c>
      <c r="U92" s="48">
        <f t="shared" si="18"/>
        <v>45794.879999999997</v>
      </c>
      <c r="V92" s="48">
        <f t="shared" si="19"/>
        <v>280357.68</v>
      </c>
      <c r="W92" s="48">
        <f t="shared" si="20"/>
        <v>147724.19999999998</v>
      </c>
      <c r="X92" s="48">
        <f t="shared" si="21"/>
        <v>2070.8999999999996</v>
      </c>
      <c r="Y92" s="48">
        <f t="shared" si="22"/>
        <v>4301.5278000000008</v>
      </c>
      <c r="Z92" s="48">
        <f t="shared" si="23"/>
        <v>430.15278000000012</v>
      </c>
      <c r="AA92" s="48">
        <f t="shared" si="24"/>
        <v>4348.8446058</v>
      </c>
      <c r="AB92" s="42">
        <f t="shared" si="25"/>
        <v>439233.30518580001</v>
      </c>
    </row>
    <row r="93" spans="1:28" x14ac:dyDescent="0.25">
      <c r="A93" s="41">
        <v>45394</v>
      </c>
      <c r="B93" s="44" t="str">
        <f t="shared" si="14"/>
        <v>Apr</v>
      </c>
      <c r="C93" s="16" t="s">
        <v>3</v>
      </c>
      <c r="D93" s="16"/>
      <c r="E93" s="16" t="s">
        <v>47</v>
      </c>
      <c r="F93" s="16" t="s">
        <v>207</v>
      </c>
      <c r="G93" s="20" t="str">
        <f>IFERROR(VLOOKUP(F93,Sheet2!A:F,2,0),"")</f>
        <v>Dollar Rum</v>
      </c>
      <c r="H93" s="44">
        <f>IFERROR(VLOOKUP(F93,Sheet2!A:G,7,0),"")</f>
        <v>65</v>
      </c>
      <c r="I93" s="56">
        <f t="shared" si="26"/>
        <v>1638</v>
      </c>
      <c r="J93" s="17">
        <v>50</v>
      </c>
      <c r="K93" s="21">
        <v>120</v>
      </c>
      <c r="L93" s="21">
        <v>80</v>
      </c>
      <c r="M93" s="21">
        <v>80</v>
      </c>
      <c r="N93" s="19">
        <f t="shared" si="15"/>
        <v>280</v>
      </c>
      <c r="O93" s="20">
        <v>1</v>
      </c>
      <c r="P93" s="20">
        <f>IFERROR(VLOOKUP(F93,Sheet2!$A:$F,4,0),"")</f>
        <v>1161.27</v>
      </c>
      <c r="Q93" s="20">
        <f>IFERROR(VLOOKUP(F93,Sheet2!$A:$F,5,0),"")</f>
        <v>1190.1300000000001</v>
      </c>
      <c r="R93" s="20">
        <f>IFERROR(VLOOKUP(F93,Sheet2!$A:$F,6,0),"")</f>
        <v>1272.08</v>
      </c>
      <c r="S93" s="48">
        <f t="shared" si="16"/>
        <v>139352.4</v>
      </c>
      <c r="T93" s="48">
        <f t="shared" si="17"/>
        <v>95210.400000000009</v>
      </c>
      <c r="U93" s="48">
        <f t="shared" si="18"/>
        <v>101766.39999999999</v>
      </c>
      <c r="V93" s="48">
        <f t="shared" si="19"/>
        <v>336329.19999999995</v>
      </c>
      <c r="W93" s="48">
        <f t="shared" si="20"/>
        <v>175266</v>
      </c>
      <c r="X93" s="48">
        <f t="shared" si="21"/>
        <v>2457</v>
      </c>
      <c r="Y93" s="48">
        <f t="shared" si="22"/>
        <v>5140.5219999999999</v>
      </c>
      <c r="Z93" s="48">
        <f t="shared" si="23"/>
        <v>514.05219999999997</v>
      </c>
      <c r="AA93" s="48">
        <f t="shared" si="24"/>
        <v>5197.0677419999993</v>
      </c>
      <c r="AB93" s="42">
        <f t="shared" si="25"/>
        <v>524903.84194199997</v>
      </c>
    </row>
    <row r="94" spans="1:28" x14ac:dyDescent="0.25">
      <c r="A94" s="41">
        <v>45394</v>
      </c>
      <c r="B94" s="44" t="str">
        <f t="shared" si="14"/>
        <v>Apr</v>
      </c>
      <c r="C94" s="16" t="s">
        <v>3</v>
      </c>
      <c r="D94" s="16"/>
      <c r="E94" s="16" t="s">
        <v>47</v>
      </c>
      <c r="F94" s="16" t="s">
        <v>207</v>
      </c>
      <c r="G94" s="20" t="str">
        <f>IFERROR(VLOOKUP(F94,Sheet2!A:F,2,0),"")</f>
        <v>Dollar Rum</v>
      </c>
      <c r="H94" s="44">
        <f>IFERROR(VLOOKUP(F94,Sheet2!A:G,7,0),"")</f>
        <v>65</v>
      </c>
      <c r="I94" s="56">
        <f t="shared" si="26"/>
        <v>1638</v>
      </c>
      <c r="J94" s="17">
        <v>51</v>
      </c>
      <c r="K94" s="21">
        <v>120</v>
      </c>
      <c r="L94" s="21">
        <v>80</v>
      </c>
      <c r="M94" s="21">
        <v>80</v>
      </c>
      <c r="N94" s="19">
        <f t="shared" si="15"/>
        <v>280</v>
      </c>
      <c r="O94" s="20">
        <v>1</v>
      </c>
      <c r="P94" s="20">
        <f>IFERROR(VLOOKUP(F94,Sheet2!$A:$F,4,0),"")</f>
        <v>1161.27</v>
      </c>
      <c r="Q94" s="20">
        <f>IFERROR(VLOOKUP(F94,Sheet2!$A:$F,5,0),"")</f>
        <v>1190.1300000000001</v>
      </c>
      <c r="R94" s="20">
        <f>IFERROR(VLOOKUP(F94,Sheet2!$A:$F,6,0),"")</f>
        <v>1272.08</v>
      </c>
      <c r="S94" s="48">
        <f t="shared" si="16"/>
        <v>139352.4</v>
      </c>
      <c r="T94" s="48">
        <f t="shared" si="17"/>
        <v>95210.400000000009</v>
      </c>
      <c r="U94" s="48">
        <f t="shared" si="18"/>
        <v>101766.39999999999</v>
      </c>
      <c r="V94" s="48">
        <f t="shared" si="19"/>
        <v>336329.19999999995</v>
      </c>
      <c r="W94" s="48">
        <f t="shared" si="20"/>
        <v>175266</v>
      </c>
      <c r="X94" s="48">
        <f t="shared" si="21"/>
        <v>2457</v>
      </c>
      <c r="Y94" s="48">
        <f t="shared" si="22"/>
        <v>5140.5219999999999</v>
      </c>
      <c r="Z94" s="48">
        <f t="shared" si="23"/>
        <v>514.05219999999997</v>
      </c>
      <c r="AA94" s="48">
        <f t="shared" si="24"/>
        <v>5197.0677419999993</v>
      </c>
      <c r="AB94" s="42">
        <f t="shared" si="25"/>
        <v>524903.84194199997</v>
      </c>
    </row>
    <row r="95" spans="1:28" x14ac:dyDescent="0.25">
      <c r="A95" s="41">
        <v>45394</v>
      </c>
      <c r="B95" s="44" t="str">
        <f t="shared" si="14"/>
        <v>Apr</v>
      </c>
      <c r="C95" s="16" t="s">
        <v>3</v>
      </c>
      <c r="D95" s="16"/>
      <c r="E95" s="16" t="s">
        <v>72</v>
      </c>
      <c r="F95" s="16" t="s">
        <v>207</v>
      </c>
      <c r="G95" s="20" t="str">
        <f>IFERROR(VLOOKUP(F95,Sheet2!A:F,2,0),"")</f>
        <v>Dollar Rum</v>
      </c>
      <c r="H95" s="44">
        <f>IFERROR(VLOOKUP(F95,Sheet2!A:G,7,0),"")</f>
        <v>65</v>
      </c>
      <c r="I95" s="56">
        <f t="shared" si="26"/>
        <v>1755</v>
      </c>
      <c r="J95" s="17">
        <v>52</v>
      </c>
      <c r="K95" s="21">
        <v>150</v>
      </c>
      <c r="L95" s="21">
        <v>0</v>
      </c>
      <c r="M95" s="21">
        <v>150</v>
      </c>
      <c r="N95" s="19">
        <f t="shared" si="15"/>
        <v>300</v>
      </c>
      <c r="O95" s="20">
        <v>1</v>
      </c>
      <c r="P95" s="20">
        <f>IFERROR(VLOOKUP(F95,Sheet2!$A:$F,4,0),"")</f>
        <v>1161.27</v>
      </c>
      <c r="Q95" s="20">
        <f>IFERROR(VLOOKUP(F95,Sheet2!$A:$F,5,0),"")</f>
        <v>1190.1300000000001</v>
      </c>
      <c r="R95" s="20">
        <f>IFERROR(VLOOKUP(F95,Sheet2!$A:$F,6,0),"")</f>
        <v>1272.08</v>
      </c>
      <c r="S95" s="48">
        <f t="shared" si="16"/>
        <v>174190.5</v>
      </c>
      <c r="T95" s="48">
        <f t="shared" si="17"/>
        <v>0</v>
      </c>
      <c r="U95" s="48">
        <f t="shared" si="18"/>
        <v>190812</v>
      </c>
      <c r="V95" s="48">
        <f t="shared" si="19"/>
        <v>365002.5</v>
      </c>
      <c r="W95" s="48">
        <f t="shared" si="20"/>
        <v>187785</v>
      </c>
      <c r="X95" s="48">
        <f t="shared" si="21"/>
        <v>2632.5</v>
      </c>
      <c r="Y95" s="48">
        <f t="shared" si="22"/>
        <v>5554.2</v>
      </c>
      <c r="Z95" s="48">
        <f t="shared" si="23"/>
        <v>555.41999999999996</v>
      </c>
      <c r="AA95" s="48">
        <f t="shared" si="24"/>
        <v>5615.2961999999998</v>
      </c>
      <c r="AB95" s="42">
        <f t="shared" si="25"/>
        <v>567144.91619999998</v>
      </c>
    </row>
    <row r="96" spans="1:28" x14ac:dyDescent="0.25">
      <c r="A96" s="41">
        <v>45394</v>
      </c>
      <c r="B96" s="44" t="str">
        <f t="shared" si="14"/>
        <v>Apr</v>
      </c>
      <c r="C96" s="16" t="s">
        <v>3</v>
      </c>
      <c r="D96" s="16"/>
      <c r="E96" s="16" t="s">
        <v>175</v>
      </c>
      <c r="F96" s="16" t="s">
        <v>207</v>
      </c>
      <c r="G96" s="20" t="str">
        <f>IFERROR(VLOOKUP(F96,Sheet2!A:F,2,0),"")</f>
        <v>Dollar Rum</v>
      </c>
      <c r="H96" s="44">
        <f>IFERROR(VLOOKUP(F96,Sheet2!A:G,7,0),"")</f>
        <v>65</v>
      </c>
      <c r="I96" s="56">
        <f t="shared" si="26"/>
        <v>1755</v>
      </c>
      <c r="J96" s="17">
        <v>53</v>
      </c>
      <c r="K96" s="21">
        <v>150</v>
      </c>
      <c r="L96" s="21">
        <v>150</v>
      </c>
      <c r="M96" s="21">
        <v>0</v>
      </c>
      <c r="N96" s="19">
        <f t="shared" si="15"/>
        <v>300</v>
      </c>
      <c r="O96" s="20">
        <v>1</v>
      </c>
      <c r="P96" s="20">
        <f>IFERROR(VLOOKUP(F96,Sheet2!$A:$F,4,0),"")</f>
        <v>1161.27</v>
      </c>
      <c r="Q96" s="20">
        <f>IFERROR(VLOOKUP(F96,Sheet2!$A:$F,5,0),"")</f>
        <v>1190.1300000000001</v>
      </c>
      <c r="R96" s="20">
        <f>IFERROR(VLOOKUP(F96,Sheet2!$A:$F,6,0),"")</f>
        <v>1272.08</v>
      </c>
      <c r="S96" s="48">
        <f t="shared" si="16"/>
        <v>174190.5</v>
      </c>
      <c r="T96" s="48">
        <f t="shared" si="17"/>
        <v>178519.50000000003</v>
      </c>
      <c r="U96" s="48">
        <f t="shared" si="18"/>
        <v>0</v>
      </c>
      <c r="V96" s="48">
        <f t="shared" si="19"/>
        <v>352710</v>
      </c>
      <c r="W96" s="48">
        <f t="shared" si="20"/>
        <v>187785</v>
      </c>
      <c r="X96" s="48">
        <f t="shared" si="21"/>
        <v>2632.5</v>
      </c>
      <c r="Y96" s="48">
        <f t="shared" si="22"/>
        <v>5431.2750000000005</v>
      </c>
      <c r="Z96" s="48">
        <f t="shared" si="23"/>
        <v>543.12750000000005</v>
      </c>
      <c r="AA96" s="48">
        <f t="shared" si="24"/>
        <v>5491.0190249999996</v>
      </c>
      <c r="AB96" s="42">
        <f t="shared" si="25"/>
        <v>554592.92152500001</v>
      </c>
    </row>
    <row r="97" spans="1:28" x14ac:dyDescent="0.25">
      <c r="A97" s="41">
        <v>45394</v>
      </c>
      <c r="B97" s="44" t="str">
        <f t="shared" si="14"/>
        <v>Apr</v>
      </c>
      <c r="C97" s="16" t="s">
        <v>3</v>
      </c>
      <c r="D97" s="16"/>
      <c r="E97" s="16" t="s">
        <v>175</v>
      </c>
      <c r="F97" s="16" t="s">
        <v>207</v>
      </c>
      <c r="G97" s="20" t="str">
        <f>IFERROR(VLOOKUP(F97,Sheet2!A:F,2,0),"")</f>
        <v>Dollar Rum</v>
      </c>
      <c r="H97" s="44">
        <f>IFERROR(VLOOKUP(F97,Sheet2!A:G,7,0),"")</f>
        <v>65</v>
      </c>
      <c r="I97" s="56">
        <f t="shared" si="26"/>
        <v>1755</v>
      </c>
      <c r="J97" s="17">
        <v>54</v>
      </c>
      <c r="K97" s="21">
        <v>150</v>
      </c>
      <c r="L97" s="21">
        <v>150</v>
      </c>
      <c r="M97" s="21">
        <v>0</v>
      </c>
      <c r="N97" s="19">
        <f t="shared" si="15"/>
        <v>300</v>
      </c>
      <c r="O97" s="20">
        <v>1</v>
      </c>
      <c r="P97" s="20">
        <f>IFERROR(VLOOKUP(F97,Sheet2!$A:$F,4,0),"")</f>
        <v>1161.27</v>
      </c>
      <c r="Q97" s="20">
        <f>IFERROR(VLOOKUP(F97,Sheet2!$A:$F,5,0),"")</f>
        <v>1190.1300000000001</v>
      </c>
      <c r="R97" s="20">
        <f>IFERROR(VLOOKUP(F97,Sheet2!$A:$F,6,0),"")</f>
        <v>1272.08</v>
      </c>
      <c r="S97" s="48">
        <f t="shared" si="16"/>
        <v>174190.5</v>
      </c>
      <c r="T97" s="48">
        <f t="shared" si="17"/>
        <v>178519.50000000003</v>
      </c>
      <c r="U97" s="48">
        <f t="shared" si="18"/>
        <v>0</v>
      </c>
      <c r="V97" s="48">
        <f t="shared" si="19"/>
        <v>352710</v>
      </c>
      <c r="W97" s="48">
        <f t="shared" si="20"/>
        <v>187785</v>
      </c>
      <c r="X97" s="48">
        <f t="shared" si="21"/>
        <v>2632.5</v>
      </c>
      <c r="Y97" s="48">
        <f t="shared" si="22"/>
        <v>5431.2750000000005</v>
      </c>
      <c r="Z97" s="48">
        <f t="shared" si="23"/>
        <v>543.12750000000005</v>
      </c>
      <c r="AA97" s="48">
        <f t="shared" si="24"/>
        <v>5491.0190249999996</v>
      </c>
      <c r="AB97" s="42">
        <f t="shared" si="25"/>
        <v>554592.92152500001</v>
      </c>
    </row>
    <row r="98" spans="1:28" x14ac:dyDescent="0.25">
      <c r="A98" s="41">
        <v>45396</v>
      </c>
      <c r="B98" s="44" t="str">
        <f t="shared" si="14"/>
        <v>Apr</v>
      </c>
      <c r="C98" s="16" t="s">
        <v>3</v>
      </c>
      <c r="D98" s="16"/>
      <c r="E98" s="16" t="s">
        <v>35</v>
      </c>
      <c r="F98" s="16" t="s">
        <v>207</v>
      </c>
      <c r="G98" s="20" t="str">
        <f>IFERROR(VLOOKUP(F98,Sheet2!A:F,2,0),"")</f>
        <v>Dollar Rum</v>
      </c>
      <c r="H98" s="44">
        <f>IFERROR(VLOOKUP(F98,Sheet2!A:G,7,0),"")</f>
        <v>65</v>
      </c>
      <c r="I98" s="56">
        <f t="shared" si="26"/>
        <v>3510</v>
      </c>
      <c r="J98" s="17">
        <v>55</v>
      </c>
      <c r="K98" s="21">
        <v>600</v>
      </c>
      <c r="L98" s="21">
        <v>0</v>
      </c>
      <c r="M98" s="21">
        <v>0</v>
      </c>
      <c r="N98" s="19">
        <f t="shared" si="15"/>
        <v>600</v>
      </c>
      <c r="O98" s="20">
        <v>1</v>
      </c>
      <c r="P98" s="20">
        <f>IFERROR(VLOOKUP(F98,Sheet2!$A:$F,4,0),"")</f>
        <v>1161.27</v>
      </c>
      <c r="Q98" s="20">
        <f>IFERROR(VLOOKUP(F98,Sheet2!$A:$F,5,0),"")</f>
        <v>1190.1300000000001</v>
      </c>
      <c r="R98" s="20">
        <f>IFERROR(VLOOKUP(F98,Sheet2!$A:$F,6,0),"")</f>
        <v>1272.08</v>
      </c>
      <c r="S98" s="48">
        <f t="shared" si="16"/>
        <v>696762</v>
      </c>
      <c r="T98" s="48">
        <f t="shared" si="17"/>
        <v>0</v>
      </c>
      <c r="U98" s="48">
        <f t="shared" si="18"/>
        <v>0</v>
      </c>
      <c r="V98" s="48">
        <f t="shared" si="19"/>
        <v>696762</v>
      </c>
      <c r="W98" s="48">
        <f t="shared" si="20"/>
        <v>375570</v>
      </c>
      <c r="X98" s="48">
        <f t="shared" si="21"/>
        <v>5265</v>
      </c>
      <c r="Y98" s="48">
        <f t="shared" si="22"/>
        <v>10775.97</v>
      </c>
      <c r="Z98" s="48">
        <f t="shared" si="23"/>
        <v>1077.597</v>
      </c>
      <c r="AA98" s="48">
        <f t="shared" si="24"/>
        <v>10894.50567</v>
      </c>
      <c r="AB98" s="42">
        <f t="shared" si="25"/>
        <v>1100345.0726700001</v>
      </c>
    </row>
    <row r="99" spans="1:28" x14ac:dyDescent="0.25">
      <c r="A99" s="41">
        <v>45396</v>
      </c>
      <c r="B99" s="44" t="str">
        <f t="shared" si="14"/>
        <v>Apr</v>
      </c>
      <c r="C99" s="16" t="s">
        <v>3</v>
      </c>
      <c r="D99" s="16"/>
      <c r="E99" s="16" t="s">
        <v>36</v>
      </c>
      <c r="F99" s="16" t="s">
        <v>216</v>
      </c>
      <c r="G99" s="20" t="str">
        <f>IFERROR(VLOOKUP(F99,Sheet2!A:F,2,0),"")</f>
        <v>Jugni Saunfi</v>
      </c>
      <c r="H99" s="44">
        <f>IFERROR(VLOOKUP(F99,Sheet2!A:G,7,0),"")</f>
        <v>50</v>
      </c>
      <c r="I99" s="56">
        <f t="shared" si="26"/>
        <v>1350</v>
      </c>
      <c r="J99" s="17">
        <v>56</v>
      </c>
      <c r="K99" s="21">
        <v>300</v>
      </c>
      <c r="L99" s="21">
        <v>0</v>
      </c>
      <c r="M99" s="21">
        <v>0</v>
      </c>
      <c r="N99" s="19">
        <f t="shared" si="15"/>
        <v>300</v>
      </c>
      <c r="O99" s="20">
        <v>1</v>
      </c>
      <c r="P99" s="20">
        <f>IFERROR(VLOOKUP(F99,Sheet2!$A:$F,4,0),"")</f>
        <v>919.43</v>
      </c>
      <c r="Q99" s="20">
        <f>IFERROR(VLOOKUP(F99,Sheet2!$A:$F,5,0),"")</f>
        <v>948.3</v>
      </c>
      <c r="R99" s="20">
        <f>IFERROR(VLOOKUP(F99,Sheet2!$A:$F,6,0),"")</f>
        <v>1030.25</v>
      </c>
      <c r="S99" s="48">
        <f t="shared" si="16"/>
        <v>275829</v>
      </c>
      <c r="T99" s="48">
        <f t="shared" si="17"/>
        <v>0</v>
      </c>
      <c r="U99" s="48">
        <f t="shared" si="18"/>
        <v>0</v>
      </c>
      <c r="V99" s="48">
        <f t="shared" si="19"/>
        <v>275829</v>
      </c>
      <c r="W99" s="48">
        <f t="shared" si="20"/>
        <v>144450</v>
      </c>
      <c r="X99" s="48">
        <f t="shared" si="21"/>
        <v>2025</v>
      </c>
      <c r="Y99" s="48">
        <f t="shared" si="22"/>
        <v>4223.04</v>
      </c>
      <c r="Z99" s="48">
        <f t="shared" si="23"/>
        <v>422.30400000000003</v>
      </c>
      <c r="AA99" s="48">
        <f t="shared" si="24"/>
        <v>4269.4934400000002</v>
      </c>
      <c r="AB99" s="42">
        <f t="shared" si="25"/>
        <v>431218.83743999997</v>
      </c>
    </row>
    <row r="100" spans="1:28" x14ac:dyDescent="0.25">
      <c r="A100" s="41">
        <v>45396</v>
      </c>
      <c r="B100" s="44" t="str">
        <f t="shared" si="14"/>
        <v>Apr</v>
      </c>
      <c r="C100" s="16" t="s">
        <v>3</v>
      </c>
      <c r="D100" s="16"/>
      <c r="E100" s="16" t="s">
        <v>73</v>
      </c>
      <c r="F100" s="16" t="s">
        <v>217</v>
      </c>
      <c r="G100" s="20" t="str">
        <f>IFERROR(VLOOKUP(F100,Sheet2!A:F,2,0),"")</f>
        <v>Dollar Rum</v>
      </c>
      <c r="H100" s="44">
        <f>IFERROR(VLOOKUP(F100,Sheet2!A:G,7,0),"")</f>
        <v>65</v>
      </c>
      <c r="I100" s="56">
        <f t="shared" si="26"/>
        <v>1755</v>
      </c>
      <c r="J100" s="17">
        <v>57</v>
      </c>
      <c r="K100" s="21">
        <v>125</v>
      </c>
      <c r="L100" s="21">
        <v>100</v>
      </c>
      <c r="M100" s="21">
        <v>75</v>
      </c>
      <c r="N100" s="19">
        <f t="shared" si="15"/>
        <v>300</v>
      </c>
      <c r="O100" s="20">
        <v>1</v>
      </c>
      <c r="P100" s="20">
        <f>IFERROR(VLOOKUP(F100,Sheet2!$A:$F,4,0),"")</f>
        <v>1161.27</v>
      </c>
      <c r="Q100" s="20">
        <f>IFERROR(VLOOKUP(F100,Sheet2!$A:$F,5,0),"")</f>
        <v>1190.1300000000001</v>
      </c>
      <c r="R100" s="20">
        <f>IFERROR(VLOOKUP(F100,Sheet2!$A:$F,6,0),"")</f>
        <v>1272.08</v>
      </c>
      <c r="S100" s="48">
        <f t="shared" si="16"/>
        <v>145158.75</v>
      </c>
      <c r="T100" s="48">
        <f t="shared" si="17"/>
        <v>119013.00000000001</v>
      </c>
      <c r="U100" s="48">
        <f t="shared" si="18"/>
        <v>95406</v>
      </c>
      <c r="V100" s="48">
        <f t="shared" si="19"/>
        <v>359577.75</v>
      </c>
      <c r="W100" s="48">
        <f t="shared" si="20"/>
        <v>187785</v>
      </c>
      <c r="X100" s="48">
        <f t="shared" si="21"/>
        <v>2632.5</v>
      </c>
      <c r="Y100" s="48">
        <f t="shared" si="22"/>
        <v>5499.9525000000003</v>
      </c>
      <c r="Z100" s="48">
        <f t="shared" si="23"/>
        <v>549.99525000000006</v>
      </c>
      <c r="AA100" s="48">
        <f t="shared" si="24"/>
        <v>5560.4519775000008</v>
      </c>
      <c r="AB100" s="42">
        <f t="shared" si="25"/>
        <v>561605.64972750004</v>
      </c>
    </row>
    <row r="101" spans="1:28" x14ac:dyDescent="0.25">
      <c r="A101" s="41">
        <v>45396</v>
      </c>
      <c r="B101" s="44" t="str">
        <f t="shared" si="14"/>
        <v>Apr</v>
      </c>
      <c r="C101" s="16" t="s">
        <v>3</v>
      </c>
      <c r="D101" s="16"/>
      <c r="E101" s="16" t="s">
        <v>73</v>
      </c>
      <c r="F101" s="16" t="s">
        <v>217</v>
      </c>
      <c r="G101" s="20" t="str">
        <f>IFERROR(VLOOKUP(F101,Sheet2!A:F,2,0),"")</f>
        <v>Dollar Rum</v>
      </c>
      <c r="H101" s="44">
        <f>IFERROR(VLOOKUP(F101,Sheet2!A:G,7,0),"")</f>
        <v>65</v>
      </c>
      <c r="I101" s="56">
        <f t="shared" si="26"/>
        <v>1755</v>
      </c>
      <c r="J101" s="17">
        <v>58</v>
      </c>
      <c r="K101" s="21">
        <v>125</v>
      </c>
      <c r="L101" s="21">
        <v>100</v>
      </c>
      <c r="M101" s="21">
        <v>75</v>
      </c>
      <c r="N101" s="19">
        <f t="shared" si="15"/>
        <v>300</v>
      </c>
      <c r="O101" s="20">
        <v>1</v>
      </c>
      <c r="P101" s="20">
        <f>IFERROR(VLOOKUP(F101,Sheet2!$A:$F,4,0),"")</f>
        <v>1161.27</v>
      </c>
      <c r="Q101" s="20">
        <f>IFERROR(VLOOKUP(F101,Sheet2!$A:$F,5,0),"")</f>
        <v>1190.1300000000001</v>
      </c>
      <c r="R101" s="20">
        <f>IFERROR(VLOOKUP(F101,Sheet2!$A:$F,6,0),"")</f>
        <v>1272.08</v>
      </c>
      <c r="S101" s="48">
        <f t="shared" si="16"/>
        <v>145158.75</v>
      </c>
      <c r="T101" s="48">
        <f t="shared" si="17"/>
        <v>119013.00000000001</v>
      </c>
      <c r="U101" s="48">
        <f t="shared" si="18"/>
        <v>95406</v>
      </c>
      <c r="V101" s="48">
        <f t="shared" si="19"/>
        <v>359577.75</v>
      </c>
      <c r="W101" s="48">
        <f t="shared" si="20"/>
        <v>187785</v>
      </c>
      <c r="X101" s="48">
        <f t="shared" si="21"/>
        <v>2632.5</v>
      </c>
      <c r="Y101" s="48">
        <f t="shared" si="22"/>
        <v>5499.9525000000003</v>
      </c>
      <c r="Z101" s="48">
        <f t="shared" si="23"/>
        <v>549.99525000000006</v>
      </c>
      <c r="AA101" s="48">
        <f t="shared" si="24"/>
        <v>5560.4519775000008</v>
      </c>
      <c r="AB101" s="42">
        <f t="shared" si="25"/>
        <v>561605.64972750004</v>
      </c>
    </row>
    <row r="102" spans="1:28" x14ac:dyDescent="0.25">
      <c r="A102" s="41">
        <v>45396</v>
      </c>
      <c r="B102" s="44" t="str">
        <f t="shared" si="14"/>
        <v>Apr</v>
      </c>
      <c r="C102" s="16" t="s">
        <v>3</v>
      </c>
      <c r="D102" s="16"/>
      <c r="E102" s="16" t="s">
        <v>73</v>
      </c>
      <c r="F102" s="16" t="s">
        <v>217</v>
      </c>
      <c r="G102" s="20" t="str">
        <f>IFERROR(VLOOKUP(F102,Sheet2!A:F,2,0),"")</f>
        <v>Dollar Rum</v>
      </c>
      <c r="H102" s="44">
        <f>IFERROR(VLOOKUP(F102,Sheet2!A:G,7,0),"")</f>
        <v>65</v>
      </c>
      <c r="I102" s="56">
        <f t="shared" si="26"/>
        <v>1755</v>
      </c>
      <c r="J102" s="17">
        <v>59</v>
      </c>
      <c r="K102" s="21">
        <v>125</v>
      </c>
      <c r="L102" s="21">
        <v>100</v>
      </c>
      <c r="M102" s="21">
        <v>75</v>
      </c>
      <c r="N102" s="19">
        <f t="shared" si="15"/>
        <v>300</v>
      </c>
      <c r="O102" s="20">
        <v>1</v>
      </c>
      <c r="P102" s="20">
        <f>IFERROR(VLOOKUP(F102,Sheet2!$A:$F,4,0),"")</f>
        <v>1161.27</v>
      </c>
      <c r="Q102" s="20">
        <f>IFERROR(VLOOKUP(F102,Sheet2!$A:$F,5,0),"")</f>
        <v>1190.1300000000001</v>
      </c>
      <c r="R102" s="20">
        <f>IFERROR(VLOOKUP(F102,Sheet2!$A:$F,6,0),"")</f>
        <v>1272.08</v>
      </c>
      <c r="S102" s="48">
        <f t="shared" si="16"/>
        <v>145158.75</v>
      </c>
      <c r="T102" s="48">
        <f t="shared" si="17"/>
        <v>119013.00000000001</v>
      </c>
      <c r="U102" s="48">
        <f t="shared" si="18"/>
        <v>95406</v>
      </c>
      <c r="V102" s="48">
        <f t="shared" si="19"/>
        <v>359577.75</v>
      </c>
      <c r="W102" s="48">
        <f t="shared" si="20"/>
        <v>187785</v>
      </c>
      <c r="X102" s="48">
        <f t="shared" si="21"/>
        <v>2632.5</v>
      </c>
      <c r="Y102" s="48">
        <f t="shared" si="22"/>
        <v>5499.9525000000003</v>
      </c>
      <c r="Z102" s="48">
        <f t="shared" si="23"/>
        <v>549.99525000000006</v>
      </c>
      <c r="AA102" s="48">
        <f t="shared" si="24"/>
        <v>5560.4519775000008</v>
      </c>
      <c r="AB102" s="42">
        <f t="shared" si="25"/>
        <v>561605.64972750004</v>
      </c>
    </row>
    <row r="103" spans="1:28" x14ac:dyDescent="0.25">
      <c r="A103" s="41">
        <v>45396</v>
      </c>
      <c r="B103" s="44" t="str">
        <f t="shared" si="14"/>
        <v>Apr</v>
      </c>
      <c r="C103" s="16" t="s">
        <v>3</v>
      </c>
      <c r="D103" s="16"/>
      <c r="E103" s="16" t="s">
        <v>73</v>
      </c>
      <c r="F103" s="16" t="s">
        <v>217</v>
      </c>
      <c r="G103" s="20" t="str">
        <f>IFERROR(VLOOKUP(F103,Sheet2!A:F,2,0),"")</f>
        <v>Dollar Rum</v>
      </c>
      <c r="H103" s="44">
        <f>IFERROR(VLOOKUP(F103,Sheet2!A:G,7,0),"")</f>
        <v>65</v>
      </c>
      <c r="I103" s="56">
        <f t="shared" si="26"/>
        <v>1755</v>
      </c>
      <c r="J103" s="17">
        <v>60</v>
      </c>
      <c r="K103" s="21">
        <v>125</v>
      </c>
      <c r="L103" s="21">
        <v>100</v>
      </c>
      <c r="M103" s="21">
        <v>75</v>
      </c>
      <c r="N103" s="19">
        <f t="shared" si="15"/>
        <v>300</v>
      </c>
      <c r="O103" s="20">
        <v>1</v>
      </c>
      <c r="P103" s="20">
        <f>IFERROR(VLOOKUP(F103,Sheet2!$A:$F,4,0),"")</f>
        <v>1161.27</v>
      </c>
      <c r="Q103" s="20">
        <f>IFERROR(VLOOKUP(F103,Sheet2!$A:$F,5,0),"")</f>
        <v>1190.1300000000001</v>
      </c>
      <c r="R103" s="20">
        <f>IFERROR(VLOOKUP(F103,Sheet2!$A:$F,6,0),"")</f>
        <v>1272.08</v>
      </c>
      <c r="S103" s="48">
        <f t="shared" si="16"/>
        <v>145158.75</v>
      </c>
      <c r="T103" s="48">
        <f t="shared" si="17"/>
        <v>119013.00000000001</v>
      </c>
      <c r="U103" s="48">
        <f t="shared" si="18"/>
        <v>95406</v>
      </c>
      <c r="V103" s="48">
        <f t="shared" si="19"/>
        <v>359577.75</v>
      </c>
      <c r="W103" s="48">
        <f t="shared" si="20"/>
        <v>187785</v>
      </c>
      <c r="X103" s="48">
        <f t="shared" si="21"/>
        <v>2632.5</v>
      </c>
      <c r="Y103" s="48">
        <f t="shared" si="22"/>
        <v>5499.9525000000003</v>
      </c>
      <c r="Z103" s="48">
        <f t="shared" si="23"/>
        <v>549.99525000000006</v>
      </c>
      <c r="AA103" s="48">
        <f t="shared" si="24"/>
        <v>5560.4519775000008</v>
      </c>
      <c r="AB103" s="42">
        <f t="shared" si="25"/>
        <v>561605.64972750004</v>
      </c>
    </row>
    <row r="104" spans="1:28" x14ac:dyDescent="0.25">
      <c r="A104" s="41">
        <v>45396</v>
      </c>
      <c r="B104" s="44" t="str">
        <f t="shared" si="14"/>
        <v>Apr</v>
      </c>
      <c r="C104" s="16" t="s">
        <v>3</v>
      </c>
      <c r="D104" s="16"/>
      <c r="E104" s="16" t="s">
        <v>49</v>
      </c>
      <c r="F104" s="16" t="s">
        <v>216</v>
      </c>
      <c r="G104" s="20" t="str">
        <f>IFERROR(VLOOKUP(F104,Sheet2!A:F,2,0),"")</f>
        <v>Jugni Saunfi</v>
      </c>
      <c r="H104" s="44">
        <f>IFERROR(VLOOKUP(F104,Sheet2!A:G,7,0),"")</f>
        <v>50</v>
      </c>
      <c r="I104" s="56">
        <f t="shared" si="26"/>
        <v>1170</v>
      </c>
      <c r="J104" s="17">
        <v>61</v>
      </c>
      <c r="K104" s="21">
        <v>260</v>
      </c>
      <c r="L104" s="21">
        <v>0</v>
      </c>
      <c r="M104" s="21">
        <v>0</v>
      </c>
      <c r="N104" s="19">
        <f t="shared" si="15"/>
        <v>260</v>
      </c>
      <c r="O104" s="20">
        <v>1</v>
      </c>
      <c r="P104" s="20">
        <f>IFERROR(VLOOKUP(F104,Sheet2!$A:$F,4,0),"")</f>
        <v>919.43</v>
      </c>
      <c r="Q104" s="20">
        <f>IFERROR(VLOOKUP(F104,Sheet2!$A:$F,5,0),"")</f>
        <v>948.3</v>
      </c>
      <c r="R104" s="20">
        <f>IFERROR(VLOOKUP(F104,Sheet2!$A:$F,6,0),"")</f>
        <v>1030.25</v>
      </c>
      <c r="S104" s="48">
        <f t="shared" si="16"/>
        <v>239051.8</v>
      </c>
      <c r="T104" s="48">
        <f t="shared" si="17"/>
        <v>0</v>
      </c>
      <c r="U104" s="48">
        <f t="shared" si="18"/>
        <v>0</v>
      </c>
      <c r="V104" s="48">
        <f t="shared" si="19"/>
        <v>239051.8</v>
      </c>
      <c r="W104" s="48">
        <f t="shared" si="20"/>
        <v>125190</v>
      </c>
      <c r="X104" s="48">
        <f t="shared" si="21"/>
        <v>1755</v>
      </c>
      <c r="Y104" s="48">
        <f t="shared" si="22"/>
        <v>3659.9679999999998</v>
      </c>
      <c r="Z104" s="48">
        <f t="shared" si="23"/>
        <v>365.99680000000001</v>
      </c>
      <c r="AA104" s="48">
        <f t="shared" si="24"/>
        <v>3700.227648</v>
      </c>
      <c r="AB104" s="42">
        <f t="shared" si="25"/>
        <v>373722.992448</v>
      </c>
    </row>
    <row r="105" spans="1:28" x14ac:dyDescent="0.25">
      <c r="A105" s="41">
        <v>45396</v>
      </c>
      <c r="B105" s="44" t="str">
        <f t="shared" si="14"/>
        <v>Apr</v>
      </c>
      <c r="C105" s="16" t="s">
        <v>3</v>
      </c>
      <c r="D105" s="16"/>
      <c r="E105" s="16" t="s">
        <v>49</v>
      </c>
      <c r="F105" s="16" t="s">
        <v>217</v>
      </c>
      <c r="G105" s="20" t="str">
        <f>IFERROR(VLOOKUP(F105,Sheet2!A:F,2,0),"")</f>
        <v>Dollar Rum</v>
      </c>
      <c r="H105" s="44">
        <f>IFERROR(VLOOKUP(F105,Sheet2!A:G,7,0),"")</f>
        <v>65</v>
      </c>
      <c r="I105" s="56">
        <f t="shared" si="26"/>
        <v>1755</v>
      </c>
      <c r="J105" s="17">
        <v>62</v>
      </c>
      <c r="K105" s="21">
        <v>0</v>
      </c>
      <c r="L105" s="21">
        <v>0</v>
      </c>
      <c r="M105" s="21">
        <v>300</v>
      </c>
      <c r="N105" s="19">
        <f t="shared" si="15"/>
        <v>300</v>
      </c>
      <c r="O105" s="20">
        <v>1</v>
      </c>
      <c r="P105" s="20">
        <f>IFERROR(VLOOKUP(F105,Sheet2!$A:$F,4,0),"")</f>
        <v>1161.27</v>
      </c>
      <c r="Q105" s="20">
        <f>IFERROR(VLOOKUP(F105,Sheet2!$A:$F,5,0),"")</f>
        <v>1190.1300000000001</v>
      </c>
      <c r="R105" s="20">
        <f>IFERROR(VLOOKUP(F105,Sheet2!$A:$F,6,0),"")</f>
        <v>1272.08</v>
      </c>
      <c r="S105" s="48">
        <f t="shared" si="16"/>
        <v>0</v>
      </c>
      <c r="T105" s="48">
        <f t="shared" si="17"/>
        <v>0</v>
      </c>
      <c r="U105" s="48">
        <f t="shared" si="18"/>
        <v>381624</v>
      </c>
      <c r="V105" s="48">
        <f t="shared" si="19"/>
        <v>381624</v>
      </c>
      <c r="W105" s="48">
        <f t="shared" si="20"/>
        <v>187785</v>
      </c>
      <c r="X105" s="48">
        <f t="shared" si="21"/>
        <v>2632.5</v>
      </c>
      <c r="Y105" s="48">
        <f t="shared" si="22"/>
        <v>5720.415</v>
      </c>
      <c r="Z105" s="48">
        <f t="shared" si="23"/>
        <v>572.04150000000004</v>
      </c>
      <c r="AA105" s="48">
        <f t="shared" si="24"/>
        <v>5783.3395650000011</v>
      </c>
      <c r="AB105" s="42">
        <f t="shared" si="25"/>
        <v>584117.29606500012</v>
      </c>
    </row>
    <row r="106" spans="1:28" x14ac:dyDescent="0.25">
      <c r="A106" s="41">
        <v>45396</v>
      </c>
      <c r="B106" s="44" t="str">
        <f t="shared" si="14"/>
        <v>Apr</v>
      </c>
      <c r="C106" s="16" t="s">
        <v>3</v>
      </c>
      <c r="D106" s="16"/>
      <c r="E106" s="16" t="s">
        <v>50</v>
      </c>
      <c r="F106" s="16" t="s">
        <v>217</v>
      </c>
      <c r="G106" s="20" t="str">
        <f>IFERROR(VLOOKUP(F106,Sheet2!A:F,2,0),"")</f>
        <v>Dollar Rum</v>
      </c>
      <c r="H106" s="44">
        <f>IFERROR(VLOOKUP(F106,Sheet2!A:G,7,0),"")</f>
        <v>65</v>
      </c>
      <c r="I106" s="56">
        <f t="shared" si="26"/>
        <v>7020</v>
      </c>
      <c r="J106" s="17">
        <v>63</v>
      </c>
      <c r="K106" s="21">
        <v>400</v>
      </c>
      <c r="L106" s="21">
        <v>400</v>
      </c>
      <c r="M106" s="21">
        <v>400</v>
      </c>
      <c r="N106" s="19">
        <f t="shared" si="15"/>
        <v>1200</v>
      </c>
      <c r="O106" s="20">
        <v>1</v>
      </c>
      <c r="P106" s="20">
        <f>IFERROR(VLOOKUP(F106,Sheet2!$A:$F,4,0),"")</f>
        <v>1161.27</v>
      </c>
      <c r="Q106" s="20">
        <f>IFERROR(VLOOKUP(F106,Sheet2!$A:$F,5,0),"")</f>
        <v>1190.1300000000001</v>
      </c>
      <c r="R106" s="20">
        <f>IFERROR(VLOOKUP(F106,Sheet2!$A:$F,6,0),"")</f>
        <v>1272.08</v>
      </c>
      <c r="S106" s="48">
        <f t="shared" si="16"/>
        <v>464508</v>
      </c>
      <c r="T106" s="48">
        <f t="shared" si="17"/>
        <v>476052.00000000006</v>
      </c>
      <c r="U106" s="48">
        <f t="shared" si="18"/>
        <v>508832</v>
      </c>
      <c r="V106" s="48">
        <f t="shared" si="19"/>
        <v>1449392</v>
      </c>
      <c r="W106" s="48">
        <f t="shared" si="20"/>
        <v>751140</v>
      </c>
      <c r="X106" s="48">
        <f t="shared" si="21"/>
        <v>10530</v>
      </c>
      <c r="Y106" s="48">
        <f t="shared" si="22"/>
        <v>22110.62</v>
      </c>
      <c r="Z106" s="48">
        <f t="shared" si="23"/>
        <v>2211.0619999999999</v>
      </c>
      <c r="AA106" s="48">
        <f t="shared" si="24"/>
        <v>22353.83682</v>
      </c>
      <c r="AB106" s="42">
        <f t="shared" si="25"/>
        <v>2257737.5188199999</v>
      </c>
    </row>
    <row r="107" spans="1:28" x14ac:dyDescent="0.25">
      <c r="A107" s="41">
        <v>45396</v>
      </c>
      <c r="B107" s="44" t="str">
        <f t="shared" si="14"/>
        <v>Apr</v>
      </c>
      <c r="C107" s="16" t="s">
        <v>3</v>
      </c>
      <c r="D107" s="16"/>
      <c r="E107" s="16" t="s">
        <v>19</v>
      </c>
      <c r="F107" s="16" t="s">
        <v>217</v>
      </c>
      <c r="G107" s="20" t="str">
        <f>IFERROR(VLOOKUP(F107,Sheet2!A:F,2,0),"")</f>
        <v>Dollar Rum</v>
      </c>
      <c r="H107" s="44">
        <f>IFERROR(VLOOKUP(F107,Sheet2!A:G,7,0),"")</f>
        <v>65</v>
      </c>
      <c r="I107" s="56">
        <f t="shared" si="26"/>
        <v>1889.55</v>
      </c>
      <c r="J107" s="17">
        <v>64</v>
      </c>
      <c r="K107" s="21">
        <v>73</v>
      </c>
      <c r="L107" s="21">
        <v>200</v>
      </c>
      <c r="M107" s="21">
        <v>50</v>
      </c>
      <c r="N107" s="19">
        <f t="shared" si="15"/>
        <v>323</v>
      </c>
      <c r="O107" s="20">
        <v>1</v>
      </c>
      <c r="P107" s="20">
        <f>IFERROR(VLOOKUP(F107,Sheet2!$A:$F,4,0),"")</f>
        <v>1161.27</v>
      </c>
      <c r="Q107" s="20">
        <f>IFERROR(VLOOKUP(F107,Sheet2!$A:$F,5,0),"")</f>
        <v>1190.1300000000001</v>
      </c>
      <c r="R107" s="20">
        <f>IFERROR(VLOOKUP(F107,Sheet2!$A:$F,6,0),"")</f>
        <v>1272.08</v>
      </c>
      <c r="S107" s="48">
        <f t="shared" si="16"/>
        <v>84772.709999999992</v>
      </c>
      <c r="T107" s="48">
        <f t="shared" si="17"/>
        <v>238026.00000000003</v>
      </c>
      <c r="U107" s="48">
        <f t="shared" si="18"/>
        <v>63604</v>
      </c>
      <c r="V107" s="48">
        <f t="shared" si="19"/>
        <v>386402.71</v>
      </c>
      <c r="W107" s="48">
        <f t="shared" si="20"/>
        <v>202181.85</v>
      </c>
      <c r="X107" s="48">
        <f t="shared" si="21"/>
        <v>2834.3249999999998</v>
      </c>
      <c r="Y107" s="48">
        <f t="shared" si="22"/>
        <v>5914.1888500000005</v>
      </c>
      <c r="Z107" s="48">
        <f t="shared" si="23"/>
        <v>591.41888500000005</v>
      </c>
      <c r="AA107" s="48">
        <f t="shared" si="24"/>
        <v>5979.2449273500015</v>
      </c>
      <c r="AB107" s="42">
        <f t="shared" si="25"/>
        <v>603903.73766235006</v>
      </c>
    </row>
    <row r="108" spans="1:28" x14ac:dyDescent="0.25">
      <c r="A108" s="41">
        <v>45396</v>
      </c>
      <c r="B108" s="44" t="str">
        <f t="shared" si="14"/>
        <v>Apr</v>
      </c>
      <c r="C108" s="16" t="s">
        <v>3</v>
      </c>
      <c r="D108" s="16"/>
      <c r="E108" s="16" t="s">
        <v>19</v>
      </c>
      <c r="F108" s="16" t="s">
        <v>216</v>
      </c>
      <c r="G108" s="20" t="str">
        <f>IFERROR(VLOOKUP(F108,Sheet2!A:F,2,0),"")</f>
        <v>Jugni Saunfi</v>
      </c>
      <c r="H108" s="44">
        <f>IFERROR(VLOOKUP(F108,Sheet2!A:G,7,0),"")</f>
        <v>50</v>
      </c>
      <c r="I108" s="56">
        <f t="shared" si="26"/>
        <v>0.3735</v>
      </c>
      <c r="J108" s="17">
        <v>64</v>
      </c>
      <c r="K108" s="21">
        <v>8.3000000000000004E-2</v>
      </c>
      <c r="L108" s="21">
        <v>0</v>
      </c>
      <c r="M108" s="21">
        <v>0</v>
      </c>
      <c r="N108" s="19">
        <f t="shared" si="15"/>
        <v>8.3000000000000004E-2</v>
      </c>
      <c r="O108" s="20">
        <v>1</v>
      </c>
      <c r="P108" s="20">
        <f>IFERROR(VLOOKUP(F108,Sheet2!$A:$F,4,0),"")</f>
        <v>919.43</v>
      </c>
      <c r="Q108" s="20">
        <f>IFERROR(VLOOKUP(F108,Sheet2!$A:$F,5,0),"")</f>
        <v>948.3</v>
      </c>
      <c r="R108" s="20">
        <f>IFERROR(VLOOKUP(F108,Sheet2!$A:$F,6,0),"")</f>
        <v>1030.25</v>
      </c>
      <c r="S108" s="48">
        <f t="shared" si="16"/>
        <v>76.312690000000003</v>
      </c>
      <c r="T108" s="48">
        <f t="shared" si="17"/>
        <v>0</v>
      </c>
      <c r="U108" s="48">
        <f t="shared" si="18"/>
        <v>0</v>
      </c>
      <c r="V108" s="48">
        <f t="shared" si="19"/>
        <v>76.312690000000003</v>
      </c>
      <c r="W108" s="48">
        <f t="shared" si="20"/>
        <v>39.964500000000001</v>
      </c>
      <c r="X108" s="48">
        <f t="shared" si="21"/>
        <v>0.56025000000000003</v>
      </c>
      <c r="Y108" s="48">
        <f t="shared" si="22"/>
        <v>1.1683744</v>
      </c>
      <c r="Z108" s="48">
        <f t="shared" si="23"/>
        <v>0.11683744000000001</v>
      </c>
      <c r="AA108" s="48">
        <f t="shared" si="24"/>
        <v>1.1812265184000001</v>
      </c>
      <c r="AB108" s="42">
        <f t="shared" si="25"/>
        <v>119.3038783584</v>
      </c>
    </row>
    <row r="109" spans="1:28" x14ac:dyDescent="0.25">
      <c r="A109" s="41">
        <v>45396</v>
      </c>
      <c r="B109" s="44" t="str">
        <f t="shared" si="14"/>
        <v>Apr</v>
      </c>
      <c r="C109" s="16" t="s">
        <v>3</v>
      </c>
      <c r="D109" s="16"/>
      <c r="E109" s="16" t="s">
        <v>72</v>
      </c>
      <c r="F109" s="16" t="s">
        <v>217</v>
      </c>
      <c r="G109" s="20" t="str">
        <f>IFERROR(VLOOKUP(F109,Sheet2!A:F,2,0),"")</f>
        <v>Dollar Rum</v>
      </c>
      <c r="H109" s="44">
        <f>IFERROR(VLOOKUP(F109,Sheet2!A:G,7,0),"")</f>
        <v>65</v>
      </c>
      <c r="I109" s="56">
        <f t="shared" si="26"/>
        <v>2106</v>
      </c>
      <c r="J109" s="17">
        <v>65</v>
      </c>
      <c r="K109" s="21">
        <v>300</v>
      </c>
      <c r="L109" s="21">
        <v>0</v>
      </c>
      <c r="M109" s="21">
        <v>60</v>
      </c>
      <c r="N109" s="19">
        <f t="shared" si="15"/>
        <v>360</v>
      </c>
      <c r="O109" s="20">
        <v>1</v>
      </c>
      <c r="P109" s="20">
        <f>IFERROR(VLOOKUP(F109,Sheet2!$A:$F,4,0),"")</f>
        <v>1161.27</v>
      </c>
      <c r="Q109" s="20">
        <f>IFERROR(VLOOKUP(F109,Sheet2!$A:$F,5,0),"")</f>
        <v>1190.1300000000001</v>
      </c>
      <c r="R109" s="20">
        <f>IFERROR(VLOOKUP(F109,Sheet2!$A:$F,6,0),"")</f>
        <v>1272.08</v>
      </c>
      <c r="S109" s="48">
        <f t="shared" si="16"/>
        <v>348381</v>
      </c>
      <c r="T109" s="48">
        <f t="shared" si="17"/>
        <v>0</v>
      </c>
      <c r="U109" s="48">
        <f t="shared" si="18"/>
        <v>76324.799999999988</v>
      </c>
      <c r="V109" s="48">
        <f t="shared" si="19"/>
        <v>424705.8</v>
      </c>
      <c r="W109" s="48">
        <f t="shared" si="20"/>
        <v>225342</v>
      </c>
      <c r="X109" s="48">
        <f t="shared" si="21"/>
        <v>3159</v>
      </c>
      <c r="Y109" s="48">
        <f t="shared" si="22"/>
        <v>6532.0680000000002</v>
      </c>
      <c r="Z109" s="48">
        <f t="shared" si="23"/>
        <v>653.20680000000004</v>
      </c>
      <c r="AA109" s="48">
        <f t="shared" si="24"/>
        <v>6603.9207480000005</v>
      </c>
      <c r="AB109" s="42">
        <f t="shared" si="25"/>
        <v>666995.99554800009</v>
      </c>
    </row>
    <row r="110" spans="1:28" x14ac:dyDescent="0.25">
      <c r="A110" s="41">
        <v>45396</v>
      </c>
      <c r="B110" s="44" t="str">
        <f t="shared" si="14"/>
        <v>Apr</v>
      </c>
      <c r="C110" s="16" t="s">
        <v>26</v>
      </c>
      <c r="D110" s="16"/>
      <c r="E110" s="16" t="s">
        <v>39</v>
      </c>
      <c r="F110" s="16" t="s">
        <v>223</v>
      </c>
      <c r="G110" s="20" t="str">
        <f>IFERROR(VLOOKUP(F110,Sheet2!A:F,2,0),"")</f>
        <v>Jalwa Mota Santra</v>
      </c>
      <c r="H110" s="44">
        <f>IFERROR(VLOOKUP(F110,Sheet2!A:G,7,0),"")</f>
        <v>50</v>
      </c>
      <c r="I110" s="56">
        <f t="shared" si="26"/>
        <v>1350</v>
      </c>
      <c r="J110" s="17">
        <v>32</v>
      </c>
      <c r="K110" s="21">
        <v>300</v>
      </c>
      <c r="L110" s="21">
        <v>0</v>
      </c>
      <c r="M110" s="21">
        <v>0</v>
      </c>
      <c r="N110" s="19">
        <f t="shared" si="15"/>
        <v>300</v>
      </c>
      <c r="O110" s="20">
        <v>1</v>
      </c>
      <c r="P110" s="20">
        <f>IFERROR(VLOOKUP(F110,Sheet2!$A:$F,4,0),"")</f>
        <v>919.43</v>
      </c>
      <c r="Q110" s="20">
        <f>IFERROR(VLOOKUP(F110,Sheet2!$A:$F,5,0),"")</f>
        <v>948.3</v>
      </c>
      <c r="R110" s="20">
        <f>IFERROR(VLOOKUP(F110,Sheet2!$A:$F,6,0),"")</f>
        <v>1030.25</v>
      </c>
      <c r="S110" s="48">
        <f t="shared" si="16"/>
        <v>275829</v>
      </c>
      <c r="T110" s="48">
        <f t="shared" si="17"/>
        <v>0</v>
      </c>
      <c r="U110" s="48">
        <f t="shared" si="18"/>
        <v>0</v>
      </c>
      <c r="V110" s="48">
        <f t="shared" si="19"/>
        <v>275829</v>
      </c>
      <c r="W110" s="48">
        <f t="shared" si="20"/>
        <v>144450</v>
      </c>
      <c r="X110" s="48">
        <f t="shared" si="21"/>
        <v>2025</v>
      </c>
      <c r="Y110" s="48">
        <f t="shared" si="22"/>
        <v>4223.04</v>
      </c>
      <c r="Z110" s="48">
        <f t="shared" si="23"/>
        <v>422.30400000000003</v>
      </c>
      <c r="AA110" s="48">
        <f t="shared" si="24"/>
        <v>4269.4934400000002</v>
      </c>
      <c r="AB110" s="42">
        <f t="shared" si="25"/>
        <v>431218.83743999997</v>
      </c>
    </row>
    <row r="111" spans="1:28" x14ac:dyDescent="0.25">
      <c r="A111" s="41">
        <v>45396</v>
      </c>
      <c r="B111" s="44" t="str">
        <f t="shared" si="14"/>
        <v>Apr</v>
      </c>
      <c r="C111" s="16" t="s">
        <v>26</v>
      </c>
      <c r="D111" s="16"/>
      <c r="E111" s="16" t="s">
        <v>39</v>
      </c>
      <c r="F111" s="16" t="s">
        <v>213</v>
      </c>
      <c r="G111" s="20" t="str">
        <f>IFERROR(VLOOKUP(F111,Sheet2!A:F,2,0),"")</f>
        <v>Malwa</v>
      </c>
      <c r="H111" s="44">
        <f>IFERROR(VLOOKUP(F111,Sheet2!A:G,7,0),"")</f>
        <v>50</v>
      </c>
      <c r="I111" s="56">
        <f t="shared" si="26"/>
        <v>1800</v>
      </c>
      <c r="J111" s="17">
        <v>32</v>
      </c>
      <c r="K111" s="21">
        <v>400</v>
      </c>
      <c r="L111" s="21">
        <v>0</v>
      </c>
      <c r="M111" s="21">
        <v>0</v>
      </c>
      <c r="N111" s="19">
        <f t="shared" si="15"/>
        <v>400</v>
      </c>
      <c r="O111" s="20">
        <v>1</v>
      </c>
      <c r="P111" s="20">
        <f>IFERROR(VLOOKUP(F111,Sheet2!$A:$F,4,0),"")</f>
        <v>919.43</v>
      </c>
      <c r="Q111" s="20">
        <f>IFERROR(VLOOKUP(F111,Sheet2!$A:$F,5,0),"")</f>
        <v>948.3</v>
      </c>
      <c r="R111" s="20">
        <f>IFERROR(VLOOKUP(F111,Sheet2!$A:$F,6,0),"")</f>
        <v>1030.25</v>
      </c>
      <c r="S111" s="48">
        <f t="shared" si="16"/>
        <v>367772</v>
      </c>
      <c r="T111" s="48">
        <f t="shared" si="17"/>
        <v>0</v>
      </c>
      <c r="U111" s="48">
        <f t="shared" si="18"/>
        <v>0</v>
      </c>
      <c r="V111" s="48">
        <f t="shared" si="19"/>
        <v>367772</v>
      </c>
      <c r="W111" s="48">
        <f t="shared" si="20"/>
        <v>192600</v>
      </c>
      <c r="X111" s="48">
        <f t="shared" si="21"/>
        <v>2700</v>
      </c>
      <c r="Y111" s="48">
        <f t="shared" si="22"/>
        <v>5630.72</v>
      </c>
      <c r="Z111" s="48">
        <f t="shared" si="23"/>
        <v>563.072</v>
      </c>
      <c r="AA111" s="48">
        <f t="shared" si="24"/>
        <v>5692.6579200000006</v>
      </c>
      <c r="AB111" s="42">
        <f t="shared" si="25"/>
        <v>574958.44992000004</v>
      </c>
    </row>
    <row r="112" spans="1:28" x14ac:dyDescent="0.25">
      <c r="A112" s="41">
        <v>45396</v>
      </c>
      <c r="B112" s="44" t="str">
        <f t="shared" si="14"/>
        <v>Apr</v>
      </c>
      <c r="C112" s="16" t="s">
        <v>26</v>
      </c>
      <c r="D112" s="16"/>
      <c r="E112" s="16" t="s">
        <v>39</v>
      </c>
      <c r="F112" s="16" t="s">
        <v>213</v>
      </c>
      <c r="G112" s="20" t="str">
        <f>IFERROR(VLOOKUP(F112,Sheet2!A:F,2,0),"")</f>
        <v>Malwa</v>
      </c>
      <c r="H112" s="44">
        <f>IFERROR(VLOOKUP(F112,Sheet2!A:G,7,0),"")</f>
        <v>50</v>
      </c>
      <c r="I112" s="56">
        <f t="shared" si="26"/>
        <v>3150</v>
      </c>
      <c r="J112" s="17">
        <v>33</v>
      </c>
      <c r="K112" s="21">
        <v>700</v>
      </c>
      <c r="L112" s="21">
        <v>0</v>
      </c>
      <c r="M112" s="21">
        <v>0</v>
      </c>
      <c r="N112" s="19">
        <f t="shared" si="15"/>
        <v>700</v>
      </c>
      <c r="O112" s="20">
        <v>1</v>
      </c>
      <c r="P112" s="20">
        <f>IFERROR(VLOOKUP(F112,Sheet2!$A:$F,4,0),"")</f>
        <v>919.43</v>
      </c>
      <c r="Q112" s="20">
        <f>IFERROR(VLOOKUP(F112,Sheet2!$A:$F,5,0),"")</f>
        <v>948.3</v>
      </c>
      <c r="R112" s="20">
        <f>IFERROR(VLOOKUP(F112,Sheet2!$A:$F,6,0),"")</f>
        <v>1030.25</v>
      </c>
      <c r="S112" s="48">
        <f t="shared" si="16"/>
        <v>643601</v>
      </c>
      <c r="T112" s="48">
        <f t="shared" si="17"/>
        <v>0</v>
      </c>
      <c r="U112" s="48">
        <f t="shared" si="18"/>
        <v>0</v>
      </c>
      <c r="V112" s="48">
        <f t="shared" si="19"/>
        <v>643601</v>
      </c>
      <c r="W112" s="48">
        <f t="shared" si="20"/>
        <v>337050</v>
      </c>
      <c r="X112" s="48">
        <f t="shared" si="21"/>
        <v>4725</v>
      </c>
      <c r="Y112" s="48">
        <f t="shared" si="22"/>
        <v>9853.76</v>
      </c>
      <c r="Z112" s="48">
        <f t="shared" si="23"/>
        <v>985.37600000000009</v>
      </c>
      <c r="AA112" s="48">
        <f t="shared" si="24"/>
        <v>9962.1513600000017</v>
      </c>
      <c r="AB112" s="42">
        <f t="shared" si="25"/>
        <v>1006177.2873600001</v>
      </c>
    </row>
    <row r="113" spans="1:28" x14ac:dyDescent="0.25">
      <c r="A113" s="41">
        <v>45396</v>
      </c>
      <c r="B113" s="44" t="str">
        <f t="shared" si="14"/>
        <v>Apr</v>
      </c>
      <c r="C113" s="16" t="s">
        <v>44</v>
      </c>
      <c r="D113" s="16"/>
      <c r="E113" s="16" t="s">
        <v>80</v>
      </c>
      <c r="F113" s="16" t="s">
        <v>223</v>
      </c>
      <c r="G113" s="20" t="str">
        <f>IFERROR(VLOOKUP(F113,Sheet2!A:F,2,0),"")</f>
        <v>Jalwa Mota Santra</v>
      </c>
      <c r="H113" s="44">
        <f>IFERROR(VLOOKUP(F113,Sheet2!A:G,7,0),"")</f>
        <v>50</v>
      </c>
      <c r="I113" s="56">
        <f t="shared" si="26"/>
        <v>1350</v>
      </c>
      <c r="J113" s="17">
        <v>9</v>
      </c>
      <c r="K113" s="21">
        <v>200</v>
      </c>
      <c r="L113" s="21">
        <v>50</v>
      </c>
      <c r="M113" s="21">
        <v>50</v>
      </c>
      <c r="N113" s="19">
        <f t="shared" si="15"/>
        <v>300</v>
      </c>
      <c r="O113" s="20">
        <v>1</v>
      </c>
      <c r="P113" s="20">
        <f>IFERROR(VLOOKUP(F113,Sheet2!$A:$F,4,0),"")</f>
        <v>919.43</v>
      </c>
      <c r="Q113" s="20">
        <f>IFERROR(VLOOKUP(F113,Sheet2!$A:$F,5,0),"")</f>
        <v>948.3</v>
      </c>
      <c r="R113" s="20">
        <f>IFERROR(VLOOKUP(F113,Sheet2!$A:$F,6,0),"")</f>
        <v>1030.25</v>
      </c>
      <c r="S113" s="48">
        <f t="shared" si="16"/>
        <v>183886</v>
      </c>
      <c r="T113" s="48">
        <f t="shared" si="17"/>
        <v>47415</v>
      </c>
      <c r="U113" s="48">
        <f t="shared" si="18"/>
        <v>51512.5</v>
      </c>
      <c r="V113" s="48">
        <f t="shared" si="19"/>
        <v>282813.5</v>
      </c>
      <c r="W113" s="48">
        <f t="shared" si="20"/>
        <v>144450</v>
      </c>
      <c r="X113" s="48">
        <f t="shared" si="21"/>
        <v>2025</v>
      </c>
      <c r="Y113" s="48">
        <f t="shared" si="22"/>
        <v>4292.8850000000002</v>
      </c>
      <c r="Z113" s="48">
        <f t="shared" si="23"/>
        <v>429.28850000000006</v>
      </c>
      <c r="AA113" s="48">
        <f t="shared" si="24"/>
        <v>4340.1067350000003</v>
      </c>
      <c r="AB113" s="42">
        <f t="shared" si="25"/>
        <v>438350.78023500001</v>
      </c>
    </row>
    <row r="114" spans="1:28" x14ac:dyDescent="0.25">
      <c r="A114" s="41">
        <v>45396</v>
      </c>
      <c r="B114" s="44" t="str">
        <f t="shared" si="14"/>
        <v>Apr</v>
      </c>
      <c r="C114" s="16" t="s">
        <v>44</v>
      </c>
      <c r="D114" s="16"/>
      <c r="E114" s="16" t="s">
        <v>80</v>
      </c>
      <c r="F114" s="16" t="s">
        <v>223</v>
      </c>
      <c r="G114" s="20" t="str">
        <f>IFERROR(VLOOKUP(F114,Sheet2!A:F,2,0),"")</f>
        <v>Jalwa Mota Santra</v>
      </c>
      <c r="H114" s="44">
        <f>IFERROR(VLOOKUP(F114,Sheet2!A:G,7,0),"")</f>
        <v>50</v>
      </c>
      <c r="I114" s="56">
        <f t="shared" si="26"/>
        <v>1800</v>
      </c>
      <c r="J114" s="17">
        <v>10</v>
      </c>
      <c r="K114" s="21">
        <v>200</v>
      </c>
      <c r="L114" s="21">
        <v>100</v>
      </c>
      <c r="M114" s="21">
        <v>100</v>
      </c>
      <c r="N114" s="19">
        <f t="shared" si="15"/>
        <v>400</v>
      </c>
      <c r="O114" s="20">
        <v>1</v>
      </c>
      <c r="P114" s="20">
        <f>IFERROR(VLOOKUP(F114,Sheet2!$A:$F,4,0),"")</f>
        <v>919.43</v>
      </c>
      <c r="Q114" s="20">
        <f>IFERROR(VLOOKUP(F114,Sheet2!$A:$F,5,0),"")</f>
        <v>948.3</v>
      </c>
      <c r="R114" s="20">
        <f>IFERROR(VLOOKUP(F114,Sheet2!$A:$F,6,0),"")</f>
        <v>1030.25</v>
      </c>
      <c r="S114" s="48">
        <f t="shared" si="16"/>
        <v>183886</v>
      </c>
      <c r="T114" s="48">
        <f t="shared" si="17"/>
        <v>94830</v>
      </c>
      <c r="U114" s="48">
        <f t="shared" si="18"/>
        <v>103025</v>
      </c>
      <c r="V114" s="48">
        <f t="shared" si="19"/>
        <v>381741</v>
      </c>
      <c r="W114" s="48">
        <f t="shared" si="20"/>
        <v>192600</v>
      </c>
      <c r="X114" s="48">
        <f t="shared" si="21"/>
        <v>2700</v>
      </c>
      <c r="Y114" s="48">
        <f t="shared" si="22"/>
        <v>5770.41</v>
      </c>
      <c r="Z114" s="48">
        <f t="shared" si="23"/>
        <v>577.04100000000005</v>
      </c>
      <c r="AA114" s="48">
        <f t="shared" si="24"/>
        <v>5833.8845099999999</v>
      </c>
      <c r="AB114" s="42">
        <f t="shared" si="25"/>
        <v>589222.33551</v>
      </c>
    </row>
    <row r="115" spans="1:28" x14ac:dyDescent="0.25">
      <c r="A115" s="41">
        <v>45396</v>
      </c>
      <c r="B115" s="44" t="str">
        <f t="shared" si="14"/>
        <v>Apr</v>
      </c>
      <c r="C115" s="16" t="s">
        <v>44</v>
      </c>
      <c r="D115" s="16"/>
      <c r="E115" s="16" t="s">
        <v>51</v>
      </c>
      <c r="F115" s="16" t="s">
        <v>223</v>
      </c>
      <c r="G115" s="20" t="str">
        <f>IFERROR(VLOOKUP(F115,Sheet2!A:F,2,0),"")</f>
        <v>Jalwa Mota Santra</v>
      </c>
      <c r="H115" s="44">
        <f>IFERROR(VLOOKUP(F115,Sheet2!A:G,7,0),"")</f>
        <v>50</v>
      </c>
      <c r="I115" s="56">
        <f t="shared" si="26"/>
        <v>1575</v>
      </c>
      <c r="J115" s="17">
        <v>11</v>
      </c>
      <c r="K115" s="21">
        <v>200</v>
      </c>
      <c r="L115" s="21">
        <v>50</v>
      </c>
      <c r="M115" s="21">
        <v>100</v>
      </c>
      <c r="N115" s="19">
        <f t="shared" si="15"/>
        <v>350</v>
      </c>
      <c r="O115" s="20">
        <v>1</v>
      </c>
      <c r="P115" s="20">
        <f>IFERROR(VLOOKUP(F115,Sheet2!$A:$F,4,0),"")</f>
        <v>919.43</v>
      </c>
      <c r="Q115" s="20">
        <f>IFERROR(VLOOKUP(F115,Sheet2!$A:$F,5,0),"")</f>
        <v>948.3</v>
      </c>
      <c r="R115" s="20">
        <f>IFERROR(VLOOKUP(F115,Sheet2!$A:$F,6,0),"")</f>
        <v>1030.25</v>
      </c>
      <c r="S115" s="48">
        <f t="shared" si="16"/>
        <v>183886</v>
      </c>
      <c r="T115" s="48">
        <f t="shared" si="17"/>
        <v>47415</v>
      </c>
      <c r="U115" s="48">
        <f t="shared" si="18"/>
        <v>103025</v>
      </c>
      <c r="V115" s="48">
        <f t="shared" si="19"/>
        <v>334326</v>
      </c>
      <c r="W115" s="48">
        <f t="shared" si="20"/>
        <v>168525</v>
      </c>
      <c r="X115" s="48">
        <f t="shared" si="21"/>
        <v>2362.5</v>
      </c>
      <c r="Y115" s="48">
        <f t="shared" si="22"/>
        <v>5052.1350000000002</v>
      </c>
      <c r="Z115" s="48">
        <f t="shared" si="23"/>
        <v>505.21350000000007</v>
      </c>
      <c r="AA115" s="48">
        <f t="shared" si="24"/>
        <v>5107.7084850000001</v>
      </c>
      <c r="AB115" s="42">
        <f t="shared" si="25"/>
        <v>515878.55698500003</v>
      </c>
    </row>
    <row r="116" spans="1:28" x14ac:dyDescent="0.25">
      <c r="A116" s="41">
        <v>45396</v>
      </c>
      <c r="B116" s="44" t="str">
        <f t="shared" si="14"/>
        <v>Apr</v>
      </c>
      <c r="C116" s="16" t="s">
        <v>44</v>
      </c>
      <c r="D116" s="16"/>
      <c r="E116" s="16" t="s">
        <v>51</v>
      </c>
      <c r="F116" s="16" t="s">
        <v>223</v>
      </c>
      <c r="G116" s="20" t="str">
        <f>IFERROR(VLOOKUP(F116,Sheet2!A:F,2,0),"")</f>
        <v>Jalwa Mota Santra</v>
      </c>
      <c r="H116" s="44">
        <f>IFERROR(VLOOKUP(F116,Sheet2!A:G,7,0),"")</f>
        <v>50</v>
      </c>
      <c r="I116" s="56">
        <f t="shared" si="26"/>
        <v>1575</v>
      </c>
      <c r="J116" s="17">
        <v>12</v>
      </c>
      <c r="K116" s="21">
        <v>200</v>
      </c>
      <c r="L116" s="21">
        <v>150</v>
      </c>
      <c r="M116" s="21">
        <v>0</v>
      </c>
      <c r="N116" s="19">
        <f t="shared" si="15"/>
        <v>350</v>
      </c>
      <c r="O116" s="20">
        <v>1</v>
      </c>
      <c r="P116" s="20">
        <f>IFERROR(VLOOKUP(F116,Sheet2!$A:$F,4,0),"")</f>
        <v>919.43</v>
      </c>
      <c r="Q116" s="20">
        <f>IFERROR(VLOOKUP(F116,Sheet2!$A:$F,5,0),"")</f>
        <v>948.3</v>
      </c>
      <c r="R116" s="20">
        <f>IFERROR(VLOOKUP(F116,Sheet2!$A:$F,6,0),"")</f>
        <v>1030.25</v>
      </c>
      <c r="S116" s="48">
        <f t="shared" si="16"/>
        <v>183886</v>
      </c>
      <c r="T116" s="48">
        <f t="shared" si="17"/>
        <v>142245</v>
      </c>
      <c r="U116" s="48">
        <f t="shared" si="18"/>
        <v>0</v>
      </c>
      <c r="V116" s="48">
        <f t="shared" si="19"/>
        <v>326131</v>
      </c>
      <c r="W116" s="48">
        <f t="shared" si="20"/>
        <v>168525</v>
      </c>
      <c r="X116" s="48">
        <f t="shared" si="21"/>
        <v>2362.5</v>
      </c>
      <c r="Y116" s="48">
        <f t="shared" si="22"/>
        <v>4970.1850000000004</v>
      </c>
      <c r="Z116" s="48">
        <f t="shared" si="23"/>
        <v>497.01850000000007</v>
      </c>
      <c r="AA116" s="48">
        <f t="shared" si="24"/>
        <v>5024.857035</v>
      </c>
      <c r="AB116" s="42">
        <f t="shared" si="25"/>
        <v>507510.560535</v>
      </c>
    </row>
    <row r="117" spans="1:28" x14ac:dyDescent="0.25">
      <c r="A117" s="41">
        <v>45396</v>
      </c>
      <c r="B117" s="44" t="str">
        <f t="shared" si="14"/>
        <v>Apr</v>
      </c>
      <c r="C117" s="16" t="s">
        <v>44</v>
      </c>
      <c r="D117" s="16"/>
      <c r="E117" s="16" t="s">
        <v>80</v>
      </c>
      <c r="F117" s="16" t="s">
        <v>223</v>
      </c>
      <c r="G117" s="20" t="str">
        <f>IFERROR(VLOOKUP(F117,Sheet2!A:F,2,0),"")</f>
        <v>Jalwa Mota Santra</v>
      </c>
      <c r="H117" s="44">
        <f>IFERROR(VLOOKUP(F117,Sheet2!A:G,7,0),"")</f>
        <v>50</v>
      </c>
      <c r="I117" s="56">
        <f t="shared" si="26"/>
        <v>1575</v>
      </c>
      <c r="J117" s="17">
        <v>13</v>
      </c>
      <c r="K117" s="21">
        <v>200</v>
      </c>
      <c r="L117" s="21">
        <v>50</v>
      </c>
      <c r="M117" s="21">
        <v>100</v>
      </c>
      <c r="N117" s="19">
        <f t="shared" si="15"/>
        <v>350</v>
      </c>
      <c r="O117" s="20">
        <v>1</v>
      </c>
      <c r="P117" s="20">
        <f>IFERROR(VLOOKUP(F117,Sheet2!$A:$F,4,0),"")</f>
        <v>919.43</v>
      </c>
      <c r="Q117" s="20">
        <f>IFERROR(VLOOKUP(F117,Sheet2!$A:$F,5,0),"")</f>
        <v>948.3</v>
      </c>
      <c r="R117" s="20">
        <f>IFERROR(VLOOKUP(F117,Sheet2!$A:$F,6,0),"")</f>
        <v>1030.25</v>
      </c>
      <c r="S117" s="48">
        <f t="shared" si="16"/>
        <v>183886</v>
      </c>
      <c r="T117" s="48">
        <f t="shared" si="17"/>
        <v>47415</v>
      </c>
      <c r="U117" s="48">
        <f t="shared" si="18"/>
        <v>103025</v>
      </c>
      <c r="V117" s="48">
        <f t="shared" si="19"/>
        <v>334326</v>
      </c>
      <c r="W117" s="48">
        <f t="shared" si="20"/>
        <v>168525</v>
      </c>
      <c r="X117" s="48">
        <f t="shared" si="21"/>
        <v>2362.5</v>
      </c>
      <c r="Y117" s="48">
        <f t="shared" si="22"/>
        <v>5052.1350000000002</v>
      </c>
      <c r="Z117" s="48">
        <f t="shared" si="23"/>
        <v>505.21350000000007</v>
      </c>
      <c r="AA117" s="48">
        <f t="shared" si="24"/>
        <v>5107.7084850000001</v>
      </c>
      <c r="AB117" s="42">
        <f t="shared" si="25"/>
        <v>515878.55698500003</v>
      </c>
    </row>
    <row r="118" spans="1:28" x14ac:dyDescent="0.25">
      <c r="A118" s="41">
        <v>45396</v>
      </c>
      <c r="B118" s="44" t="str">
        <f t="shared" si="14"/>
        <v>Apr</v>
      </c>
      <c r="C118" s="16" t="s">
        <v>44</v>
      </c>
      <c r="D118" s="16"/>
      <c r="E118" s="16" t="s">
        <v>80</v>
      </c>
      <c r="F118" s="16" t="s">
        <v>223</v>
      </c>
      <c r="G118" s="20" t="str">
        <f>IFERROR(VLOOKUP(F118,Sheet2!A:F,2,0),"")</f>
        <v>Jalwa Mota Santra</v>
      </c>
      <c r="H118" s="44">
        <f>IFERROR(VLOOKUP(F118,Sheet2!A:G,7,0),"")</f>
        <v>50</v>
      </c>
      <c r="I118" s="56">
        <f t="shared" si="26"/>
        <v>1575</v>
      </c>
      <c r="J118" s="17">
        <v>14</v>
      </c>
      <c r="K118" s="21">
        <v>200</v>
      </c>
      <c r="L118" s="21">
        <v>50</v>
      </c>
      <c r="M118" s="21">
        <v>100</v>
      </c>
      <c r="N118" s="19">
        <f t="shared" si="15"/>
        <v>350</v>
      </c>
      <c r="O118" s="20">
        <v>1</v>
      </c>
      <c r="P118" s="20">
        <f>IFERROR(VLOOKUP(F118,Sheet2!$A:$F,4,0),"")</f>
        <v>919.43</v>
      </c>
      <c r="Q118" s="20">
        <f>IFERROR(VLOOKUP(F118,Sheet2!$A:$F,5,0),"")</f>
        <v>948.3</v>
      </c>
      <c r="R118" s="20">
        <f>IFERROR(VLOOKUP(F118,Sheet2!$A:$F,6,0),"")</f>
        <v>1030.25</v>
      </c>
      <c r="S118" s="48">
        <f t="shared" si="16"/>
        <v>183886</v>
      </c>
      <c r="T118" s="48">
        <f t="shared" si="17"/>
        <v>47415</v>
      </c>
      <c r="U118" s="48">
        <f t="shared" si="18"/>
        <v>103025</v>
      </c>
      <c r="V118" s="48">
        <f t="shared" si="19"/>
        <v>334326</v>
      </c>
      <c r="W118" s="48">
        <f t="shared" si="20"/>
        <v>168525</v>
      </c>
      <c r="X118" s="48">
        <f t="shared" si="21"/>
        <v>2362.5</v>
      </c>
      <c r="Y118" s="48">
        <f t="shared" si="22"/>
        <v>5052.1350000000002</v>
      </c>
      <c r="Z118" s="48">
        <f t="shared" si="23"/>
        <v>505.21350000000007</v>
      </c>
      <c r="AA118" s="48">
        <f t="shared" si="24"/>
        <v>5107.7084850000001</v>
      </c>
      <c r="AB118" s="42">
        <f t="shared" si="25"/>
        <v>515878.55698500003</v>
      </c>
    </row>
    <row r="119" spans="1:28" x14ac:dyDescent="0.25">
      <c r="A119" s="41">
        <v>45396</v>
      </c>
      <c r="B119" s="44" t="str">
        <f t="shared" si="14"/>
        <v>Apr</v>
      </c>
      <c r="C119" s="16" t="s">
        <v>44</v>
      </c>
      <c r="D119" s="16"/>
      <c r="E119" s="16" t="s">
        <v>52</v>
      </c>
      <c r="F119" s="16" t="s">
        <v>223</v>
      </c>
      <c r="G119" s="20" t="str">
        <f>IFERROR(VLOOKUP(F119,Sheet2!A:F,2,0),"")</f>
        <v>Jalwa Mota Santra</v>
      </c>
      <c r="H119" s="44">
        <f>IFERROR(VLOOKUP(F119,Sheet2!A:G,7,0),"")</f>
        <v>50</v>
      </c>
      <c r="I119" s="56">
        <f t="shared" si="26"/>
        <v>1350</v>
      </c>
      <c r="J119" s="17">
        <v>15</v>
      </c>
      <c r="K119" s="21">
        <v>300</v>
      </c>
      <c r="L119" s="21">
        <v>0</v>
      </c>
      <c r="M119" s="21">
        <v>0</v>
      </c>
      <c r="N119" s="19">
        <f t="shared" si="15"/>
        <v>300</v>
      </c>
      <c r="O119" s="20">
        <v>1</v>
      </c>
      <c r="P119" s="20">
        <f>IFERROR(VLOOKUP(F119,Sheet2!$A:$F,4,0),"")</f>
        <v>919.43</v>
      </c>
      <c r="Q119" s="20">
        <f>IFERROR(VLOOKUP(F119,Sheet2!$A:$F,5,0),"")</f>
        <v>948.3</v>
      </c>
      <c r="R119" s="20">
        <f>IFERROR(VLOOKUP(F119,Sheet2!$A:$F,6,0),"")</f>
        <v>1030.25</v>
      </c>
      <c r="S119" s="48">
        <f t="shared" si="16"/>
        <v>275829</v>
      </c>
      <c r="T119" s="48">
        <f t="shared" si="17"/>
        <v>0</v>
      </c>
      <c r="U119" s="48">
        <f t="shared" si="18"/>
        <v>0</v>
      </c>
      <c r="V119" s="48">
        <f t="shared" si="19"/>
        <v>275829</v>
      </c>
      <c r="W119" s="48">
        <f t="shared" si="20"/>
        <v>144450</v>
      </c>
      <c r="X119" s="48">
        <f t="shared" si="21"/>
        <v>2025</v>
      </c>
      <c r="Y119" s="48">
        <f t="shared" si="22"/>
        <v>4223.04</v>
      </c>
      <c r="Z119" s="48">
        <f t="shared" si="23"/>
        <v>422.30400000000003</v>
      </c>
      <c r="AA119" s="48">
        <f t="shared" si="24"/>
        <v>4269.4934400000002</v>
      </c>
      <c r="AB119" s="42">
        <f t="shared" si="25"/>
        <v>431218.83743999997</v>
      </c>
    </row>
    <row r="120" spans="1:28" x14ac:dyDescent="0.25">
      <c r="A120" s="41">
        <v>45396</v>
      </c>
      <c r="B120" s="44" t="str">
        <f t="shared" si="14"/>
        <v>Apr</v>
      </c>
      <c r="C120" s="16" t="s">
        <v>44</v>
      </c>
      <c r="D120" s="16"/>
      <c r="E120" s="16" t="s">
        <v>52</v>
      </c>
      <c r="F120" s="16" t="s">
        <v>223</v>
      </c>
      <c r="G120" s="20" t="str">
        <f>IFERROR(VLOOKUP(F120,Sheet2!A:F,2,0),"")</f>
        <v>Jalwa Mota Santra</v>
      </c>
      <c r="H120" s="44">
        <f>IFERROR(VLOOKUP(F120,Sheet2!A:G,7,0),"")</f>
        <v>50</v>
      </c>
      <c r="I120" s="56">
        <f t="shared" si="26"/>
        <v>1350</v>
      </c>
      <c r="J120" s="17">
        <v>16</v>
      </c>
      <c r="K120" s="21">
        <v>100</v>
      </c>
      <c r="L120" s="21">
        <v>100</v>
      </c>
      <c r="M120" s="21">
        <v>100</v>
      </c>
      <c r="N120" s="19">
        <f t="shared" si="15"/>
        <v>300</v>
      </c>
      <c r="O120" s="20">
        <v>1</v>
      </c>
      <c r="P120" s="20">
        <f>IFERROR(VLOOKUP(F120,Sheet2!$A:$F,4,0),"")</f>
        <v>919.43</v>
      </c>
      <c r="Q120" s="20">
        <f>IFERROR(VLOOKUP(F120,Sheet2!$A:$F,5,0),"")</f>
        <v>948.3</v>
      </c>
      <c r="R120" s="20">
        <f>IFERROR(VLOOKUP(F120,Sheet2!$A:$F,6,0),"")</f>
        <v>1030.25</v>
      </c>
      <c r="S120" s="48">
        <f t="shared" si="16"/>
        <v>91943</v>
      </c>
      <c r="T120" s="48">
        <f t="shared" si="17"/>
        <v>94830</v>
      </c>
      <c r="U120" s="48">
        <f t="shared" si="18"/>
        <v>103025</v>
      </c>
      <c r="V120" s="48">
        <f t="shared" si="19"/>
        <v>289798</v>
      </c>
      <c r="W120" s="48">
        <f t="shared" si="20"/>
        <v>144450</v>
      </c>
      <c r="X120" s="48">
        <f t="shared" si="21"/>
        <v>2025</v>
      </c>
      <c r="Y120" s="48">
        <f t="shared" si="22"/>
        <v>4362.7300000000005</v>
      </c>
      <c r="Z120" s="48">
        <f t="shared" si="23"/>
        <v>436.27300000000008</v>
      </c>
      <c r="AA120" s="48">
        <f t="shared" si="24"/>
        <v>4410.7200299999995</v>
      </c>
      <c r="AB120" s="42">
        <f t="shared" si="25"/>
        <v>445482.72302999999</v>
      </c>
    </row>
    <row r="121" spans="1:28" x14ac:dyDescent="0.25">
      <c r="A121" s="41">
        <v>45396</v>
      </c>
      <c r="B121" s="44" t="str">
        <f t="shared" si="14"/>
        <v>Apr</v>
      </c>
      <c r="C121" s="16" t="s">
        <v>53</v>
      </c>
      <c r="D121" s="16"/>
      <c r="E121" s="16" t="s">
        <v>141</v>
      </c>
      <c r="F121" s="16" t="s">
        <v>219</v>
      </c>
      <c r="G121" s="20" t="str">
        <f>IFERROR(VLOOKUP(F121,Sheet2!A:F,2,0),"")</f>
        <v>Club Whiskey</v>
      </c>
      <c r="H121" s="44">
        <f>IFERROR(VLOOKUP(F121,Sheet2!A:G,7,0),"")</f>
        <v>65</v>
      </c>
      <c r="I121" s="56">
        <f t="shared" si="26"/>
        <v>1755</v>
      </c>
      <c r="J121" s="17">
        <v>1</v>
      </c>
      <c r="K121" s="21">
        <v>0</v>
      </c>
      <c r="L121" s="21">
        <v>300</v>
      </c>
      <c r="M121" s="21">
        <v>0</v>
      </c>
      <c r="N121" s="19">
        <f t="shared" si="15"/>
        <v>300</v>
      </c>
      <c r="O121" s="20">
        <v>1</v>
      </c>
      <c r="P121" s="20">
        <f>IFERROR(VLOOKUP(F121,Sheet2!$A:$F,4,0),"")</f>
        <v>1160.02</v>
      </c>
      <c r="Q121" s="20">
        <f>IFERROR(VLOOKUP(F121,Sheet2!$A:$F,5,0),"")</f>
        <v>1188.9000000000001</v>
      </c>
      <c r="R121" s="20">
        <f>IFERROR(VLOOKUP(F121,Sheet2!$A:$F,6,0),"")</f>
        <v>1270.83</v>
      </c>
      <c r="S121" s="48">
        <f t="shared" si="16"/>
        <v>0</v>
      </c>
      <c r="T121" s="48">
        <f t="shared" si="17"/>
        <v>356670</v>
      </c>
      <c r="U121" s="48">
        <f t="shared" si="18"/>
        <v>0</v>
      </c>
      <c r="V121" s="48">
        <f t="shared" si="19"/>
        <v>356670</v>
      </c>
      <c r="W121" s="48">
        <f t="shared" si="20"/>
        <v>187785</v>
      </c>
      <c r="X121" s="48">
        <f t="shared" si="21"/>
        <v>2632.5</v>
      </c>
      <c r="Y121" s="48">
        <f t="shared" si="22"/>
        <v>5470.875</v>
      </c>
      <c r="Z121" s="48">
        <f t="shared" si="23"/>
        <v>547.08749999999998</v>
      </c>
      <c r="AA121" s="48">
        <f t="shared" si="24"/>
        <v>5531.0546250000007</v>
      </c>
      <c r="AB121" s="42">
        <f t="shared" si="25"/>
        <v>558636.51712500001</v>
      </c>
    </row>
    <row r="122" spans="1:28" x14ac:dyDescent="0.25">
      <c r="A122" s="41">
        <v>45396</v>
      </c>
      <c r="B122" s="44" t="str">
        <f t="shared" si="14"/>
        <v>Apr</v>
      </c>
      <c r="C122" s="16" t="s">
        <v>53</v>
      </c>
      <c r="D122" s="16"/>
      <c r="E122" s="16" t="s">
        <v>141</v>
      </c>
      <c r="F122" s="16" t="s">
        <v>219</v>
      </c>
      <c r="G122" s="20" t="str">
        <f>IFERROR(VLOOKUP(F122,Sheet2!A:F,2,0),"")</f>
        <v>Club Whiskey</v>
      </c>
      <c r="H122" s="44">
        <f>IFERROR(VLOOKUP(F122,Sheet2!A:G,7,0),"")</f>
        <v>65</v>
      </c>
      <c r="I122" s="56">
        <f t="shared" si="26"/>
        <v>1755</v>
      </c>
      <c r="J122" s="17">
        <v>2</v>
      </c>
      <c r="K122" s="21">
        <v>300</v>
      </c>
      <c r="L122" s="21">
        <v>0</v>
      </c>
      <c r="M122" s="21">
        <v>0</v>
      </c>
      <c r="N122" s="19">
        <f t="shared" si="15"/>
        <v>300</v>
      </c>
      <c r="O122" s="20">
        <v>1</v>
      </c>
      <c r="P122" s="20">
        <f>IFERROR(VLOOKUP(F122,Sheet2!$A:$F,4,0),"")</f>
        <v>1160.02</v>
      </c>
      <c r="Q122" s="20">
        <f>IFERROR(VLOOKUP(F122,Sheet2!$A:$F,5,0),"")</f>
        <v>1188.9000000000001</v>
      </c>
      <c r="R122" s="20">
        <f>IFERROR(VLOOKUP(F122,Sheet2!$A:$F,6,0),"")</f>
        <v>1270.83</v>
      </c>
      <c r="S122" s="48">
        <f t="shared" si="16"/>
        <v>348006</v>
      </c>
      <c r="T122" s="48">
        <f t="shared" si="17"/>
        <v>0</v>
      </c>
      <c r="U122" s="48">
        <f t="shared" si="18"/>
        <v>0</v>
      </c>
      <c r="V122" s="48">
        <f t="shared" si="19"/>
        <v>348006</v>
      </c>
      <c r="W122" s="48">
        <f t="shared" si="20"/>
        <v>187785</v>
      </c>
      <c r="X122" s="48">
        <f t="shared" si="21"/>
        <v>2632.5</v>
      </c>
      <c r="Y122" s="48">
        <f t="shared" si="22"/>
        <v>5384.2349999999997</v>
      </c>
      <c r="Z122" s="48">
        <f t="shared" si="23"/>
        <v>538.42349999999999</v>
      </c>
      <c r="AA122" s="48">
        <f t="shared" si="24"/>
        <v>5443.461585</v>
      </c>
      <c r="AB122" s="42">
        <f t="shared" si="25"/>
        <v>549789.62008500006</v>
      </c>
    </row>
    <row r="123" spans="1:28" x14ac:dyDescent="0.25">
      <c r="A123" s="41">
        <v>45396</v>
      </c>
      <c r="B123" s="44" t="str">
        <f t="shared" si="14"/>
        <v>Apr</v>
      </c>
      <c r="C123" s="16" t="s">
        <v>53</v>
      </c>
      <c r="D123" s="16"/>
      <c r="E123" s="16" t="s">
        <v>141</v>
      </c>
      <c r="F123" s="16" t="s">
        <v>219</v>
      </c>
      <c r="G123" s="20" t="str">
        <f>IFERROR(VLOOKUP(F123,Sheet2!A:F,2,0),"")</f>
        <v>Club Whiskey</v>
      </c>
      <c r="H123" s="44">
        <f>IFERROR(VLOOKUP(F123,Sheet2!A:G,7,0),"")</f>
        <v>65</v>
      </c>
      <c r="I123" s="56">
        <f t="shared" si="26"/>
        <v>3510</v>
      </c>
      <c r="J123" s="17">
        <v>3</v>
      </c>
      <c r="K123" s="21">
        <v>600</v>
      </c>
      <c r="L123" s="21">
        <v>0</v>
      </c>
      <c r="M123" s="21">
        <v>0</v>
      </c>
      <c r="N123" s="19">
        <f t="shared" si="15"/>
        <v>600</v>
      </c>
      <c r="O123" s="20">
        <v>1</v>
      </c>
      <c r="P123" s="20">
        <f>IFERROR(VLOOKUP(F123,Sheet2!$A:$F,4,0),"")</f>
        <v>1160.02</v>
      </c>
      <c r="Q123" s="20">
        <f>IFERROR(VLOOKUP(F123,Sheet2!$A:$F,5,0),"")</f>
        <v>1188.9000000000001</v>
      </c>
      <c r="R123" s="20">
        <f>IFERROR(VLOOKUP(F123,Sheet2!$A:$F,6,0),"")</f>
        <v>1270.83</v>
      </c>
      <c r="S123" s="48">
        <f t="shared" si="16"/>
        <v>696012</v>
      </c>
      <c r="T123" s="48">
        <f t="shared" si="17"/>
        <v>0</v>
      </c>
      <c r="U123" s="48">
        <f t="shared" si="18"/>
        <v>0</v>
      </c>
      <c r="V123" s="48">
        <f t="shared" si="19"/>
        <v>696012</v>
      </c>
      <c r="W123" s="48">
        <f t="shared" si="20"/>
        <v>375570</v>
      </c>
      <c r="X123" s="48">
        <f t="shared" si="21"/>
        <v>5265</v>
      </c>
      <c r="Y123" s="48">
        <f t="shared" si="22"/>
        <v>10768.47</v>
      </c>
      <c r="Z123" s="48">
        <f t="shared" si="23"/>
        <v>1076.847</v>
      </c>
      <c r="AA123" s="48">
        <f t="shared" si="24"/>
        <v>10886.92317</v>
      </c>
      <c r="AB123" s="42">
        <f t="shared" si="25"/>
        <v>1099579.2401700001</v>
      </c>
    </row>
    <row r="124" spans="1:28" x14ac:dyDescent="0.25">
      <c r="A124" s="41">
        <v>45396</v>
      </c>
      <c r="B124" s="44" t="str">
        <f t="shared" si="14"/>
        <v>Apr</v>
      </c>
      <c r="C124" s="16" t="s">
        <v>53</v>
      </c>
      <c r="D124" s="16"/>
      <c r="E124" s="16" t="s">
        <v>55</v>
      </c>
      <c r="F124" s="16" t="s">
        <v>219</v>
      </c>
      <c r="G124" s="20" t="str">
        <f>IFERROR(VLOOKUP(F124,Sheet2!A:F,2,0),"")</f>
        <v>Club Whiskey</v>
      </c>
      <c r="H124" s="44">
        <f>IFERROR(VLOOKUP(F124,Sheet2!A:G,7,0),"")</f>
        <v>65</v>
      </c>
      <c r="I124" s="56">
        <f t="shared" si="26"/>
        <v>1755</v>
      </c>
      <c r="J124" s="17">
        <v>4</v>
      </c>
      <c r="K124" s="21">
        <v>300</v>
      </c>
      <c r="L124" s="21">
        <v>0</v>
      </c>
      <c r="M124" s="21">
        <v>0</v>
      </c>
      <c r="N124" s="19">
        <f t="shared" si="15"/>
        <v>300</v>
      </c>
      <c r="O124" s="20">
        <v>1</v>
      </c>
      <c r="P124" s="20">
        <f>IFERROR(VLOOKUP(F124,Sheet2!$A:$F,4,0),"")</f>
        <v>1160.02</v>
      </c>
      <c r="Q124" s="20">
        <f>IFERROR(VLOOKUP(F124,Sheet2!$A:$F,5,0),"")</f>
        <v>1188.9000000000001</v>
      </c>
      <c r="R124" s="20">
        <f>IFERROR(VLOOKUP(F124,Sheet2!$A:$F,6,0),"")</f>
        <v>1270.83</v>
      </c>
      <c r="S124" s="48">
        <f t="shared" si="16"/>
        <v>348006</v>
      </c>
      <c r="T124" s="48">
        <f t="shared" si="17"/>
        <v>0</v>
      </c>
      <c r="U124" s="48">
        <f t="shared" si="18"/>
        <v>0</v>
      </c>
      <c r="V124" s="48">
        <f t="shared" si="19"/>
        <v>348006</v>
      </c>
      <c r="W124" s="48">
        <f t="shared" si="20"/>
        <v>187785</v>
      </c>
      <c r="X124" s="48">
        <f t="shared" si="21"/>
        <v>2632.5</v>
      </c>
      <c r="Y124" s="48">
        <f t="shared" si="22"/>
        <v>5384.2349999999997</v>
      </c>
      <c r="Z124" s="48">
        <f t="shared" si="23"/>
        <v>538.42349999999999</v>
      </c>
      <c r="AA124" s="48">
        <f t="shared" si="24"/>
        <v>5443.461585</v>
      </c>
      <c r="AB124" s="42">
        <f t="shared" si="25"/>
        <v>549789.62008500006</v>
      </c>
    </row>
    <row r="125" spans="1:28" x14ac:dyDescent="0.25">
      <c r="A125" s="41">
        <v>45396</v>
      </c>
      <c r="B125" s="44" t="str">
        <f t="shared" si="14"/>
        <v>Apr</v>
      </c>
      <c r="C125" s="16" t="s">
        <v>53</v>
      </c>
      <c r="D125" s="16"/>
      <c r="E125" s="16" t="s">
        <v>55</v>
      </c>
      <c r="F125" s="16" t="s">
        <v>219</v>
      </c>
      <c r="G125" s="20" t="str">
        <f>IFERROR(VLOOKUP(F125,Sheet2!A:F,2,0),"")</f>
        <v>Club Whiskey</v>
      </c>
      <c r="H125" s="44">
        <f>IFERROR(VLOOKUP(F125,Sheet2!A:G,7,0),"")</f>
        <v>65</v>
      </c>
      <c r="I125" s="56">
        <f t="shared" si="26"/>
        <v>585</v>
      </c>
      <c r="J125" s="17">
        <v>5</v>
      </c>
      <c r="K125" s="21">
        <v>100</v>
      </c>
      <c r="L125" s="21">
        <v>0</v>
      </c>
      <c r="M125" s="21">
        <v>0</v>
      </c>
      <c r="N125" s="19">
        <f t="shared" si="15"/>
        <v>100</v>
      </c>
      <c r="O125" s="20">
        <v>1</v>
      </c>
      <c r="P125" s="20">
        <f>IFERROR(VLOOKUP(F125,Sheet2!$A:$F,4,0),"")</f>
        <v>1160.02</v>
      </c>
      <c r="Q125" s="20">
        <f>IFERROR(VLOOKUP(F125,Sheet2!$A:$F,5,0),"")</f>
        <v>1188.9000000000001</v>
      </c>
      <c r="R125" s="20">
        <f>IFERROR(VLOOKUP(F125,Sheet2!$A:$F,6,0),"")</f>
        <v>1270.83</v>
      </c>
      <c r="S125" s="48">
        <f t="shared" si="16"/>
        <v>116002</v>
      </c>
      <c r="T125" s="48">
        <f t="shared" si="17"/>
        <v>0</v>
      </c>
      <c r="U125" s="48">
        <f t="shared" si="18"/>
        <v>0</v>
      </c>
      <c r="V125" s="48">
        <f t="shared" si="19"/>
        <v>116002</v>
      </c>
      <c r="W125" s="48">
        <f t="shared" si="20"/>
        <v>62595</v>
      </c>
      <c r="X125" s="48">
        <f t="shared" si="21"/>
        <v>877.5</v>
      </c>
      <c r="Y125" s="48">
        <f t="shared" si="22"/>
        <v>1794.7450000000001</v>
      </c>
      <c r="Z125" s="48">
        <f t="shared" si="23"/>
        <v>179.47450000000003</v>
      </c>
      <c r="AA125" s="48">
        <f t="shared" si="24"/>
        <v>1814.4871950000002</v>
      </c>
      <c r="AB125" s="42">
        <f t="shared" si="25"/>
        <v>183263.206695</v>
      </c>
    </row>
    <row r="126" spans="1:28" x14ac:dyDescent="0.25">
      <c r="A126" s="41">
        <v>45396</v>
      </c>
      <c r="B126" s="44" t="str">
        <f t="shared" si="14"/>
        <v>Apr</v>
      </c>
      <c r="C126" s="16" t="s">
        <v>53</v>
      </c>
      <c r="D126" s="16"/>
      <c r="E126" s="16" t="s">
        <v>153</v>
      </c>
      <c r="F126" s="16" t="s">
        <v>219</v>
      </c>
      <c r="G126" s="20" t="str">
        <f>IFERROR(VLOOKUP(F126,Sheet2!A:F,2,0),"")</f>
        <v>Club Whiskey</v>
      </c>
      <c r="H126" s="44">
        <f>IFERROR(VLOOKUP(F126,Sheet2!A:G,7,0),"")</f>
        <v>65</v>
      </c>
      <c r="I126" s="56">
        <f t="shared" si="26"/>
        <v>2925</v>
      </c>
      <c r="J126" s="17">
        <v>6</v>
      </c>
      <c r="K126" s="21">
        <v>500</v>
      </c>
      <c r="L126" s="21">
        <v>0</v>
      </c>
      <c r="M126" s="21">
        <v>0</v>
      </c>
      <c r="N126" s="19">
        <f t="shared" si="15"/>
        <v>500</v>
      </c>
      <c r="O126" s="20">
        <v>1</v>
      </c>
      <c r="P126" s="20">
        <f>IFERROR(VLOOKUP(F126,Sheet2!$A:$F,4,0),"")</f>
        <v>1160.02</v>
      </c>
      <c r="Q126" s="20">
        <f>IFERROR(VLOOKUP(F126,Sheet2!$A:$F,5,0),"")</f>
        <v>1188.9000000000001</v>
      </c>
      <c r="R126" s="20">
        <f>IFERROR(VLOOKUP(F126,Sheet2!$A:$F,6,0),"")</f>
        <v>1270.83</v>
      </c>
      <c r="S126" s="48">
        <f t="shared" si="16"/>
        <v>580010</v>
      </c>
      <c r="T126" s="48">
        <f t="shared" si="17"/>
        <v>0</v>
      </c>
      <c r="U126" s="48">
        <f t="shared" si="18"/>
        <v>0</v>
      </c>
      <c r="V126" s="48">
        <f t="shared" si="19"/>
        <v>580010</v>
      </c>
      <c r="W126" s="48">
        <f t="shared" si="20"/>
        <v>312975</v>
      </c>
      <c r="X126" s="48">
        <f t="shared" si="21"/>
        <v>4387.5</v>
      </c>
      <c r="Y126" s="48">
        <f t="shared" si="22"/>
        <v>8973.7250000000004</v>
      </c>
      <c r="Z126" s="48">
        <f t="shared" si="23"/>
        <v>897.37250000000006</v>
      </c>
      <c r="AA126" s="48">
        <f t="shared" si="24"/>
        <v>9072.4359750000003</v>
      </c>
      <c r="AB126" s="42">
        <f t="shared" si="25"/>
        <v>916316.03347500006</v>
      </c>
    </row>
    <row r="127" spans="1:28" x14ac:dyDescent="0.25">
      <c r="A127" s="41">
        <v>45396</v>
      </c>
      <c r="B127" s="44" t="str">
        <f t="shared" si="14"/>
        <v>Apr</v>
      </c>
      <c r="C127" s="16" t="s">
        <v>53</v>
      </c>
      <c r="D127" s="16"/>
      <c r="E127" s="16" t="s">
        <v>153</v>
      </c>
      <c r="F127" s="16" t="s">
        <v>219</v>
      </c>
      <c r="G127" s="20" t="str">
        <f>IFERROR(VLOOKUP(F127,Sheet2!A:F,2,0),"")</f>
        <v>Club Whiskey</v>
      </c>
      <c r="H127" s="44">
        <f>IFERROR(VLOOKUP(F127,Sheet2!A:G,7,0),"")</f>
        <v>65</v>
      </c>
      <c r="I127" s="56">
        <f t="shared" si="26"/>
        <v>1170</v>
      </c>
      <c r="J127" s="17">
        <v>7</v>
      </c>
      <c r="K127" s="21">
        <v>0</v>
      </c>
      <c r="L127" s="21">
        <v>200</v>
      </c>
      <c r="M127" s="21">
        <v>0</v>
      </c>
      <c r="N127" s="19">
        <f t="shared" si="15"/>
        <v>200</v>
      </c>
      <c r="O127" s="20">
        <v>1</v>
      </c>
      <c r="P127" s="20">
        <f>IFERROR(VLOOKUP(F127,Sheet2!$A:$F,4,0),"")</f>
        <v>1160.02</v>
      </c>
      <c r="Q127" s="20">
        <f>IFERROR(VLOOKUP(F127,Sheet2!$A:$F,5,0),"")</f>
        <v>1188.9000000000001</v>
      </c>
      <c r="R127" s="20">
        <f>IFERROR(VLOOKUP(F127,Sheet2!$A:$F,6,0),"")</f>
        <v>1270.83</v>
      </c>
      <c r="S127" s="48">
        <f t="shared" si="16"/>
        <v>0</v>
      </c>
      <c r="T127" s="48">
        <f t="shared" si="17"/>
        <v>237780.00000000003</v>
      </c>
      <c r="U127" s="48">
        <f t="shared" si="18"/>
        <v>0</v>
      </c>
      <c r="V127" s="48">
        <f t="shared" si="19"/>
        <v>237780.00000000003</v>
      </c>
      <c r="W127" s="48">
        <f t="shared" si="20"/>
        <v>125190</v>
      </c>
      <c r="X127" s="48">
        <f t="shared" si="21"/>
        <v>1755</v>
      </c>
      <c r="Y127" s="48">
        <f t="shared" si="22"/>
        <v>3647.25</v>
      </c>
      <c r="Z127" s="48">
        <f t="shared" si="23"/>
        <v>364.72500000000002</v>
      </c>
      <c r="AA127" s="48">
        <f t="shared" si="24"/>
        <v>3687.3697499999998</v>
      </c>
      <c r="AB127" s="42">
        <f t="shared" si="25"/>
        <v>372424.34474999999</v>
      </c>
    </row>
    <row r="128" spans="1:28" x14ac:dyDescent="0.25">
      <c r="A128" s="41">
        <v>45396</v>
      </c>
      <c r="B128" s="44" t="str">
        <f t="shared" si="14"/>
        <v>Apr</v>
      </c>
      <c r="C128" s="16" t="s">
        <v>53</v>
      </c>
      <c r="D128" s="16"/>
      <c r="E128" s="16" t="s">
        <v>153</v>
      </c>
      <c r="F128" s="16" t="s">
        <v>219</v>
      </c>
      <c r="G128" s="20" t="str">
        <f>IFERROR(VLOOKUP(F128,Sheet2!A:F,2,0),"")</f>
        <v>Club Whiskey</v>
      </c>
      <c r="H128" s="44">
        <f>IFERROR(VLOOKUP(F128,Sheet2!A:G,7,0),"")</f>
        <v>65</v>
      </c>
      <c r="I128" s="56">
        <f t="shared" si="26"/>
        <v>1170</v>
      </c>
      <c r="J128" s="17">
        <v>8</v>
      </c>
      <c r="K128" s="21">
        <v>0</v>
      </c>
      <c r="L128" s="21">
        <v>200</v>
      </c>
      <c r="M128" s="21">
        <v>0</v>
      </c>
      <c r="N128" s="19">
        <f t="shared" si="15"/>
        <v>200</v>
      </c>
      <c r="O128" s="20">
        <v>1</v>
      </c>
      <c r="P128" s="20">
        <f>IFERROR(VLOOKUP(F128,Sheet2!$A:$F,4,0),"")</f>
        <v>1160.02</v>
      </c>
      <c r="Q128" s="20">
        <f>IFERROR(VLOOKUP(F128,Sheet2!$A:$F,5,0),"")</f>
        <v>1188.9000000000001</v>
      </c>
      <c r="R128" s="20">
        <f>IFERROR(VLOOKUP(F128,Sheet2!$A:$F,6,0),"")</f>
        <v>1270.83</v>
      </c>
      <c r="S128" s="48">
        <f t="shared" si="16"/>
        <v>0</v>
      </c>
      <c r="T128" s="48">
        <f t="shared" si="17"/>
        <v>237780.00000000003</v>
      </c>
      <c r="U128" s="48">
        <f t="shared" si="18"/>
        <v>0</v>
      </c>
      <c r="V128" s="48">
        <f t="shared" si="19"/>
        <v>237780.00000000003</v>
      </c>
      <c r="W128" s="48">
        <f t="shared" si="20"/>
        <v>125190</v>
      </c>
      <c r="X128" s="48">
        <f t="shared" si="21"/>
        <v>1755</v>
      </c>
      <c r="Y128" s="48">
        <f t="shared" si="22"/>
        <v>3647.25</v>
      </c>
      <c r="Z128" s="48">
        <f t="shared" si="23"/>
        <v>364.72500000000002</v>
      </c>
      <c r="AA128" s="48">
        <f t="shared" si="24"/>
        <v>3687.3697499999998</v>
      </c>
      <c r="AB128" s="42">
        <f t="shared" si="25"/>
        <v>372424.34474999999</v>
      </c>
    </row>
    <row r="129" spans="1:28" x14ac:dyDescent="0.25">
      <c r="A129" s="41">
        <v>45397</v>
      </c>
      <c r="B129" s="44" t="str">
        <f t="shared" si="14"/>
        <v>Apr</v>
      </c>
      <c r="C129" s="16" t="s">
        <v>44</v>
      </c>
      <c r="D129" s="16"/>
      <c r="E129" s="16" t="s">
        <v>45</v>
      </c>
      <c r="F129" s="16" t="s">
        <v>216</v>
      </c>
      <c r="G129" s="20" t="str">
        <f>IFERROR(VLOOKUP(F129,Sheet2!A:F,2,0),"")</f>
        <v>Jugni Saunfi</v>
      </c>
      <c r="H129" s="44">
        <f>IFERROR(VLOOKUP(F129,Sheet2!A:G,7,0),"")</f>
        <v>50</v>
      </c>
      <c r="I129" s="56">
        <f t="shared" si="26"/>
        <v>1575</v>
      </c>
      <c r="J129" s="17">
        <v>17</v>
      </c>
      <c r="K129" s="21">
        <v>200</v>
      </c>
      <c r="L129" s="21">
        <v>100</v>
      </c>
      <c r="M129" s="21">
        <v>50</v>
      </c>
      <c r="N129" s="19">
        <f t="shared" si="15"/>
        <v>350</v>
      </c>
      <c r="O129" s="20">
        <v>1</v>
      </c>
      <c r="P129" s="20">
        <f>IFERROR(VLOOKUP(F129,Sheet2!$A:$F,4,0),"")</f>
        <v>919.43</v>
      </c>
      <c r="Q129" s="20">
        <f>IFERROR(VLOOKUP(F129,Sheet2!$A:$F,5,0),"")</f>
        <v>948.3</v>
      </c>
      <c r="R129" s="20">
        <f>IFERROR(VLOOKUP(F129,Sheet2!$A:$F,6,0),"")</f>
        <v>1030.25</v>
      </c>
      <c r="S129" s="48">
        <f t="shared" si="16"/>
        <v>183886</v>
      </c>
      <c r="T129" s="48">
        <f t="shared" si="17"/>
        <v>94830</v>
      </c>
      <c r="U129" s="48">
        <f t="shared" si="18"/>
        <v>51512.5</v>
      </c>
      <c r="V129" s="48">
        <f t="shared" si="19"/>
        <v>330228.5</v>
      </c>
      <c r="W129" s="48">
        <f t="shared" si="20"/>
        <v>168525</v>
      </c>
      <c r="X129" s="48">
        <f t="shared" si="21"/>
        <v>2362.5</v>
      </c>
      <c r="Y129" s="48">
        <f t="shared" si="22"/>
        <v>5011.16</v>
      </c>
      <c r="Z129" s="48">
        <f t="shared" si="23"/>
        <v>501.11599999999999</v>
      </c>
      <c r="AA129" s="48">
        <f t="shared" si="24"/>
        <v>5066.2827600000001</v>
      </c>
      <c r="AB129" s="42">
        <f t="shared" si="25"/>
        <v>511694.55875999993</v>
      </c>
    </row>
    <row r="130" spans="1:28" x14ac:dyDescent="0.25">
      <c r="A130" s="41">
        <v>45397</v>
      </c>
      <c r="B130" s="44" t="str">
        <f t="shared" si="14"/>
        <v>Apr</v>
      </c>
      <c r="C130" s="16" t="s">
        <v>44</v>
      </c>
      <c r="D130" s="16"/>
      <c r="E130" s="16" t="s">
        <v>45</v>
      </c>
      <c r="F130" s="16" t="s">
        <v>223</v>
      </c>
      <c r="G130" s="20" t="str">
        <f>IFERROR(VLOOKUP(F130,Sheet2!A:F,2,0),"")</f>
        <v>Jalwa Mota Santra</v>
      </c>
      <c r="H130" s="44">
        <f>IFERROR(VLOOKUP(F130,Sheet2!A:G,7,0),"")</f>
        <v>50</v>
      </c>
      <c r="I130" s="56">
        <f t="shared" si="26"/>
        <v>1575</v>
      </c>
      <c r="J130" s="17">
        <v>18</v>
      </c>
      <c r="K130" s="21">
        <v>250</v>
      </c>
      <c r="L130" s="21">
        <v>50</v>
      </c>
      <c r="M130" s="21">
        <v>50</v>
      </c>
      <c r="N130" s="19">
        <f t="shared" si="15"/>
        <v>350</v>
      </c>
      <c r="O130" s="20">
        <v>1</v>
      </c>
      <c r="P130" s="20">
        <f>IFERROR(VLOOKUP(F130,Sheet2!$A:$F,4,0),"")</f>
        <v>919.43</v>
      </c>
      <c r="Q130" s="20">
        <f>IFERROR(VLOOKUP(F130,Sheet2!$A:$F,5,0),"")</f>
        <v>948.3</v>
      </c>
      <c r="R130" s="20">
        <f>IFERROR(VLOOKUP(F130,Sheet2!$A:$F,6,0),"")</f>
        <v>1030.25</v>
      </c>
      <c r="S130" s="48">
        <f t="shared" si="16"/>
        <v>229857.5</v>
      </c>
      <c r="T130" s="48">
        <f t="shared" si="17"/>
        <v>47415</v>
      </c>
      <c r="U130" s="48">
        <f t="shared" si="18"/>
        <v>51512.5</v>
      </c>
      <c r="V130" s="48">
        <f t="shared" si="19"/>
        <v>328785</v>
      </c>
      <c r="W130" s="48">
        <f t="shared" si="20"/>
        <v>168525</v>
      </c>
      <c r="X130" s="48">
        <f t="shared" si="21"/>
        <v>2362.5</v>
      </c>
      <c r="Y130" s="48">
        <f t="shared" si="22"/>
        <v>4996.7250000000004</v>
      </c>
      <c r="Z130" s="48">
        <f t="shared" si="23"/>
        <v>499.67250000000007</v>
      </c>
      <c r="AA130" s="48">
        <f t="shared" si="24"/>
        <v>5051.688975</v>
      </c>
      <c r="AB130" s="42">
        <f t="shared" si="25"/>
        <v>510220.58647499996</v>
      </c>
    </row>
    <row r="131" spans="1:28" x14ac:dyDescent="0.25">
      <c r="A131" s="41">
        <v>45397</v>
      </c>
      <c r="B131" s="44" t="str">
        <f t="shared" si="14"/>
        <v>Apr</v>
      </c>
      <c r="C131" s="16" t="s">
        <v>44</v>
      </c>
      <c r="D131" s="16"/>
      <c r="E131" s="16" t="s">
        <v>78</v>
      </c>
      <c r="F131" s="16" t="s">
        <v>223</v>
      </c>
      <c r="G131" s="20" t="str">
        <f>IFERROR(VLOOKUP(F131,Sheet2!A:F,2,0),"")</f>
        <v>Jalwa Mota Santra</v>
      </c>
      <c r="H131" s="44">
        <f>IFERROR(VLOOKUP(F131,Sheet2!A:G,7,0),"")</f>
        <v>50</v>
      </c>
      <c r="I131" s="56">
        <f t="shared" si="26"/>
        <v>1575</v>
      </c>
      <c r="J131" s="17">
        <v>19</v>
      </c>
      <c r="K131" s="21">
        <v>300</v>
      </c>
      <c r="L131" s="21">
        <v>50</v>
      </c>
      <c r="M131" s="21">
        <v>0</v>
      </c>
      <c r="N131" s="19">
        <f t="shared" si="15"/>
        <v>350</v>
      </c>
      <c r="O131" s="20">
        <v>1</v>
      </c>
      <c r="P131" s="20">
        <f>IFERROR(VLOOKUP(F131,Sheet2!$A:$F,4,0),"")</f>
        <v>919.43</v>
      </c>
      <c r="Q131" s="20">
        <f>IFERROR(VLOOKUP(F131,Sheet2!$A:$F,5,0),"")</f>
        <v>948.3</v>
      </c>
      <c r="R131" s="20">
        <f>IFERROR(VLOOKUP(F131,Sheet2!$A:$F,6,0),"")</f>
        <v>1030.25</v>
      </c>
      <c r="S131" s="48">
        <f t="shared" si="16"/>
        <v>275829</v>
      </c>
      <c r="T131" s="48">
        <f t="shared" si="17"/>
        <v>47415</v>
      </c>
      <c r="U131" s="48">
        <f t="shared" si="18"/>
        <v>0</v>
      </c>
      <c r="V131" s="48">
        <f t="shared" si="19"/>
        <v>323244</v>
      </c>
      <c r="W131" s="48">
        <f t="shared" si="20"/>
        <v>168525</v>
      </c>
      <c r="X131" s="48">
        <f t="shared" si="21"/>
        <v>2362.5</v>
      </c>
      <c r="Y131" s="48">
        <f t="shared" si="22"/>
        <v>4941.3150000000005</v>
      </c>
      <c r="Z131" s="48">
        <f t="shared" si="23"/>
        <v>494.13150000000007</v>
      </c>
      <c r="AA131" s="48">
        <f t="shared" si="24"/>
        <v>4995.6694649999999</v>
      </c>
      <c r="AB131" s="42">
        <f t="shared" si="25"/>
        <v>504562.615965</v>
      </c>
    </row>
    <row r="132" spans="1:28" x14ac:dyDescent="0.25">
      <c r="A132" s="41">
        <v>45397</v>
      </c>
      <c r="B132" s="44" t="str">
        <f t="shared" si="14"/>
        <v>Apr</v>
      </c>
      <c r="C132" s="16" t="s">
        <v>44</v>
      </c>
      <c r="D132" s="16"/>
      <c r="E132" s="16" t="s">
        <v>84</v>
      </c>
      <c r="F132" s="16" t="s">
        <v>216</v>
      </c>
      <c r="G132" s="20" t="str">
        <f>IFERROR(VLOOKUP(F132,Sheet2!A:F,2,0),"")</f>
        <v>Jugni Saunfi</v>
      </c>
      <c r="H132" s="44">
        <f>IFERROR(VLOOKUP(F132,Sheet2!A:G,7,0),"")</f>
        <v>50</v>
      </c>
      <c r="I132" s="56">
        <f t="shared" si="26"/>
        <v>1350</v>
      </c>
      <c r="J132" s="17">
        <v>20</v>
      </c>
      <c r="K132" s="21">
        <v>100</v>
      </c>
      <c r="L132" s="21">
        <v>100</v>
      </c>
      <c r="M132" s="21">
        <v>100</v>
      </c>
      <c r="N132" s="19">
        <f t="shared" si="15"/>
        <v>300</v>
      </c>
      <c r="O132" s="20">
        <v>1</v>
      </c>
      <c r="P132" s="20">
        <f>IFERROR(VLOOKUP(F132,Sheet2!$A:$F,4,0),"")</f>
        <v>919.43</v>
      </c>
      <c r="Q132" s="20">
        <f>IFERROR(VLOOKUP(F132,Sheet2!$A:$F,5,0),"")</f>
        <v>948.3</v>
      </c>
      <c r="R132" s="20">
        <f>IFERROR(VLOOKUP(F132,Sheet2!$A:$F,6,0),"")</f>
        <v>1030.25</v>
      </c>
      <c r="S132" s="48">
        <f t="shared" si="16"/>
        <v>91943</v>
      </c>
      <c r="T132" s="48">
        <f t="shared" si="17"/>
        <v>94830</v>
      </c>
      <c r="U132" s="48">
        <f t="shared" si="18"/>
        <v>103025</v>
      </c>
      <c r="V132" s="48">
        <f t="shared" si="19"/>
        <v>289798</v>
      </c>
      <c r="W132" s="48">
        <f t="shared" si="20"/>
        <v>144450</v>
      </c>
      <c r="X132" s="48">
        <f t="shared" si="21"/>
        <v>2025</v>
      </c>
      <c r="Y132" s="48">
        <f t="shared" si="22"/>
        <v>4362.7300000000005</v>
      </c>
      <c r="Z132" s="48">
        <f t="shared" si="23"/>
        <v>436.27300000000008</v>
      </c>
      <c r="AA132" s="48">
        <f t="shared" si="24"/>
        <v>4410.7200299999995</v>
      </c>
      <c r="AB132" s="42">
        <f t="shared" si="25"/>
        <v>445482.72302999999</v>
      </c>
    </row>
    <row r="133" spans="1:28" x14ac:dyDescent="0.25">
      <c r="A133" s="41">
        <v>45397</v>
      </c>
      <c r="B133" s="44" t="str">
        <f t="shared" ref="B133:B196" si="27">TEXT(A133,"MMM")</f>
        <v>Apr</v>
      </c>
      <c r="C133" s="16" t="s">
        <v>44</v>
      </c>
      <c r="D133" s="16"/>
      <c r="E133" s="16" t="s">
        <v>83</v>
      </c>
      <c r="F133" s="16" t="s">
        <v>223</v>
      </c>
      <c r="G133" s="20" t="str">
        <f>IFERROR(VLOOKUP(F133,Sheet2!A:F,2,0),"")</f>
        <v>Jalwa Mota Santra</v>
      </c>
      <c r="H133" s="44">
        <f>IFERROR(VLOOKUP(F133,Sheet2!A:G,7,0),"")</f>
        <v>50</v>
      </c>
      <c r="I133" s="56">
        <f t="shared" si="26"/>
        <v>1125</v>
      </c>
      <c r="J133" s="17">
        <v>21</v>
      </c>
      <c r="K133" s="21">
        <v>100</v>
      </c>
      <c r="L133" s="21">
        <v>100</v>
      </c>
      <c r="M133" s="21">
        <v>50</v>
      </c>
      <c r="N133" s="19">
        <f t="shared" ref="N133:N196" si="28">SUM(K133:M133)</f>
        <v>250</v>
      </c>
      <c r="O133" s="20">
        <v>1</v>
      </c>
      <c r="P133" s="20">
        <f>IFERROR(VLOOKUP(F133,Sheet2!$A:$F,4,0),"")</f>
        <v>919.43</v>
      </c>
      <c r="Q133" s="20">
        <f>IFERROR(VLOOKUP(F133,Sheet2!$A:$F,5,0),"")</f>
        <v>948.3</v>
      </c>
      <c r="R133" s="20">
        <f>IFERROR(VLOOKUP(F133,Sheet2!$A:$F,6,0),"")</f>
        <v>1030.25</v>
      </c>
      <c r="S133" s="48">
        <f t="shared" ref="S133:S196" si="29">IFERROR(K133*P133," ")</f>
        <v>91943</v>
      </c>
      <c r="T133" s="48">
        <f t="shared" ref="T133:T196" si="30">IFERROR(Q133*L133," ")</f>
        <v>94830</v>
      </c>
      <c r="U133" s="48">
        <f t="shared" ref="U133:U196" si="31">IFERROR(R133*M133," ")</f>
        <v>51512.5</v>
      </c>
      <c r="V133" s="48">
        <f t="shared" ref="V133:V196" si="32">SUM(S133:U133)</f>
        <v>238285.5</v>
      </c>
      <c r="W133" s="48">
        <f t="shared" ref="W133:W196" si="33">IFERROR(IF(O133=1,I133*107)," ")+IFERROR(IF(O133=2,I133*53.5)," ")</f>
        <v>120375</v>
      </c>
      <c r="X133" s="48">
        <f t="shared" ref="X133:X196" si="34">I133*1.5</f>
        <v>1687.5</v>
      </c>
      <c r="Y133" s="48">
        <f t="shared" ref="Y133:Y196" si="35">IFERROR(SUM(V133:X133)*1%," ")</f>
        <v>3603.48</v>
      </c>
      <c r="Z133" s="48">
        <f t="shared" ref="Z133:Z196" si="36">IFERROR(Y133*10%," ")</f>
        <v>360.34800000000001</v>
      </c>
      <c r="AA133" s="48">
        <f t="shared" ref="AA133:AA196" si="37">IFERROR(SUM(V133:Z133)*1%," ")</f>
        <v>3643.1182799999997</v>
      </c>
      <c r="AB133" s="42">
        <f t="shared" ref="AB133:AB196" si="38">IFERROR(SUM(V133:AA133)," ")</f>
        <v>367954.94627999997</v>
      </c>
    </row>
    <row r="134" spans="1:28" x14ac:dyDescent="0.25">
      <c r="A134" s="41">
        <v>45397</v>
      </c>
      <c r="B134" s="44" t="str">
        <f t="shared" si="27"/>
        <v>Apr</v>
      </c>
      <c r="C134" s="16" t="s">
        <v>44</v>
      </c>
      <c r="D134" s="16"/>
      <c r="E134" s="16" t="s">
        <v>80</v>
      </c>
      <c r="F134" s="16" t="s">
        <v>216</v>
      </c>
      <c r="G134" s="20" t="str">
        <f>IFERROR(VLOOKUP(F134,Sheet2!A:F,2,0),"")</f>
        <v>Jugni Saunfi</v>
      </c>
      <c r="H134" s="44">
        <f>IFERROR(VLOOKUP(F134,Sheet2!A:G,7,0),"")</f>
        <v>50</v>
      </c>
      <c r="I134" s="56">
        <f t="shared" ref="I134:I197" si="39">IF(H134=50,N134*4.5)+IF(H134=65,N134*5.85)</f>
        <v>1575</v>
      </c>
      <c r="J134" s="17">
        <v>22</v>
      </c>
      <c r="K134" s="21">
        <v>200</v>
      </c>
      <c r="L134" s="21">
        <v>100</v>
      </c>
      <c r="M134" s="21">
        <v>50</v>
      </c>
      <c r="N134" s="19">
        <f t="shared" si="28"/>
        <v>350</v>
      </c>
      <c r="O134" s="20">
        <v>1</v>
      </c>
      <c r="P134" s="20">
        <f>IFERROR(VLOOKUP(F134,Sheet2!$A:$F,4,0),"")</f>
        <v>919.43</v>
      </c>
      <c r="Q134" s="20">
        <f>IFERROR(VLOOKUP(F134,Sheet2!$A:$F,5,0),"")</f>
        <v>948.3</v>
      </c>
      <c r="R134" s="20">
        <f>IFERROR(VLOOKUP(F134,Sheet2!$A:$F,6,0),"")</f>
        <v>1030.25</v>
      </c>
      <c r="S134" s="48">
        <f t="shared" si="29"/>
        <v>183886</v>
      </c>
      <c r="T134" s="48">
        <f t="shared" si="30"/>
        <v>94830</v>
      </c>
      <c r="U134" s="48">
        <f t="shared" si="31"/>
        <v>51512.5</v>
      </c>
      <c r="V134" s="48">
        <f t="shared" si="32"/>
        <v>330228.5</v>
      </c>
      <c r="W134" s="48">
        <f t="shared" si="33"/>
        <v>168525</v>
      </c>
      <c r="X134" s="48">
        <f t="shared" si="34"/>
        <v>2362.5</v>
      </c>
      <c r="Y134" s="48">
        <f t="shared" si="35"/>
        <v>5011.16</v>
      </c>
      <c r="Z134" s="48">
        <f t="shared" si="36"/>
        <v>501.11599999999999</v>
      </c>
      <c r="AA134" s="48">
        <f t="shared" si="37"/>
        <v>5066.2827600000001</v>
      </c>
      <c r="AB134" s="42">
        <f t="shared" si="38"/>
        <v>511694.55875999993</v>
      </c>
    </row>
    <row r="135" spans="1:28" x14ac:dyDescent="0.25">
      <c r="A135" s="41">
        <v>45397</v>
      </c>
      <c r="B135" s="44" t="str">
        <f t="shared" si="27"/>
        <v>Apr</v>
      </c>
      <c r="C135" s="16" t="s">
        <v>44</v>
      </c>
      <c r="D135" s="16"/>
      <c r="E135" s="16" t="s">
        <v>80</v>
      </c>
      <c r="F135" s="16" t="s">
        <v>223</v>
      </c>
      <c r="G135" s="20" t="str">
        <f>IFERROR(VLOOKUP(F135,Sheet2!A:F,2,0),"")</f>
        <v>Jalwa Mota Santra</v>
      </c>
      <c r="H135" s="44">
        <f>IFERROR(VLOOKUP(F135,Sheet2!A:G,7,0),"")</f>
        <v>50</v>
      </c>
      <c r="I135" s="56">
        <f t="shared" si="39"/>
        <v>1575</v>
      </c>
      <c r="J135" s="17">
        <v>23</v>
      </c>
      <c r="K135" s="21">
        <v>150</v>
      </c>
      <c r="L135" s="21">
        <v>150</v>
      </c>
      <c r="M135" s="21">
        <v>50</v>
      </c>
      <c r="N135" s="19">
        <f t="shared" si="28"/>
        <v>350</v>
      </c>
      <c r="O135" s="20">
        <v>1</v>
      </c>
      <c r="P135" s="20">
        <f>IFERROR(VLOOKUP(F135,Sheet2!$A:$F,4,0),"")</f>
        <v>919.43</v>
      </c>
      <c r="Q135" s="20">
        <f>IFERROR(VLOOKUP(F135,Sheet2!$A:$F,5,0),"")</f>
        <v>948.3</v>
      </c>
      <c r="R135" s="20">
        <f>IFERROR(VLOOKUP(F135,Sheet2!$A:$F,6,0),"")</f>
        <v>1030.25</v>
      </c>
      <c r="S135" s="48">
        <f t="shared" si="29"/>
        <v>137914.5</v>
      </c>
      <c r="T135" s="48">
        <f t="shared" si="30"/>
        <v>142245</v>
      </c>
      <c r="U135" s="48">
        <f t="shared" si="31"/>
        <v>51512.5</v>
      </c>
      <c r="V135" s="48">
        <f t="shared" si="32"/>
        <v>331672</v>
      </c>
      <c r="W135" s="48">
        <f t="shared" si="33"/>
        <v>168525</v>
      </c>
      <c r="X135" s="48">
        <f t="shared" si="34"/>
        <v>2362.5</v>
      </c>
      <c r="Y135" s="48">
        <f t="shared" si="35"/>
        <v>5025.5950000000003</v>
      </c>
      <c r="Z135" s="48">
        <f t="shared" si="36"/>
        <v>502.55950000000007</v>
      </c>
      <c r="AA135" s="48">
        <f t="shared" si="37"/>
        <v>5080.8765449999992</v>
      </c>
      <c r="AB135" s="42">
        <f t="shared" si="38"/>
        <v>513168.53104499995</v>
      </c>
    </row>
    <row r="136" spans="1:28" x14ac:dyDescent="0.25">
      <c r="A136" s="41">
        <v>45397</v>
      </c>
      <c r="B136" s="44" t="str">
        <f t="shared" si="27"/>
        <v>Apr</v>
      </c>
      <c r="C136" s="16" t="s">
        <v>53</v>
      </c>
      <c r="D136" s="16"/>
      <c r="E136" s="16" t="s">
        <v>56</v>
      </c>
      <c r="F136" s="16" t="s">
        <v>219</v>
      </c>
      <c r="G136" s="20" t="str">
        <f>IFERROR(VLOOKUP(F136,Sheet2!A:F,2,0),"")</f>
        <v>Club Whiskey</v>
      </c>
      <c r="H136" s="44">
        <f>IFERROR(VLOOKUP(F136,Sheet2!A:G,7,0),"")</f>
        <v>65</v>
      </c>
      <c r="I136" s="56">
        <f t="shared" si="39"/>
        <v>1755</v>
      </c>
      <c r="J136" s="17">
        <v>9</v>
      </c>
      <c r="K136" s="21">
        <v>300</v>
      </c>
      <c r="L136" s="21">
        <v>0</v>
      </c>
      <c r="M136" s="21">
        <v>0</v>
      </c>
      <c r="N136" s="19">
        <f t="shared" si="28"/>
        <v>300</v>
      </c>
      <c r="O136" s="20">
        <v>1</v>
      </c>
      <c r="P136" s="20">
        <f>IFERROR(VLOOKUP(F136,Sheet2!$A:$F,4,0),"")</f>
        <v>1160.02</v>
      </c>
      <c r="Q136" s="20">
        <f>IFERROR(VLOOKUP(F136,Sheet2!$A:$F,5,0),"")</f>
        <v>1188.9000000000001</v>
      </c>
      <c r="R136" s="20">
        <f>IFERROR(VLOOKUP(F136,Sheet2!$A:$F,6,0),"")</f>
        <v>1270.83</v>
      </c>
      <c r="S136" s="48">
        <f t="shared" si="29"/>
        <v>348006</v>
      </c>
      <c r="T136" s="48">
        <f t="shared" si="30"/>
        <v>0</v>
      </c>
      <c r="U136" s="48">
        <f t="shared" si="31"/>
        <v>0</v>
      </c>
      <c r="V136" s="48">
        <f t="shared" si="32"/>
        <v>348006</v>
      </c>
      <c r="W136" s="48">
        <f t="shared" si="33"/>
        <v>187785</v>
      </c>
      <c r="X136" s="48">
        <f t="shared" si="34"/>
        <v>2632.5</v>
      </c>
      <c r="Y136" s="48">
        <f t="shared" si="35"/>
        <v>5384.2349999999997</v>
      </c>
      <c r="Z136" s="48">
        <f t="shared" si="36"/>
        <v>538.42349999999999</v>
      </c>
      <c r="AA136" s="48">
        <f t="shared" si="37"/>
        <v>5443.461585</v>
      </c>
      <c r="AB136" s="42">
        <f t="shared" si="38"/>
        <v>549789.62008500006</v>
      </c>
    </row>
    <row r="137" spans="1:28" x14ac:dyDescent="0.25">
      <c r="A137" s="41">
        <v>45397</v>
      </c>
      <c r="B137" s="44" t="str">
        <f t="shared" si="27"/>
        <v>Apr</v>
      </c>
      <c r="C137" s="16" t="s">
        <v>3</v>
      </c>
      <c r="D137" s="16"/>
      <c r="E137" s="16" t="s">
        <v>49</v>
      </c>
      <c r="F137" s="16" t="s">
        <v>217</v>
      </c>
      <c r="G137" s="20" t="str">
        <f>IFERROR(VLOOKUP(F137,Sheet2!A:F,2,0),"")</f>
        <v>Dollar Rum</v>
      </c>
      <c r="H137" s="44">
        <f>IFERROR(VLOOKUP(F137,Sheet2!A:G,7,0),"")</f>
        <v>65</v>
      </c>
      <c r="I137" s="56">
        <f t="shared" si="39"/>
        <v>526.5</v>
      </c>
      <c r="J137" s="17">
        <v>66</v>
      </c>
      <c r="K137" s="21">
        <v>90</v>
      </c>
      <c r="L137" s="21">
        <v>0</v>
      </c>
      <c r="M137" s="21">
        <v>0</v>
      </c>
      <c r="N137" s="19">
        <f t="shared" si="28"/>
        <v>90</v>
      </c>
      <c r="O137" s="20">
        <v>1</v>
      </c>
      <c r="P137" s="20">
        <f>IFERROR(VLOOKUP(F137,Sheet2!$A:$F,4,0),"")</f>
        <v>1161.27</v>
      </c>
      <c r="Q137" s="20">
        <f>IFERROR(VLOOKUP(F137,Sheet2!$A:$F,5,0),"")</f>
        <v>1190.1300000000001</v>
      </c>
      <c r="R137" s="20">
        <f>IFERROR(VLOOKUP(F137,Sheet2!$A:$F,6,0),"")</f>
        <v>1272.08</v>
      </c>
      <c r="S137" s="48">
        <f t="shared" si="29"/>
        <v>104514.3</v>
      </c>
      <c r="T137" s="48">
        <f t="shared" si="30"/>
        <v>0</v>
      </c>
      <c r="U137" s="48">
        <f t="shared" si="31"/>
        <v>0</v>
      </c>
      <c r="V137" s="48">
        <f t="shared" si="32"/>
        <v>104514.3</v>
      </c>
      <c r="W137" s="48">
        <f t="shared" si="33"/>
        <v>56335.5</v>
      </c>
      <c r="X137" s="48">
        <f t="shared" si="34"/>
        <v>789.75</v>
      </c>
      <c r="Y137" s="48">
        <f t="shared" si="35"/>
        <v>1616.3954999999999</v>
      </c>
      <c r="Z137" s="48">
        <f t="shared" si="36"/>
        <v>161.63954999999999</v>
      </c>
      <c r="AA137" s="48">
        <f t="shared" si="37"/>
        <v>1634.1758505</v>
      </c>
      <c r="AB137" s="42">
        <f t="shared" si="38"/>
        <v>165051.7609005</v>
      </c>
    </row>
    <row r="138" spans="1:28" x14ac:dyDescent="0.25">
      <c r="A138" s="41">
        <v>45397</v>
      </c>
      <c r="B138" s="44" t="str">
        <f t="shared" si="27"/>
        <v>Apr</v>
      </c>
      <c r="C138" s="16" t="s">
        <v>3</v>
      </c>
      <c r="D138" s="16"/>
      <c r="E138" s="16" t="s">
        <v>49</v>
      </c>
      <c r="F138" s="16" t="s">
        <v>216</v>
      </c>
      <c r="G138" s="20" t="str">
        <f>IFERROR(VLOOKUP(F138,Sheet2!A:F,2,0),"")</f>
        <v>Jugni Saunfi</v>
      </c>
      <c r="H138" s="44">
        <f>IFERROR(VLOOKUP(F138,Sheet2!A:G,7,0),"")</f>
        <v>50</v>
      </c>
      <c r="I138" s="56">
        <f t="shared" si="39"/>
        <v>675</v>
      </c>
      <c r="J138" s="17">
        <v>66</v>
      </c>
      <c r="K138" s="21">
        <v>0</v>
      </c>
      <c r="L138" s="21">
        <v>45</v>
      </c>
      <c r="M138" s="21">
        <v>105</v>
      </c>
      <c r="N138" s="19">
        <f t="shared" si="28"/>
        <v>150</v>
      </c>
      <c r="O138" s="20">
        <v>1</v>
      </c>
      <c r="P138" s="20">
        <f>IFERROR(VLOOKUP(F138,Sheet2!$A:$F,4,0),"")</f>
        <v>919.43</v>
      </c>
      <c r="Q138" s="20">
        <f>IFERROR(VLOOKUP(F138,Sheet2!$A:$F,5,0),"")</f>
        <v>948.3</v>
      </c>
      <c r="R138" s="20">
        <f>IFERROR(VLOOKUP(F138,Sheet2!$A:$F,6,0),"")</f>
        <v>1030.25</v>
      </c>
      <c r="S138" s="48">
        <f t="shared" si="29"/>
        <v>0</v>
      </c>
      <c r="T138" s="48">
        <f t="shared" si="30"/>
        <v>42673.5</v>
      </c>
      <c r="U138" s="48">
        <f t="shared" si="31"/>
        <v>108176.25</v>
      </c>
      <c r="V138" s="48">
        <f t="shared" si="32"/>
        <v>150849.75</v>
      </c>
      <c r="W138" s="48">
        <f t="shared" si="33"/>
        <v>72225</v>
      </c>
      <c r="X138" s="48">
        <f t="shared" si="34"/>
        <v>1012.5</v>
      </c>
      <c r="Y138" s="48">
        <f t="shared" si="35"/>
        <v>2240.8724999999999</v>
      </c>
      <c r="Z138" s="48">
        <f t="shared" si="36"/>
        <v>224.08725000000001</v>
      </c>
      <c r="AA138" s="48">
        <f t="shared" si="37"/>
        <v>2265.5220975000002</v>
      </c>
      <c r="AB138" s="42">
        <f t="shared" si="38"/>
        <v>228817.73184750002</v>
      </c>
    </row>
    <row r="139" spans="1:28" x14ac:dyDescent="0.25">
      <c r="A139" s="41">
        <v>45397</v>
      </c>
      <c r="B139" s="44" t="str">
        <f t="shared" si="27"/>
        <v>Apr</v>
      </c>
      <c r="C139" s="16" t="s">
        <v>3</v>
      </c>
      <c r="D139" s="16"/>
      <c r="E139" s="16" t="s">
        <v>35</v>
      </c>
      <c r="F139" s="16" t="s">
        <v>216</v>
      </c>
      <c r="G139" s="20" t="str">
        <f>IFERROR(VLOOKUP(F139,Sheet2!A:F,2,0),"")</f>
        <v>Jugni Saunfi</v>
      </c>
      <c r="H139" s="44">
        <f>IFERROR(VLOOKUP(F139,Sheet2!A:G,7,0),"")</f>
        <v>50</v>
      </c>
      <c r="I139" s="56">
        <f t="shared" si="39"/>
        <v>3150</v>
      </c>
      <c r="J139" s="17">
        <v>67</v>
      </c>
      <c r="K139" s="21">
        <v>0</v>
      </c>
      <c r="L139" s="21">
        <v>500</v>
      </c>
      <c r="M139" s="21">
        <v>200</v>
      </c>
      <c r="N139" s="19">
        <f t="shared" si="28"/>
        <v>700</v>
      </c>
      <c r="O139" s="20">
        <v>1</v>
      </c>
      <c r="P139" s="20">
        <f>IFERROR(VLOOKUP(F139,Sheet2!$A:$F,4,0),"")</f>
        <v>919.43</v>
      </c>
      <c r="Q139" s="20">
        <f>IFERROR(VLOOKUP(F139,Sheet2!$A:$F,5,0),"")</f>
        <v>948.3</v>
      </c>
      <c r="R139" s="20">
        <f>IFERROR(VLOOKUP(F139,Sheet2!$A:$F,6,0),"")</f>
        <v>1030.25</v>
      </c>
      <c r="S139" s="48">
        <f t="shared" si="29"/>
        <v>0</v>
      </c>
      <c r="T139" s="48">
        <f t="shared" si="30"/>
        <v>474150</v>
      </c>
      <c r="U139" s="48">
        <f t="shared" si="31"/>
        <v>206050</v>
      </c>
      <c r="V139" s="48">
        <f t="shared" si="32"/>
        <v>680200</v>
      </c>
      <c r="W139" s="48">
        <f t="shared" si="33"/>
        <v>337050</v>
      </c>
      <c r="X139" s="48">
        <f t="shared" si="34"/>
        <v>4725</v>
      </c>
      <c r="Y139" s="48">
        <f t="shared" si="35"/>
        <v>10219.75</v>
      </c>
      <c r="Z139" s="48">
        <f t="shared" si="36"/>
        <v>1021.975</v>
      </c>
      <c r="AA139" s="48">
        <f t="shared" si="37"/>
        <v>10332.16725</v>
      </c>
      <c r="AB139" s="42">
        <f t="shared" si="38"/>
        <v>1043548.89225</v>
      </c>
    </row>
    <row r="140" spans="1:28" x14ac:dyDescent="0.25">
      <c r="A140" s="41">
        <v>45397</v>
      </c>
      <c r="B140" s="44" t="str">
        <f t="shared" si="27"/>
        <v>Apr</v>
      </c>
      <c r="C140" s="16" t="s">
        <v>3</v>
      </c>
      <c r="D140" s="16"/>
      <c r="E140" s="16" t="s">
        <v>57</v>
      </c>
      <c r="F140" s="16" t="s">
        <v>217</v>
      </c>
      <c r="G140" s="20" t="str">
        <f>IFERROR(VLOOKUP(F140,Sheet2!A:F,2,0),"")</f>
        <v>Dollar Rum</v>
      </c>
      <c r="H140" s="44">
        <f>IFERROR(VLOOKUP(F140,Sheet2!A:G,7,0),"")</f>
        <v>65</v>
      </c>
      <c r="I140" s="56">
        <f t="shared" si="39"/>
        <v>2340</v>
      </c>
      <c r="J140" s="17">
        <v>68</v>
      </c>
      <c r="K140" s="21">
        <v>100</v>
      </c>
      <c r="L140" s="21">
        <v>200</v>
      </c>
      <c r="M140" s="21">
        <v>100</v>
      </c>
      <c r="N140" s="19">
        <f t="shared" si="28"/>
        <v>400</v>
      </c>
      <c r="O140" s="20">
        <v>1</v>
      </c>
      <c r="P140" s="20">
        <f>IFERROR(VLOOKUP(F140,Sheet2!$A:$F,4,0),"")</f>
        <v>1161.27</v>
      </c>
      <c r="Q140" s="20">
        <f>IFERROR(VLOOKUP(F140,Sheet2!$A:$F,5,0),"")</f>
        <v>1190.1300000000001</v>
      </c>
      <c r="R140" s="20">
        <f>IFERROR(VLOOKUP(F140,Sheet2!$A:$F,6,0),"")</f>
        <v>1272.08</v>
      </c>
      <c r="S140" s="48">
        <f t="shared" si="29"/>
        <v>116127</v>
      </c>
      <c r="T140" s="48">
        <f t="shared" si="30"/>
        <v>238026.00000000003</v>
      </c>
      <c r="U140" s="48">
        <f t="shared" si="31"/>
        <v>127208</v>
      </c>
      <c r="V140" s="48">
        <f t="shared" si="32"/>
        <v>481361</v>
      </c>
      <c r="W140" s="48">
        <f t="shared" si="33"/>
        <v>250380</v>
      </c>
      <c r="X140" s="48">
        <f t="shared" si="34"/>
        <v>3510</v>
      </c>
      <c r="Y140" s="48">
        <f t="shared" si="35"/>
        <v>7352.51</v>
      </c>
      <c r="Z140" s="48">
        <f t="shared" si="36"/>
        <v>735.25100000000009</v>
      </c>
      <c r="AA140" s="48">
        <f t="shared" si="37"/>
        <v>7433.3876100000007</v>
      </c>
      <c r="AB140" s="42">
        <f t="shared" si="38"/>
        <v>750772.14861000003</v>
      </c>
    </row>
    <row r="141" spans="1:28" x14ac:dyDescent="0.25">
      <c r="A141" s="41">
        <v>45397</v>
      </c>
      <c r="B141" s="44" t="str">
        <f t="shared" si="27"/>
        <v>Apr</v>
      </c>
      <c r="C141" s="16" t="s">
        <v>3</v>
      </c>
      <c r="D141" s="16"/>
      <c r="E141" s="16" t="s">
        <v>57</v>
      </c>
      <c r="F141" s="16" t="s">
        <v>216</v>
      </c>
      <c r="G141" s="20" t="str">
        <f>IFERROR(VLOOKUP(F141,Sheet2!A:F,2,0),"")</f>
        <v>Jugni Saunfi</v>
      </c>
      <c r="H141" s="44">
        <f>IFERROR(VLOOKUP(F141,Sheet2!A:G,7,0),"")</f>
        <v>50</v>
      </c>
      <c r="I141" s="56">
        <f t="shared" si="39"/>
        <v>1350</v>
      </c>
      <c r="J141" s="17">
        <v>68</v>
      </c>
      <c r="K141" s="21">
        <v>100</v>
      </c>
      <c r="L141" s="21">
        <v>150</v>
      </c>
      <c r="M141" s="21">
        <v>50</v>
      </c>
      <c r="N141" s="19">
        <f t="shared" si="28"/>
        <v>300</v>
      </c>
      <c r="O141" s="20">
        <v>1</v>
      </c>
      <c r="P141" s="20">
        <f>IFERROR(VLOOKUP(F141,Sheet2!$A:$F,4,0),"")</f>
        <v>919.43</v>
      </c>
      <c r="Q141" s="20">
        <f>IFERROR(VLOOKUP(F141,Sheet2!$A:$F,5,0),"")</f>
        <v>948.3</v>
      </c>
      <c r="R141" s="20">
        <f>IFERROR(VLOOKUP(F141,Sheet2!$A:$F,6,0),"")</f>
        <v>1030.25</v>
      </c>
      <c r="S141" s="48">
        <f t="shared" si="29"/>
        <v>91943</v>
      </c>
      <c r="T141" s="48">
        <f t="shared" si="30"/>
        <v>142245</v>
      </c>
      <c r="U141" s="48">
        <f t="shared" si="31"/>
        <v>51512.5</v>
      </c>
      <c r="V141" s="48">
        <f t="shared" si="32"/>
        <v>285700.5</v>
      </c>
      <c r="W141" s="48">
        <f t="shared" si="33"/>
        <v>144450</v>
      </c>
      <c r="X141" s="48">
        <f t="shared" si="34"/>
        <v>2025</v>
      </c>
      <c r="Y141" s="48">
        <f t="shared" si="35"/>
        <v>4321.7550000000001</v>
      </c>
      <c r="Z141" s="48">
        <f t="shared" si="36"/>
        <v>432.17550000000006</v>
      </c>
      <c r="AA141" s="48">
        <f t="shared" si="37"/>
        <v>4369.2943050000003</v>
      </c>
      <c r="AB141" s="42">
        <f t="shared" si="38"/>
        <v>441298.72480500001</v>
      </c>
    </row>
    <row r="142" spans="1:28" x14ac:dyDescent="0.25">
      <c r="A142" s="41">
        <v>45397</v>
      </c>
      <c r="B142" s="44" t="str">
        <f t="shared" si="27"/>
        <v>Apr</v>
      </c>
      <c r="C142" s="16" t="s">
        <v>3</v>
      </c>
      <c r="D142" s="16"/>
      <c r="E142" s="16" t="s">
        <v>154</v>
      </c>
      <c r="F142" s="16" t="s">
        <v>216</v>
      </c>
      <c r="G142" s="20" t="str">
        <f>IFERROR(VLOOKUP(F142,Sheet2!A:F,2,0),"")</f>
        <v>Jugni Saunfi</v>
      </c>
      <c r="H142" s="44">
        <f>IFERROR(VLOOKUP(F142,Sheet2!A:G,7,0),"")</f>
        <v>50</v>
      </c>
      <c r="I142" s="56">
        <f t="shared" si="39"/>
        <v>1350</v>
      </c>
      <c r="J142" s="17">
        <v>69</v>
      </c>
      <c r="K142" s="21">
        <v>50</v>
      </c>
      <c r="L142" s="21">
        <v>150</v>
      </c>
      <c r="M142" s="21">
        <v>100</v>
      </c>
      <c r="N142" s="19">
        <f t="shared" si="28"/>
        <v>300</v>
      </c>
      <c r="O142" s="20">
        <v>1</v>
      </c>
      <c r="P142" s="20">
        <f>IFERROR(VLOOKUP(F142,Sheet2!$A:$F,4,0),"")</f>
        <v>919.43</v>
      </c>
      <c r="Q142" s="20">
        <f>IFERROR(VLOOKUP(F142,Sheet2!$A:$F,5,0),"")</f>
        <v>948.3</v>
      </c>
      <c r="R142" s="20">
        <f>IFERROR(VLOOKUP(F142,Sheet2!$A:$F,6,0),"")</f>
        <v>1030.25</v>
      </c>
      <c r="S142" s="48">
        <f t="shared" si="29"/>
        <v>45971.5</v>
      </c>
      <c r="T142" s="48">
        <f t="shared" si="30"/>
        <v>142245</v>
      </c>
      <c r="U142" s="48">
        <f t="shared" si="31"/>
        <v>103025</v>
      </c>
      <c r="V142" s="48">
        <f t="shared" si="32"/>
        <v>291241.5</v>
      </c>
      <c r="W142" s="48">
        <f t="shared" si="33"/>
        <v>144450</v>
      </c>
      <c r="X142" s="48">
        <f t="shared" si="34"/>
        <v>2025</v>
      </c>
      <c r="Y142" s="48">
        <f t="shared" si="35"/>
        <v>4377.165</v>
      </c>
      <c r="Z142" s="48">
        <f t="shared" si="36"/>
        <v>437.7165</v>
      </c>
      <c r="AA142" s="48">
        <f t="shared" si="37"/>
        <v>4425.3138149999995</v>
      </c>
      <c r="AB142" s="42">
        <f t="shared" si="38"/>
        <v>446956.69531499996</v>
      </c>
    </row>
    <row r="143" spans="1:28" x14ac:dyDescent="0.25">
      <c r="A143" s="41">
        <v>45397</v>
      </c>
      <c r="B143" s="44" t="str">
        <f t="shared" si="27"/>
        <v>Apr</v>
      </c>
      <c r="C143" s="16" t="s">
        <v>3</v>
      </c>
      <c r="D143" s="16"/>
      <c r="E143" s="16" t="s">
        <v>20</v>
      </c>
      <c r="F143" s="16" t="s">
        <v>216</v>
      </c>
      <c r="G143" s="20" t="str">
        <f>IFERROR(VLOOKUP(F143,Sheet2!A:F,2,0),"")</f>
        <v>Jugni Saunfi</v>
      </c>
      <c r="H143" s="44">
        <f>IFERROR(VLOOKUP(F143,Sheet2!A:G,7,0),"")</f>
        <v>50</v>
      </c>
      <c r="I143" s="56">
        <f t="shared" si="39"/>
        <v>1350</v>
      </c>
      <c r="J143" s="17">
        <v>70</v>
      </c>
      <c r="K143" s="21">
        <v>0</v>
      </c>
      <c r="L143" s="21">
        <v>200</v>
      </c>
      <c r="M143" s="21">
        <v>100</v>
      </c>
      <c r="N143" s="19">
        <f t="shared" si="28"/>
        <v>300</v>
      </c>
      <c r="O143" s="20">
        <v>1</v>
      </c>
      <c r="P143" s="20">
        <f>IFERROR(VLOOKUP(F143,Sheet2!$A:$F,4,0),"")</f>
        <v>919.43</v>
      </c>
      <c r="Q143" s="20">
        <f>IFERROR(VLOOKUP(F143,Sheet2!$A:$F,5,0),"")</f>
        <v>948.3</v>
      </c>
      <c r="R143" s="20">
        <f>IFERROR(VLOOKUP(F143,Sheet2!$A:$F,6,0),"")</f>
        <v>1030.25</v>
      </c>
      <c r="S143" s="48">
        <f t="shared" si="29"/>
        <v>0</v>
      </c>
      <c r="T143" s="48">
        <f t="shared" si="30"/>
        <v>189660</v>
      </c>
      <c r="U143" s="48">
        <f t="shared" si="31"/>
        <v>103025</v>
      </c>
      <c r="V143" s="48">
        <f t="shared" si="32"/>
        <v>292685</v>
      </c>
      <c r="W143" s="48">
        <f t="shared" si="33"/>
        <v>144450</v>
      </c>
      <c r="X143" s="48">
        <f t="shared" si="34"/>
        <v>2025</v>
      </c>
      <c r="Y143" s="48">
        <f t="shared" si="35"/>
        <v>4391.6000000000004</v>
      </c>
      <c r="Z143" s="48">
        <f t="shared" si="36"/>
        <v>439.16000000000008</v>
      </c>
      <c r="AA143" s="48">
        <f t="shared" si="37"/>
        <v>4439.9075999999995</v>
      </c>
      <c r="AB143" s="42">
        <f t="shared" si="38"/>
        <v>448430.66759999993</v>
      </c>
    </row>
    <row r="144" spans="1:28" x14ac:dyDescent="0.25">
      <c r="A144" s="41">
        <v>45397</v>
      </c>
      <c r="B144" s="44" t="str">
        <f t="shared" si="27"/>
        <v>Apr</v>
      </c>
      <c r="C144" s="16" t="s">
        <v>3</v>
      </c>
      <c r="D144" s="16"/>
      <c r="E144" s="16" t="s">
        <v>17</v>
      </c>
      <c r="F144" s="16" t="s">
        <v>217</v>
      </c>
      <c r="G144" s="20" t="str">
        <f>IFERROR(VLOOKUP(F144,Sheet2!A:F,2,0),"")</f>
        <v>Dollar Rum</v>
      </c>
      <c r="H144" s="44">
        <f>IFERROR(VLOOKUP(F144,Sheet2!A:G,7,0),"")</f>
        <v>65</v>
      </c>
      <c r="I144" s="56">
        <f t="shared" si="39"/>
        <v>819</v>
      </c>
      <c r="J144" s="17">
        <v>71</v>
      </c>
      <c r="K144" s="21">
        <v>0</v>
      </c>
      <c r="L144" s="21">
        <v>140</v>
      </c>
      <c r="M144" s="21">
        <v>0</v>
      </c>
      <c r="N144" s="19">
        <f t="shared" si="28"/>
        <v>140</v>
      </c>
      <c r="O144" s="20">
        <v>1</v>
      </c>
      <c r="P144" s="20">
        <f>IFERROR(VLOOKUP(F144,Sheet2!$A:$F,4,0),"")</f>
        <v>1161.27</v>
      </c>
      <c r="Q144" s="20">
        <f>IFERROR(VLOOKUP(F144,Sheet2!$A:$F,5,0),"")</f>
        <v>1190.1300000000001</v>
      </c>
      <c r="R144" s="20">
        <f>IFERROR(VLOOKUP(F144,Sheet2!$A:$F,6,0),"")</f>
        <v>1272.08</v>
      </c>
      <c r="S144" s="48">
        <f t="shared" si="29"/>
        <v>0</v>
      </c>
      <c r="T144" s="48">
        <f t="shared" si="30"/>
        <v>166618.20000000001</v>
      </c>
      <c r="U144" s="48">
        <f t="shared" si="31"/>
        <v>0</v>
      </c>
      <c r="V144" s="48">
        <f t="shared" si="32"/>
        <v>166618.20000000001</v>
      </c>
      <c r="W144" s="48">
        <f t="shared" si="33"/>
        <v>87633</v>
      </c>
      <c r="X144" s="48">
        <f t="shared" si="34"/>
        <v>1228.5</v>
      </c>
      <c r="Y144" s="48">
        <f t="shared" si="35"/>
        <v>2554.797</v>
      </c>
      <c r="Z144" s="48">
        <f t="shared" si="36"/>
        <v>255.47970000000001</v>
      </c>
      <c r="AA144" s="48">
        <f t="shared" si="37"/>
        <v>2582.8997669999999</v>
      </c>
      <c r="AB144" s="42">
        <f t="shared" si="38"/>
        <v>260872.87646699999</v>
      </c>
    </row>
    <row r="145" spans="1:28" x14ac:dyDescent="0.25">
      <c r="A145" s="41">
        <v>45397</v>
      </c>
      <c r="B145" s="44" t="str">
        <f t="shared" si="27"/>
        <v>Apr</v>
      </c>
      <c r="C145" s="16" t="s">
        <v>3</v>
      </c>
      <c r="D145" s="16"/>
      <c r="E145" s="16" t="s">
        <v>17</v>
      </c>
      <c r="F145" s="16" t="s">
        <v>216</v>
      </c>
      <c r="G145" s="20" t="str">
        <f>IFERROR(VLOOKUP(F145,Sheet2!A:F,2,0),"")</f>
        <v>Jugni Saunfi</v>
      </c>
      <c r="H145" s="44">
        <f>IFERROR(VLOOKUP(F145,Sheet2!A:G,7,0),"")</f>
        <v>50</v>
      </c>
      <c r="I145" s="56">
        <f t="shared" si="39"/>
        <v>936</v>
      </c>
      <c r="J145" s="17">
        <v>71</v>
      </c>
      <c r="K145" s="21">
        <v>0</v>
      </c>
      <c r="L145" s="21">
        <v>108</v>
      </c>
      <c r="M145" s="21">
        <v>100</v>
      </c>
      <c r="N145" s="19">
        <f t="shared" si="28"/>
        <v>208</v>
      </c>
      <c r="O145" s="20">
        <v>1</v>
      </c>
      <c r="P145" s="20">
        <f>IFERROR(VLOOKUP(F145,Sheet2!$A:$F,4,0),"")</f>
        <v>919.43</v>
      </c>
      <c r="Q145" s="20">
        <f>IFERROR(VLOOKUP(F145,Sheet2!$A:$F,5,0),"")</f>
        <v>948.3</v>
      </c>
      <c r="R145" s="20">
        <f>IFERROR(VLOOKUP(F145,Sheet2!$A:$F,6,0),"")</f>
        <v>1030.25</v>
      </c>
      <c r="S145" s="48">
        <f t="shared" si="29"/>
        <v>0</v>
      </c>
      <c r="T145" s="48">
        <f t="shared" si="30"/>
        <v>102416.4</v>
      </c>
      <c r="U145" s="48">
        <f t="shared" si="31"/>
        <v>103025</v>
      </c>
      <c r="V145" s="48">
        <f t="shared" si="32"/>
        <v>205441.4</v>
      </c>
      <c r="W145" s="48">
        <f t="shared" si="33"/>
        <v>100152</v>
      </c>
      <c r="X145" s="48">
        <f t="shared" si="34"/>
        <v>1404</v>
      </c>
      <c r="Y145" s="48">
        <f t="shared" si="35"/>
        <v>3069.9740000000002</v>
      </c>
      <c r="Z145" s="48">
        <f t="shared" si="36"/>
        <v>306.99740000000003</v>
      </c>
      <c r="AA145" s="48">
        <f t="shared" si="37"/>
        <v>3103.7437140000002</v>
      </c>
      <c r="AB145" s="42">
        <f t="shared" si="38"/>
        <v>313478.11511399999</v>
      </c>
    </row>
    <row r="146" spans="1:28" x14ac:dyDescent="0.25">
      <c r="A146" s="41">
        <v>45397</v>
      </c>
      <c r="B146" s="44" t="str">
        <f t="shared" si="27"/>
        <v>Apr</v>
      </c>
      <c r="C146" s="16" t="s">
        <v>3</v>
      </c>
      <c r="D146" s="16"/>
      <c r="E146" s="16" t="s">
        <v>20</v>
      </c>
      <c r="F146" s="16" t="s">
        <v>217</v>
      </c>
      <c r="G146" s="20" t="str">
        <f>IFERROR(VLOOKUP(F146,Sheet2!A:F,2,0),"")</f>
        <v>Dollar Rum</v>
      </c>
      <c r="H146" s="44">
        <f>IFERROR(VLOOKUP(F146,Sheet2!A:G,7,0),"")</f>
        <v>65</v>
      </c>
      <c r="I146" s="56">
        <f t="shared" si="39"/>
        <v>1755</v>
      </c>
      <c r="J146" s="17">
        <v>72</v>
      </c>
      <c r="K146" s="21">
        <v>150</v>
      </c>
      <c r="L146" s="21">
        <v>150</v>
      </c>
      <c r="M146" s="21">
        <v>0</v>
      </c>
      <c r="N146" s="19">
        <f t="shared" si="28"/>
        <v>300</v>
      </c>
      <c r="O146" s="20">
        <v>1</v>
      </c>
      <c r="P146" s="20">
        <f>IFERROR(VLOOKUP(F146,Sheet2!$A:$F,4,0),"")</f>
        <v>1161.27</v>
      </c>
      <c r="Q146" s="20">
        <f>IFERROR(VLOOKUP(F146,Sheet2!$A:$F,5,0),"")</f>
        <v>1190.1300000000001</v>
      </c>
      <c r="R146" s="20">
        <f>IFERROR(VLOOKUP(F146,Sheet2!$A:$F,6,0),"")</f>
        <v>1272.08</v>
      </c>
      <c r="S146" s="48">
        <f t="shared" si="29"/>
        <v>174190.5</v>
      </c>
      <c r="T146" s="48">
        <f t="shared" si="30"/>
        <v>178519.50000000003</v>
      </c>
      <c r="U146" s="48">
        <f t="shared" si="31"/>
        <v>0</v>
      </c>
      <c r="V146" s="48">
        <f t="shared" si="32"/>
        <v>352710</v>
      </c>
      <c r="W146" s="48">
        <f t="shared" si="33"/>
        <v>187785</v>
      </c>
      <c r="X146" s="48">
        <f t="shared" si="34"/>
        <v>2632.5</v>
      </c>
      <c r="Y146" s="48">
        <f t="shared" si="35"/>
        <v>5431.2750000000005</v>
      </c>
      <c r="Z146" s="48">
        <f t="shared" si="36"/>
        <v>543.12750000000005</v>
      </c>
      <c r="AA146" s="48">
        <f t="shared" si="37"/>
        <v>5491.0190249999996</v>
      </c>
      <c r="AB146" s="42">
        <f t="shared" si="38"/>
        <v>554592.92152500001</v>
      </c>
    </row>
    <row r="147" spans="1:28" x14ac:dyDescent="0.25">
      <c r="A147" s="41">
        <v>45397</v>
      </c>
      <c r="B147" s="44" t="str">
        <f t="shared" si="27"/>
        <v>Apr</v>
      </c>
      <c r="C147" s="16" t="s">
        <v>3</v>
      </c>
      <c r="D147" s="16"/>
      <c r="E147" s="16" t="s">
        <v>154</v>
      </c>
      <c r="F147" s="16" t="s">
        <v>216</v>
      </c>
      <c r="G147" s="20" t="str">
        <f>IFERROR(VLOOKUP(F147,Sheet2!A:F,2,0),"")</f>
        <v>Jugni Saunfi</v>
      </c>
      <c r="H147" s="44">
        <f>IFERROR(VLOOKUP(F147,Sheet2!A:G,7,0),"")</f>
        <v>50</v>
      </c>
      <c r="I147" s="56">
        <f t="shared" si="39"/>
        <v>540</v>
      </c>
      <c r="J147" s="17">
        <v>73</v>
      </c>
      <c r="K147" s="21">
        <v>20</v>
      </c>
      <c r="L147" s="21">
        <v>70</v>
      </c>
      <c r="M147" s="21">
        <v>30</v>
      </c>
      <c r="N147" s="19">
        <f t="shared" si="28"/>
        <v>120</v>
      </c>
      <c r="O147" s="20">
        <v>1</v>
      </c>
      <c r="P147" s="20">
        <f>IFERROR(VLOOKUP(F147,Sheet2!$A:$F,4,0),"")</f>
        <v>919.43</v>
      </c>
      <c r="Q147" s="20">
        <f>IFERROR(VLOOKUP(F147,Sheet2!$A:$F,5,0),"")</f>
        <v>948.3</v>
      </c>
      <c r="R147" s="20">
        <f>IFERROR(VLOOKUP(F147,Sheet2!$A:$F,6,0),"")</f>
        <v>1030.25</v>
      </c>
      <c r="S147" s="48">
        <f t="shared" si="29"/>
        <v>18388.599999999999</v>
      </c>
      <c r="T147" s="48">
        <f t="shared" si="30"/>
        <v>66381</v>
      </c>
      <c r="U147" s="48">
        <f t="shared" si="31"/>
        <v>30907.5</v>
      </c>
      <c r="V147" s="48">
        <f t="shared" si="32"/>
        <v>115677.1</v>
      </c>
      <c r="W147" s="48">
        <f t="shared" si="33"/>
        <v>57780</v>
      </c>
      <c r="X147" s="48">
        <f t="shared" si="34"/>
        <v>810</v>
      </c>
      <c r="Y147" s="48">
        <f t="shared" si="35"/>
        <v>1742.671</v>
      </c>
      <c r="Z147" s="48">
        <f t="shared" si="36"/>
        <v>174.26710000000003</v>
      </c>
      <c r="AA147" s="48">
        <f t="shared" si="37"/>
        <v>1761.840381</v>
      </c>
      <c r="AB147" s="42">
        <f t="shared" si="38"/>
        <v>177945.87848099999</v>
      </c>
    </row>
    <row r="148" spans="1:28" x14ac:dyDescent="0.25">
      <c r="A148" s="41">
        <v>45397</v>
      </c>
      <c r="B148" s="44" t="str">
        <f t="shared" si="27"/>
        <v>Apr</v>
      </c>
      <c r="C148" s="16" t="s">
        <v>3</v>
      </c>
      <c r="D148" s="16"/>
      <c r="E148" s="16" t="s">
        <v>72</v>
      </c>
      <c r="F148" s="16" t="s">
        <v>216</v>
      </c>
      <c r="G148" s="20" t="str">
        <f>IFERROR(VLOOKUP(F148,Sheet2!A:F,2,0),"")</f>
        <v>Jugni Saunfi</v>
      </c>
      <c r="H148" s="44">
        <f>IFERROR(VLOOKUP(F148,Sheet2!A:G,7,0),"")</f>
        <v>50</v>
      </c>
      <c r="I148" s="56">
        <f t="shared" si="39"/>
        <v>1404</v>
      </c>
      <c r="J148" s="17">
        <v>74</v>
      </c>
      <c r="K148" s="21">
        <v>162</v>
      </c>
      <c r="L148" s="21">
        <v>75</v>
      </c>
      <c r="M148" s="21">
        <v>75</v>
      </c>
      <c r="N148" s="19">
        <f t="shared" si="28"/>
        <v>312</v>
      </c>
      <c r="O148" s="20">
        <v>1</v>
      </c>
      <c r="P148" s="20">
        <f>IFERROR(VLOOKUP(F148,Sheet2!$A:$F,4,0),"")</f>
        <v>919.43</v>
      </c>
      <c r="Q148" s="20">
        <f>IFERROR(VLOOKUP(F148,Sheet2!$A:$F,5,0),"")</f>
        <v>948.3</v>
      </c>
      <c r="R148" s="20">
        <f>IFERROR(VLOOKUP(F148,Sheet2!$A:$F,6,0),"")</f>
        <v>1030.25</v>
      </c>
      <c r="S148" s="48">
        <f t="shared" si="29"/>
        <v>148947.66</v>
      </c>
      <c r="T148" s="48">
        <f t="shared" si="30"/>
        <v>71122.5</v>
      </c>
      <c r="U148" s="48">
        <f t="shared" si="31"/>
        <v>77268.75</v>
      </c>
      <c r="V148" s="48">
        <f t="shared" si="32"/>
        <v>297338.91000000003</v>
      </c>
      <c r="W148" s="48">
        <f t="shared" si="33"/>
        <v>150228</v>
      </c>
      <c r="X148" s="48">
        <f t="shared" si="34"/>
        <v>2106</v>
      </c>
      <c r="Y148" s="48">
        <f t="shared" si="35"/>
        <v>4496.7291000000005</v>
      </c>
      <c r="Z148" s="48">
        <f t="shared" si="36"/>
        <v>449.67291000000006</v>
      </c>
      <c r="AA148" s="48">
        <f t="shared" si="37"/>
        <v>4546.1931201000007</v>
      </c>
      <c r="AB148" s="42">
        <f t="shared" si="38"/>
        <v>459165.50513010006</v>
      </c>
    </row>
    <row r="149" spans="1:28" x14ac:dyDescent="0.25">
      <c r="A149" s="41">
        <v>45397</v>
      </c>
      <c r="B149" s="44" t="str">
        <f t="shared" si="27"/>
        <v>Apr</v>
      </c>
      <c r="C149" s="16" t="s">
        <v>3</v>
      </c>
      <c r="D149" s="16"/>
      <c r="E149" s="16" t="s">
        <v>58</v>
      </c>
      <c r="F149" s="16" t="s">
        <v>217</v>
      </c>
      <c r="G149" s="20" t="str">
        <f>IFERROR(VLOOKUP(F149,Sheet2!A:F,2,0),"")</f>
        <v>Dollar Rum</v>
      </c>
      <c r="H149" s="44">
        <f>IFERROR(VLOOKUP(F149,Sheet2!A:G,7,0),"")</f>
        <v>65</v>
      </c>
      <c r="I149" s="56">
        <f t="shared" si="39"/>
        <v>3510</v>
      </c>
      <c r="J149" s="17">
        <v>75</v>
      </c>
      <c r="K149" s="21">
        <v>150</v>
      </c>
      <c r="L149" s="21">
        <v>300</v>
      </c>
      <c r="M149" s="21">
        <v>150</v>
      </c>
      <c r="N149" s="19">
        <f t="shared" si="28"/>
        <v>600</v>
      </c>
      <c r="O149" s="20">
        <v>1</v>
      </c>
      <c r="P149" s="20">
        <f>IFERROR(VLOOKUP(F149,Sheet2!$A:$F,4,0),"")</f>
        <v>1161.27</v>
      </c>
      <c r="Q149" s="20">
        <f>IFERROR(VLOOKUP(F149,Sheet2!$A:$F,5,0),"")</f>
        <v>1190.1300000000001</v>
      </c>
      <c r="R149" s="20">
        <f>IFERROR(VLOOKUP(F149,Sheet2!$A:$F,6,0),"")</f>
        <v>1272.08</v>
      </c>
      <c r="S149" s="48">
        <f t="shared" si="29"/>
        <v>174190.5</v>
      </c>
      <c r="T149" s="48">
        <f t="shared" si="30"/>
        <v>357039.00000000006</v>
      </c>
      <c r="U149" s="48">
        <f t="shared" si="31"/>
        <v>190812</v>
      </c>
      <c r="V149" s="48">
        <f t="shared" si="32"/>
        <v>722041.5</v>
      </c>
      <c r="W149" s="48">
        <f t="shared" si="33"/>
        <v>375570</v>
      </c>
      <c r="X149" s="48">
        <f t="shared" si="34"/>
        <v>5265</v>
      </c>
      <c r="Y149" s="48">
        <f t="shared" si="35"/>
        <v>11028.764999999999</v>
      </c>
      <c r="Z149" s="48">
        <f t="shared" si="36"/>
        <v>1102.8765000000001</v>
      </c>
      <c r="AA149" s="48">
        <f t="shared" si="37"/>
        <v>11150.081414999999</v>
      </c>
      <c r="AB149" s="42">
        <f t="shared" si="38"/>
        <v>1126158.2229149998</v>
      </c>
    </row>
    <row r="150" spans="1:28" x14ac:dyDescent="0.25">
      <c r="A150" s="41">
        <v>45397</v>
      </c>
      <c r="B150" s="44" t="str">
        <f t="shared" si="27"/>
        <v>Apr</v>
      </c>
      <c r="C150" s="16" t="s">
        <v>3</v>
      </c>
      <c r="D150" s="16"/>
      <c r="E150" s="16" t="s">
        <v>58</v>
      </c>
      <c r="F150" s="16" t="s">
        <v>217</v>
      </c>
      <c r="G150" s="20" t="str">
        <f>IFERROR(VLOOKUP(F150,Sheet2!A:F,2,0),"")</f>
        <v>Dollar Rum</v>
      </c>
      <c r="H150" s="44">
        <f>IFERROR(VLOOKUP(F150,Sheet2!A:G,7,0),"")</f>
        <v>65</v>
      </c>
      <c r="I150" s="56">
        <f t="shared" si="39"/>
        <v>3510</v>
      </c>
      <c r="J150" s="17">
        <v>76</v>
      </c>
      <c r="K150" s="21">
        <v>150</v>
      </c>
      <c r="L150" s="21">
        <v>300</v>
      </c>
      <c r="M150" s="21">
        <v>150</v>
      </c>
      <c r="N150" s="19">
        <f t="shared" si="28"/>
        <v>600</v>
      </c>
      <c r="O150" s="20">
        <v>1</v>
      </c>
      <c r="P150" s="20">
        <f>IFERROR(VLOOKUP(F150,Sheet2!$A:$F,4,0),"")</f>
        <v>1161.27</v>
      </c>
      <c r="Q150" s="20">
        <f>IFERROR(VLOOKUP(F150,Sheet2!$A:$F,5,0),"")</f>
        <v>1190.1300000000001</v>
      </c>
      <c r="R150" s="20">
        <f>IFERROR(VLOOKUP(F150,Sheet2!$A:$F,6,0),"")</f>
        <v>1272.08</v>
      </c>
      <c r="S150" s="48">
        <f t="shared" si="29"/>
        <v>174190.5</v>
      </c>
      <c r="T150" s="48">
        <f t="shared" si="30"/>
        <v>357039.00000000006</v>
      </c>
      <c r="U150" s="48">
        <f t="shared" si="31"/>
        <v>190812</v>
      </c>
      <c r="V150" s="48">
        <f t="shared" si="32"/>
        <v>722041.5</v>
      </c>
      <c r="W150" s="48">
        <f t="shared" si="33"/>
        <v>375570</v>
      </c>
      <c r="X150" s="48">
        <f t="shared" si="34"/>
        <v>5265</v>
      </c>
      <c r="Y150" s="48">
        <f t="shared" si="35"/>
        <v>11028.764999999999</v>
      </c>
      <c r="Z150" s="48">
        <f t="shared" si="36"/>
        <v>1102.8765000000001</v>
      </c>
      <c r="AA150" s="48">
        <f t="shared" si="37"/>
        <v>11150.081414999999</v>
      </c>
      <c r="AB150" s="42">
        <f t="shared" si="38"/>
        <v>1126158.2229149998</v>
      </c>
    </row>
    <row r="151" spans="1:28" x14ac:dyDescent="0.25">
      <c r="A151" s="41">
        <v>45397</v>
      </c>
      <c r="B151" s="44" t="str">
        <f t="shared" si="27"/>
        <v>Apr</v>
      </c>
      <c r="C151" s="16" t="s">
        <v>26</v>
      </c>
      <c r="D151" s="16"/>
      <c r="E151" s="16" t="s">
        <v>43</v>
      </c>
      <c r="F151" s="16" t="s">
        <v>213</v>
      </c>
      <c r="G151" s="20" t="str">
        <f>IFERROR(VLOOKUP(F151,Sheet2!A:F,2,0),"")</f>
        <v>Malwa</v>
      </c>
      <c r="H151" s="44">
        <f>IFERROR(VLOOKUP(F151,Sheet2!A:G,7,0),"")</f>
        <v>50</v>
      </c>
      <c r="I151" s="56">
        <f t="shared" si="39"/>
        <v>2700</v>
      </c>
      <c r="J151" s="17">
        <v>34</v>
      </c>
      <c r="K151" s="21">
        <v>600</v>
      </c>
      <c r="L151" s="21">
        <v>0</v>
      </c>
      <c r="M151" s="21">
        <v>0</v>
      </c>
      <c r="N151" s="19">
        <f t="shared" si="28"/>
        <v>600</v>
      </c>
      <c r="O151" s="20">
        <v>1</v>
      </c>
      <c r="P151" s="20">
        <f>IFERROR(VLOOKUP(F151,Sheet2!$A:$F,4,0),"")</f>
        <v>919.43</v>
      </c>
      <c r="Q151" s="20">
        <f>IFERROR(VLOOKUP(F151,Sheet2!$A:$F,5,0),"")</f>
        <v>948.3</v>
      </c>
      <c r="R151" s="20">
        <f>IFERROR(VLOOKUP(F151,Sheet2!$A:$F,6,0),"")</f>
        <v>1030.25</v>
      </c>
      <c r="S151" s="48">
        <f t="shared" si="29"/>
        <v>551658</v>
      </c>
      <c r="T151" s="48">
        <f t="shared" si="30"/>
        <v>0</v>
      </c>
      <c r="U151" s="48">
        <f t="shared" si="31"/>
        <v>0</v>
      </c>
      <c r="V151" s="48">
        <f t="shared" si="32"/>
        <v>551658</v>
      </c>
      <c r="W151" s="48">
        <f t="shared" si="33"/>
        <v>288900</v>
      </c>
      <c r="X151" s="48">
        <f t="shared" si="34"/>
        <v>4050</v>
      </c>
      <c r="Y151" s="48">
        <f t="shared" si="35"/>
        <v>8446.08</v>
      </c>
      <c r="Z151" s="48">
        <f t="shared" si="36"/>
        <v>844.60800000000006</v>
      </c>
      <c r="AA151" s="48">
        <f t="shared" si="37"/>
        <v>8538.9868800000004</v>
      </c>
      <c r="AB151" s="42">
        <f t="shared" si="38"/>
        <v>862437.67487999995</v>
      </c>
    </row>
    <row r="152" spans="1:28" x14ac:dyDescent="0.25">
      <c r="A152" s="41">
        <v>45397</v>
      </c>
      <c r="B152" s="44" t="str">
        <f t="shared" si="27"/>
        <v>Apr</v>
      </c>
      <c r="C152" s="16" t="s">
        <v>26</v>
      </c>
      <c r="D152" s="16"/>
      <c r="E152" s="16" t="s">
        <v>43</v>
      </c>
      <c r="F152" s="16" t="s">
        <v>213</v>
      </c>
      <c r="G152" s="20" t="str">
        <f>IFERROR(VLOOKUP(F152,Sheet2!A:F,2,0),"")</f>
        <v>Malwa</v>
      </c>
      <c r="H152" s="44">
        <f>IFERROR(VLOOKUP(F152,Sheet2!A:G,7,0),"")</f>
        <v>50</v>
      </c>
      <c r="I152" s="56">
        <f t="shared" si="39"/>
        <v>3600</v>
      </c>
      <c r="J152" s="17">
        <v>35</v>
      </c>
      <c r="K152" s="21">
        <v>0</v>
      </c>
      <c r="L152" s="21">
        <v>550</v>
      </c>
      <c r="M152" s="21">
        <v>250</v>
      </c>
      <c r="N152" s="19">
        <f t="shared" si="28"/>
        <v>800</v>
      </c>
      <c r="O152" s="20">
        <v>1</v>
      </c>
      <c r="P152" s="20">
        <f>IFERROR(VLOOKUP(F152,Sheet2!$A:$F,4,0),"")</f>
        <v>919.43</v>
      </c>
      <c r="Q152" s="20">
        <f>IFERROR(VLOOKUP(F152,Sheet2!$A:$F,5,0),"")</f>
        <v>948.3</v>
      </c>
      <c r="R152" s="20">
        <f>IFERROR(VLOOKUP(F152,Sheet2!$A:$F,6,0),"")</f>
        <v>1030.25</v>
      </c>
      <c r="S152" s="48">
        <f t="shared" si="29"/>
        <v>0</v>
      </c>
      <c r="T152" s="48">
        <f t="shared" si="30"/>
        <v>521565</v>
      </c>
      <c r="U152" s="48">
        <f t="shared" si="31"/>
        <v>257562.5</v>
      </c>
      <c r="V152" s="48">
        <f t="shared" si="32"/>
        <v>779127.5</v>
      </c>
      <c r="W152" s="48">
        <f t="shared" si="33"/>
        <v>385200</v>
      </c>
      <c r="X152" s="48">
        <f t="shared" si="34"/>
        <v>5400</v>
      </c>
      <c r="Y152" s="48">
        <f t="shared" si="35"/>
        <v>11697.275</v>
      </c>
      <c r="Z152" s="48">
        <f t="shared" si="36"/>
        <v>1169.7275</v>
      </c>
      <c r="AA152" s="48">
        <f t="shared" si="37"/>
        <v>11825.945024999999</v>
      </c>
      <c r="AB152" s="42">
        <f t="shared" si="38"/>
        <v>1194420.447525</v>
      </c>
    </row>
    <row r="153" spans="1:28" x14ac:dyDescent="0.25">
      <c r="A153" s="41">
        <v>45398</v>
      </c>
      <c r="B153" s="44" t="str">
        <f t="shared" si="27"/>
        <v>Apr</v>
      </c>
      <c r="C153" s="16" t="s">
        <v>59</v>
      </c>
      <c r="D153" s="16"/>
      <c r="E153" s="16" t="s">
        <v>109</v>
      </c>
      <c r="F153" s="16" t="s">
        <v>213</v>
      </c>
      <c r="G153" s="20" t="str">
        <f>IFERROR(VLOOKUP(F153,Sheet2!A:F,2,0),"")</f>
        <v>Malwa</v>
      </c>
      <c r="H153" s="44">
        <f>IFERROR(VLOOKUP(F153,Sheet2!A:G,7,0),"")</f>
        <v>50</v>
      </c>
      <c r="I153" s="56">
        <f t="shared" si="39"/>
        <v>1350</v>
      </c>
      <c r="J153" s="17">
        <v>1</v>
      </c>
      <c r="K153" s="21">
        <v>300</v>
      </c>
      <c r="L153" s="21">
        <v>0</v>
      </c>
      <c r="M153" s="21">
        <v>0</v>
      </c>
      <c r="N153" s="19">
        <f t="shared" si="28"/>
        <v>300</v>
      </c>
      <c r="O153" s="20">
        <v>1</v>
      </c>
      <c r="P153" s="20">
        <f>IFERROR(VLOOKUP(F153,Sheet2!$A:$F,4,0),"")</f>
        <v>919.43</v>
      </c>
      <c r="Q153" s="20">
        <f>IFERROR(VLOOKUP(F153,Sheet2!$A:$F,5,0),"")</f>
        <v>948.3</v>
      </c>
      <c r="R153" s="20">
        <f>IFERROR(VLOOKUP(F153,Sheet2!$A:$F,6,0),"")</f>
        <v>1030.25</v>
      </c>
      <c r="S153" s="48">
        <f t="shared" si="29"/>
        <v>275829</v>
      </c>
      <c r="T153" s="48">
        <f t="shared" si="30"/>
        <v>0</v>
      </c>
      <c r="U153" s="48">
        <f t="shared" si="31"/>
        <v>0</v>
      </c>
      <c r="V153" s="48">
        <f t="shared" si="32"/>
        <v>275829</v>
      </c>
      <c r="W153" s="48">
        <f t="shared" si="33"/>
        <v>144450</v>
      </c>
      <c r="X153" s="48">
        <f t="shared" si="34"/>
        <v>2025</v>
      </c>
      <c r="Y153" s="48">
        <f t="shared" si="35"/>
        <v>4223.04</v>
      </c>
      <c r="Z153" s="48">
        <f t="shared" si="36"/>
        <v>422.30400000000003</v>
      </c>
      <c r="AA153" s="48">
        <f t="shared" si="37"/>
        <v>4269.4934400000002</v>
      </c>
      <c r="AB153" s="42">
        <f t="shared" si="38"/>
        <v>431218.83743999997</v>
      </c>
    </row>
    <row r="154" spans="1:28" x14ac:dyDescent="0.25">
      <c r="A154" s="41">
        <v>45398</v>
      </c>
      <c r="B154" s="44" t="str">
        <f t="shared" si="27"/>
        <v>Apr</v>
      </c>
      <c r="C154" s="16" t="s">
        <v>59</v>
      </c>
      <c r="D154" s="16"/>
      <c r="E154" s="16" t="s">
        <v>109</v>
      </c>
      <c r="F154" s="16" t="s">
        <v>213</v>
      </c>
      <c r="G154" s="20" t="str">
        <f>IFERROR(VLOOKUP(F154,Sheet2!A:F,2,0),"")</f>
        <v>Malwa</v>
      </c>
      <c r="H154" s="44">
        <f>IFERROR(VLOOKUP(F154,Sheet2!A:G,7,0),"")</f>
        <v>50</v>
      </c>
      <c r="I154" s="56">
        <f t="shared" si="39"/>
        <v>1350</v>
      </c>
      <c r="J154" s="17">
        <v>2</v>
      </c>
      <c r="K154" s="21">
        <v>300</v>
      </c>
      <c r="L154" s="21">
        <v>0</v>
      </c>
      <c r="M154" s="21">
        <v>0</v>
      </c>
      <c r="N154" s="19">
        <f t="shared" si="28"/>
        <v>300</v>
      </c>
      <c r="O154" s="20">
        <v>1</v>
      </c>
      <c r="P154" s="20">
        <f>IFERROR(VLOOKUP(F154,Sheet2!$A:$F,4,0),"")</f>
        <v>919.43</v>
      </c>
      <c r="Q154" s="20">
        <f>IFERROR(VLOOKUP(F154,Sheet2!$A:$F,5,0),"")</f>
        <v>948.3</v>
      </c>
      <c r="R154" s="20">
        <f>IFERROR(VLOOKUP(F154,Sheet2!$A:$F,6,0),"")</f>
        <v>1030.25</v>
      </c>
      <c r="S154" s="48">
        <f t="shared" si="29"/>
        <v>275829</v>
      </c>
      <c r="T154" s="48">
        <f t="shared" si="30"/>
        <v>0</v>
      </c>
      <c r="U154" s="48">
        <f t="shared" si="31"/>
        <v>0</v>
      </c>
      <c r="V154" s="48">
        <f t="shared" si="32"/>
        <v>275829</v>
      </c>
      <c r="W154" s="48">
        <f t="shared" si="33"/>
        <v>144450</v>
      </c>
      <c r="X154" s="48">
        <f t="shared" si="34"/>
        <v>2025</v>
      </c>
      <c r="Y154" s="48">
        <f t="shared" si="35"/>
        <v>4223.04</v>
      </c>
      <c r="Z154" s="48">
        <f t="shared" si="36"/>
        <v>422.30400000000003</v>
      </c>
      <c r="AA154" s="48">
        <f t="shared" si="37"/>
        <v>4269.4934400000002</v>
      </c>
      <c r="AB154" s="42">
        <f t="shared" si="38"/>
        <v>431218.83743999997</v>
      </c>
    </row>
    <row r="155" spans="1:28" x14ac:dyDescent="0.25">
      <c r="A155" s="41">
        <v>45398</v>
      </c>
      <c r="B155" s="44" t="str">
        <f t="shared" si="27"/>
        <v>Apr</v>
      </c>
      <c r="C155" s="16" t="s">
        <v>59</v>
      </c>
      <c r="D155" s="16"/>
      <c r="E155" s="16" t="s">
        <v>109</v>
      </c>
      <c r="F155" s="16" t="s">
        <v>213</v>
      </c>
      <c r="G155" s="20" t="str">
        <f>IFERROR(VLOOKUP(F155,Sheet2!A:F,2,0),"")</f>
        <v>Malwa</v>
      </c>
      <c r="H155" s="44">
        <f>IFERROR(VLOOKUP(F155,Sheet2!A:G,7,0),"")</f>
        <v>50</v>
      </c>
      <c r="I155" s="56">
        <f t="shared" si="39"/>
        <v>1350</v>
      </c>
      <c r="J155" s="17">
        <v>3</v>
      </c>
      <c r="K155" s="21">
        <v>50</v>
      </c>
      <c r="L155" s="21">
        <v>0</v>
      </c>
      <c r="M155" s="21">
        <v>250</v>
      </c>
      <c r="N155" s="19">
        <f t="shared" si="28"/>
        <v>300</v>
      </c>
      <c r="O155" s="20">
        <v>1</v>
      </c>
      <c r="P155" s="20">
        <f>IFERROR(VLOOKUP(F155,Sheet2!$A:$F,4,0),"")</f>
        <v>919.43</v>
      </c>
      <c r="Q155" s="20">
        <f>IFERROR(VLOOKUP(F155,Sheet2!$A:$F,5,0),"")</f>
        <v>948.3</v>
      </c>
      <c r="R155" s="20">
        <f>IFERROR(VLOOKUP(F155,Sheet2!$A:$F,6,0),"")</f>
        <v>1030.25</v>
      </c>
      <c r="S155" s="48">
        <f t="shared" si="29"/>
        <v>45971.5</v>
      </c>
      <c r="T155" s="48">
        <f t="shared" si="30"/>
        <v>0</v>
      </c>
      <c r="U155" s="48">
        <f t="shared" si="31"/>
        <v>257562.5</v>
      </c>
      <c r="V155" s="48">
        <f t="shared" si="32"/>
        <v>303534</v>
      </c>
      <c r="W155" s="48">
        <f t="shared" si="33"/>
        <v>144450</v>
      </c>
      <c r="X155" s="48">
        <f t="shared" si="34"/>
        <v>2025</v>
      </c>
      <c r="Y155" s="48">
        <f t="shared" si="35"/>
        <v>4500.09</v>
      </c>
      <c r="Z155" s="48">
        <f t="shared" si="36"/>
        <v>450.00900000000001</v>
      </c>
      <c r="AA155" s="48">
        <f t="shared" si="37"/>
        <v>4549.5909900000006</v>
      </c>
      <c r="AB155" s="42">
        <f t="shared" si="38"/>
        <v>459508.68999000004</v>
      </c>
    </row>
    <row r="156" spans="1:28" x14ac:dyDescent="0.25">
      <c r="A156" s="41">
        <v>45398</v>
      </c>
      <c r="B156" s="44" t="str">
        <f t="shared" si="27"/>
        <v>Apr</v>
      </c>
      <c r="C156" s="16" t="s">
        <v>59</v>
      </c>
      <c r="D156" s="16"/>
      <c r="E156" s="16" t="s">
        <v>109</v>
      </c>
      <c r="F156" s="16" t="s">
        <v>213</v>
      </c>
      <c r="G156" s="20" t="str">
        <f>IFERROR(VLOOKUP(F156,Sheet2!A:F,2,0),"")</f>
        <v>Malwa</v>
      </c>
      <c r="H156" s="44">
        <f>IFERROR(VLOOKUP(F156,Sheet2!A:G,7,0),"")</f>
        <v>50</v>
      </c>
      <c r="I156" s="56">
        <f t="shared" si="39"/>
        <v>1350</v>
      </c>
      <c r="J156" s="17">
        <v>4</v>
      </c>
      <c r="K156" s="21">
        <v>0</v>
      </c>
      <c r="L156" s="21">
        <v>300</v>
      </c>
      <c r="M156" s="21">
        <v>0</v>
      </c>
      <c r="N156" s="19">
        <f t="shared" si="28"/>
        <v>300</v>
      </c>
      <c r="O156" s="20">
        <v>1</v>
      </c>
      <c r="P156" s="20">
        <f>IFERROR(VLOOKUP(F156,Sheet2!$A:$F,4,0),"")</f>
        <v>919.43</v>
      </c>
      <c r="Q156" s="20">
        <f>IFERROR(VLOOKUP(F156,Sheet2!$A:$F,5,0),"")</f>
        <v>948.3</v>
      </c>
      <c r="R156" s="20">
        <f>IFERROR(VLOOKUP(F156,Sheet2!$A:$F,6,0),"")</f>
        <v>1030.25</v>
      </c>
      <c r="S156" s="48">
        <f t="shared" si="29"/>
        <v>0</v>
      </c>
      <c r="T156" s="48">
        <f t="shared" si="30"/>
        <v>284490</v>
      </c>
      <c r="U156" s="48">
        <f t="shared" si="31"/>
        <v>0</v>
      </c>
      <c r="V156" s="48">
        <f t="shared" si="32"/>
        <v>284490</v>
      </c>
      <c r="W156" s="48">
        <f t="shared" si="33"/>
        <v>144450</v>
      </c>
      <c r="X156" s="48">
        <f t="shared" si="34"/>
        <v>2025</v>
      </c>
      <c r="Y156" s="48">
        <f t="shared" si="35"/>
        <v>4309.6499999999996</v>
      </c>
      <c r="Z156" s="48">
        <f t="shared" si="36"/>
        <v>430.96499999999997</v>
      </c>
      <c r="AA156" s="48">
        <f t="shared" si="37"/>
        <v>4357.0561500000003</v>
      </c>
      <c r="AB156" s="42">
        <f t="shared" si="38"/>
        <v>440062.67115000007</v>
      </c>
    </row>
    <row r="157" spans="1:28" x14ac:dyDescent="0.25">
      <c r="A157" s="41">
        <v>45398</v>
      </c>
      <c r="B157" s="44" t="str">
        <f t="shared" si="27"/>
        <v>Apr</v>
      </c>
      <c r="C157" s="16" t="s">
        <v>59</v>
      </c>
      <c r="D157" s="16"/>
      <c r="E157" s="16" t="s">
        <v>30</v>
      </c>
      <c r="F157" s="16" t="s">
        <v>217</v>
      </c>
      <c r="G157" s="20" t="str">
        <f>IFERROR(VLOOKUP(F157,Sheet2!A:F,2,0),"")</f>
        <v>Dollar Rum</v>
      </c>
      <c r="H157" s="44">
        <f>IFERROR(VLOOKUP(F157,Sheet2!A:G,7,0),"")</f>
        <v>65</v>
      </c>
      <c r="I157" s="56">
        <f t="shared" si="39"/>
        <v>1755</v>
      </c>
      <c r="J157" s="17">
        <v>5</v>
      </c>
      <c r="K157" s="21">
        <v>300</v>
      </c>
      <c r="L157" s="21">
        <v>0</v>
      </c>
      <c r="M157" s="21">
        <v>0</v>
      </c>
      <c r="N157" s="19">
        <f t="shared" si="28"/>
        <v>300</v>
      </c>
      <c r="O157" s="20">
        <v>1</v>
      </c>
      <c r="P157" s="20">
        <f>IFERROR(VLOOKUP(F157,Sheet2!$A:$F,4,0),"")</f>
        <v>1161.27</v>
      </c>
      <c r="Q157" s="20">
        <f>IFERROR(VLOOKUP(F157,Sheet2!$A:$F,5,0),"")</f>
        <v>1190.1300000000001</v>
      </c>
      <c r="R157" s="20">
        <f>IFERROR(VLOOKUP(F157,Sheet2!$A:$F,6,0),"")</f>
        <v>1272.08</v>
      </c>
      <c r="S157" s="48">
        <f t="shared" si="29"/>
        <v>348381</v>
      </c>
      <c r="T157" s="48">
        <f t="shared" si="30"/>
        <v>0</v>
      </c>
      <c r="U157" s="48">
        <f t="shared" si="31"/>
        <v>0</v>
      </c>
      <c r="V157" s="48">
        <f t="shared" si="32"/>
        <v>348381</v>
      </c>
      <c r="W157" s="48">
        <f t="shared" si="33"/>
        <v>187785</v>
      </c>
      <c r="X157" s="48">
        <f t="shared" si="34"/>
        <v>2632.5</v>
      </c>
      <c r="Y157" s="48">
        <f t="shared" si="35"/>
        <v>5387.9849999999997</v>
      </c>
      <c r="Z157" s="48">
        <f t="shared" si="36"/>
        <v>538.79849999999999</v>
      </c>
      <c r="AA157" s="48">
        <f t="shared" si="37"/>
        <v>5447.2528350000002</v>
      </c>
      <c r="AB157" s="42">
        <f t="shared" si="38"/>
        <v>550172.53633500007</v>
      </c>
    </row>
    <row r="158" spans="1:28" x14ac:dyDescent="0.25">
      <c r="A158" s="41">
        <v>45398</v>
      </c>
      <c r="B158" s="44" t="str">
        <f t="shared" si="27"/>
        <v>Apr</v>
      </c>
      <c r="C158" s="16" t="s">
        <v>44</v>
      </c>
      <c r="D158" s="16"/>
      <c r="E158" s="16" t="s">
        <v>52</v>
      </c>
      <c r="F158" s="16" t="s">
        <v>223</v>
      </c>
      <c r="G158" s="20" t="str">
        <f>IFERROR(VLOOKUP(F158,Sheet2!A:F,2,0),"")</f>
        <v>Jalwa Mota Santra</v>
      </c>
      <c r="H158" s="44">
        <f>IFERROR(VLOOKUP(F158,Sheet2!A:G,7,0),"")</f>
        <v>50</v>
      </c>
      <c r="I158" s="56">
        <f t="shared" si="39"/>
        <v>1350</v>
      </c>
      <c r="J158" s="17">
        <v>24</v>
      </c>
      <c r="K158" s="21">
        <v>100</v>
      </c>
      <c r="L158" s="21">
        <v>100</v>
      </c>
      <c r="M158" s="21">
        <v>100</v>
      </c>
      <c r="N158" s="19">
        <f t="shared" si="28"/>
        <v>300</v>
      </c>
      <c r="O158" s="20">
        <v>1</v>
      </c>
      <c r="P158" s="20">
        <f>IFERROR(VLOOKUP(F158,Sheet2!$A:$F,4,0),"")</f>
        <v>919.43</v>
      </c>
      <c r="Q158" s="20">
        <f>IFERROR(VLOOKUP(F158,Sheet2!$A:$F,5,0),"")</f>
        <v>948.3</v>
      </c>
      <c r="R158" s="20">
        <f>IFERROR(VLOOKUP(F158,Sheet2!$A:$F,6,0),"")</f>
        <v>1030.25</v>
      </c>
      <c r="S158" s="48">
        <f t="shared" si="29"/>
        <v>91943</v>
      </c>
      <c r="T158" s="48">
        <f t="shared" si="30"/>
        <v>94830</v>
      </c>
      <c r="U158" s="48">
        <f t="shared" si="31"/>
        <v>103025</v>
      </c>
      <c r="V158" s="48">
        <f t="shared" si="32"/>
        <v>289798</v>
      </c>
      <c r="W158" s="48">
        <f t="shared" si="33"/>
        <v>144450</v>
      </c>
      <c r="X158" s="48">
        <f t="shared" si="34"/>
        <v>2025</v>
      </c>
      <c r="Y158" s="48">
        <f t="shared" si="35"/>
        <v>4362.7300000000005</v>
      </c>
      <c r="Z158" s="48">
        <f t="shared" si="36"/>
        <v>436.27300000000008</v>
      </c>
      <c r="AA158" s="48">
        <f t="shared" si="37"/>
        <v>4410.7200299999995</v>
      </c>
      <c r="AB158" s="42">
        <f t="shared" si="38"/>
        <v>445482.72302999999</v>
      </c>
    </row>
    <row r="159" spans="1:28" x14ac:dyDescent="0.25">
      <c r="A159" s="41">
        <v>45398</v>
      </c>
      <c r="B159" s="44" t="str">
        <f t="shared" si="27"/>
        <v>Apr</v>
      </c>
      <c r="C159" s="16" t="s">
        <v>44</v>
      </c>
      <c r="D159" s="16"/>
      <c r="E159" s="16" t="s">
        <v>51</v>
      </c>
      <c r="F159" s="16" t="s">
        <v>223</v>
      </c>
      <c r="G159" s="20" t="str">
        <f>IFERROR(VLOOKUP(F159,Sheet2!A:F,2,0),"")</f>
        <v>Jalwa Mota Santra</v>
      </c>
      <c r="H159" s="44">
        <f>IFERROR(VLOOKUP(F159,Sheet2!A:G,7,0),"")</f>
        <v>50</v>
      </c>
      <c r="I159" s="56">
        <f t="shared" si="39"/>
        <v>900</v>
      </c>
      <c r="J159" s="17">
        <v>25</v>
      </c>
      <c r="K159" s="21">
        <v>100</v>
      </c>
      <c r="L159" s="21">
        <v>100</v>
      </c>
      <c r="M159" s="21">
        <v>0</v>
      </c>
      <c r="N159" s="19">
        <f t="shared" si="28"/>
        <v>200</v>
      </c>
      <c r="O159" s="20">
        <v>1</v>
      </c>
      <c r="P159" s="20">
        <f>IFERROR(VLOOKUP(F159,Sheet2!$A:$F,4,0),"")</f>
        <v>919.43</v>
      </c>
      <c r="Q159" s="20">
        <f>IFERROR(VLOOKUP(F159,Sheet2!$A:$F,5,0),"")</f>
        <v>948.3</v>
      </c>
      <c r="R159" s="20">
        <f>IFERROR(VLOOKUP(F159,Sheet2!$A:$F,6,0),"")</f>
        <v>1030.25</v>
      </c>
      <c r="S159" s="48">
        <f t="shared" si="29"/>
        <v>91943</v>
      </c>
      <c r="T159" s="48">
        <f t="shared" si="30"/>
        <v>94830</v>
      </c>
      <c r="U159" s="48">
        <f t="shared" si="31"/>
        <v>0</v>
      </c>
      <c r="V159" s="48">
        <f t="shared" si="32"/>
        <v>186773</v>
      </c>
      <c r="W159" s="48">
        <f t="shared" si="33"/>
        <v>96300</v>
      </c>
      <c r="X159" s="48">
        <f t="shared" si="34"/>
        <v>1350</v>
      </c>
      <c r="Y159" s="48">
        <f t="shared" si="35"/>
        <v>2844.23</v>
      </c>
      <c r="Z159" s="48">
        <f t="shared" si="36"/>
        <v>284.423</v>
      </c>
      <c r="AA159" s="48">
        <f t="shared" si="37"/>
        <v>2875.5165299999999</v>
      </c>
      <c r="AB159" s="42">
        <f t="shared" si="38"/>
        <v>290427.16953000001</v>
      </c>
    </row>
    <row r="160" spans="1:28" x14ac:dyDescent="0.25">
      <c r="A160" s="41">
        <v>45398</v>
      </c>
      <c r="B160" s="44" t="str">
        <f t="shared" si="27"/>
        <v>Apr</v>
      </c>
      <c r="C160" s="16" t="s">
        <v>44</v>
      </c>
      <c r="D160" s="16"/>
      <c r="E160" s="16" t="s">
        <v>51</v>
      </c>
      <c r="F160" s="16" t="s">
        <v>216</v>
      </c>
      <c r="G160" s="20" t="str">
        <f>IFERROR(VLOOKUP(F160,Sheet2!A:F,2,0),"")</f>
        <v>Jugni Saunfi</v>
      </c>
      <c r="H160" s="44">
        <f>IFERROR(VLOOKUP(F160,Sheet2!A:G,7,0),"")</f>
        <v>50</v>
      </c>
      <c r="I160" s="56">
        <f t="shared" si="39"/>
        <v>450</v>
      </c>
      <c r="J160" s="17">
        <v>25</v>
      </c>
      <c r="K160" s="21">
        <v>0</v>
      </c>
      <c r="L160" s="21">
        <v>100</v>
      </c>
      <c r="M160" s="21">
        <v>0</v>
      </c>
      <c r="N160" s="19">
        <f t="shared" si="28"/>
        <v>100</v>
      </c>
      <c r="O160" s="20">
        <v>1</v>
      </c>
      <c r="P160" s="20">
        <f>IFERROR(VLOOKUP(F160,Sheet2!$A:$F,4,0),"")</f>
        <v>919.43</v>
      </c>
      <c r="Q160" s="20">
        <f>IFERROR(VLOOKUP(F160,Sheet2!$A:$F,5,0),"")</f>
        <v>948.3</v>
      </c>
      <c r="R160" s="20">
        <f>IFERROR(VLOOKUP(F160,Sheet2!$A:$F,6,0),"")</f>
        <v>1030.25</v>
      </c>
      <c r="S160" s="48">
        <f t="shared" si="29"/>
        <v>0</v>
      </c>
      <c r="T160" s="48">
        <f t="shared" si="30"/>
        <v>94830</v>
      </c>
      <c r="U160" s="48">
        <f t="shared" si="31"/>
        <v>0</v>
      </c>
      <c r="V160" s="48">
        <f t="shared" si="32"/>
        <v>94830</v>
      </c>
      <c r="W160" s="48">
        <f t="shared" si="33"/>
        <v>48150</v>
      </c>
      <c r="X160" s="48">
        <f t="shared" si="34"/>
        <v>675</v>
      </c>
      <c r="Y160" s="48">
        <f t="shared" si="35"/>
        <v>1436.55</v>
      </c>
      <c r="Z160" s="48">
        <f t="shared" si="36"/>
        <v>143.655</v>
      </c>
      <c r="AA160" s="48">
        <f t="shared" si="37"/>
        <v>1452.35205</v>
      </c>
      <c r="AB160" s="42">
        <f t="shared" si="38"/>
        <v>146687.55704999997</v>
      </c>
    </row>
    <row r="161" spans="1:28" x14ac:dyDescent="0.25">
      <c r="A161" s="41">
        <v>45398</v>
      </c>
      <c r="B161" s="44" t="str">
        <f t="shared" si="27"/>
        <v>Apr</v>
      </c>
      <c r="C161" s="16" t="s">
        <v>44</v>
      </c>
      <c r="D161" s="16"/>
      <c r="E161" s="16" t="s">
        <v>51</v>
      </c>
      <c r="F161" s="16" t="s">
        <v>223</v>
      </c>
      <c r="G161" s="20" t="str">
        <f>IFERROR(VLOOKUP(F161,Sheet2!A:F,2,0),"")</f>
        <v>Jalwa Mota Santra</v>
      </c>
      <c r="H161" s="44">
        <f>IFERROR(VLOOKUP(F161,Sheet2!A:G,7,0),"")</f>
        <v>50</v>
      </c>
      <c r="I161" s="56">
        <f t="shared" si="39"/>
        <v>450</v>
      </c>
      <c r="J161" s="17">
        <v>26</v>
      </c>
      <c r="K161" s="21">
        <v>100</v>
      </c>
      <c r="L161" s="21">
        <v>0</v>
      </c>
      <c r="M161" s="21">
        <v>0</v>
      </c>
      <c r="N161" s="19">
        <f t="shared" si="28"/>
        <v>100</v>
      </c>
      <c r="O161" s="20">
        <v>1</v>
      </c>
      <c r="P161" s="20">
        <f>IFERROR(VLOOKUP(F161,Sheet2!$A:$F,4,0),"")</f>
        <v>919.43</v>
      </c>
      <c r="Q161" s="20">
        <f>IFERROR(VLOOKUP(F161,Sheet2!$A:$F,5,0),"")</f>
        <v>948.3</v>
      </c>
      <c r="R161" s="20">
        <f>IFERROR(VLOOKUP(F161,Sheet2!$A:$F,6,0),"")</f>
        <v>1030.25</v>
      </c>
      <c r="S161" s="48">
        <f t="shared" si="29"/>
        <v>91943</v>
      </c>
      <c r="T161" s="48">
        <f t="shared" si="30"/>
        <v>0</v>
      </c>
      <c r="U161" s="48">
        <f t="shared" si="31"/>
        <v>0</v>
      </c>
      <c r="V161" s="48">
        <f t="shared" si="32"/>
        <v>91943</v>
      </c>
      <c r="W161" s="48">
        <f t="shared" si="33"/>
        <v>48150</v>
      </c>
      <c r="X161" s="48">
        <f t="shared" si="34"/>
        <v>675</v>
      </c>
      <c r="Y161" s="48">
        <f t="shared" si="35"/>
        <v>1407.68</v>
      </c>
      <c r="Z161" s="48">
        <f t="shared" si="36"/>
        <v>140.768</v>
      </c>
      <c r="AA161" s="48">
        <f t="shared" si="37"/>
        <v>1423.1644800000001</v>
      </c>
      <c r="AB161" s="42">
        <f t="shared" si="38"/>
        <v>143739.61248000001</v>
      </c>
    </row>
    <row r="162" spans="1:28" x14ac:dyDescent="0.25">
      <c r="A162" s="41">
        <v>45398</v>
      </c>
      <c r="B162" s="44" t="str">
        <f t="shared" si="27"/>
        <v>Apr</v>
      </c>
      <c r="C162" s="16" t="s">
        <v>44</v>
      </c>
      <c r="D162" s="16"/>
      <c r="E162" s="16" t="s">
        <v>51</v>
      </c>
      <c r="F162" s="16" t="s">
        <v>216</v>
      </c>
      <c r="G162" s="20" t="str">
        <f>IFERROR(VLOOKUP(F162,Sheet2!A:F,2,0),"")</f>
        <v>Jugni Saunfi</v>
      </c>
      <c r="H162" s="44">
        <f>IFERROR(VLOOKUP(F162,Sheet2!A:G,7,0),"")</f>
        <v>50</v>
      </c>
      <c r="I162" s="56">
        <f t="shared" si="39"/>
        <v>1350</v>
      </c>
      <c r="J162" s="17">
        <v>26</v>
      </c>
      <c r="K162" s="21">
        <v>100</v>
      </c>
      <c r="L162" s="21">
        <v>150</v>
      </c>
      <c r="M162" s="21">
        <v>50</v>
      </c>
      <c r="N162" s="19">
        <f t="shared" si="28"/>
        <v>300</v>
      </c>
      <c r="O162" s="20">
        <v>1</v>
      </c>
      <c r="P162" s="20">
        <f>IFERROR(VLOOKUP(F162,Sheet2!$A:$F,4,0),"")</f>
        <v>919.43</v>
      </c>
      <c r="Q162" s="20">
        <f>IFERROR(VLOOKUP(F162,Sheet2!$A:$F,5,0),"")</f>
        <v>948.3</v>
      </c>
      <c r="R162" s="20">
        <f>IFERROR(VLOOKUP(F162,Sheet2!$A:$F,6,0),"")</f>
        <v>1030.25</v>
      </c>
      <c r="S162" s="48">
        <f t="shared" si="29"/>
        <v>91943</v>
      </c>
      <c r="T162" s="48">
        <f t="shared" si="30"/>
        <v>142245</v>
      </c>
      <c r="U162" s="48">
        <f t="shared" si="31"/>
        <v>51512.5</v>
      </c>
      <c r="V162" s="48">
        <f t="shared" si="32"/>
        <v>285700.5</v>
      </c>
      <c r="W162" s="48">
        <f t="shared" si="33"/>
        <v>144450</v>
      </c>
      <c r="X162" s="48">
        <f t="shared" si="34"/>
        <v>2025</v>
      </c>
      <c r="Y162" s="48">
        <f t="shared" si="35"/>
        <v>4321.7550000000001</v>
      </c>
      <c r="Z162" s="48">
        <f t="shared" si="36"/>
        <v>432.17550000000006</v>
      </c>
      <c r="AA162" s="48">
        <f t="shared" si="37"/>
        <v>4369.2943050000003</v>
      </c>
      <c r="AB162" s="42">
        <f t="shared" si="38"/>
        <v>441298.72480500001</v>
      </c>
    </row>
    <row r="163" spans="1:28" x14ac:dyDescent="0.25">
      <c r="A163" s="41">
        <v>45398</v>
      </c>
      <c r="B163" s="44" t="str">
        <f t="shared" si="27"/>
        <v>Apr</v>
      </c>
      <c r="C163" s="16" t="s">
        <v>44</v>
      </c>
      <c r="D163" s="16"/>
      <c r="E163" s="16" t="s">
        <v>46</v>
      </c>
      <c r="F163" s="16" t="s">
        <v>216</v>
      </c>
      <c r="G163" s="20" t="str">
        <f>IFERROR(VLOOKUP(F163,Sheet2!A:F,2,0),"")</f>
        <v>Jugni Saunfi</v>
      </c>
      <c r="H163" s="44">
        <f>IFERROR(VLOOKUP(F163,Sheet2!A:G,7,0),"")</f>
        <v>50</v>
      </c>
      <c r="I163" s="56">
        <f t="shared" si="39"/>
        <v>1575</v>
      </c>
      <c r="J163" s="17">
        <v>27</v>
      </c>
      <c r="K163" s="21">
        <v>200</v>
      </c>
      <c r="L163" s="21">
        <v>100</v>
      </c>
      <c r="M163" s="21">
        <v>50</v>
      </c>
      <c r="N163" s="19">
        <f t="shared" si="28"/>
        <v>350</v>
      </c>
      <c r="O163" s="20">
        <v>1</v>
      </c>
      <c r="P163" s="20">
        <f>IFERROR(VLOOKUP(F163,Sheet2!$A:$F,4,0),"")</f>
        <v>919.43</v>
      </c>
      <c r="Q163" s="20">
        <f>IFERROR(VLOOKUP(F163,Sheet2!$A:$F,5,0),"")</f>
        <v>948.3</v>
      </c>
      <c r="R163" s="20">
        <f>IFERROR(VLOOKUP(F163,Sheet2!$A:$F,6,0),"")</f>
        <v>1030.25</v>
      </c>
      <c r="S163" s="48">
        <f t="shared" si="29"/>
        <v>183886</v>
      </c>
      <c r="T163" s="48">
        <f t="shared" si="30"/>
        <v>94830</v>
      </c>
      <c r="U163" s="48">
        <f t="shared" si="31"/>
        <v>51512.5</v>
      </c>
      <c r="V163" s="48">
        <f t="shared" si="32"/>
        <v>330228.5</v>
      </c>
      <c r="W163" s="48">
        <f t="shared" si="33"/>
        <v>168525</v>
      </c>
      <c r="X163" s="48">
        <f t="shared" si="34"/>
        <v>2362.5</v>
      </c>
      <c r="Y163" s="48">
        <f t="shared" si="35"/>
        <v>5011.16</v>
      </c>
      <c r="Z163" s="48">
        <f t="shared" si="36"/>
        <v>501.11599999999999</v>
      </c>
      <c r="AA163" s="48">
        <f t="shared" si="37"/>
        <v>5066.2827600000001</v>
      </c>
      <c r="AB163" s="42">
        <f t="shared" si="38"/>
        <v>511694.55875999993</v>
      </c>
    </row>
    <row r="164" spans="1:28" x14ac:dyDescent="0.25">
      <c r="A164" s="41">
        <v>45398</v>
      </c>
      <c r="B164" s="44" t="str">
        <f t="shared" si="27"/>
        <v>Apr</v>
      </c>
      <c r="C164" s="16" t="s">
        <v>44</v>
      </c>
      <c r="D164" s="16"/>
      <c r="E164" s="16" t="s">
        <v>46</v>
      </c>
      <c r="F164" s="16" t="s">
        <v>223</v>
      </c>
      <c r="G164" s="20" t="str">
        <f>IFERROR(VLOOKUP(F164,Sheet2!A:F,2,0),"")</f>
        <v>Jalwa Mota Santra</v>
      </c>
      <c r="H164" s="44">
        <f>IFERROR(VLOOKUP(F164,Sheet2!A:G,7,0),"")</f>
        <v>50</v>
      </c>
      <c r="I164" s="56">
        <f t="shared" si="39"/>
        <v>1575</v>
      </c>
      <c r="J164" s="17">
        <v>28</v>
      </c>
      <c r="K164" s="21">
        <v>200</v>
      </c>
      <c r="L164" s="21">
        <v>100</v>
      </c>
      <c r="M164" s="21">
        <v>50</v>
      </c>
      <c r="N164" s="19">
        <f t="shared" si="28"/>
        <v>350</v>
      </c>
      <c r="O164" s="20">
        <v>1</v>
      </c>
      <c r="P164" s="20">
        <f>IFERROR(VLOOKUP(F164,Sheet2!$A:$F,4,0),"")</f>
        <v>919.43</v>
      </c>
      <c r="Q164" s="20">
        <f>IFERROR(VLOOKUP(F164,Sheet2!$A:$F,5,0),"")</f>
        <v>948.3</v>
      </c>
      <c r="R164" s="20">
        <f>IFERROR(VLOOKUP(F164,Sheet2!$A:$F,6,0),"")</f>
        <v>1030.25</v>
      </c>
      <c r="S164" s="48">
        <f t="shared" si="29"/>
        <v>183886</v>
      </c>
      <c r="T164" s="48">
        <f t="shared" si="30"/>
        <v>94830</v>
      </c>
      <c r="U164" s="48">
        <f t="shared" si="31"/>
        <v>51512.5</v>
      </c>
      <c r="V164" s="48">
        <f t="shared" si="32"/>
        <v>330228.5</v>
      </c>
      <c r="W164" s="48">
        <f t="shared" si="33"/>
        <v>168525</v>
      </c>
      <c r="X164" s="48">
        <f t="shared" si="34"/>
        <v>2362.5</v>
      </c>
      <c r="Y164" s="48">
        <f t="shared" si="35"/>
        <v>5011.16</v>
      </c>
      <c r="Z164" s="48">
        <f t="shared" si="36"/>
        <v>501.11599999999999</v>
      </c>
      <c r="AA164" s="48">
        <f t="shared" si="37"/>
        <v>5066.2827600000001</v>
      </c>
      <c r="AB164" s="42">
        <f t="shared" si="38"/>
        <v>511694.55875999993</v>
      </c>
    </row>
    <row r="165" spans="1:28" x14ac:dyDescent="0.25">
      <c r="A165" s="41">
        <v>45398</v>
      </c>
      <c r="B165" s="44" t="str">
        <f t="shared" si="27"/>
        <v>Apr</v>
      </c>
      <c r="C165" s="16" t="s">
        <v>44</v>
      </c>
      <c r="D165" s="16"/>
      <c r="E165" s="16" t="s">
        <v>79</v>
      </c>
      <c r="F165" s="16" t="s">
        <v>216</v>
      </c>
      <c r="G165" s="20" t="str">
        <f>IFERROR(VLOOKUP(F165,Sheet2!A:F,2,0),"")</f>
        <v>Jugni Saunfi</v>
      </c>
      <c r="H165" s="44">
        <f>IFERROR(VLOOKUP(F165,Sheet2!A:G,7,0),"")</f>
        <v>50</v>
      </c>
      <c r="I165" s="56">
        <f t="shared" si="39"/>
        <v>1575</v>
      </c>
      <c r="J165" s="17">
        <v>29</v>
      </c>
      <c r="K165" s="21">
        <v>100</v>
      </c>
      <c r="L165" s="21">
        <v>150</v>
      </c>
      <c r="M165" s="21">
        <v>100</v>
      </c>
      <c r="N165" s="19">
        <f t="shared" si="28"/>
        <v>350</v>
      </c>
      <c r="O165" s="20">
        <v>1</v>
      </c>
      <c r="P165" s="20">
        <f>IFERROR(VLOOKUP(F165,Sheet2!$A:$F,4,0),"")</f>
        <v>919.43</v>
      </c>
      <c r="Q165" s="20">
        <f>IFERROR(VLOOKUP(F165,Sheet2!$A:$F,5,0),"")</f>
        <v>948.3</v>
      </c>
      <c r="R165" s="20">
        <f>IFERROR(VLOOKUP(F165,Sheet2!$A:$F,6,0),"")</f>
        <v>1030.25</v>
      </c>
      <c r="S165" s="48">
        <f t="shared" si="29"/>
        <v>91943</v>
      </c>
      <c r="T165" s="48">
        <f t="shared" si="30"/>
        <v>142245</v>
      </c>
      <c r="U165" s="48">
        <f t="shared" si="31"/>
        <v>103025</v>
      </c>
      <c r="V165" s="48">
        <f t="shared" si="32"/>
        <v>337213</v>
      </c>
      <c r="W165" s="48">
        <f t="shared" si="33"/>
        <v>168525</v>
      </c>
      <c r="X165" s="48">
        <f t="shared" si="34"/>
        <v>2362.5</v>
      </c>
      <c r="Y165" s="48">
        <f t="shared" si="35"/>
        <v>5081.0050000000001</v>
      </c>
      <c r="Z165" s="48">
        <f t="shared" si="36"/>
        <v>508.10050000000001</v>
      </c>
      <c r="AA165" s="48">
        <f t="shared" si="37"/>
        <v>5136.8960550000002</v>
      </c>
      <c r="AB165" s="42">
        <f t="shared" si="38"/>
        <v>518826.50155500002</v>
      </c>
    </row>
    <row r="166" spans="1:28" x14ac:dyDescent="0.25">
      <c r="A166" s="41">
        <v>45398</v>
      </c>
      <c r="B166" s="44" t="str">
        <f t="shared" si="27"/>
        <v>Apr</v>
      </c>
      <c r="C166" s="16" t="s">
        <v>44</v>
      </c>
      <c r="D166" s="16"/>
      <c r="E166" s="16" t="s">
        <v>79</v>
      </c>
      <c r="F166" s="16" t="s">
        <v>216</v>
      </c>
      <c r="G166" s="20" t="str">
        <f>IFERROR(VLOOKUP(F166,Sheet2!A:F,2,0),"")</f>
        <v>Jugni Saunfi</v>
      </c>
      <c r="H166" s="44">
        <f>IFERROR(VLOOKUP(F166,Sheet2!A:G,7,0),"")</f>
        <v>50</v>
      </c>
      <c r="I166" s="56">
        <f t="shared" si="39"/>
        <v>1575</v>
      </c>
      <c r="J166" s="17">
        <v>30</v>
      </c>
      <c r="K166" s="21">
        <v>100</v>
      </c>
      <c r="L166" s="21">
        <v>100</v>
      </c>
      <c r="M166" s="21">
        <v>150</v>
      </c>
      <c r="N166" s="19">
        <f t="shared" si="28"/>
        <v>350</v>
      </c>
      <c r="O166" s="20">
        <v>1</v>
      </c>
      <c r="P166" s="20">
        <f>IFERROR(VLOOKUP(F166,Sheet2!$A:$F,4,0),"")</f>
        <v>919.43</v>
      </c>
      <c r="Q166" s="20">
        <f>IFERROR(VLOOKUP(F166,Sheet2!$A:$F,5,0),"")</f>
        <v>948.3</v>
      </c>
      <c r="R166" s="20">
        <f>IFERROR(VLOOKUP(F166,Sheet2!$A:$F,6,0),"")</f>
        <v>1030.25</v>
      </c>
      <c r="S166" s="48">
        <f t="shared" si="29"/>
        <v>91943</v>
      </c>
      <c r="T166" s="48">
        <f t="shared" si="30"/>
        <v>94830</v>
      </c>
      <c r="U166" s="48">
        <f t="shared" si="31"/>
        <v>154537.5</v>
      </c>
      <c r="V166" s="48">
        <f t="shared" si="32"/>
        <v>341310.5</v>
      </c>
      <c r="W166" s="48">
        <f t="shared" si="33"/>
        <v>168525</v>
      </c>
      <c r="X166" s="48">
        <f t="shared" si="34"/>
        <v>2362.5</v>
      </c>
      <c r="Y166" s="48">
        <f t="shared" si="35"/>
        <v>5121.9800000000005</v>
      </c>
      <c r="Z166" s="48">
        <f t="shared" si="36"/>
        <v>512.19800000000009</v>
      </c>
      <c r="AA166" s="48">
        <f t="shared" si="37"/>
        <v>5178.3217799999993</v>
      </c>
      <c r="AB166" s="42">
        <f t="shared" si="38"/>
        <v>523010.49977999995</v>
      </c>
    </row>
    <row r="167" spans="1:28" x14ac:dyDescent="0.25">
      <c r="A167" s="41">
        <v>45398</v>
      </c>
      <c r="B167" s="44" t="str">
        <f t="shared" si="27"/>
        <v>Apr</v>
      </c>
      <c r="C167" s="16" t="s">
        <v>44</v>
      </c>
      <c r="D167" s="16"/>
      <c r="E167" s="16" t="s">
        <v>79</v>
      </c>
      <c r="F167" s="16" t="s">
        <v>223</v>
      </c>
      <c r="G167" s="20" t="str">
        <f>IFERROR(VLOOKUP(F167,Sheet2!A:F,2,0),"")</f>
        <v>Jalwa Mota Santra</v>
      </c>
      <c r="H167" s="44">
        <f>IFERROR(VLOOKUP(F167,Sheet2!A:G,7,0),"")</f>
        <v>50</v>
      </c>
      <c r="I167" s="56">
        <f t="shared" si="39"/>
        <v>225</v>
      </c>
      <c r="J167" s="17">
        <v>31</v>
      </c>
      <c r="K167" s="21">
        <v>0</v>
      </c>
      <c r="L167" s="21">
        <v>0</v>
      </c>
      <c r="M167" s="21">
        <v>50</v>
      </c>
      <c r="N167" s="19">
        <f t="shared" si="28"/>
        <v>50</v>
      </c>
      <c r="O167" s="20">
        <v>1</v>
      </c>
      <c r="P167" s="20">
        <f>IFERROR(VLOOKUP(F167,Sheet2!$A:$F,4,0),"")</f>
        <v>919.43</v>
      </c>
      <c r="Q167" s="20">
        <f>IFERROR(VLOOKUP(F167,Sheet2!$A:$F,5,0),"")</f>
        <v>948.3</v>
      </c>
      <c r="R167" s="20">
        <f>IFERROR(VLOOKUP(F167,Sheet2!$A:$F,6,0),"")</f>
        <v>1030.25</v>
      </c>
      <c r="S167" s="48">
        <f t="shared" si="29"/>
        <v>0</v>
      </c>
      <c r="T167" s="48">
        <f t="shared" si="30"/>
        <v>0</v>
      </c>
      <c r="U167" s="48">
        <f t="shared" si="31"/>
        <v>51512.5</v>
      </c>
      <c r="V167" s="48">
        <f t="shared" si="32"/>
        <v>51512.5</v>
      </c>
      <c r="W167" s="48">
        <f t="shared" si="33"/>
        <v>24075</v>
      </c>
      <c r="X167" s="48">
        <f t="shared" si="34"/>
        <v>337.5</v>
      </c>
      <c r="Y167" s="48">
        <f t="shared" si="35"/>
        <v>759.25</v>
      </c>
      <c r="Z167" s="48">
        <f t="shared" si="36"/>
        <v>75.924999999999997</v>
      </c>
      <c r="AA167" s="48">
        <f t="shared" si="37"/>
        <v>767.60175000000004</v>
      </c>
      <c r="AB167" s="42">
        <f t="shared" si="38"/>
        <v>77527.776750000005</v>
      </c>
    </row>
    <row r="168" spans="1:28" x14ac:dyDescent="0.25">
      <c r="A168" s="41">
        <v>45398</v>
      </c>
      <c r="B168" s="44" t="str">
        <f t="shared" si="27"/>
        <v>Apr</v>
      </c>
      <c r="C168" s="16" t="s">
        <v>44</v>
      </c>
      <c r="D168" s="16"/>
      <c r="E168" s="16" t="s">
        <v>79</v>
      </c>
      <c r="F168" s="16" t="s">
        <v>216</v>
      </c>
      <c r="G168" s="20" t="str">
        <f>IFERROR(VLOOKUP(F168,Sheet2!A:F,2,0),"")</f>
        <v>Jugni Saunfi</v>
      </c>
      <c r="H168" s="44">
        <f>IFERROR(VLOOKUP(F168,Sheet2!A:G,7,0),"")</f>
        <v>50</v>
      </c>
      <c r="I168" s="56">
        <f t="shared" si="39"/>
        <v>1350</v>
      </c>
      <c r="J168" s="17">
        <v>31</v>
      </c>
      <c r="K168" s="21">
        <v>300</v>
      </c>
      <c r="L168" s="21">
        <v>0</v>
      </c>
      <c r="M168" s="21">
        <v>0</v>
      </c>
      <c r="N168" s="19">
        <f t="shared" si="28"/>
        <v>300</v>
      </c>
      <c r="O168" s="20">
        <v>1</v>
      </c>
      <c r="P168" s="20">
        <f>IFERROR(VLOOKUP(F168,Sheet2!$A:$F,4,0),"")</f>
        <v>919.43</v>
      </c>
      <c r="Q168" s="20">
        <f>IFERROR(VLOOKUP(F168,Sheet2!$A:$F,5,0),"")</f>
        <v>948.3</v>
      </c>
      <c r="R168" s="20">
        <f>IFERROR(VLOOKUP(F168,Sheet2!$A:$F,6,0),"")</f>
        <v>1030.25</v>
      </c>
      <c r="S168" s="48">
        <f t="shared" si="29"/>
        <v>275829</v>
      </c>
      <c r="T168" s="48">
        <f t="shared" si="30"/>
        <v>0</v>
      </c>
      <c r="U168" s="48">
        <f t="shared" si="31"/>
        <v>0</v>
      </c>
      <c r="V168" s="48">
        <f t="shared" si="32"/>
        <v>275829</v>
      </c>
      <c r="W168" s="48">
        <f t="shared" si="33"/>
        <v>144450</v>
      </c>
      <c r="X168" s="48">
        <f t="shared" si="34"/>
        <v>2025</v>
      </c>
      <c r="Y168" s="48">
        <f t="shared" si="35"/>
        <v>4223.04</v>
      </c>
      <c r="Z168" s="48">
        <f t="shared" si="36"/>
        <v>422.30400000000003</v>
      </c>
      <c r="AA168" s="48">
        <f t="shared" si="37"/>
        <v>4269.4934400000002</v>
      </c>
      <c r="AB168" s="42">
        <f t="shared" si="38"/>
        <v>431218.83743999997</v>
      </c>
    </row>
    <row r="169" spans="1:28" x14ac:dyDescent="0.25">
      <c r="A169" s="41">
        <v>45398</v>
      </c>
      <c r="B169" s="44" t="str">
        <f t="shared" si="27"/>
        <v>Apr</v>
      </c>
      <c r="C169" s="16" t="s">
        <v>44</v>
      </c>
      <c r="D169" s="16"/>
      <c r="E169" s="16" t="s">
        <v>83</v>
      </c>
      <c r="F169" s="16" t="s">
        <v>216</v>
      </c>
      <c r="G169" s="20" t="str">
        <f>IFERROR(VLOOKUP(F169,Sheet2!A:F,2,0),"")</f>
        <v>Jugni Saunfi</v>
      </c>
      <c r="H169" s="44">
        <f>IFERROR(VLOOKUP(F169,Sheet2!A:G,7,0),"")</f>
        <v>50</v>
      </c>
      <c r="I169" s="56">
        <f t="shared" si="39"/>
        <v>1575</v>
      </c>
      <c r="J169" s="17">
        <v>32</v>
      </c>
      <c r="K169" s="21">
        <v>150</v>
      </c>
      <c r="L169" s="21">
        <v>100</v>
      </c>
      <c r="M169" s="21">
        <v>100</v>
      </c>
      <c r="N169" s="19">
        <f t="shared" si="28"/>
        <v>350</v>
      </c>
      <c r="O169" s="20">
        <v>1</v>
      </c>
      <c r="P169" s="20">
        <f>IFERROR(VLOOKUP(F169,Sheet2!$A:$F,4,0),"")</f>
        <v>919.43</v>
      </c>
      <c r="Q169" s="20">
        <f>IFERROR(VLOOKUP(F169,Sheet2!$A:$F,5,0),"")</f>
        <v>948.3</v>
      </c>
      <c r="R169" s="20">
        <f>IFERROR(VLOOKUP(F169,Sheet2!$A:$F,6,0),"")</f>
        <v>1030.25</v>
      </c>
      <c r="S169" s="48">
        <f t="shared" si="29"/>
        <v>137914.5</v>
      </c>
      <c r="T169" s="48">
        <f t="shared" si="30"/>
        <v>94830</v>
      </c>
      <c r="U169" s="48">
        <f t="shared" si="31"/>
        <v>103025</v>
      </c>
      <c r="V169" s="48">
        <f t="shared" si="32"/>
        <v>335769.5</v>
      </c>
      <c r="W169" s="48">
        <f t="shared" si="33"/>
        <v>168525</v>
      </c>
      <c r="X169" s="48">
        <f t="shared" si="34"/>
        <v>2362.5</v>
      </c>
      <c r="Y169" s="48">
        <f t="shared" si="35"/>
        <v>5066.57</v>
      </c>
      <c r="Z169" s="48">
        <f t="shared" si="36"/>
        <v>506.65699999999998</v>
      </c>
      <c r="AA169" s="48">
        <f t="shared" si="37"/>
        <v>5122.3022700000001</v>
      </c>
      <c r="AB169" s="42">
        <f t="shared" si="38"/>
        <v>517352.52927</v>
      </c>
    </row>
    <row r="170" spans="1:28" x14ac:dyDescent="0.25">
      <c r="A170" s="41">
        <v>45398</v>
      </c>
      <c r="B170" s="44" t="str">
        <f t="shared" si="27"/>
        <v>Apr</v>
      </c>
      <c r="C170" s="16" t="s">
        <v>44</v>
      </c>
      <c r="D170" s="16"/>
      <c r="E170" s="16" t="s">
        <v>78</v>
      </c>
      <c r="F170" s="16" t="s">
        <v>223</v>
      </c>
      <c r="G170" s="20" t="str">
        <f>IFERROR(VLOOKUP(F170,Sheet2!A:F,2,0),"")</f>
        <v>Jalwa Mota Santra</v>
      </c>
      <c r="H170" s="44">
        <f>IFERROR(VLOOKUP(F170,Sheet2!A:G,7,0),"")</f>
        <v>50</v>
      </c>
      <c r="I170" s="56">
        <f t="shared" si="39"/>
        <v>1575</v>
      </c>
      <c r="J170" s="17">
        <v>33</v>
      </c>
      <c r="K170" s="21">
        <v>300</v>
      </c>
      <c r="L170" s="21">
        <v>50</v>
      </c>
      <c r="M170" s="21">
        <v>0</v>
      </c>
      <c r="N170" s="19">
        <f t="shared" si="28"/>
        <v>350</v>
      </c>
      <c r="O170" s="20">
        <v>1</v>
      </c>
      <c r="P170" s="20">
        <f>IFERROR(VLOOKUP(F170,Sheet2!$A:$F,4,0),"")</f>
        <v>919.43</v>
      </c>
      <c r="Q170" s="20">
        <f>IFERROR(VLOOKUP(F170,Sheet2!$A:$F,5,0),"")</f>
        <v>948.3</v>
      </c>
      <c r="R170" s="20">
        <f>IFERROR(VLOOKUP(F170,Sheet2!$A:$F,6,0),"")</f>
        <v>1030.25</v>
      </c>
      <c r="S170" s="48">
        <f t="shared" si="29"/>
        <v>275829</v>
      </c>
      <c r="T170" s="48">
        <f t="shared" si="30"/>
        <v>47415</v>
      </c>
      <c r="U170" s="48">
        <f t="shared" si="31"/>
        <v>0</v>
      </c>
      <c r="V170" s="48">
        <f t="shared" si="32"/>
        <v>323244</v>
      </c>
      <c r="W170" s="48">
        <f t="shared" si="33"/>
        <v>168525</v>
      </c>
      <c r="X170" s="48">
        <f t="shared" si="34"/>
        <v>2362.5</v>
      </c>
      <c r="Y170" s="48">
        <f t="shared" si="35"/>
        <v>4941.3150000000005</v>
      </c>
      <c r="Z170" s="48">
        <f t="shared" si="36"/>
        <v>494.13150000000007</v>
      </c>
      <c r="AA170" s="48">
        <f t="shared" si="37"/>
        <v>4995.6694649999999</v>
      </c>
      <c r="AB170" s="42">
        <f t="shared" si="38"/>
        <v>504562.615965</v>
      </c>
    </row>
    <row r="171" spans="1:28" x14ac:dyDescent="0.25">
      <c r="A171" s="41">
        <v>45398</v>
      </c>
      <c r="B171" s="44" t="str">
        <f t="shared" si="27"/>
        <v>Apr</v>
      </c>
      <c r="C171" s="16" t="s">
        <v>44</v>
      </c>
      <c r="D171" s="16"/>
      <c r="E171" s="16" t="s">
        <v>84</v>
      </c>
      <c r="F171" s="16" t="s">
        <v>216</v>
      </c>
      <c r="G171" s="20" t="str">
        <f>IFERROR(VLOOKUP(F171,Sheet2!A:F,2,0),"")</f>
        <v>Jugni Saunfi</v>
      </c>
      <c r="H171" s="44">
        <f>IFERROR(VLOOKUP(F171,Sheet2!A:G,7,0),"")</f>
        <v>50</v>
      </c>
      <c r="I171" s="56">
        <f t="shared" si="39"/>
        <v>1350</v>
      </c>
      <c r="J171" s="17">
        <v>34</v>
      </c>
      <c r="K171" s="21">
        <v>0</v>
      </c>
      <c r="L171" s="21">
        <v>100</v>
      </c>
      <c r="M171" s="21">
        <v>200</v>
      </c>
      <c r="N171" s="19">
        <f t="shared" si="28"/>
        <v>300</v>
      </c>
      <c r="O171" s="20">
        <v>1</v>
      </c>
      <c r="P171" s="20">
        <f>IFERROR(VLOOKUP(F171,Sheet2!$A:$F,4,0),"")</f>
        <v>919.43</v>
      </c>
      <c r="Q171" s="20">
        <f>IFERROR(VLOOKUP(F171,Sheet2!$A:$F,5,0),"")</f>
        <v>948.3</v>
      </c>
      <c r="R171" s="20">
        <f>IFERROR(VLOOKUP(F171,Sheet2!$A:$F,6,0),"")</f>
        <v>1030.25</v>
      </c>
      <c r="S171" s="48">
        <f t="shared" si="29"/>
        <v>0</v>
      </c>
      <c r="T171" s="48">
        <f t="shared" si="30"/>
        <v>94830</v>
      </c>
      <c r="U171" s="48">
        <f t="shared" si="31"/>
        <v>206050</v>
      </c>
      <c r="V171" s="48">
        <f t="shared" si="32"/>
        <v>300880</v>
      </c>
      <c r="W171" s="48">
        <f t="shared" si="33"/>
        <v>144450</v>
      </c>
      <c r="X171" s="48">
        <f t="shared" si="34"/>
        <v>2025</v>
      </c>
      <c r="Y171" s="48">
        <f t="shared" si="35"/>
        <v>4473.55</v>
      </c>
      <c r="Z171" s="48">
        <f t="shared" si="36"/>
        <v>447.35500000000002</v>
      </c>
      <c r="AA171" s="48">
        <f t="shared" si="37"/>
        <v>4522.7590499999997</v>
      </c>
      <c r="AB171" s="42">
        <f t="shared" si="38"/>
        <v>456798.66404999996</v>
      </c>
    </row>
    <row r="172" spans="1:28" x14ac:dyDescent="0.25">
      <c r="A172" s="41">
        <v>45398</v>
      </c>
      <c r="B172" s="44" t="str">
        <f t="shared" si="27"/>
        <v>Apr</v>
      </c>
      <c r="C172" s="16" t="s">
        <v>44</v>
      </c>
      <c r="D172" s="16"/>
      <c r="E172" s="16" t="s">
        <v>84</v>
      </c>
      <c r="F172" s="16" t="s">
        <v>216</v>
      </c>
      <c r="G172" s="20" t="str">
        <f>IFERROR(VLOOKUP(F172,Sheet2!A:F,2,0),"")</f>
        <v>Jugni Saunfi</v>
      </c>
      <c r="H172" s="44">
        <f>IFERROR(VLOOKUP(F172,Sheet2!A:G,7,0),"")</f>
        <v>50</v>
      </c>
      <c r="I172" s="56">
        <f t="shared" si="39"/>
        <v>1800</v>
      </c>
      <c r="J172" s="17">
        <v>35</v>
      </c>
      <c r="K172" s="21">
        <v>300</v>
      </c>
      <c r="L172" s="21">
        <v>100</v>
      </c>
      <c r="M172" s="21">
        <v>0</v>
      </c>
      <c r="N172" s="19">
        <f t="shared" si="28"/>
        <v>400</v>
      </c>
      <c r="O172" s="20">
        <v>1</v>
      </c>
      <c r="P172" s="20">
        <f>IFERROR(VLOOKUP(F172,Sheet2!$A:$F,4,0),"")</f>
        <v>919.43</v>
      </c>
      <c r="Q172" s="20">
        <f>IFERROR(VLOOKUP(F172,Sheet2!$A:$F,5,0),"")</f>
        <v>948.3</v>
      </c>
      <c r="R172" s="20">
        <f>IFERROR(VLOOKUP(F172,Sheet2!$A:$F,6,0),"")</f>
        <v>1030.25</v>
      </c>
      <c r="S172" s="48">
        <f t="shared" si="29"/>
        <v>275829</v>
      </c>
      <c r="T172" s="48">
        <f t="shared" si="30"/>
        <v>94830</v>
      </c>
      <c r="U172" s="48">
        <f t="shared" si="31"/>
        <v>0</v>
      </c>
      <c r="V172" s="48">
        <f t="shared" si="32"/>
        <v>370659</v>
      </c>
      <c r="W172" s="48">
        <f t="shared" si="33"/>
        <v>192600</v>
      </c>
      <c r="X172" s="48">
        <f t="shared" si="34"/>
        <v>2700</v>
      </c>
      <c r="Y172" s="48">
        <f t="shared" si="35"/>
        <v>5659.59</v>
      </c>
      <c r="Z172" s="48">
        <f t="shared" si="36"/>
        <v>565.95900000000006</v>
      </c>
      <c r="AA172" s="48">
        <f t="shared" si="37"/>
        <v>5721.8454899999997</v>
      </c>
      <c r="AB172" s="42">
        <f t="shared" si="38"/>
        <v>577906.39448999998</v>
      </c>
    </row>
    <row r="173" spans="1:28" x14ac:dyDescent="0.25">
      <c r="A173" s="41">
        <v>45398</v>
      </c>
      <c r="B173" s="44" t="str">
        <f t="shared" si="27"/>
        <v>Apr</v>
      </c>
      <c r="C173" s="16" t="s">
        <v>44</v>
      </c>
      <c r="D173" s="16"/>
      <c r="E173" s="16" t="s">
        <v>80</v>
      </c>
      <c r="F173" s="16" t="s">
        <v>216</v>
      </c>
      <c r="G173" s="20" t="str">
        <f>IFERROR(VLOOKUP(F173,Sheet2!A:F,2,0),"")</f>
        <v>Jugni Saunfi</v>
      </c>
      <c r="H173" s="44">
        <f>IFERROR(VLOOKUP(F173,Sheet2!A:G,7,0),"")</f>
        <v>50</v>
      </c>
      <c r="I173" s="56">
        <f t="shared" si="39"/>
        <v>1575</v>
      </c>
      <c r="J173" s="17">
        <v>36</v>
      </c>
      <c r="K173" s="21">
        <v>200</v>
      </c>
      <c r="L173" s="21">
        <v>100</v>
      </c>
      <c r="M173" s="21">
        <v>50</v>
      </c>
      <c r="N173" s="19">
        <f t="shared" si="28"/>
        <v>350</v>
      </c>
      <c r="O173" s="20">
        <v>1</v>
      </c>
      <c r="P173" s="20">
        <f>IFERROR(VLOOKUP(F173,Sheet2!$A:$F,4,0),"")</f>
        <v>919.43</v>
      </c>
      <c r="Q173" s="20">
        <f>IFERROR(VLOOKUP(F173,Sheet2!$A:$F,5,0),"")</f>
        <v>948.3</v>
      </c>
      <c r="R173" s="20">
        <f>IFERROR(VLOOKUP(F173,Sheet2!$A:$F,6,0),"")</f>
        <v>1030.25</v>
      </c>
      <c r="S173" s="48">
        <f t="shared" si="29"/>
        <v>183886</v>
      </c>
      <c r="T173" s="48">
        <f t="shared" si="30"/>
        <v>94830</v>
      </c>
      <c r="U173" s="48">
        <f t="shared" si="31"/>
        <v>51512.5</v>
      </c>
      <c r="V173" s="48">
        <f t="shared" si="32"/>
        <v>330228.5</v>
      </c>
      <c r="W173" s="48">
        <f t="shared" si="33"/>
        <v>168525</v>
      </c>
      <c r="X173" s="48">
        <f t="shared" si="34"/>
        <v>2362.5</v>
      </c>
      <c r="Y173" s="48">
        <f t="shared" si="35"/>
        <v>5011.16</v>
      </c>
      <c r="Z173" s="48">
        <f t="shared" si="36"/>
        <v>501.11599999999999</v>
      </c>
      <c r="AA173" s="48">
        <f t="shared" si="37"/>
        <v>5066.2827600000001</v>
      </c>
      <c r="AB173" s="42">
        <f t="shared" si="38"/>
        <v>511694.55875999993</v>
      </c>
    </row>
    <row r="174" spans="1:28" x14ac:dyDescent="0.25">
      <c r="A174" s="41">
        <v>45398</v>
      </c>
      <c r="B174" s="44" t="str">
        <f t="shared" si="27"/>
        <v>Apr</v>
      </c>
      <c r="C174" s="16" t="s">
        <v>60</v>
      </c>
      <c r="D174" s="16"/>
      <c r="E174" s="16" t="s">
        <v>101</v>
      </c>
      <c r="F174" s="16" t="s">
        <v>216</v>
      </c>
      <c r="G174" s="20" t="str">
        <f>IFERROR(VLOOKUP(F174,Sheet2!A:F,2,0),"")</f>
        <v>Jugni Saunfi</v>
      </c>
      <c r="H174" s="44">
        <f>IFERROR(VLOOKUP(F174,Sheet2!A:G,7,0),"")</f>
        <v>50</v>
      </c>
      <c r="I174" s="56">
        <f t="shared" si="39"/>
        <v>630</v>
      </c>
      <c r="J174" s="17">
        <v>1</v>
      </c>
      <c r="K174" s="21">
        <v>80</v>
      </c>
      <c r="L174" s="21">
        <v>40</v>
      </c>
      <c r="M174" s="21">
        <v>20</v>
      </c>
      <c r="N174" s="19">
        <f t="shared" si="28"/>
        <v>140</v>
      </c>
      <c r="O174" s="20">
        <v>1</v>
      </c>
      <c r="P174" s="20">
        <f>IFERROR(VLOOKUP(F174,Sheet2!$A:$F,4,0),"")</f>
        <v>919.43</v>
      </c>
      <c r="Q174" s="20">
        <f>IFERROR(VLOOKUP(F174,Sheet2!$A:$F,5,0),"")</f>
        <v>948.3</v>
      </c>
      <c r="R174" s="20">
        <f>IFERROR(VLOOKUP(F174,Sheet2!$A:$F,6,0),"")</f>
        <v>1030.25</v>
      </c>
      <c r="S174" s="48">
        <f t="shared" si="29"/>
        <v>73554.399999999994</v>
      </c>
      <c r="T174" s="48">
        <f t="shared" si="30"/>
        <v>37932</v>
      </c>
      <c r="U174" s="48">
        <f t="shared" si="31"/>
        <v>20605</v>
      </c>
      <c r="V174" s="48">
        <f t="shared" si="32"/>
        <v>132091.4</v>
      </c>
      <c r="W174" s="48">
        <f t="shared" si="33"/>
        <v>67410</v>
      </c>
      <c r="X174" s="48">
        <f t="shared" si="34"/>
        <v>945</v>
      </c>
      <c r="Y174" s="48">
        <f t="shared" si="35"/>
        <v>2004.4639999999999</v>
      </c>
      <c r="Z174" s="48">
        <f t="shared" si="36"/>
        <v>200.44640000000001</v>
      </c>
      <c r="AA174" s="48">
        <f t="shared" si="37"/>
        <v>2026.5131039999999</v>
      </c>
      <c r="AB174" s="42">
        <f t="shared" si="38"/>
        <v>204677.823504</v>
      </c>
    </row>
    <row r="175" spans="1:28" x14ac:dyDescent="0.25">
      <c r="A175" s="41">
        <v>45398</v>
      </c>
      <c r="B175" s="44" t="str">
        <f t="shared" si="27"/>
        <v>Apr</v>
      </c>
      <c r="C175" s="16" t="s">
        <v>60</v>
      </c>
      <c r="D175" s="16"/>
      <c r="E175" s="16" t="s">
        <v>101</v>
      </c>
      <c r="F175" s="16" t="s">
        <v>216</v>
      </c>
      <c r="G175" s="20" t="str">
        <f>IFERROR(VLOOKUP(F175,Sheet2!A:F,2,0),"")</f>
        <v>Jugni Saunfi</v>
      </c>
      <c r="H175" s="44">
        <f>IFERROR(VLOOKUP(F175,Sheet2!A:G,7,0),"")</f>
        <v>50</v>
      </c>
      <c r="I175" s="56">
        <f t="shared" si="39"/>
        <v>630</v>
      </c>
      <c r="J175" s="17">
        <v>2</v>
      </c>
      <c r="K175" s="21">
        <v>80</v>
      </c>
      <c r="L175" s="21">
        <v>40</v>
      </c>
      <c r="M175" s="21">
        <v>20</v>
      </c>
      <c r="N175" s="19">
        <f t="shared" si="28"/>
        <v>140</v>
      </c>
      <c r="O175" s="20">
        <v>1</v>
      </c>
      <c r="P175" s="20">
        <f>IFERROR(VLOOKUP(F175,Sheet2!$A:$F,4,0),"")</f>
        <v>919.43</v>
      </c>
      <c r="Q175" s="20">
        <f>IFERROR(VLOOKUP(F175,Sheet2!$A:$F,5,0),"")</f>
        <v>948.3</v>
      </c>
      <c r="R175" s="20">
        <f>IFERROR(VLOOKUP(F175,Sheet2!$A:$F,6,0),"")</f>
        <v>1030.25</v>
      </c>
      <c r="S175" s="48">
        <f t="shared" si="29"/>
        <v>73554.399999999994</v>
      </c>
      <c r="T175" s="48">
        <f t="shared" si="30"/>
        <v>37932</v>
      </c>
      <c r="U175" s="48">
        <f t="shared" si="31"/>
        <v>20605</v>
      </c>
      <c r="V175" s="48">
        <f t="shared" si="32"/>
        <v>132091.4</v>
      </c>
      <c r="W175" s="48">
        <f t="shared" si="33"/>
        <v>67410</v>
      </c>
      <c r="X175" s="48">
        <f t="shared" si="34"/>
        <v>945</v>
      </c>
      <c r="Y175" s="48">
        <f t="shared" si="35"/>
        <v>2004.4639999999999</v>
      </c>
      <c r="Z175" s="48">
        <f t="shared" si="36"/>
        <v>200.44640000000001</v>
      </c>
      <c r="AA175" s="48">
        <f t="shared" si="37"/>
        <v>2026.5131039999999</v>
      </c>
      <c r="AB175" s="42">
        <f t="shared" si="38"/>
        <v>204677.823504</v>
      </c>
    </row>
    <row r="176" spans="1:28" x14ac:dyDescent="0.25">
      <c r="A176" s="41">
        <v>45398</v>
      </c>
      <c r="B176" s="44" t="str">
        <f t="shared" si="27"/>
        <v>Apr</v>
      </c>
      <c r="C176" s="16" t="s">
        <v>60</v>
      </c>
      <c r="D176" s="16"/>
      <c r="E176" s="16" t="s">
        <v>101</v>
      </c>
      <c r="F176" s="16" t="s">
        <v>216</v>
      </c>
      <c r="G176" s="20" t="str">
        <f>IFERROR(VLOOKUP(F176,Sheet2!A:F,2,0),"")</f>
        <v>Jugni Saunfi</v>
      </c>
      <c r="H176" s="44">
        <f>IFERROR(VLOOKUP(F176,Sheet2!A:G,7,0),"")</f>
        <v>50</v>
      </c>
      <c r="I176" s="56">
        <f t="shared" si="39"/>
        <v>630</v>
      </c>
      <c r="J176" s="17">
        <v>3</v>
      </c>
      <c r="K176" s="21">
        <v>80</v>
      </c>
      <c r="L176" s="21">
        <v>40</v>
      </c>
      <c r="M176" s="21">
        <v>20</v>
      </c>
      <c r="N176" s="19">
        <f t="shared" si="28"/>
        <v>140</v>
      </c>
      <c r="O176" s="20">
        <v>1</v>
      </c>
      <c r="P176" s="20">
        <f>IFERROR(VLOOKUP(F176,Sheet2!$A:$F,4,0),"")</f>
        <v>919.43</v>
      </c>
      <c r="Q176" s="20">
        <f>IFERROR(VLOOKUP(F176,Sheet2!$A:$F,5,0),"")</f>
        <v>948.3</v>
      </c>
      <c r="R176" s="20">
        <f>IFERROR(VLOOKUP(F176,Sheet2!$A:$F,6,0),"")</f>
        <v>1030.25</v>
      </c>
      <c r="S176" s="48">
        <f t="shared" si="29"/>
        <v>73554.399999999994</v>
      </c>
      <c r="T176" s="48">
        <f t="shared" si="30"/>
        <v>37932</v>
      </c>
      <c r="U176" s="48">
        <f t="shared" si="31"/>
        <v>20605</v>
      </c>
      <c r="V176" s="48">
        <f t="shared" si="32"/>
        <v>132091.4</v>
      </c>
      <c r="W176" s="48">
        <f t="shared" si="33"/>
        <v>67410</v>
      </c>
      <c r="X176" s="48">
        <f t="shared" si="34"/>
        <v>945</v>
      </c>
      <c r="Y176" s="48">
        <f t="shared" si="35"/>
        <v>2004.4639999999999</v>
      </c>
      <c r="Z176" s="48">
        <f t="shared" si="36"/>
        <v>200.44640000000001</v>
      </c>
      <c r="AA176" s="48">
        <f t="shared" si="37"/>
        <v>2026.5131039999999</v>
      </c>
      <c r="AB176" s="42">
        <f t="shared" si="38"/>
        <v>204677.823504</v>
      </c>
    </row>
    <row r="177" spans="1:28" x14ac:dyDescent="0.25">
      <c r="A177" s="41">
        <v>45398</v>
      </c>
      <c r="B177" s="44" t="str">
        <f t="shared" si="27"/>
        <v>Apr</v>
      </c>
      <c r="C177" s="16" t="s">
        <v>60</v>
      </c>
      <c r="D177" s="16"/>
      <c r="E177" s="16" t="s">
        <v>101</v>
      </c>
      <c r="F177" s="16" t="s">
        <v>216</v>
      </c>
      <c r="G177" s="20" t="str">
        <f>IFERROR(VLOOKUP(F177,Sheet2!A:F,2,0),"")</f>
        <v>Jugni Saunfi</v>
      </c>
      <c r="H177" s="44">
        <f>IFERROR(VLOOKUP(F177,Sheet2!A:G,7,0),"")</f>
        <v>50</v>
      </c>
      <c r="I177" s="56">
        <f t="shared" si="39"/>
        <v>630</v>
      </c>
      <c r="J177" s="17">
        <v>4</v>
      </c>
      <c r="K177" s="21">
        <v>80</v>
      </c>
      <c r="L177" s="21">
        <v>40</v>
      </c>
      <c r="M177" s="21">
        <v>20</v>
      </c>
      <c r="N177" s="19">
        <f t="shared" si="28"/>
        <v>140</v>
      </c>
      <c r="O177" s="20">
        <v>1</v>
      </c>
      <c r="P177" s="20">
        <f>IFERROR(VLOOKUP(F177,Sheet2!$A:$F,4,0),"")</f>
        <v>919.43</v>
      </c>
      <c r="Q177" s="20">
        <f>IFERROR(VLOOKUP(F177,Sheet2!$A:$F,5,0),"")</f>
        <v>948.3</v>
      </c>
      <c r="R177" s="20">
        <f>IFERROR(VLOOKUP(F177,Sheet2!$A:$F,6,0),"")</f>
        <v>1030.25</v>
      </c>
      <c r="S177" s="48">
        <f t="shared" si="29"/>
        <v>73554.399999999994</v>
      </c>
      <c r="T177" s="48">
        <f t="shared" si="30"/>
        <v>37932</v>
      </c>
      <c r="U177" s="48">
        <f t="shared" si="31"/>
        <v>20605</v>
      </c>
      <c r="V177" s="48">
        <f t="shared" si="32"/>
        <v>132091.4</v>
      </c>
      <c r="W177" s="48">
        <f t="shared" si="33"/>
        <v>67410</v>
      </c>
      <c r="X177" s="48">
        <f t="shared" si="34"/>
        <v>945</v>
      </c>
      <c r="Y177" s="48">
        <f t="shared" si="35"/>
        <v>2004.4639999999999</v>
      </c>
      <c r="Z177" s="48">
        <f t="shared" si="36"/>
        <v>200.44640000000001</v>
      </c>
      <c r="AA177" s="48">
        <f t="shared" si="37"/>
        <v>2026.5131039999999</v>
      </c>
      <c r="AB177" s="42">
        <f t="shared" si="38"/>
        <v>204677.823504</v>
      </c>
    </row>
    <row r="178" spans="1:28" x14ac:dyDescent="0.25">
      <c r="A178" s="41">
        <v>45398</v>
      </c>
      <c r="B178" s="44" t="str">
        <f t="shared" si="27"/>
        <v>Apr</v>
      </c>
      <c r="C178" s="16" t="s">
        <v>60</v>
      </c>
      <c r="D178" s="16"/>
      <c r="E178" s="16" t="s">
        <v>101</v>
      </c>
      <c r="F178" s="16" t="s">
        <v>223</v>
      </c>
      <c r="G178" s="20" t="str">
        <f>IFERROR(VLOOKUP(F178,Sheet2!A:F,2,0),"")</f>
        <v>Jalwa Mota Santra</v>
      </c>
      <c r="H178" s="44">
        <f>IFERROR(VLOOKUP(F178,Sheet2!A:G,7,0),"")</f>
        <v>50</v>
      </c>
      <c r="I178" s="56">
        <f t="shared" si="39"/>
        <v>630</v>
      </c>
      <c r="J178" s="17">
        <v>5</v>
      </c>
      <c r="K178" s="21">
        <v>80</v>
      </c>
      <c r="L178" s="21">
        <v>40</v>
      </c>
      <c r="M178" s="21">
        <v>20</v>
      </c>
      <c r="N178" s="19">
        <f t="shared" si="28"/>
        <v>140</v>
      </c>
      <c r="O178" s="20">
        <v>1</v>
      </c>
      <c r="P178" s="20">
        <f>IFERROR(VLOOKUP(F178,Sheet2!$A:$F,4,0),"")</f>
        <v>919.43</v>
      </c>
      <c r="Q178" s="20">
        <f>IFERROR(VLOOKUP(F178,Sheet2!$A:$F,5,0),"")</f>
        <v>948.3</v>
      </c>
      <c r="R178" s="20">
        <f>IFERROR(VLOOKUP(F178,Sheet2!$A:$F,6,0),"")</f>
        <v>1030.25</v>
      </c>
      <c r="S178" s="48">
        <f t="shared" si="29"/>
        <v>73554.399999999994</v>
      </c>
      <c r="T178" s="48">
        <f t="shared" si="30"/>
        <v>37932</v>
      </c>
      <c r="U178" s="48">
        <f t="shared" si="31"/>
        <v>20605</v>
      </c>
      <c r="V178" s="48">
        <f t="shared" si="32"/>
        <v>132091.4</v>
      </c>
      <c r="W178" s="48">
        <f t="shared" si="33"/>
        <v>67410</v>
      </c>
      <c r="X178" s="48">
        <f t="shared" si="34"/>
        <v>945</v>
      </c>
      <c r="Y178" s="48">
        <f t="shared" si="35"/>
        <v>2004.4639999999999</v>
      </c>
      <c r="Z178" s="48">
        <f t="shared" si="36"/>
        <v>200.44640000000001</v>
      </c>
      <c r="AA178" s="48">
        <f t="shared" si="37"/>
        <v>2026.5131039999999</v>
      </c>
      <c r="AB178" s="42">
        <f t="shared" si="38"/>
        <v>204677.823504</v>
      </c>
    </row>
    <row r="179" spans="1:28" x14ac:dyDescent="0.25">
      <c r="A179" s="41">
        <v>45398</v>
      </c>
      <c r="B179" s="44" t="str">
        <f t="shared" si="27"/>
        <v>Apr</v>
      </c>
      <c r="C179" s="16" t="s">
        <v>60</v>
      </c>
      <c r="D179" s="16"/>
      <c r="E179" s="16" t="s">
        <v>101</v>
      </c>
      <c r="F179" s="16" t="s">
        <v>216</v>
      </c>
      <c r="G179" s="20" t="str">
        <f>IFERROR(VLOOKUP(F179,Sheet2!A:F,2,0),"")</f>
        <v>Jugni Saunfi</v>
      </c>
      <c r="H179" s="44">
        <f>IFERROR(VLOOKUP(F179,Sheet2!A:G,7,0),"")</f>
        <v>50</v>
      </c>
      <c r="I179" s="56">
        <f t="shared" si="39"/>
        <v>630</v>
      </c>
      <c r="J179" s="17">
        <v>6</v>
      </c>
      <c r="K179" s="21">
        <v>80</v>
      </c>
      <c r="L179" s="21">
        <v>40</v>
      </c>
      <c r="M179" s="21">
        <v>20</v>
      </c>
      <c r="N179" s="19">
        <f t="shared" si="28"/>
        <v>140</v>
      </c>
      <c r="O179" s="20">
        <v>1</v>
      </c>
      <c r="P179" s="20">
        <f>IFERROR(VLOOKUP(F179,Sheet2!$A:$F,4,0),"")</f>
        <v>919.43</v>
      </c>
      <c r="Q179" s="20">
        <f>IFERROR(VLOOKUP(F179,Sheet2!$A:$F,5,0),"")</f>
        <v>948.3</v>
      </c>
      <c r="R179" s="20">
        <f>IFERROR(VLOOKUP(F179,Sheet2!$A:$F,6,0),"")</f>
        <v>1030.25</v>
      </c>
      <c r="S179" s="48">
        <f t="shared" si="29"/>
        <v>73554.399999999994</v>
      </c>
      <c r="T179" s="48">
        <f t="shared" si="30"/>
        <v>37932</v>
      </c>
      <c r="U179" s="48">
        <f t="shared" si="31"/>
        <v>20605</v>
      </c>
      <c r="V179" s="48">
        <f t="shared" si="32"/>
        <v>132091.4</v>
      </c>
      <c r="W179" s="48">
        <f t="shared" si="33"/>
        <v>67410</v>
      </c>
      <c r="X179" s="48">
        <f t="shared" si="34"/>
        <v>945</v>
      </c>
      <c r="Y179" s="48">
        <f t="shared" si="35"/>
        <v>2004.4639999999999</v>
      </c>
      <c r="Z179" s="48">
        <f t="shared" si="36"/>
        <v>200.44640000000001</v>
      </c>
      <c r="AA179" s="48">
        <f t="shared" si="37"/>
        <v>2026.5131039999999</v>
      </c>
      <c r="AB179" s="42">
        <f t="shared" si="38"/>
        <v>204677.823504</v>
      </c>
    </row>
    <row r="180" spans="1:28" x14ac:dyDescent="0.25">
      <c r="A180" s="41">
        <v>45398</v>
      </c>
      <c r="B180" s="44" t="str">
        <f t="shared" si="27"/>
        <v>Apr</v>
      </c>
      <c r="C180" s="16" t="s">
        <v>60</v>
      </c>
      <c r="D180" s="16"/>
      <c r="E180" s="16" t="s">
        <v>101</v>
      </c>
      <c r="F180" s="16" t="s">
        <v>223</v>
      </c>
      <c r="G180" s="20" t="str">
        <f>IFERROR(VLOOKUP(F180,Sheet2!A:F,2,0),"")</f>
        <v>Jalwa Mota Santra</v>
      </c>
      <c r="H180" s="44">
        <f>IFERROR(VLOOKUP(F180,Sheet2!A:G,7,0),"")</f>
        <v>50</v>
      </c>
      <c r="I180" s="56">
        <f t="shared" si="39"/>
        <v>630</v>
      </c>
      <c r="J180" s="17">
        <v>7</v>
      </c>
      <c r="K180" s="21">
        <v>80</v>
      </c>
      <c r="L180" s="21">
        <v>40</v>
      </c>
      <c r="M180" s="21">
        <v>20</v>
      </c>
      <c r="N180" s="19">
        <f t="shared" si="28"/>
        <v>140</v>
      </c>
      <c r="O180" s="20">
        <v>1</v>
      </c>
      <c r="P180" s="20">
        <f>IFERROR(VLOOKUP(F180,Sheet2!$A:$F,4,0),"")</f>
        <v>919.43</v>
      </c>
      <c r="Q180" s="20">
        <f>IFERROR(VLOOKUP(F180,Sheet2!$A:$F,5,0),"")</f>
        <v>948.3</v>
      </c>
      <c r="R180" s="20">
        <f>IFERROR(VLOOKUP(F180,Sheet2!$A:$F,6,0),"")</f>
        <v>1030.25</v>
      </c>
      <c r="S180" s="48">
        <f t="shared" si="29"/>
        <v>73554.399999999994</v>
      </c>
      <c r="T180" s="48">
        <f t="shared" si="30"/>
        <v>37932</v>
      </c>
      <c r="U180" s="48">
        <f t="shared" si="31"/>
        <v>20605</v>
      </c>
      <c r="V180" s="48">
        <f t="shared" si="32"/>
        <v>132091.4</v>
      </c>
      <c r="W180" s="48">
        <f t="shared" si="33"/>
        <v>67410</v>
      </c>
      <c r="X180" s="48">
        <f t="shared" si="34"/>
        <v>945</v>
      </c>
      <c r="Y180" s="48">
        <f t="shared" si="35"/>
        <v>2004.4639999999999</v>
      </c>
      <c r="Z180" s="48">
        <f t="shared" si="36"/>
        <v>200.44640000000001</v>
      </c>
      <c r="AA180" s="48">
        <f t="shared" si="37"/>
        <v>2026.5131039999999</v>
      </c>
      <c r="AB180" s="42">
        <f t="shared" si="38"/>
        <v>204677.823504</v>
      </c>
    </row>
    <row r="181" spans="1:28" x14ac:dyDescent="0.25">
      <c r="A181" s="41">
        <v>45398</v>
      </c>
      <c r="B181" s="44" t="str">
        <f t="shared" si="27"/>
        <v>Apr</v>
      </c>
      <c r="C181" s="16" t="s">
        <v>60</v>
      </c>
      <c r="D181" s="16"/>
      <c r="E181" s="16" t="s">
        <v>101</v>
      </c>
      <c r="F181" s="16" t="s">
        <v>223</v>
      </c>
      <c r="G181" s="20" t="str">
        <f>IFERROR(VLOOKUP(F181,Sheet2!A:F,2,0),"")</f>
        <v>Jalwa Mota Santra</v>
      </c>
      <c r="H181" s="44">
        <f>IFERROR(VLOOKUP(F181,Sheet2!A:G,7,0),"")</f>
        <v>50</v>
      </c>
      <c r="I181" s="56">
        <f t="shared" si="39"/>
        <v>630</v>
      </c>
      <c r="J181" s="17">
        <v>8</v>
      </c>
      <c r="K181" s="21">
        <v>80</v>
      </c>
      <c r="L181" s="21">
        <v>40</v>
      </c>
      <c r="M181" s="21">
        <v>20</v>
      </c>
      <c r="N181" s="19">
        <f t="shared" si="28"/>
        <v>140</v>
      </c>
      <c r="O181" s="20">
        <v>1</v>
      </c>
      <c r="P181" s="20">
        <f>IFERROR(VLOOKUP(F181,Sheet2!$A:$F,4,0),"")</f>
        <v>919.43</v>
      </c>
      <c r="Q181" s="20">
        <f>IFERROR(VLOOKUP(F181,Sheet2!$A:$F,5,0),"")</f>
        <v>948.3</v>
      </c>
      <c r="R181" s="20">
        <f>IFERROR(VLOOKUP(F181,Sheet2!$A:$F,6,0),"")</f>
        <v>1030.25</v>
      </c>
      <c r="S181" s="48">
        <f t="shared" si="29"/>
        <v>73554.399999999994</v>
      </c>
      <c r="T181" s="48">
        <f t="shared" si="30"/>
        <v>37932</v>
      </c>
      <c r="U181" s="48">
        <f t="shared" si="31"/>
        <v>20605</v>
      </c>
      <c r="V181" s="48">
        <f t="shared" si="32"/>
        <v>132091.4</v>
      </c>
      <c r="W181" s="48">
        <f t="shared" si="33"/>
        <v>67410</v>
      </c>
      <c r="X181" s="48">
        <f t="shared" si="34"/>
        <v>945</v>
      </c>
      <c r="Y181" s="48">
        <f t="shared" si="35"/>
        <v>2004.4639999999999</v>
      </c>
      <c r="Z181" s="48">
        <f t="shared" si="36"/>
        <v>200.44640000000001</v>
      </c>
      <c r="AA181" s="48">
        <f t="shared" si="37"/>
        <v>2026.5131039999999</v>
      </c>
      <c r="AB181" s="42">
        <f t="shared" si="38"/>
        <v>204677.823504</v>
      </c>
    </row>
    <row r="182" spans="1:28" x14ac:dyDescent="0.25">
      <c r="A182" s="41">
        <v>45398</v>
      </c>
      <c r="B182" s="44" t="str">
        <f t="shared" si="27"/>
        <v>Apr</v>
      </c>
      <c r="C182" s="16" t="s">
        <v>60</v>
      </c>
      <c r="D182" s="16"/>
      <c r="E182" s="16" t="s">
        <v>101</v>
      </c>
      <c r="F182" s="16" t="s">
        <v>223</v>
      </c>
      <c r="G182" s="20" t="str">
        <f>IFERROR(VLOOKUP(F182,Sheet2!A:F,2,0),"")</f>
        <v>Jalwa Mota Santra</v>
      </c>
      <c r="H182" s="44">
        <f>IFERROR(VLOOKUP(F182,Sheet2!A:G,7,0),"")</f>
        <v>50</v>
      </c>
      <c r="I182" s="56">
        <f t="shared" si="39"/>
        <v>630</v>
      </c>
      <c r="J182" s="17">
        <v>9</v>
      </c>
      <c r="K182" s="21">
        <v>80</v>
      </c>
      <c r="L182" s="21">
        <v>40</v>
      </c>
      <c r="M182" s="21">
        <v>20</v>
      </c>
      <c r="N182" s="19">
        <f t="shared" si="28"/>
        <v>140</v>
      </c>
      <c r="O182" s="20">
        <v>1</v>
      </c>
      <c r="P182" s="20">
        <f>IFERROR(VLOOKUP(F182,Sheet2!$A:$F,4,0),"")</f>
        <v>919.43</v>
      </c>
      <c r="Q182" s="20">
        <f>IFERROR(VLOOKUP(F182,Sheet2!$A:$F,5,0),"")</f>
        <v>948.3</v>
      </c>
      <c r="R182" s="20">
        <f>IFERROR(VLOOKUP(F182,Sheet2!$A:$F,6,0),"")</f>
        <v>1030.25</v>
      </c>
      <c r="S182" s="48">
        <f t="shared" si="29"/>
        <v>73554.399999999994</v>
      </c>
      <c r="T182" s="48">
        <f t="shared" si="30"/>
        <v>37932</v>
      </c>
      <c r="U182" s="48">
        <f t="shared" si="31"/>
        <v>20605</v>
      </c>
      <c r="V182" s="48">
        <f t="shared" si="32"/>
        <v>132091.4</v>
      </c>
      <c r="W182" s="48">
        <f t="shared" si="33"/>
        <v>67410</v>
      </c>
      <c r="X182" s="48">
        <f t="shared" si="34"/>
        <v>945</v>
      </c>
      <c r="Y182" s="48">
        <f t="shared" si="35"/>
        <v>2004.4639999999999</v>
      </c>
      <c r="Z182" s="48">
        <f t="shared" si="36"/>
        <v>200.44640000000001</v>
      </c>
      <c r="AA182" s="48">
        <f t="shared" si="37"/>
        <v>2026.5131039999999</v>
      </c>
      <c r="AB182" s="42">
        <f t="shared" si="38"/>
        <v>204677.823504</v>
      </c>
    </row>
    <row r="183" spans="1:28" x14ac:dyDescent="0.25">
      <c r="A183" s="41">
        <v>45398</v>
      </c>
      <c r="B183" s="44" t="str">
        <f t="shared" si="27"/>
        <v>Apr</v>
      </c>
      <c r="C183" s="16" t="s">
        <v>60</v>
      </c>
      <c r="D183" s="16"/>
      <c r="E183" s="16" t="s">
        <v>101</v>
      </c>
      <c r="F183" s="16" t="s">
        <v>223</v>
      </c>
      <c r="G183" s="20" t="str">
        <f>IFERROR(VLOOKUP(F183,Sheet2!A:F,2,0),"")</f>
        <v>Jalwa Mota Santra</v>
      </c>
      <c r="H183" s="44">
        <f>IFERROR(VLOOKUP(F183,Sheet2!A:G,7,0),"")</f>
        <v>50</v>
      </c>
      <c r="I183" s="56">
        <f t="shared" si="39"/>
        <v>630</v>
      </c>
      <c r="J183" s="17">
        <v>10</v>
      </c>
      <c r="K183" s="21">
        <v>80</v>
      </c>
      <c r="L183" s="21">
        <v>40</v>
      </c>
      <c r="M183" s="21">
        <v>20</v>
      </c>
      <c r="N183" s="19">
        <f t="shared" si="28"/>
        <v>140</v>
      </c>
      <c r="O183" s="20">
        <v>1</v>
      </c>
      <c r="P183" s="20">
        <f>IFERROR(VLOOKUP(F183,Sheet2!$A:$F,4,0),"")</f>
        <v>919.43</v>
      </c>
      <c r="Q183" s="20">
        <f>IFERROR(VLOOKUP(F183,Sheet2!$A:$F,5,0),"")</f>
        <v>948.3</v>
      </c>
      <c r="R183" s="20">
        <f>IFERROR(VLOOKUP(F183,Sheet2!$A:$F,6,0),"")</f>
        <v>1030.25</v>
      </c>
      <c r="S183" s="48">
        <f t="shared" si="29"/>
        <v>73554.399999999994</v>
      </c>
      <c r="T183" s="48">
        <f t="shared" si="30"/>
        <v>37932</v>
      </c>
      <c r="U183" s="48">
        <f t="shared" si="31"/>
        <v>20605</v>
      </c>
      <c r="V183" s="48">
        <f t="shared" si="32"/>
        <v>132091.4</v>
      </c>
      <c r="W183" s="48">
        <f t="shared" si="33"/>
        <v>67410</v>
      </c>
      <c r="X183" s="48">
        <f t="shared" si="34"/>
        <v>945</v>
      </c>
      <c r="Y183" s="48">
        <f t="shared" si="35"/>
        <v>2004.4639999999999</v>
      </c>
      <c r="Z183" s="48">
        <f t="shared" si="36"/>
        <v>200.44640000000001</v>
      </c>
      <c r="AA183" s="48">
        <f t="shared" si="37"/>
        <v>2026.5131039999999</v>
      </c>
      <c r="AB183" s="42">
        <f t="shared" si="38"/>
        <v>204677.823504</v>
      </c>
    </row>
    <row r="184" spans="1:28" x14ac:dyDescent="0.25">
      <c r="A184" s="41">
        <v>45398</v>
      </c>
      <c r="B184" s="44" t="str">
        <f t="shared" si="27"/>
        <v>Apr</v>
      </c>
      <c r="C184" s="16" t="s">
        <v>60</v>
      </c>
      <c r="D184" s="16"/>
      <c r="E184" s="16" t="s">
        <v>139</v>
      </c>
      <c r="F184" s="16" t="s">
        <v>216</v>
      </c>
      <c r="G184" s="20" t="str">
        <f>IFERROR(VLOOKUP(F184,Sheet2!A:F,2,0),"")</f>
        <v>Jugni Saunfi</v>
      </c>
      <c r="H184" s="44">
        <f>IFERROR(VLOOKUP(F184,Sheet2!A:G,7,0),"")</f>
        <v>50</v>
      </c>
      <c r="I184" s="56">
        <f t="shared" si="39"/>
        <v>3150</v>
      </c>
      <c r="J184" s="17">
        <v>11</v>
      </c>
      <c r="K184" s="21">
        <v>400</v>
      </c>
      <c r="L184" s="21">
        <v>200</v>
      </c>
      <c r="M184" s="21">
        <v>100</v>
      </c>
      <c r="N184" s="19">
        <f t="shared" si="28"/>
        <v>700</v>
      </c>
      <c r="O184" s="20">
        <v>1</v>
      </c>
      <c r="P184" s="20">
        <f>IFERROR(VLOOKUP(F184,Sheet2!$A:$F,4,0),"")</f>
        <v>919.43</v>
      </c>
      <c r="Q184" s="20">
        <f>IFERROR(VLOOKUP(F184,Sheet2!$A:$F,5,0),"")</f>
        <v>948.3</v>
      </c>
      <c r="R184" s="20">
        <f>IFERROR(VLOOKUP(F184,Sheet2!$A:$F,6,0),"")</f>
        <v>1030.25</v>
      </c>
      <c r="S184" s="48">
        <f t="shared" si="29"/>
        <v>367772</v>
      </c>
      <c r="T184" s="48">
        <f t="shared" si="30"/>
        <v>189660</v>
      </c>
      <c r="U184" s="48">
        <f t="shared" si="31"/>
        <v>103025</v>
      </c>
      <c r="V184" s="48">
        <f t="shared" si="32"/>
        <v>660457</v>
      </c>
      <c r="W184" s="48">
        <f t="shared" si="33"/>
        <v>337050</v>
      </c>
      <c r="X184" s="48">
        <f t="shared" si="34"/>
        <v>4725</v>
      </c>
      <c r="Y184" s="48">
        <f t="shared" si="35"/>
        <v>10022.32</v>
      </c>
      <c r="Z184" s="48">
        <f t="shared" si="36"/>
        <v>1002.232</v>
      </c>
      <c r="AA184" s="48">
        <f t="shared" si="37"/>
        <v>10132.56552</v>
      </c>
      <c r="AB184" s="42">
        <f t="shared" si="38"/>
        <v>1023389.1175199999</v>
      </c>
    </row>
    <row r="185" spans="1:28" x14ac:dyDescent="0.25">
      <c r="A185" s="41">
        <v>45398</v>
      </c>
      <c r="B185" s="44" t="str">
        <f t="shared" si="27"/>
        <v>Apr</v>
      </c>
      <c r="C185" s="16" t="s">
        <v>60</v>
      </c>
      <c r="D185" s="16"/>
      <c r="E185" s="16" t="s">
        <v>140</v>
      </c>
      <c r="F185" s="16" t="s">
        <v>216</v>
      </c>
      <c r="G185" s="20" t="str">
        <f>IFERROR(VLOOKUP(F185,Sheet2!A:F,2,0),"")</f>
        <v>Jugni Saunfi</v>
      </c>
      <c r="H185" s="44">
        <f>IFERROR(VLOOKUP(F185,Sheet2!A:G,7,0),"")</f>
        <v>50</v>
      </c>
      <c r="I185" s="56">
        <f t="shared" si="39"/>
        <v>3150</v>
      </c>
      <c r="J185" s="17">
        <v>12</v>
      </c>
      <c r="K185" s="21">
        <v>400</v>
      </c>
      <c r="L185" s="21">
        <v>200</v>
      </c>
      <c r="M185" s="21">
        <v>100</v>
      </c>
      <c r="N185" s="19">
        <f t="shared" si="28"/>
        <v>700</v>
      </c>
      <c r="O185" s="20">
        <v>1</v>
      </c>
      <c r="P185" s="20">
        <f>IFERROR(VLOOKUP(F185,Sheet2!$A:$F,4,0),"")</f>
        <v>919.43</v>
      </c>
      <c r="Q185" s="20">
        <f>IFERROR(VLOOKUP(F185,Sheet2!$A:$F,5,0),"")</f>
        <v>948.3</v>
      </c>
      <c r="R185" s="20">
        <f>IFERROR(VLOOKUP(F185,Sheet2!$A:$F,6,0),"")</f>
        <v>1030.25</v>
      </c>
      <c r="S185" s="48">
        <f t="shared" si="29"/>
        <v>367772</v>
      </c>
      <c r="T185" s="48">
        <f t="shared" si="30"/>
        <v>189660</v>
      </c>
      <c r="U185" s="48">
        <f t="shared" si="31"/>
        <v>103025</v>
      </c>
      <c r="V185" s="48">
        <f t="shared" si="32"/>
        <v>660457</v>
      </c>
      <c r="W185" s="48">
        <f t="shared" si="33"/>
        <v>337050</v>
      </c>
      <c r="X185" s="48">
        <f t="shared" si="34"/>
        <v>4725</v>
      </c>
      <c r="Y185" s="48">
        <f t="shared" si="35"/>
        <v>10022.32</v>
      </c>
      <c r="Z185" s="48">
        <f t="shared" si="36"/>
        <v>1002.232</v>
      </c>
      <c r="AA185" s="48">
        <f t="shared" si="37"/>
        <v>10132.56552</v>
      </c>
      <c r="AB185" s="42">
        <f t="shared" si="38"/>
        <v>1023389.1175199999</v>
      </c>
    </row>
    <row r="186" spans="1:28" x14ac:dyDescent="0.25">
      <c r="A186" s="41">
        <v>45398</v>
      </c>
      <c r="B186" s="44" t="str">
        <f t="shared" si="27"/>
        <v>Apr</v>
      </c>
      <c r="C186" s="16" t="s">
        <v>53</v>
      </c>
      <c r="D186" s="16"/>
      <c r="E186" s="16" t="s">
        <v>153</v>
      </c>
      <c r="F186" s="16" t="s">
        <v>219</v>
      </c>
      <c r="G186" s="20" t="str">
        <f>IFERROR(VLOOKUP(F186,Sheet2!A:F,2,0),"")</f>
        <v>Club Whiskey</v>
      </c>
      <c r="H186" s="44">
        <f>IFERROR(VLOOKUP(F186,Sheet2!A:G,7,0),"")</f>
        <v>65</v>
      </c>
      <c r="I186" s="56">
        <f t="shared" si="39"/>
        <v>1755</v>
      </c>
      <c r="J186" s="17">
        <v>10</v>
      </c>
      <c r="K186" s="21">
        <v>0</v>
      </c>
      <c r="L186" s="21">
        <v>0</v>
      </c>
      <c r="M186" s="21">
        <v>300</v>
      </c>
      <c r="N186" s="19">
        <f t="shared" si="28"/>
        <v>300</v>
      </c>
      <c r="O186" s="20">
        <v>1</v>
      </c>
      <c r="P186" s="20">
        <f>IFERROR(VLOOKUP(F186,Sheet2!$A:$F,4,0),"")</f>
        <v>1160.02</v>
      </c>
      <c r="Q186" s="20">
        <f>IFERROR(VLOOKUP(F186,Sheet2!$A:$F,5,0),"")</f>
        <v>1188.9000000000001</v>
      </c>
      <c r="R186" s="20">
        <f>IFERROR(VLOOKUP(F186,Sheet2!$A:$F,6,0),"")</f>
        <v>1270.83</v>
      </c>
      <c r="S186" s="48">
        <f t="shared" si="29"/>
        <v>0</v>
      </c>
      <c r="T186" s="48">
        <f t="shared" si="30"/>
        <v>0</v>
      </c>
      <c r="U186" s="48">
        <f t="shared" si="31"/>
        <v>381249</v>
      </c>
      <c r="V186" s="48">
        <f t="shared" si="32"/>
        <v>381249</v>
      </c>
      <c r="W186" s="48">
        <f t="shared" si="33"/>
        <v>187785</v>
      </c>
      <c r="X186" s="48">
        <f t="shared" si="34"/>
        <v>2632.5</v>
      </c>
      <c r="Y186" s="48">
        <f t="shared" si="35"/>
        <v>5716.665</v>
      </c>
      <c r="Z186" s="48">
        <f t="shared" si="36"/>
        <v>571.66650000000004</v>
      </c>
      <c r="AA186" s="48">
        <f t="shared" si="37"/>
        <v>5779.5483150000009</v>
      </c>
      <c r="AB186" s="42">
        <f t="shared" si="38"/>
        <v>583734.37981500011</v>
      </c>
    </row>
    <row r="187" spans="1:28" x14ac:dyDescent="0.25">
      <c r="A187" s="41">
        <v>45398</v>
      </c>
      <c r="B187" s="44" t="str">
        <f t="shared" si="27"/>
        <v>Apr</v>
      </c>
      <c r="C187" s="16" t="s">
        <v>53</v>
      </c>
      <c r="D187" s="16"/>
      <c r="E187" s="16" t="s">
        <v>55</v>
      </c>
      <c r="F187" s="16" t="s">
        <v>219</v>
      </c>
      <c r="G187" s="20" t="str">
        <f>IFERROR(VLOOKUP(F187,Sheet2!A:F,2,0),"")</f>
        <v>Club Whiskey</v>
      </c>
      <c r="H187" s="44">
        <f>IFERROR(VLOOKUP(F187,Sheet2!A:G,7,0),"")</f>
        <v>65</v>
      </c>
      <c r="I187" s="56">
        <f t="shared" si="39"/>
        <v>1755</v>
      </c>
      <c r="J187" s="17">
        <v>11</v>
      </c>
      <c r="K187" s="21">
        <v>300</v>
      </c>
      <c r="L187" s="21">
        <v>0</v>
      </c>
      <c r="M187" s="21">
        <v>0</v>
      </c>
      <c r="N187" s="19">
        <f t="shared" si="28"/>
        <v>300</v>
      </c>
      <c r="O187" s="20">
        <v>1</v>
      </c>
      <c r="P187" s="20">
        <f>IFERROR(VLOOKUP(F187,Sheet2!$A:$F,4,0),"")</f>
        <v>1160.02</v>
      </c>
      <c r="Q187" s="20">
        <f>IFERROR(VLOOKUP(F187,Sheet2!$A:$F,5,0),"")</f>
        <v>1188.9000000000001</v>
      </c>
      <c r="R187" s="20">
        <f>IFERROR(VLOOKUP(F187,Sheet2!$A:$F,6,0),"")</f>
        <v>1270.83</v>
      </c>
      <c r="S187" s="48">
        <f t="shared" si="29"/>
        <v>348006</v>
      </c>
      <c r="T187" s="48">
        <f t="shared" si="30"/>
        <v>0</v>
      </c>
      <c r="U187" s="48">
        <f t="shared" si="31"/>
        <v>0</v>
      </c>
      <c r="V187" s="48">
        <f t="shared" si="32"/>
        <v>348006</v>
      </c>
      <c r="W187" s="48">
        <f t="shared" si="33"/>
        <v>187785</v>
      </c>
      <c r="X187" s="48">
        <f t="shared" si="34"/>
        <v>2632.5</v>
      </c>
      <c r="Y187" s="48">
        <f t="shared" si="35"/>
        <v>5384.2349999999997</v>
      </c>
      <c r="Z187" s="48">
        <f t="shared" si="36"/>
        <v>538.42349999999999</v>
      </c>
      <c r="AA187" s="48">
        <f t="shared" si="37"/>
        <v>5443.461585</v>
      </c>
      <c r="AB187" s="42">
        <f t="shared" si="38"/>
        <v>549789.62008500006</v>
      </c>
    </row>
    <row r="188" spans="1:28" x14ac:dyDescent="0.25">
      <c r="A188" s="41">
        <v>45398</v>
      </c>
      <c r="B188" s="44" t="str">
        <f t="shared" si="27"/>
        <v>Apr</v>
      </c>
      <c r="C188" s="16" t="s">
        <v>53</v>
      </c>
      <c r="D188" s="16"/>
      <c r="E188" s="16" t="s">
        <v>55</v>
      </c>
      <c r="F188" s="16" t="s">
        <v>219</v>
      </c>
      <c r="G188" s="20" t="str">
        <f>IFERROR(VLOOKUP(F188,Sheet2!A:F,2,0),"")</f>
        <v>Club Whiskey</v>
      </c>
      <c r="H188" s="44">
        <f>IFERROR(VLOOKUP(F188,Sheet2!A:G,7,0),"")</f>
        <v>65</v>
      </c>
      <c r="I188" s="56">
        <f t="shared" si="39"/>
        <v>1755</v>
      </c>
      <c r="J188" s="17">
        <v>12</v>
      </c>
      <c r="K188" s="21">
        <v>0</v>
      </c>
      <c r="L188" s="21">
        <v>0</v>
      </c>
      <c r="M188" s="21">
        <v>300</v>
      </c>
      <c r="N188" s="19">
        <f t="shared" si="28"/>
        <v>300</v>
      </c>
      <c r="O188" s="20">
        <v>1</v>
      </c>
      <c r="P188" s="20">
        <f>IFERROR(VLOOKUP(F188,Sheet2!$A:$F,4,0),"")</f>
        <v>1160.02</v>
      </c>
      <c r="Q188" s="20">
        <f>IFERROR(VLOOKUP(F188,Sheet2!$A:$F,5,0),"")</f>
        <v>1188.9000000000001</v>
      </c>
      <c r="R188" s="20">
        <f>IFERROR(VLOOKUP(F188,Sheet2!$A:$F,6,0),"")</f>
        <v>1270.83</v>
      </c>
      <c r="S188" s="48">
        <f t="shared" si="29"/>
        <v>0</v>
      </c>
      <c r="T188" s="48">
        <f t="shared" si="30"/>
        <v>0</v>
      </c>
      <c r="U188" s="48">
        <f t="shared" si="31"/>
        <v>381249</v>
      </c>
      <c r="V188" s="48">
        <f t="shared" si="32"/>
        <v>381249</v>
      </c>
      <c r="W188" s="48">
        <f t="shared" si="33"/>
        <v>187785</v>
      </c>
      <c r="X188" s="48">
        <f t="shared" si="34"/>
        <v>2632.5</v>
      </c>
      <c r="Y188" s="48">
        <f t="shared" si="35"/>
        <v>5716.665</v>
      </c>
      <c r="Z188" s="48">
        <f t="shared" si="36"/>
        <v>571.66650000000004</v>
      </c>
      <c r="AA188" s="48">
        <f t="shared" si="37"/>
        <v>5779.5483150000009</v>
      </c>
      <c r="AB188" s="42">
        <f t="shared" si="38"/>
        <v>583734.37981500011</v>
      </c>
    </row>
    <row r="189" spans="1:28" x14ac:dyDescent="0.25">
      <c r="A189" s="41">
        <v>45398</v>
      </c>
      <c r="B189" s="44" t="str">
        <f t="shared" si="27"/>
        <v>Apr</v>
      </c>
      <c r="C189" s="16" t="s">
        <v>53</v>
      </c>
      <c r="D189" s="16"/>
      <c r="E189" s="16" t="s">
        <v>55</v>
      </c>
      <c r="F189" s="16" t="s">
        <v>219</v>
      </c>
      <c r="G189" s="20" t="str">
        <f>IFERROR(VLOOKUP(F189,Sheet2!A:F,2,0),"")</f>
        <v>Club Whiskey</v>
      </c>
      <c r="H189" s="44">
        <f>IFERROR(VLOOKUP(F189,Sheet2!A:G,7,0),"")</f>
        <v>65</v>
      </c>
      <c r="I189" s="56">
        <f t="shared" si="39"/>
        <v>1755</v>
      </c>
      <c r="J189" s="17">
        <v>13</v>
      </c>
      <c r="K189" s="21">
        <v>300</v>
      </c>
      <c r="L189" s="21">
        <v>0</v>
      </c>
      <c r="M189" s="21">
        <v>0</v>
      </c>
      <c r="N189" s="19">
        <f t="shared" si="28"/>
        <v>300</v>
      </c>
      <c r="O189" s="20">
        <v>1</v>
      </c>
      <c r="P189" s="20">
        <f>IFERROR(VLOOKUP(F189,Sheet2!$A:$F,4,0),"")</f>
        <v>1160.02</v>
      </c>
      <c r="Q189" s="20">
        <f>IFERROR(VLOOKUP(F189,Sheet2!$A:$F,5,0),"")</f>
        <v>1188.9000000000001</v>
      </c>
      <c r="R189" s="20">
        <f>IFERROR(VLOOKUP(F189,Sheet2!$A:$F,6,0),"")</f>
        <v>1270.83</v>
      </c>
      <c r="S189" s="48">
        <f t="shared" si="29"/>
        <v>348006</v>
      </c>
      <c r="T189" s="48">
        <f t="shared" si="30"/>
        <v>0</v>
      </c>
      <c r="U189" s="48">
        <f t="shared" si="31"/>
        <v>0</v>
      </c>
      <c r="V189" s="48">
        <f t="shared" si="32"/>
        <v>348006</v>
      </c>
      <c r="W189" s="48">
        <f t="shared" si="33"/>
        <v>187785</v>
      </c>
      <c r="X189" s="48">
        <f t="shared" si="34"/>
        <v>2632.5</v>
      </c>
      <c r="Y189" s="48">
        <f t="shared" si="35"/>
        <v>5384.2349999999997</v>
      </c>
      <c r="Z189" s="48">
        <f t="shared" si="36"/>
        <v>538.42349999999999</v>
      </c>
      <c r="AA189" s="48">
        <f t="shared" si="37"/>
        <v>5443.461585</v>
      </c>
      <c r="AB189" s="42">
        <f t="shared" si="38"/>
        <v>549789.62008500006</v>
      </c>
    </row>
    <row r="190" spans="1:28" x14ac:dyDescent="0.25">
      <c r="A190" s="41">
        <v>45398</v>
      </c>
      <c r="B190" s="44" t="str">
        <f t="shared" si="27"/>
        <v>Apr</v>
      </c>
      <c r="C190" s="16" t="s">
        <v>26</v>
      </c>
      <c r="D190" s="16"/>
      <c r="E190" s="16" t="s">
        <v>43</v>
      </c>
      <c r="F190" s="16" t="s">
        <v>216</v>
      </c>
      <c r="G190" s="20" t="str">
        <f>IFERROR(VLOOKUP(F190,Sheet2!A:F,2,0),"")</f>
        <v>Jugni Saunfi</v>
      </c>
      <c r="H190" s="44">
        <f>IFERROR(VLOOKUP(F190,Sheet2!A:G,7,0),"")</f>
        <v>50</v>
      </c>
      <c r="I190" s="56">
        <f t="shared" si="39"/>
        <v>2700</v>
      </c>
      <c r="J190" s="17">
        <v>36</v>
      </c>
      <c r="K190" s="21">
        <v>600</v>
      </c>
      <c r="L190" s="21">
        <v>0</v>
      </c>
      <c r="M190" s="21">
        <v>0</v>
      </c>
      <c r="N190" s="19">
        <f t="shared" si="28"/>
        <v>600</v>
      </c>
      <c r="O190" s="20">
        <v>1</v>
      </c>
      <c r="P190" s="20">
        <f>IFERROR(VLOOKUP(F190,Sheet2!$A:$F,4,0),"")</f>
        <v>919.43</v>
      </c>
      <c r="Q190" s="20">
        <f>IFERROR(VLOOKUP(F190,Sheet2!$A:$F,5,0),"")</f>
        <v>948.3</v>
      </c>
      <c r="R190" s="20">
        <f>IFERROR(VLOOKUP(F190,Sheet2!$A:$F,6,0),"")</f>
        <v>1030.25</v>
      </c>
      <c r="S190" s="48">
        <f t="shared" si="29"/>
        <v>551658</v>
      </c>
      <c r="T190" s="48">
        <f t="shared" si="30"/>
        <v>0</v>
      </c>
      <c r="U190" s="48">
        <f t="shared" si="31"/>
        <v>0</v>
      </c>
      <c r="V190" s="48">
        <f t="shared" si="32"/>
        <v>551658</v>
      </c>
      <c r="W190" s="48">
        <f t="shared" si="33"/>
        <v>288900</v>
      </c>
      <c r="X190" s="48">
        <f t="shared" si="34"/>
        <v>4050</v>
      </c>
      <c r="Y190" s="48">
        <f t="shared" si="35"/>
        <v>8446.08</v>
      </c>
      <c r="Z190" s="48">
        <f t="shared" si="36"/>
        <v>844.60800000000006</v>
      </c>
      <c r="AA190" s="48">
        <f t="shared" si="37"/>
        <v>8538.9868800000004</v>
      </c>
      <c r="AB190" s="42">
        <f t="shared" si="38"/>
        <v>862437.67487999995</v>
      </c>
    </row>
    <row r="191" spans="1:28" x14ac:dyDescent="0.25">
      <c r="A191" s="41">
        <v>45398</v>
      </c>
      <c r="B191" s="44" t="str">
        <f t="shared" si="27"/>
        <v>Apr</v>
      </c>
      <c r="C191" s="16" t="s">
        <v>26</v>
      </c>
      <c r="D191" s="16"/>
      <c r="E191" s="16" t="s">
        <v>43</v>
      </c>
      <c r="F191" s="16" t="s">
        <v>216</v>
      </c>
      <c r="G191" s="20" t="str">
        <f>IFERROR(VLOOKUP(F191,Sheet2!A:F,2,0),"")</f>
        <v>Jugni Saunfi</v>
      </c>
      <c r="H191" s="44">
        <f>IFERROR(VLOOKUP(F191,Sheet2!A:G,7,0),"")</f>
        <v>50</v>
      </c>
      <c r="I191" s="56">
        <f t="shared" si="39"/>
        <v>3600</v>
      </c>
      <c r="J191" s="17">
        <v>37</v>
      </c>
      <c r="K191" s="21">
        <v>0</v>
      </c>
      <c r="L191" s="21">
        <v>500</v>
      </c>
      <c r="M191" s="21">
        <v>300</v>
      </c>
      <c r="N191" s="19">
        <f t="shared" si="28"/>
        <v>800</v>
      </c>
      <c r="O191" s="20">
        <v>1</v>
      </c>
      <c r="P191" s="20">
        <f>IFERROR(VLOOKUP(F191,Sheet2!$A:$F,4,0),"")</f>
        <v>919.43</v>
      </c>
      <c r="Q191" s="20">
        <f>IFERROR(VLOOKUP(F191,Sheet2!$A:$F,5,0),"")</f>
        <v>948.3</v>
      </c>
      <c r="R191" s="20">
        <f>IFERROR(VLOOKUP(F191,Sheet2!$A:$F,6,0),"")</f>
        <v>1030.25</v>
      </c>
      <c r="S191" s="48">
        <f t="shared" si="29"/>
        <v>0</v>
      </c>
      <c r="T191" s="48">
        <f t="shared" si="30"/>
        <v>474150</v>
      </c>
      <c r="U191" s="48">
        <f t="shared" si="31"/>
        <v>309075</v>
      </c>
      <c r="V191" s="48">
        <f t="shared" si="32"/>
        <v>783225</v>
      </c>
      <c r="W191" s="48">
        <f t="shared" si="33"/>
        <v>385200</v>
      </c>
      <c r="X191" s="48">
        <f t="shared" si="34"/>
        <v>5400</v>
      </c>
      <c r="Y191" s="48">
        <f t="shared" si="35"/>
        <v>11738.25</v>
      </c>
      <c r="Z191" s="48">
        <f t="shared" si="36"/>
        <v>1173.825</v>
      </c>
      <c r="AA191" s="48">
        <f t="shared" si="37"/>
        <v>11867.37075</v>
      </c>
      <c r="AB191" s="42">
        <f t="shared" si="38"/>
        <v>1198604.44575</v>
      </c>
    </row>
    <row r="192" spans="1:28" x14ac:dyDescent="0.25">
      <c r="A192" s="41">
        <v>45398</v>
      </c>
      <c r="B192" s="44" t="str">
        <f t="shared" si="27"/>
        <v>Apr</v>
      </c>
      <c r="C192" s="16" t="s">
        <v>26</v>
      </c>
      <c r="D192" s="16" t="s">
        <v>28</v>
      </c>
      <c r="E192" s="16" t="s">
        <v>85</v>
      </c>
      <c r="F192" s="16" t="s">
        <v>216</v>
      </c>
      <c r="G192" s="20" t="str">
        <f>IFERROR(VLOOKUP(F192,Sheet2!A:F,2,0),"")</f>
        <v>Jugni Saunfi</v>
      </c>
      <c r="H192" s="44">
        <f>IFERROR(VLOOKUP(F192,Sheet2!A:G,7,0),"")</f>
        <v>50</v>
      </c>
      <c r="I192" s="56">
        <f t="shared" si="39"/>
        <v>1350</v>
      </c>
      <c r="J192" s="17">
        <v>38</v>
      </c>
      <c r="K192" s="21">
        <v>300</v>
      </c>
      <c r="L192" s="21">
        <v>0</v>
      </c>
      <c r="M192" s="21">
        <v>0</v>
      </c>
      <c r="N192" s="19">
        <f t="shared" si="28"/>
        <v>300</v>
      </c>
      <c r="O192" s="20">
        <v>1</v>
      </c>
      <c r="P192" s="20">
        <f>IFERROR(VLOOKUP(F192,Sheet2!$A:$F,4,0),"")</f>
        <v>919.43</v>
      </c>
      <c r="Q192" s="20">
        <f>IFERROR(VLOOKUP(F192,Sheet2!$A:$F,5,0),"")</f>
        <v>948.3</v>
      </c>
      <c r="R192" s="20">
        <f>IFERROR(VLOOKUP(F192,Sheet2!$A:$F,6,0),"")</f>
        <v>1030.25</v>
      </c>
      <c r="S192" s="48">
        <f t="shared" si="29"/>
        <v>275829</v>
      </c>
      <c r="T192" s="48">
        <f t="shared" si="30"/>
        <v>0</v>
      </c>
      <c r="U192" s="48">
        <f t="shared" si="31"/>
        <v>0</v>
      </c>
      <c r="V192" s="48">
        <f t="shared" si="32"/>
        <v>275829</v>
      </c>
      <c r="W192" s="48">
        <f t="shared" si="33"/>
        <v>144450</v>
      </c>
      <c r="X192" s="48">
        <f t="shared" si="34"/>
        <v>2025</v>
      </c>
      <c r="Y192" s="48">
        <f t="shared" si="35"/>
        <v>4223.04</v>
      </c>
      <c r="Z192" s="48">
        <f t="shared" si="36"/>
        <v>422.30400000000003</v>
      </c>
      <c r="AA192" s="48">
        <f t="shared" si="37"/>
        <v>4269.4934400000002</v>
      </c>
      <c r="AB192" s="42">
        <f t="shared" si="38"/>
        <v>431218.83743999997</v>
      </c>
    </row>
    <row r="193" spans="1:28" x14ac:dyDescent="0.25">
      <c r="A193" s="41">
        <v>45398</v>
      </c>
      <c r="B193" s="44" t="str">
        <f t="shared" si="27"/>
        <v>Apr</v>
      </c>
      <c r="C193" s="16" t="s">
        <v>26</v>
      </c>
      <c r="D193" s="16" t="s">
        <v>28</v>
      </c>
      <c r="E193" s="16" t="s">
        <v>85</v>
      </c>
      <c r="F193" s="16" t="s">
        <v>213</v>
      </c>
      <c r="G193" s="20" t="str">
        <f>IFERROR(VLOOKUP(F193,Sheet2!A:F,2,0),"")</f>
        <v>Malwa</v>
      </c>
      <c r="H193" s="44">
        <f>IFERROR(VLOOKUP(F193,Sheet2!A:G,7,0),"")</f>
        <v>50</v>
      </c>
      <c r="I193" s="56">
        <f t="shared" si="39"/>
        <v>1800</v>
      </c>
      <c r="J193" s="17">
        <v>38</v>
      </c>
      <c r="K193" s="21">
        <v>0</v>
      </c>
      <c r="L193" s="21">
        <v>300</v>
      </c>
      <c r="M193" s="21">
        <v>100</v>
      </c>
      <c r="N193" s="19">
        <f t="shared" si="28"/>
        <v>400</v>
      </c>
      <c r="O193" s="20">
        <v>1</v>
      </c>
      <c r="P193" s="20">
        <f>IFERROR(VLOOKUP(F193,Sheet2!$A:$F,4,0),"")</f>
        <v>919.43</v>
      </c>
      <c r="Q193" s="20">
        <f>IFERROR(VLOOKUP(F193,Sheet2!$A:$F,5,0),"")</f>
        <v>948.3</v>
      </c>
      <c r="R193" s="20">
        <f>IFERROR(VLOOKUP(F193,Sheet2!$A:$F,6,0),"")</f>
        <v>1030.25</v>
      </c>
      <c r="S193" s="48">
        <f t="shared" si="29"/>
        <v>0</v>
      </c>
      <c r="T193" s="48">
        <f t="shared" si="30"/>
        <v>284490</v>
      </c>
      <c r="U193" s="48">
        <f t="shared" si="31"/>
        <v>103025</v>
      </c>
      <c r="V193" s="48">
        <f t="shared" si="32"/>
        <v>387515</v>
      </c>
      <c r="W193" s="48">
        <f t="shared" si="33"/>
        <v>192600</v>
      </c>
      <c r="X193" s="48">
        <f t="shared" si="34"/>
        <v>2700</v>
      </c>
      <c r="Y193" s="48">
        <f t="shared" si="35"/>
        <v>5828.1500000000005</v>
      </c>
      <c r="Z193" s="48">
        <f t="shared" si="36"/>
        <v>582.81500000000005</v>
      </c>
      <c r="AA193" s="48">
        <f t="shared" si="37"/>
        <v>5892.25965</v>
      </c>
      <c r="AB193" s="42">
        <f t="shared" si="38"/>
        <v>595118.22464999999</v>
      </c>
    </row>
    <row r="194" spans="1:28" x14ac:dyDescent="0.25">
      <c r="A194" s="41">
        <v>45398</v>
      </c>
      <c r="B194" s="44" t="str">
        <f t="shared" si="27"/>
        <v>Apr</v>
      </c>
      <c r="C194" s="16" t="s">
        <v>26</v>
      </c>
      <c r="D194" s="16" t="s">
        <v>28</v>
      </c>
      <c r="E194" s="16" t="s">
        <v>85</v>
      </c>
      <c r="F194" s="16" t="s">
        <v>216</v>
      </c>
      <c r="G194" s="20" t="str">
        <f>IFERROR(VLOOKUP(F194,Sheet2!A:F,2,0),"")</f>
        <v>Jugni Saunfi</v>
      </c>
      <c r="H194" s="44">
        <f>IFERROR(VLOOKUP(F194,Sheet2!A:G,7,0),"")</f>
        <v>50</v>
      </c>
      <c r="I194" s="56">
        <f t="shared" si="39"/>
        <v>3150</v>
      </c>
      <c r="J194" s="17">
        <v>39</v>
      </c>
      <c r="K194" s="21">
        <v>0</v>
      </c>
      <c r="L194" s="21">
        <v>500</v>
      </c>
      <c r="M194" s="21">
        <v>200</v>
      </c>
      <c r="N194" s="19">
        <f t="shared" si="28"/>
        <v>700</v>
      </c>
      <c r="O194" s="20">
        <v>1</v>
      </c>
      <c r="P194" s="20">
        <f>IFERROR(VLOOKUP(F194,Sheet2!$A:$F,4,0),"")</f>
        <v>919.43</v>
      </c>
      <c r="Q194" s="20">
        <f>IFERROR(VLOOKUP(F194,Sheet2!$A:$F,5,0),"")</f>
        <v>948.3</v>
      </c>
      <c r="R194" s="20">
        <f>IFERROR(VLOOKUP(F194,Sheet2!$A:$F,6,0),"")</f>
        <v>1030.25</v>
      </c>
      <c r="S194" s="48">
        <f t="shared" si="29"/>
        <v>0</v>
      </c>
      <c r="T194" s="48">
        <f t="shared" si="30"/>
        <v>474150</v>
      </c>
      <c r="U194" s="48">
        <f t="shared" si="31"/>
        <v>206050</v>
      </c>
      <c r="V194" s="48">
        <f t="shared" si="32"/>
        <v>680200</v>
      </c>
      <c r="W194" s="48">
        <f t="shared" si="33"/>
        <v>337050</v>
      </c>
      <c r="X194" s="48">
        <f t="shared" si="34"/>
        <v>4725</v>
      </c>
      <c r="Y194" s="48">
        <f t="shared" si="35"/>
        <v>10219.75</v>
      </c>
      <c r="Z194" s="48">
        <f t="shared" si="36"/>
        <v>1021.975</v>
      </c>
      <c r="AA194" s="48">
        <f t="shared" si="37"/>
        <v>10332.16725</v>
      </c>
      <c r="AB194" s="42">
        <f t="shared" si="38"/>
        <v>1043548.89225</v>
      </c>
    </row>
    <row r="195" spans="1:28" x14ac:dyDescent="0.25">
      <c r="A195" s="41">
        <v>45398</v>
      </c>
      <c r="B195" s="44" t="str">
        <f t="shared" si="27"/>
        <v>Apr</v>
      </c>
      <c r="C195" s="16" t="s">
        <v>3</v>
      </c>
      <c r="D195" s="16"/>
      <c r="E195" s="16" t="s">
        <v>61</v>
      </c>
      <c r="F195" s="16" t="s">
        <v>216</v>
      </c>
      <c r="G195" s="20" t="str">
        <f>IFERROR(VLOOKUP(F195,Sheet2!A:F,2,0),"")</f>
        <v>Jugni Saunfi</v>
      </c>
      <c r="H195" s="44">
        <f>IFERROR(VLOOKUP(F195,Sheet2!A:G,7,0),"")</f>
        <v>50</v>
      </c>
      <c r="I195" s="56">
        <f t="shared" si="39"/>
        <v>450</v>
      </c>
      <c r="J195" s="17">
        <v>77</v>
      </c>
      <c r="K195" s="21">
        <v>100</v>
      </c>
      <c r="L195" s="21">
        <v>0</v>
      </c>
      <c r="M195" s="21">
        <v>0</v>
      </c>
      <c r="N195" s="19">
        <f t="shared" si="28"/>
        <v>100</v>
      </c>
      <c r="O195" s="20">
        <v>1</v>
      </c>
      <c r="P195" s="20">
        <f>IFERROR(VLOOKUP(F195,Sheet2!$A:$F,4,0),"")</f>
        <v>919.43</v>
      </c>
      <c r="Q195" s="20">
        <f>IFERROR(VLOOKUP(F195,Sheet2!$A:$F,5,0),"")</f>
        <v>948.3</v>
      </c>
      <c r="R195" s="20">
        <f>IFERROR(VLOOKUP(F195,Sheet2!$A:$F,6,0),"")</f>
        <v>1030.25</v>
      </c>
      <c r="S195" s="48">
        <f t="shared" si="29"/>
        <v>91943</v>
      </c>
      <c r="T195" s="48">
        <f t="shared" si="30"/>
        <v>0</v>
      </c>
      <c r="U195" s="48">
        <f t="shared" si="31"/>
        <v>0</v>
      </c>
      <c r="V195" s="48">
        <f t="shared" si="32"/>
        <v>91943</v>
      </c>
      <c r="W195" s="48">
        <f t="shared" si="33"/>
        <v>48150</v>
      </c>
      <c r="X195" s="48">
        <f t="shared" si="34"/>
        <v>675</v>
      </c>
      <c r="Y195" s="48">
        <f t="shared" si="35"/>
        <v>1407.68</v>
      </c>
      <c r="Z195" s="48">
        <f t="shared" si="36"/>
        <v>140.768</v>
      </c>
      <c r="AA195" s="48">
        <f t="shared" si="37"/>
        <v>1423.1644800000001</v>
      </c>
      <c r="AB195" s="42">
        <f t="shared" si="38"/>
        <v>143739.61248000001</v>
      </c>
    </row>
    <row r="196" spans="1:28" x14ac:dyDescent="0.25">
      <c r="A196" s="41">
        <v>45398</v>
      </c>
      <c r="B196" s="44" t="str">
        <f t="shared" si="27"/>
        <v>Apr</v>
      </c>
      <c r="C196" s="16" t="s">
        <v>3</v>
      </c>
      <c r="D196" s="16"/>
      <c r="E196" s="16" t="s">
        <v>61</v>
      </c>
      <c r="F196" s="16" t="s">
        <v>217</v>
      </c>
      <c r="G196" s="20" t="str">
        <f>IFERROR(VLOOKUP(F196,Sheet2!A:F,2,0),"")</f>
        <v>Dollar Rum</v>
      </c>
      <c r="H196" s="44">
        <f>IFERROR(VLOOKUP(F196,Sheet2!A:G,7,0),"")</f>
        <v>65</v>
      </c>
      <c r="I196" s="56">
        <f t="shared" si="39"/>
        <v>877.5</v>
      </c>
      <c r="J196" s="17">
        <v>77</v>
      </c>
      <c r="K196" s="21">
        <v>0</v>
      </c>
      <c r="L196" s="21">
        <v>75</v>
      </c>
      <c r="M196" s="21">
        <v>75</v>
      </c>
      <c r="N196" s="19">
        <f t="shared" si="28"/>
        <v>150</v>
      </c>
      <c r="O196" s="20">
        <v>1</v>
      </c>
      <c r="P196" s="20">
        <f>IFERROR(VLOOKUP(F196,Sheet2!$A:$F,4,0),"")</f>
        <v>1161.27</v>
      </c>
      <c r="Q196" s="20">
        <f>IFERROR(VLOOKUP(F196,Sheet2!$A:$F,5,0),"")</f>
        <v>1190.1300000000001</v>
      </c>
      <c r="R196" s="20">
        <f>IFERROR(VLOOKUP(F196,Sheet2!$A:$F,6,0),"")</f>
        <v>1272.08</v>
      </c>
      <c r="S196" s="48">
        <f t="shared" si="29"/>
        <v>0</v>
      </c>
      <c r="T196" s="48">
        <f t="shared" si="30"/>
        <v>89259.750000000015</v>
      </c>
      <c r="U196" s="48">
        <f t="shared" si="31"/>
        <v>95406</v>
      </c>
      <c r="V196" s="48">
        <f t="shared" si="32"/>
        <v>184665.75</v>
      </c>
      <c r="W196" s="48">
        <f t="shared" si="33"/>
        <v>93892.5</v>
      </c>
      <c r="X196" s="48">
        <f t="shared" si="34"/>
        <v>1316.25</v>
      </c>
      <c r="Y196" s="48">
        <f t="shared" si="35"/>
        <v>2798.7449999999999</v>
      </c>
      <c r="Z196" s="48">
        <f t="shared" si="36"/>
        <v>279.87450000000001</v>
      </c>
      <c r="AA196" s="48">
        <f t="shared" si="37"/>
        <v>2829.5311949999996</v>
      </c>
      <c r="AB196" s="42">
        <f t="shared" si="38"/>
        <v>285782.65069499996</v>
      </c>
    </row>
    <row r="197" spans="1:28" x14ac:dyDescent="0.25">
      <c r="A197" s="41">
        <v>45398</v>
      </c>
      <c r="B197" s="44" t="str">
        <f t="shared" ref="B197:B260" si="40">TEXT(A197,"MMM")</f>
        <v>Apr</v>
      </c>
      <c r="C197" s="16" t="s">
        <v>3</v>
      </c>
      <c r="D197" s="16"/>
      <c r="E197" s="16" t="s">
        <v>42</v>
      </c>
      <c r="F197" s="16" t="s">
        <v>216</v>
      </c>
      <c r="G197" s="20" t="str">
        <f>IFERROR(VLOOKUP(F197,Sheet2!A:F,2,0),"")</f>
        <v>Jugni Saunfi</v>
      </c>
      <c r="H197" s="44">
        <f>IFERROR(VLOOKUP(F197,Sheet2!A:G,7,0),"")</f>
        <v>50</v>
      </c>
      <c r="I197" s="56">
        <f t="shared" si="39"/>
        <v>900</v>
      </c>
      <c r="J197" s="17">
        <v>78</v>
      </c>
      <c r="K197" s="21">
        <v>200</v>
      </c>
      <c r="L197" s="21">
        <v>0</v>
      </c>
      <c r="M197" s="21">
        <v>0</v>
      </c>
      <c r="N197" s="19">
        <f t="shared" ref="N197:N260" si="41">SUM(K197:M197)</f>
        <v>200</v>
      </c>
      <c r="O197" s="20">
        <v>1</v>
      </c>
      <c r="P197" s="20">
        <f>IFERROR(VLOOKUP(F197,Sheet2!$A:$F,4,0),"")</f>
        <v>919.43</v>
      </c>
      <c r="Q197" s="20">
        <f>IFERROR(VLOOKUP(F197,Sheet2!$A:$F,5,0),"")</f>
        <v>948.3</v>
      </c>
      <c r="R197" s="20">
        <f>IFERROR(VLOOKUP(F197,Sheet2!$A:$F,6,0),"")</f>
        <v>1030.25</v>
      </c>
      <c r="S197" s="48">
        <f t="shared" ref="S197:S260" si="42">IFERROR(K197*P197," ")</f>
        <v>183886</v>
      </c>
      <c r="T197" s="48">
        <f t="shared" ref="T197:T260" si="43">IFERROR(Q197*L197," ")</f>
        <v>0</v>
      </c>
      <c r="U197" s="48">
        <f t="shared" ref="U197:U260" si="44">IFERROR(R197*M197," ")</f>
        <v>0</v>
      </c>
      <c r="V197" s="48">
        <f t="shared" ref="V197:V260" si="45">SUM(S197:U197)</f>
        <v>183886</v>
      </c>
      <c r="W197" s="48">
        <f t="shared" ref="W197:W260" si="46">IFERROR(IF(O197=1,I197*107)," ")+IFERROR(IF(O197=2,I197*53.5)," ")</f>
        <v>96300</v>
      </c>
      <c r="X197" s="48">
        <f t="shared" ref="X197:X260" si="47">I197*1.5</f>
        <v>1350</v>
      </c>
      <c r="Y197" s="48">
        <f t="shared" ref="Y197:Y260" si="48">IFERROR(SUM(V197:X197)*1%," ")</f>
        <v>2815.36</v>
      </c>
      <c r="Z197" s="48">
        <f t="shared" ref="Z197:Z260" si="49">IFERROR(Y197*10%," ")</f>
        <v>281.536</v>
      </c>
      <c r="AA197" s="48">
        <f t="shared" ref="AA197:AA260" si="50">IFERROR(SUM(V197:Z197)*1%," ")</f>
        <v>2846.3289600000003</v>
      </c>
      <c r="AB197" s="42">
        <f t="shared" ref="AB197:AB260" si="51">IFERROR(SUM(V197:AA197)," ")</f>
        <v>287479.22496000002</v>
      </c>
    </row>
    <row r="198" spans="1:28" x14ac:dyDescent="0.25">
      <c r="A198" s="41">
        <v>45398</v>
      </c>
      <c r="B198" s="44" t="str">
        <f t="shared" si="40"/>
        <v>Apr</v>
      </c>
      <c r="C198" s="16" t="s">
        <v>3</v>
      </c>
      <c r="D198" s="16"/>
      <c r="E198" s="16" t="s">
        <v>74</v>
      </c>
      <c r="F198" s="16" t="s">
        <v>217</v>
      </c>
      <c r="G198" s="20" t="str">
        <f>IFERROR(VLOOKUP(F198,Sheet2!A:F,2,0),"")</f>
        <v>Dollar Rum</v>
      </c>
      <c r="H198" s="44">
        <f>IFERROR(VLOOKUP(F198,Sheet2!A:G,7,0),"")</f>
        <v>65</v>
      </c>
      <c r="I198" s="56">
        <f t="shared" ref="I198:I261" si="52">IF(H198=50,N198*4.5)+IF(H198=65,N198*5.85)</f>
        <v>4680</v>
      </c>
      <c r="J198" s="17">
        <v>79</v>
      </c>
      <c r="K198" s="21">
        <v>0</v>
      </c>
      <c r="L198" s="21">
        <v>400</v>
      </c>
      <c r="M198" s="21">
        <v>400</v>
      </c>
      <c r="N198" s="19">
        <f t="shared" si="41"/>
        <v>800</v>
      </c>
      <c r="O198" s="20">
        <v>1</v>
      </c>
      <c r="P198" s="20">
        <f>IFERROR(VLOOKUP(F198,Sheet2!$A:$F,4,0),"")</f>
        <v>1161.27</v>
      </c>
      <c r="Q198" s="20">
        <f>IFERROR(VLOOKUP(F198,Sheet2!$A:$F,5,0),"")</f>
        <v>1190.1300000000001</v>
      </c>
      <c r="R198" s="20">
        <f>IFERROR(VLOOKUP(F198,Sheet2!$A:$F,6,0),"")</f>
        <v>1272.08</v>
      </c>
      <c r="S198" s="48">
        <f t="shared" si="42"/>
        <v>0</v>
      </c>
      <c r="T198" s="48">
        <f t="shared" si="43"/>
        <v>476052.00000000006</v>
      </c>
      <c r="U198" s="48">
        <f t="shared" si="44"/>
        <v>508832</v>
      </c>
      <c r="V198" s="48">
        <f t="shared" si="45"/>
        <v>984884</v>
      </c>
      <c r="W198" s="48">
        <f t="shared" si="46"/>
        <v>500760</v>
      </c>
      <c r="X198" s="48">
        <f t="shared" si="47"/>
        <v>7020</v>
      </c>
      <c r="Y198" s="48">
        <f t="shared" si="48"/>
        <v>14926.64</v>
      </c>
      <c r="Z198" s="48">
        <f t="shared" si="49"/>
        <v>1492.664</v>
      </c>
      <c r="AA198" s="48">
        <f t="shared" si="50"/>
        <v>15090.83304</v>
      </c>
      <c r="AB198" s="42">
        <f t="shared" si="51"/>
        <v>1524174.1370399999</v>
      </c>
    </row>
    <row r="199" spans="1:28" x14ac:dyDescent="0.25">
      <c r="A199" s="41">
        <v>45398</v>
      </c>
      <c r="B199" s="44" t="str">
        <f t="shared" si="40"/>
        <v>Apr</v>
      </c>
      <c r="C199" s="16" t="s">
        <v>3</v>
      </c>
      <c r="D199" s="16"/>
      <c r="E199" s="16" t="s">
        <v>74</v>
      </c>
      <c r="F199" s="16" t="s">
        <v>216</v>
      </c>
      <c r="G199" s="20" t="str">
        <f>IFERROR(VLOOKUP(F199,Sheet2!A:F,2,0),"")</f>
        <v>Jugni Saunfi</v>
      </c>
      <c r="H199" s="44">
        <f>IFERROR(VLOOKUP(F199,Sheet2!A:G,7,0),"")</f>
        <v>50</v>
      </c>
      <c r="I199" s="56">
        <f t="shared" si="52"/>
        <v>450</v>
      </c>
      <c r="J199" s="17">
        <v>80</v>
      </c>
      <c r="K199" s="21">
        <v>100</v>
      </c>
      <c r="L199" s="21">
        <v>0</v>
      </c>
      <c r="M199" s="21">
        <v>0</v>
      </c>
      <c r="N199" s="19">
        <f t="shared" si="41"/>
        <v>100</v>
      </c>
      <c r="O199" s="20">
        <v>1</v>
      </c>
      <c r="P199" s="20">
        <f>IFERROR(VLOOKUP(F199,Sheet2!$A:$F,4,0),"")</f>
        <v>919.43</v>
      </c>
      <c r="Q199" s="20">
        <f>IFERROR(VLOOKUP(F199,Sheet2!$A:$F,5,0),"")</f>
        <v>948.3</v>
      </c>
      <c r="R199" s="20">
        <f>IFERROR(VLOOKUP(F199,Sheet2!$A:$F,6,0),"")</f>
        <v>1030.25</v>
      </c>
      <c r="S199" s="48">
        <f t="shared" si="42"/>
        <v>91943</v>
      </c>
      <c r="T199" s="48">
        <f t="shared" si="43"/>
        <v>0</v>
      </c>
      <c r="U199" s="48">
        <f t="shared" si="44"/>
        <v>0</v>
      </c>
      <c r="V199" s="48">
        <f t="shared" si="45"/>
        <v>91943</v>
      </c>
      <c r="W199" s="48">
        <f t="shared" si="46"/>
        <v>48150</v>
      </c>
      <c r="X199" s="48">
        <f t="shared" si="47"/>
        <v>675</v>
      </c>
      <c r="Y199" s="48">
        <f t="shared" si="48"/>
        <v>1407.68</v>
      </c>
      <c r="Z199" s="48">
        <f t="shared" si="49"/>
        <v>140.768</v>
      </c>
      <c r="AA199" s="48">
        <f t="shared" si="50"/>
        <v>1423.1644800000001</v>
      </c>
      <c r="AB199" s="42">
        <f t="shared" si="51"/>
        <v>143739.61248000001</v>
      </c>
    </row>
    <row r="200" spans="1:28" x14ac:dyDescent="0.25">
      <c r="A200" s="41">
        <v>45398</v>
      </c>
      <c r="B200" s="44" t="str">
        <f t="shared" si="40"/>
        <v>Apr</v>
      </c>
      <c r="C200" s="16" t="s">
        <v>3</v>
      </c>
      <c r="D200" s="16"/>
      <c r="E200" s="16" t="s">
        <v>62</v>
      </c>
      <c r="F200" s="16" t="s">
        <v>217</v>
      </c>
      <c r="G200" s="20" t="str">
        <f>IFERROR(VLOOKUP(F200,Sheet2!A:F,2,0),"")</f>
        <v>Dollar Rum</v>
      </c>
      <c r="H200" s="44">
        <f>IFERROR(VLOOKUP(F200,Sheet2!A:G,7,0),"")</f>
        <v>65</v>
      </c>
      <c r="I200" s="56">
        <f t="shared" si="52"/>
        <v>5265</v>
      </c>
      <c r="J200" s="17">
        <v>81</v>
      </c>
      <c r="K200" s="21">
        <v>500</v>
      </c>
      <c r="L200" s="21">
        <v>200</v>
      </c>
      <c r="M200" s="21">
        <v>200</v>
      </c>
      <c r="N200" s="19">
        <f t="shared" si="41"/>
        <v>900</v>
      </c>
      <c r="O200" s="20">
        <v>1</v>
      </c>
      <c r="P200" s="20">
        <f>IFERROR(VLOOKUP(F200,Sheet2!$A:$F,4,0),"")</f>
        <v>1161.27</v>
      </c>
      <c r="Q200" s="20">
        <f>IFERROR(VLOOKUP(F200,Sheet2!$A:$F,5,0),"")</f>
        <v>1190.1300000000001</v>
      </c>
      <c r="R200" s="20">
        <f>IFERROR(VLOOKUP(F200,Sheet2!$A:$F,6,0),"")</f>
        <v>1272.08</v>
      </c>
      <c r="S200" s="48">
        <f t="shared" si="42"/>
        <v>580635</v>
      </c>
      <c r="T200" s="48">
        <f t="shared" si="43"/>
        <v>238026.00000000003</v>
      </c>
      <c r="U200" s="48">
        <f t="shared" si="44"/>
        <v>254416</v>
      </c>
      <c r="V200" s="48">
        <f t="shared" si="45"/>
        <v>1073077</v>
      </c>
      <c r="W200" s="48">
        <f t="shared" si="46"/>
        <v>563355</v>
      </c>
      <c r="X200" s="48">
        <f t="shared" si="47"/>
        <v>7897.5</v>
      </c>
      <c r="Y200" s="48">
        <f t="shared" si="48"/>
        <v>16443.295000000002</v>
      </c>
      <c r="Z200" s="48">
        <f t="shared" si="49"/>
        <v>1644.3295000000003</v>
      </c>
      <c r="AA200" s="48">
        <f t="shared" si="50"/>
        <v>16624.171244999998</v>
      </c>
      <c r="AB200" s="42">
        <f t="shared" si="51"/>
        <v>1679041.295745</v>
      </c>
    </row>
    <row r="201" spans="1:28" x14ac:dyDescent="0.25">
      <c r="A201" s="41">
        <v>45398</v>
      </c>
      <c r="B201" s="44" t="str">
        <f t="shared" si="40"/>
        <v>Apr</v>
      </c>
      <c r="C201" s="16" t="s">
        <v>3</v>
      </c>
      <c r="D201" s="16"/>
      <c r="E201" s="16" t="s">
        <v>75</v>
      </c>
      <c r="F201" s="16" t="s">
        <v>217</v>
      </c>
      <c r="G201" s="20" t="str">
        <f>IFERROR(VLOOKUP(F201,Sheet2!A:F,2,0),"")</f>
        <v>Dollar Rum</v>
      </c>
      <c r="H201" s="44">
        <f>IFERROR(VLOOKUP(F201,Sheet2!A:G,7,0),"")</f>
        <v>65</v>
      </c>
      <c r="I201" s="56">
        <f t="shared" si="52"/>
        <v>7020</v>
      </c>
      <c r="J201" s="17">
        <v>82</v>
      </c>
      <c r="K201" s="21">
        <v>400</v>
      </c>
      <c r="L201" s="21">
        <v>400</v>
      </c>
      <c r="M201" s="21">
        <v>400</v>
      </c>
      <c r="N201" s="19">
        <f t="shared" si="41"/>
        <v>1200</v>
      </c>
      <c r="O201" s="20">
        <v>1</v>
      </c>
      <c r="P201" s="20">
        <f>IFERROR(VLOOKUP(F201,Sheet2!$A:$F,4,0),"")</f>
        <v>1161.27</v>
      </c>
      <c r="Q201" s="20">
        <f>IFERROR(VLOOKUP(F201,Sheet2!$A:$F,5,0),"")</f>
        <v>1190.1300000000001</v>
      </c>
      <c r="R201" s="20">
        <f>IFERROR(VLOOKUP(F201,Sheet2!$A:$F,6,0),"")</f>
        <v>1272.08</v>
      </c>
      <c r="S201" s="48">
        <f t="shared" si="42"/>
        <v>464508</v>
      </c>
      <c r="T201" s="48">
        <f t="shared" si="43"/>
        <v>476052.00000000006</v>
      </c>
      <c r="U201" s="48">
        <f t="shared" si="44"/>
        <v>508832</v>
      </c>
      <c r="V201" s="48">
        <f t="shared" si="45"/>
        <v>1449392</v>
      </c>
      <c r="W201" s="48">
        <f t="shared" si="46"/>
        <v>751140</v>
      </c>
      <c r="X201" s="48">
        <f t="shared" si="47"/>
        <v>10530</v>
      </c>
      <c r="Y201" s="48">
        <f t="shared" si="48"/>
        <v>22110.62</v>
      </c>
      <c r="Z201" s="48">
        <f t="shared" si="49"/>
        <v>2211.0619999999999</v>
      </c>
      <c r="AA201" s="48">
        <f t="shared" si="50"/>
        <v>22353.83682</v>
      </c>
      <c r="AB201" s="42">
        <f t="shared" si="51"/>
        <v>2257737.5188199999</v>
      </c>
    </row>
    <row r="202" spans="1:28" x14ac:dyDescent="0.25">
      <c r="A202" s="41">
        <v>45398</v>
      </c>
      <c r="B202" s="44" t="str">
        <f t="shared" si="40"/>
        <v>Apr</v>
      </c>
      <c r="C202" s="16" t="s">
        <v>3</v>
      </c>
      <c r="D202" s="16"/>
      <c r="E202" s="16" t="s">
        <v>76</v>
      </c>
      <c r="F202" s="16" t="s">
        <v>217</v>
      </c>
      <c r="G202" s="20" t="str">
        <f>IFERROR(VLOOKUP(F202,Sheet2!A:F,2,0),"")</f>
        <v>Dollar Rum</v>
      </c>
      <c r="H202" s="44">
        <f>IFERROR(VLOOKUP(F202,Sheet2!A:G,7,0),"")</f>
        <v>65</v>
      </c>
      <c r="I202" s="56">
        <f t="shared" si="52"/>
        <v>1755</v>
      </c>
      <c r="J202" s="17">
        <v>83</v>
      </c>
      <c r="K202" s="21">
        <v>250</v>
      </c>
      <c r="L202" s="21">
        <v>0</v>
      </c>
      <c r="M202" s="21">
        <v>50</v>
      </c>
      <c r="N202" s="19">
        <f t="shared" si="41"/>
        <v>300</v>
      </c>
      <c r="O202" s="20">
        <v>1</v>
      </c>
      <c r="P202" s="20">
        <f>IFERROR(VLOOKUP(F202,Sheet2!$A:$F,4,0),"")</f>
        <v>1161.27</v>
      </c>
      <c r="Q202" s="20">
        <f>IFERROR(VLOOKUP(F202,Sheet2!$A:$F,5,0),"")</f>
        <v>1190.1300000000001</v>
      </c>
      <c r="R202" s="20">
        <f>IFERROR(VLOOKUP(F202,Sheet2!$A:$F,6,0),"")</f>
        <v>1272.08</v>
      </c>
      <c r="S202" s="48">
        <f t="shared" si="42"/>
        <v>290317.5</v>
      </c>
      <c r="T202" s="48">
        <f t="shared" si="43"/>
        <v>0</v>
      </c>
      <c r="U202" s="48">
        <f t="shared" si="44"/>
        <v>63604</v>
      </c>
      <c r="V202" s="48">
        <f t="shared" si="45"/>
        <v>353921.5</v>
      </c>
      <c r="W202" s="48">
        <f t="shared" si="46"/>
        <v>187785</v>
      </c>
      <c r="X202" s="48">
        <f t="shared" si="47"/>
        <v>2632.5</v>
      </c>
      <c r="Y202" s="48">
        <f t="shared" si="48"/>
        <v>5443.39</v>
      </c>
      <c r="Z202" s="48">
        <f t="shared" si="49"/>
        <v>544.33900000000006</v>
      </c>
      <c r="AA202" s="48">
        <f t="shared" si="50"/>
        <v>5503.2672900000007</v>
      </c>
      <c r="AB202" s="42">
        <f t="shared" si="51"/>
        <v>555829.99629000004</v>
      </c>
    </row>
    <row r="203" spans="1:28" x14ac:dyDescent="0.25">
      <c r="A203" s="41">
        <v>45398</v>
      </c>
      <c r="B203" s="44" t="str">
        <f t="shared" si="40"/>
        <v>Apr</v>
      </c>
      <c r="C203" s="16" t="s">
        <v>3</v>
      </c>
      <c r="D203" s="16"/>
      <c r="E203" s="16" t="s">
        <v>21</v>
      </c>
      <c r="F203" s="16" t="s">
        <v>216</v>
      </c>
      <c r="G203" s="20" t="str">
        <f>IFERROR(VLOOKUP(F203,Sheet2!A:F,2,0),"")</f>
        <v>Jugni Saunfi</v>
      </c>
      <c r="H203" s="44">
        <f>IFERROR(VLOOKUP(F203,Sheet2!A:G,7,0),"")</f>
        <v>50</v>
      </c>
      <c r="I203" s="56">
        <f t="shared" si="52"/>
        <v>1350</v>
      </c>
      <c r="J203" s="17">
        <v>84</v>
      </c>
      <c r="K203" s="21">
        <v>0</v>
      </c>
      <c r="L203" s="21">
        <v>200</v>
      </c>
      <c r="M203" s="21">
        <v>100</v>
      </c>
      <c r="N203" s="19">
        <f t="shared" si="41"/>
        <v>300</v>
      </c>
      <c r="O203" s="20">
        <v>1</v>
      </c>
      <c r="P203" s="20">
        <f>IFERROR(VLOOKUP(F203,Sheet2!$A:$F,4,0),"")</f>
        <v>919.43</v>
      </c>
      <c r="Q203" s="20">
        <f>IFERROR(VLOOKUP(F203,Sheet2!$A:$F,5,0),"")</f>
        <v>948.3</v>
      </c>
      <c r="R203" s="20">
        <f>IFERROR(VLOOKUP(F203,Sheet2!$A:$F,6,0),"")</f>
        <v>1030.25</v>
      </c>
      <c r="S203" s="48">
        <f t="shared" si="42"/>
        <v>0</v>
      </c>
      <c r="T203" s="48">
        <f t="shared" si="43"/>
        <v>189660</v>
      </c>
      <c r="U203" s="48">
        <f t="shared" si="44"/>
        <v>103025</v>
      </c>
      <c r="V203" s="48">
        <f t="shared" si="45"/>
        <v>292685</v>
      </c>
      <c r="W203" s="48">
        <f t="shared" si="46"/>
        <v>144450</v>
      </c>
      <c r="X203" s="48">
        <f t="shared" si="47"/>
        <v>2025</v>
      </c>
      <c r="Y203" s="48">
        <f t="shared" si="48"/>
        <v>4391.6000000000004</v>
      </c>
      <c r="Z203" s="48">
        <f t="shared" si="49"/>
        <v>439.16000000000008</v>
      </c>
      <c r="AA203" s="48">
        <f t="shared" si="50"/>
        <v>4439.9075999999995</v>
      </c>
      <c r="AB203" s="42">
        <f t="shared" si="51"/>
        <v>448430.66759999993</v>
      </c>
    </row>
    <row r="204" spans="1:28" x14ac:dyDescent="0.25">
      <c r="A204" s="41">
        <v>45398</v>
      </c>
      <c r="B204" s="44" t="str">
        <f t="shared" si="40"/>
        <v>Apr</v>
      </c>
      <c r="C204" s="16" t="s">
        <v>3</v>
      </c>
      <c r="D204" s="16"/>
      <c r="E204" s="16" t="s">
        <v>63</v>
      </c>
      <c r="F204" s="16" t="s">
        <v>216</v>
      </c>
      <c r="G204" s="20" t="str">
        <f>IFERROR(VLOOKUP(F204,Sheet2!A:F,2,0),"")</f>
        <v>Jugni Saunfi</v>
      </c>
      <c r="H204" s="44">
        <f>IFERROR(VLOOKUP(F204,Sheet2!A:G,7,0),"")</f>
        <v>50</v>
      </c>
      <c r="I204" s="56">
        <f t="shared" si="52"/>
        <v>1350</v>
      </c>
      <c r="J204" s="17">
        <v>85</v>
      </c>
      <c r="K204" s="21">
        <v>0</v>
      </c>
      <c r="L204" s="21">
        <v>200</v>
      </c>
      <c r="M204" s="21">
        <v>100</v>
      </c>
      <c r="N204" s="19">
        <f t="shared" si="41"/>
        <v>300</v>
      </c>
      <c r="O204" s="20">
        <v>1</v>
      </c>
      <c r="P204" s="20">
        <f>IFERROR(VLOOKUP(F204,Sheet2!$A:$F,4,0),"")</f>
        <v>919.43</v>
      </c>
      <c r="Q204" s="20">
        <f>IFERROR(VLOOKUP(F204,Sheet2!$A:$F,5,0),"")</f>
        <v>948.3</v>
      </c>
      <c r="R204" s="20">
        <f>IFERROR(VLOOKUP(F204,Sheet2!$A:$F,6,0),"")</f>
        <v>1030.25</v>
      </c>
      <c r="S204" s="48">
        <f t="shared" si="42"/>
        <v>0</v>
      </c>
      <c r="T204" s="48">
        <f t="shared" si="43"/>
        <v>189660</v>
      </c>
      <c r="U204" s="48">
        <f t="shared" si="44"/>
        <v>103025</v>
      </c>
      <c r="V204" s="48">
        <f t="shared" si="45"/>
        <v>292685</v>
      </c>
      <c r="W204" s="48">
        <f t="shared" si="46"/>
        <v>144450</v>
      </c>
      <c r="X204" s="48">
        <f t="shared" si="47"/>
        <v>2025</v>
      </c>
      <c r="Y204" s="48">
        <f t="shared" si="48"/>
        <v>4391.6000000000004</v>
      </c>
      <c r="Z204" s="48">
        <f t="shared" si="49"/>
        <v>439.16000000000008</v>
      </c>
      <c r="AA204" s="48">
        <f t="shared" si="50"/>
        <v>4439.9075999999995</v>
      </c>
      <c r="AB204" s="42">
        <f t="shared" si="51"/>
        <v>448430.66759999993</v>
      </c>
    </row>
    <row r="205" spans="1:28" x14ac:dyDescent="0.25">
      <c r="A205" s="41">
        <v>45398</v>
      </c>
      <c r="B205" s="44" t="str">
        <f t="shared" si="40"/>
        <v>Apr</v>
      </c>
      <c r="C205" s="16" t="s">
        <v>3</v>
      </c>
      <c r="D205" s="16"/>
      <c r="E205" s="16" t="s">
        <v>49</v>
      </c>
      <c r="F205" s="16" t="s">
        <v>216</v>
      </c>
      <c r="G205" s="20" t="str">
        <f>IFERROR(VLOOKUP(F205,Sheet2!A:F,2,0),"")</f>
        <v>Jugni Saunfi</v>
      </c>
      <c r="H205" s="44">
        <f>IFERROR(VLOOKUP(F205,Sheet2!A:G,7,0),"")</f>
        <v>50</v>
      </c>
      <c r="I205" s="56">
        <f t="shared" si="52"/>
        <v>1125</v>
      </c>
      <c r="J205" s="17">
        <v>86</v>
      </c>
      <c r="K205" s="21">
        <v>0</v>
      </c>
      <c r="L205" s="21">
        <v>155</v>
      </c>
      <c r="M205" s="21">
        <v>95</v>
      </c>
      <c r="N205" s="19">
        <f t="shared" si="41"/>
        <v>250</v>
      </c>
      <c r="O205" s="20">
        <v>1</v>
      </c>
      <c r="P205" s="20">
        <f>IFERROR(VLOOKUP(F205,Sheet2!$A:$F,4,0),"")</f>
        <v>919.43</v>
      </c>
      <c r="Q205" s="20">
        <f>IFERROR(VLOOKUP(F205,Sheet2!$A:$F,5,0),"")</f>
        <v>948.3</v>
      </c>
      <c r="R205" s="20">
        <f>IFERROR(VLOOKUP(F205,Sheet2!$A:$F,6,0),"")</f>
        <v>1030.25</v>
      </c>
      <c r="S205" s="48">
        <f t="shared" si="42"/>
        <v>0</v>
      </c>
      <c r="T205" s="48">
        <f t="shared" si="43"/>
        <v>146986.5</v>
      </c>
      <c r="U205" s="48">
        <f t="shared" si="44"/>
        <v>97873.75</v>
      </c>
      <c r="V205" s="48">
        <f t="shared" si="45"/>
        <v>244860.25</v>
      </c>
      <c r="W205" s="48">
        <f t="shared" si="46"/>
        <v>120375</v>
      </c>
      <c r="X205" s="48">
        <f t="shared" si="47"/>
        <v>1687.5</v>
      </c>
      <c r="Y205" s="48">
        <f t="shared" si="48"/>
        <v>3669.2275</v>
      </c>
      <c r="Z205" s="48">
        <f t="shared" si="49"/>
        <v>366.92275000000001</v>
      </c>
      <c r="AA205" s="48">
        <f t="shared" si="50"/>
        <v>3709.5890025000003</v>
      </c>
      <c r="AB205" s="42">
        <f t="shared" si="51"/>
        <v>374668.4892525</v>
      </c>
    </row>
    <row r="206" spans="1:28" x14ac:dyDescent="0.25">
      <c r="A206" s="41">
        <v>45398</v>
      </c>
      <c r="B206" s="44" t="str">
        <f t="shared" si="40"/>
        <v>Apr</v>
      </c>
      <c r="C206" s="16" t="s">
        <v>3</v>
      </c>
      <c r="D206" s="16"/>
      <c r="E206" s="16" t="s">
        <v>37</v>
      </c>
      <c r="F206" s="16" t="s">
        <v>216</v>
      </c>
      <c r="G206" s="20" t="str">
        <f>IFERROR(VLOOKUP(F206,Sheet2!A:F,2,0),"")</f>
        <v>Jugni Saunfi</v>
      </c>
      <c r="H206" s="44">
        <f>IFERROR(VLOOKUP(F206,Sheet2!A:G,7,0),"")</f>
        <v>50</v>
      </c>
      <c r="I206" s="56">
        <f t="shared" si="52"/>
        <v>1350</v>
      </c>
      <c r="J206" s="17">
        <v>87</v>
      </c>
      <c r="K206" s="21">
        <v>0</v>
      </c>
      <c r="L206" s="21">
        <v>200</v>
      </c>
      <c r="M206" s="21">
        <v>100</v>
      </c>
      <c r="N206" s="19">
        <f t="shared" si="41"/>
        <v>300</v>
      </c>
      <c r="O206" s="20">
        <v>1</v>
      </c>
      <c r="P206" s="20">
        <f>IFERROR(VLOOKUP(F206,Sheet2!$A:$F,4,0),"")</f>
        <v>919.43</v>
      </c>
      <c r="Q206" s="20">
        <f>IFERROR(VLOOKUP(F206,Sheet2!$A:$F,5,0),"")</f>
        <v>948.3</v>
      </c>
      <c r="R206" s="20">
        <f>IFERROR(VLOOKUP(F206,Sheet2!$A:$F,6,0),"")</f>
        <v>1030.25</v>
      </c>
      <c r="S206" s="48">
        <f t="shared" si="42"/>
        <v>0</v>
      </c>
      <c r="T206" s="48">
        <f t="shared" si="43"/>
        <v>189660</v>
      </c>
      <c r="U206" s="48">
        <f t="shared" si="44"/>
        <v>103025</v>
      </c>
      <c r="V206" s="48">
        <f t="shared" si="45"/>
        <v>292685</v>
      </c>
      <c r="W206" s="48">
        <f t="shared" si="46"/>
        <v>144450</v>
      </c>
      <c r="X206" s="48">
        <f t="shared" si="47"/>
        <v>2025</v>
      </c>
      <c r="Y206" s="48">
        <f t="shared" si="48"/>
        <v>4391.6000000000004</v>
      </c>
      <c r="Z206" s="48">
        <f t="shared" si="49"/>
        <v>439.16000000000008</v>
      </c>
      <c r="AA206" s="48">
        <f t="shared" si="50"/>
        <v>4439.9075999999995</v>
      </c>
      <c r="AB206" s="42">
        <f t="shared" si="51"/>
        <v>448430.66759999993</v>
      </c>
    </row>
    <row r="207" spans="1:28" x14ac:dyDescent="0.25">
      <c r="A207" s="41">
        <v>45398</v>
      </c>
      <c r="B207" s="44" t="str">
        <f t="shared" si="40"/>
        <v>Apr</v>
      </c>
      <c r="C207" s="16" t="s">
        <v>3</v>
      </c>
      <c r="D207" s="16"/>
      <c r="E207" s="16" t="s">
        <v>61</v>
      </c>
      <c r="F207" s="16" t="s">
        <v>217</v>
      </c>
      <c r="G207" s="20" t="str">
        <f>IFERROR(VLOOKUP(F207,Sheet2!A:F,2,0),"")</f>
        <v>Dollar Rum</v>
      </c>
      <c r="H207" s="44">
        <f>IFERROR(VLOOKUP(F207,Sheet2!A:G,7,0),"")</f>
        <v>65</v>
      </c>
      <c r="I207" s="56">
        <f t="shared" si="52"/>
        <v>585</v>
      </c>
      <c r="J207" s="17">
        <v>88</v>
      </c>
      <c r="K207" s="21">
        <v>100</v>
      </c>
      <c r="L207" s="21">
        <v>0</v>
      </c>
      <c r="M207" s="21">
        <v>0</v>
      </c>
      <c r="N207" s="19">
        <f t="shared" si="41"/>
        <v>100</v>
      </c>
      <c r="O207" s="20">
        <v>1</v>
      </c>
      <c r="P207" s="20">
        <f>IFERROR(VLOOKUP(F207,Sheet2!$A:$F,4,0),"")</f>
        <v>1161.27</v>
      </c>
      <c r="Q207" s="20">
        <f>IFERROR(VLOOKUP(F207,Sheet2!$A:$F,5,0),"")</f>
        <v>1190.1300000000001</v>
      </c>
      <c r="R207" s="20">
        <f>IFERROR(VLOOKUP(F207,Sheet2!$A:$F,6,0),"")</f>
        <v>1272.08</v>
      </c>
      <c r="S207" s="48">
        <f t="shared" si="42"/>
        <v>116127</v>
      </c>
      <c r="T207" s="48">
        <f t="shared" si="43"/>
        <v>0</v>
      </c>
      <c r="U207" s="48">
        <f t="shared" si="44"/>
        <v>0</v>
      </c>
      <c r="V207" s="48">
        <f t="shared" si="45"/>
        <v>116127</v>
      </c>
      <c r="W207" s="48">
        <f t="shared" si="46"/>
        <v>62595</v>
      </c>
      <c r="X207" s="48">
        <f t="shared" si="47"/>
        <v>877.5</v>
      </c>
      <c r="Y207" s="48">
        <f t="shared" si="48"/>
        <v>1795.9950000000001</v>
      </c>
      <c r="Z207" s="48">
        <f t="shared" si="49"/>
        <v>179.59950000000003</v>
      </c>
      <c r="AA207" s="48">
        <f t="shared" si="50"/>
        <v>1815.750945</v>
      </c>
      <c r="AB207" s="42">
        <f t="shared" si="51"/>
        <v>183390.84544500001</v>
      </c>
    </row>
    <row r="208" spans="1:28" x14ac:dyDescent="0.25">
      <c r="A208" s="41">
        <v>45398</v>
      </c>
      <c r="B208" s="44" t="str">
        <f t="shared" si="40"/>
        <v>Apr</v>
      </c>
      <c r="C208" s="16" t="s">
        <v>3</v>
      </c>
      <c r="D208" s="16"/>
      <c r="E208" s="16" t="s">
        <v>61</v>
      </c>
      <c r="F208" s="16" t="s">
        <v>216</v>
      </c>
      <c r="G208" s="20" t="str">
        <f>IFERROR(VLOOKUP(F208,Sheet2!A:F,2,0),"")</f>
        <v>Jugni Saunfi</v>
      </c>
      <c r="H208" s="44">
        <f>IFERROR(VLOOKUP(F208,Sheet2!A:G,7,0),"")</f>
        <v>50</v>
      </c>
      <c r="I208" s="56">
        <f t="shared" si="52"/>
        <v>405</v>
      </c>
      <c r="J208" s="17">
        <v>88</v>
      </c>
      <c r="K208" s="21">
        <v>0</v>
      </c>
      <c r="L208" s="21">
        <v>45</v>
      </c>
      <c r="M208" s="21">
        <v>45</v>
      </c>
      <c r="N208" s="19">
        <f t="shared" si="41"/>
        <v>90</v>
      </c>
      <c r="O208" s="20">
        <v>1</v>
      </c>
      <c r="P208" s="20">
        <f>IFERROR(VLOOKUP(F208,Sheet2!$A:$F,4,0),"")</f>
        <v>919.43</v>
      </c>
      <c r="Q208" s="20">
        <f>IFERROR(VLOOKUP(F208,Sheet2!$A:$F,5,0),"")</f>
        <v>948.3</v>
      </c>
      <c r="R208" s="20">
        <f>IFERROR(VLOOKUP(F208,Sheet2!$A:$F,6,0),"")</f>
        <v>1030.25</v>
      </c>
      <c r="S208" s="48">
        <f t="shared" si="42"/>
        <v>0</v>
      </c>
      <c r="T208" s="48">
        <f t="shared" si="43"/>
        <v>42673.5</v>
      </c>
      <c r="U208" s="48">
        <f t="shared" si="44"/>
        <v>46361.25</v>
      </c>
      <c r="V208" s="48">
        <f t="shared" si="45"/>
        <v>89034.75</v>
      </c>
      <c r="W208" s="48">
        <f t="shared" si="46"/>
        <v>43335</v>
      </c>
      <c r="X208" s="48">
        <f t="shared" si="47"/>
        <v>607.5</v>
      </c>
      <c r="Y208" s="48">
        <f t="shared" si="48"/>
        <v>1329.7725</v>
      </c>
      <c r="Z208" s="48">
        <f t="shared" si="49"/>
        <v>132.97725</v>
      </c>
      <c r="AA208" s="48">
        <f t="shared" si="50"/>
        <v>1344.3999974999999</v>
      </c>
      <c r="AB208" s="42">
        <f t="shared" si="51"/>
        <v>135784.39974749999</v>
      </c>
    </row>
    <row r="209" spans="1:28" x14ac:dyDescent="0.25">
      <c r="A209" s="41">
        <v>45399</v>
      </c>
      <c r="B209" s="44" t="str">
        <f t="shared" si="40"/>
        <v>Apr</v>
      </c>
      <c r="C209" s="16" t="s">
        <v>53</v>
      </c>
      <c r="D209" s="16"/>
      <c r="E209" s="16" t="s">
        <v>81</v>
      </c>
      <c r="F209" s="16" t="s">
        <v>219</v>
      </c>
      <c r="G209" s="20" t="str">
        <f>IFERROR(VLOOKUP(F209,Sheet2!A:F,2,0),"")</f>
        <v>Club Whiskey</v>
      </c>
      <c r="H209" s="44">
        <f>IFERROR(VLOOKUP(F209,Sheet2!A:G,7,0),"")</f>
        <v>65</v>
      </c>
      <c r="I209" s="56">
        <f t="shared" si="52"/>
        <v>1462.5</v>
      </c>
      <c r="J209" s="17">
        <v>14</v>
      </c>
      <c r="K209" s="21">
        <v>100</v>
      </c>
      <c r="L209" s="21">
        <v>100</v>
      </c>
      <c r="M209" s="21">
        <v>50</v>
      </c>
      <c r="N209" s="19">
        <f t="shared" si="41"/>
        <v>250</v>
      </c>
      <c r="O209" s="20">
        <v>1</v>
      </c>
      <c r="P209" s="20">
        <f>IFERROR(VLOOKUP(F209,Sheet2!$A:$F,4,0),"")</f>
        <v>1160.02</v>
      </c>
      <c r="Q209" s="20">
        <f>IFERROR(VLOOKUP(F209,Sheet2!$A:$F,5,0),"")</f>
        <v>1188.9000000000001</v>
      </c>
      <c r="R209" s="20">
        <f>IFERROR(VLOOKUP(F209,Sheet2!$A:$F,6,0),"")</f>
        <v>1270.83</v>
      </c>
      <c r="S209" s="48">
        <f t="shared" si="42"/>
        <v>116002</v>
      </c>
      <c r="T209" s="48">
        <f t="shared" si="43"/>
        <v>118890.00000000001</v>
      </c>
      <c r="U209" s="48">
        <f t="shared" si="44"/>
        <v>63541.5</v>
      </c>
      <c r="V209" s="48">
        <f t="shared" si="45"/>
        <v>298433.5</v>
      </c>
      <c r="W209" s="48">
        <f t="shared" si="46"/>
        <v>156487.5</v>
      </c>
      <c r="X209" s="48">
        <f t="shared" si="47"/>
        <v>2193.75</v>
      </c>
      <c r="Y209" s="48">
        <f t="shared" si="48"/>
        <v>4571.1475</v>
      </c>
      <c r="Z209" s="48">
        <f t="shared" si="49"/>
        <v>457.11475000000002</v>
      </c>
      <c r="AA209" s="48">
        <f t="shared" si="50"/>
        <v>4621.4301225000008</v>
      </c>
      <c r="AB209" s="42">
        <f t="shared" si="51"/>
        <v>466764.44237250002</v>
      </c>
    </row>
    <row r="210" spans="1:28" x14ac:dyDescent="0.25">
      <c r="A210" s="41">
        <v>45399</v>
      </c>
      <c r="B210" s="44" t="str">
        <f t="shared" si="40"/>
        <v>Apr</v>
      </c>
      <c r="C210" s="16" t="s">
        <v>53</v>
      </c>
      <c r="D210" s="16"/>
      <c r="E210" s="16" t="s">
        <v>81</v>
      </c>
      <c r="F210" s="16" t="s">
        <v>219</v>
      </c>
      <c r="G210" s="20" t="str">
        <f>IFERROR(VLOOKUP(F210,Sheet2!A:F,2,0),"")</f>
        <v>Club Whiskey</v>
      </c>
      <c r="H210" s="44">
        <f>IFERROR(VLOOKUP(F210,Sheet2!A:G,7,0),"")</f>
        <v>65</v>
      </c>
      <c r="I210" s="56">
        <f t="shared" si="52"/>
        <v>1462.5</v>
      </c>
      <c r="J210" s="17">
        <v>15</v>
      </c>
      <c r="K210" s="21">
        <v>100</v>
      </c>
      <c r="L210" s="21">
        <v>100</v>
      </c>
      <c r="M210" s="21">
        <v>50</v>
      </c>
      <c r="N210" s="19">
        <f t="shared" si="41"/>
        <v>250</v>
      </c>
      <c r="O210" s="20">
        <v>1</v>
      </c>
      <c r="P210" s="20">
        <f>IFERROR(VLOOKUP(F210,Sheet2!$A:$F,4,0),"")</f>
        <v>1160.02</v>
      </c>
      <c r="Q210" s="20">
        <f>IFERROR(VLOOKUP(F210,Sheet2!$A:$F,5,0),"")</f>
        <v>1188.9000000000001</v>
      </c>
      <c r="R210" s="20">
        <f>IFERROR(VLOOKUP(F210,Sheet2!$A:$F,6,0),"")</f>
        <v>1270.83</v>
      </c>
      <c r="S210" s="48">
        <f t="shared" si="42"/>
        <v>116002</v>
      </c>
      <c r="T210" s="48">
        <f t="shared" si="43"/>
        <v>118890.00000000001</v>
      </c>
      <c r="U210" s="48">
        <f t="shared" si="44"/>
        <v>63541.5</v>
      </c>
      <c r="V210" s="48">
        <f t="shared" si="45"/>
        <v>298433.5</v>
      </c>
      <c r="W210" s="48">
        <f t="shared" si="46"/>
        <v>156487.5</v>
      </c>
      <c r="X210" s="48">
        <f t="shared" si="47"/>
        <v>2193.75</v>
      </c>
      <c r="Y210" s="48">
        <f t="shared" si="48"/>
        <v>4571.1475</v>
      </c>
      <c r="Z210" s="48">
        <f t="shared" si="49"/>
        <v>457.11475000000002</v>
      </c>
      <c r="AA210" s="48">
        <f t="shared" si="50"/>
        <v>4621.4301225000008</v>
      </c>
      <c r="AB210" s="42">
        <f t="shared" si="51"/>
        <v>466764.44237250002</v>
      </c>
    </row>
    <row r="211" spans="1:28" x14ac:dyDescent="0.25">
      <c r="A211" s="41">
        <v>45399</v>
      </c>
      <c r="B211" s="44" t="str">
        <f t="shared" si="40"/>
        <v>Apr</v>
      </c>
      <c r="C211" s="16" t="s">
        <v>53</v>
      </c>
      <c r="D211" s="16"/>
      <c r="E211" s="16" t="s">
        <v>81</v>
      </c>
      <c r="F211" s="16" t="s">
        <v>219</v>
      </c>
      <c r="G211" s="20" t="str">
        <f>IFERROR(VLOOKUP(F211,Sheet2!A:F,2,0),"")</f>
        <v>Club Whiskey</v>
      </c>
      <c r="H211" s="44">
        <f>IFERROR(VLOOKUP(F211,Sheet2!A:G,7,0),"")</f>
        <v>65</v>
      </c>
      <c r="I211" s="56">
        <f t="shared" si="52"/>
        <v>1755</v>
      </c>
      <c r="J211" s="17">
        <v>16</v>
      </c>
      <c r="K211" s="21">
        <v>200</v>
      </c>
      <c r="L211" s="21">
        <v>0</v>
      </c>
      <c r="M211" s="21">
        <v>100</v>
      </c>
      <c r="N211" s="19">
        <f t="shared" si="41"/>
        <v>300</v>
      </c>
      <c r="O211" s="20">
        <v>1</v>
      </c>
      <c r="P211" s="20">
        <f>IFERROR(VLOOKUP(F211,Sheet2!$A:$F,4,0),"")</f>
        <v>1160.02</v>
      </c>
      <c r="Q211" s="20">
        <f>IFERROR(VLOOKUP(F211,Sheet2!$A:$F,5,0),"")</f>
        <v>1188.9000000000001</v>
      </c>
      <c r="R211" s="20">
        <f>IFERROR(VLOOKUP(F211,Sheet2!$A:$F,6,0),"")</f>
        <v>1270.83</v>
      </c>
      <c r="S211" s="48">
        <f t="shared" si="42"/>
        <v>232004</v>
      </c>
      <c r="T211" s="48">
        <f t="shared" si="43"/>
        <v>0</v>
      </c>
      <c r="U211" s="48">
        <f t="shared" si="44"/>
        <v>127083</v>
      </c>
      <c r="V211" s="48">
        <f t="shared" si="45"/>
        <v>359087</v>
      </c>
      <c r="W211" s="48">
        <f t="shared" si="46"/>
        <v>187785</v>
      </c>
      <c r="X211" s="48">
        <f t="shared" si="47"/>
        <v>2632.5</v>
      </c>
      <c r="Y211" s="48">
        <f t="shared" si="48"/>
        <v>5495.0450000000001</v>
      </c>
      <c r="Z211" s="48">
        <f t="shared" si="49"/>
        <v>549.50450000000001</v>
      </c>
      <c r="AA211" s="48">
        <f t="shared" si="50"/>
        <v>5555.4904950000009</v>
      </c>
      <c r="AB211" s="42">
        <f t="shared" si="51"/>
        <v>561104.53999500012</v>
      </c>
    </row>
    <row r="212" spans="1:28" x14ac:dyDescent="0.25">
      <c r="A212" s="41">
        <v>45399</v>
      </c>
      <c r="B212" s="44" t="str">
        <f t="shared" si="40"/>
        <v>Apr</v>
      </c>
      <c r="C212" s="16" t="s">
        <v>53</v>
      </c>
      <c r="D212" s="16"/>
      <c r="E212" s="16" t="s">
        <v>81</v>
      </c>
      <c r="F212" s="16" t="s">
        <v>219</v>
      </c>
      <c r="G212" s="20" t="str">
        <f>IFERROR(VLOOKUP(F212,Sheet2!A:F,2,0),"")</f>
        <v>Club Whiskey</v>
      </c>
      <c r="H212" s="44">
        <f>IFERROR(VLOOKUP(F212,Sheet2!A:G,7,0),"")</f>
        <v>65</v>
      </c>
      <c r="I212" s="56">
        <f t="shared" si="52"/>
        <v>3510</v>
      </c>
      <c r="J212" s="17">
        <v>17</v>
      </c>
      <c r="K212" s="21">
        <v>300</v>
      </c>
      <c r="L212" s="21">
        <v>200</v>
      </c>
      <c r="M212" s="21">
        <v>100</v>
      </c>
      <c r="N212" s="19">
        <f t="shared" si="41"/>
        <v>600</v>
      </c>
      <c r="O212" s="20">
        <v>1</v>
      </c>
      <c r="P212" s="20">
        <f>IFERROR(VLOOKUP(F212,Sheet2!$A:$F,4,0),"")</f>
        <v>1160.02</v>
      </c>
      <c r="Q212" s="20">
        <f>IFERROR(VLOOKUP(F212,Sheet2!$A:$F,5,0),"")</f>
        <v>1188.9000000000001</v>
      </c>
      <c r="R212" s="20">
        <f>IFERROR(VLOOKUP(F212,Sheet2!$A:$F,6,0),"")</f>
        <v>1270.83</v>
      </c>
      <c r="S212" s="48">
        <f t="shared" si="42"/>
        <v>348006</v>
      </c>
      <c r="T212" s="48">
        <f t="shared" si="43"/>
        <v>237780.00000000003</v>
      </c>
      <c r="U212" s="48">
        <f t="shared" si="44"/>
        <v>127083</v>
      </c>
      <c r="V212" s="48">
        <f t="shared" si="45"/>
        <v>712869</v>
      </c>
      <c r="W212" s="48">
        <f t="shared" si="46"/>
        <v>375570</v>
      </c>
      <c r="X212" s="48">
        <f t="shared" si="47"/>
        <v>5265</v>
      </c>
      <c r="Y212" s="48">
        <f t="shared" si="48"/>
        <v>10937.04</v>
      </c>
      <c r="Z212" s="48">
        <f t="shared" si="49"/>
        <v>1093.7040000000002</v>
      </c>
      <c r="AA212" s="48">
        <f t="shared" si="50"/>
        <v>11057.34744</v>
      </c>
      <c r="AB212" s="42">
        <f t="shared" si="51"/>
        <v>1116792.0914399999</v>
      </c>
    </row>
    <row r="213" spans="1:28" x14ac:dyDescent="0.25">
      <c r="A213" s="41">
        <v>45399</v>
      </c>
      <c r="B213" s="44" t="str">
        <f t="shared" si="40"/>
        <v>Apr</v>
      </c>
      <c r="C213" s="16" t="s">
        <v>53</v>
      </c>
      <c r="D213" s="16"/>
      <c r="E213" s="16" t="s">
        <v>82</v>
      </c>
      <c r="F213" s="16" t="s">
        <v>223</v>
      </c>
      <c r="G213" s="20" t="str">
        <f>IFERROR(VLOOKUP(F213,Sheet2!A:F,2,0),"")</f>
        <v>Jalwa Mota Santra</v>
      </c>
      <c r="H213" s="44">
        <f>IFERROR(VLOOKUP(F213,Sheet2!A:G,7,0),"")</f>
        <v>50</v>
      </c>
      <c r="I213" s="56">
        <f t="shared" si="52"/>
        <v>2700</v>
      </c>
      <c r="J213" s="17">
        <v>18</v>
      </c>
      <c r="K213" s="21">
        <v>200</v>
      </c>
      <c r="L213" s="21">
        <v>200</v>
      </c>
      <c r="M213" s="21">
        <v>200</v>
      </c>
      <c r="N213" s="19">
        <f t="shared" si="41"/>
        <v>600</v>
      </c>
      <c r="O213" s="20">
        <v>1</v>
      </c>
      <c r="P213" s="20">
        <f>IFERROR(VLOOKUP(F213,Sheet2!$A:$F,4,0),"")</f>
        <v>919.43</v>
      </c>
      <c r="Q213" s="20">
        <f>IFERROR(VLOOKUP(F213,Sheet2!$A:$F,5,0),"")</f>
        <v>948.3</v>
      </c>
      <c r="R213" s="20">
        <f>IFERROR(VLOOKUP(F213,Sheet2!$A:$F,6,0),"")</f>
        <v>1030.25</v>
      </c>
      <c r="S213" s="48">
        <f t="shared" si="42"/>
        <v>183886</v>
      </c>
      <c r="T213" s="48">
        <f t="shared" si="43"/>
        <v>189660</v>
      </c>
      <c r="U213" s="48">
        <f t="shared" si="44"/>
        <v>206050</v>
      </c>
      <c r="V213" s="48">
        <f t="shared" si="45"/>
        <v>579596</v>
      </c>
      <c r="W213" s="48">
        <f t="shared" si="46"/>
        <v>288900</v>
      </c>
      <c r="X213" s="48">
        <f t="shared" si="47"/>
        <v>4050</v>
      </c>
      <c r="Y213" s="48">
        <f t="shared" si="48"/>
        <v>8725.4600000000009</v>
      </c>
      <c r="Z213" s="48">
        <f t="shared" si="49"/>
        <v>872.54600000000016</v>
      </c>
      <c r="AA213" s="48">
        <f t="shared" si="50"/>
        <v>8821.440059999999</v>
      </c>
      <c r="AB213" s="42">
        <f t="shared" si="51"/>
        <v>890965.44605999999</v>
      </c>
    </row>
    <row r="214" spans="1:28" x14ac:dyDescent="0.25">
      <c r="A214" s="41">
        <v>45399</v>
      </c>
      <c r="B214" s="44" t="str">
        <f t="shared" si="40"/>
        <v>Apr</v>
      </c>
      <c r="C214" s="16" t="s">
        <v>53</v>
      </c>
      <c r="D214" s="16"/>
      <c r="E214" s="16" t="s">
        <v>82</v>
      </c>
      <c r="F214" s="16" t="s">
        <v>216</v>
      </c>
      <c r="G214" s="20" t="str">
        <f>IFERROR(VLOOKUP(F214,Sheet2!A:F,2,0),"")</f>
        <v>Jugni Saunfi</v>
      </c>
      <c r="H214" s="44">
        <f>IFERROR(VLOOKUP(F214,Sheet2!A:G,7,0),"")</f>
        <v>50</v>
      </c>
      <c r="I214" s="56">
        <f t="shared" si="52"/>
        <v>2700</v>
      </c>
      <c r="J214" s="17">
        <v>18</v>
      </c>
      <c r="K214" s="21">
        <v>200</v>
      </c>
      <c r="L214" s="21">
        <v>200</v>
      </c>
      <c r="M214" s="21">
        <v>200</v>
      </c>
      <c r="N214" s="19">
        <f t="shared" si="41"/>
        <v>600</v>
      </c>
      <c r="O214" s="20">
        <v>1</v>
      </c>
      <c r="P214" s="20">
        <f>IFERROR(VLOOKUP(F214,Sheet2!$A:$F,4,0),"")</f>
        <v>919.43</v>
      </c>
      <c r="Q214" s="20">
        <f>IFERROR(VLOOKUP(F214,Sheet2!$A:$F,5,0),"")</f>
        <v>948.3</v>
      </c>
      <c r="R214" s="20">
        <f>IFERROR(VLOOKUP(F214,Sheet2!$A:$F,6,0),"")</f>
        <v>1030.25</v>
      </c>
      <c r="S214" s="48">
        <f t="shared" si="42"/>
        <v>183886</v>
      </c>
      <c r="T214" s="48">
        <f t="shared" si="43"/>
        <v>189660</v>
      </c>
      <c r="U214" s="48">
        <f t="shared" si="44"/>
        <v>206050</v>
      </c>
      <c r="V214" s="48">
        <f t="shared" si="45"/>
        <v>579596</v>
      </c>
      <c r="W214" s="48">
        <f t="shared" si="46"/>
        <v>288900</v>
      </c>
      <c r="X214" s="48">
        <f t="shared" si="47"/>
        <v>4050</v>
      </c>
      <c r="Y214" s="48">
        <f t="shared" si="48"/>
        <v>8725.4600000000009</v>
      </c>
      <c r="Z214" s="48">
        <f t="shared" si="49"/>
        <v>872.54600000000016</v>
      </c>
      <c r="AA214" s="48">
        <f t="shared" si="50"/>
        <v>8821.440059999999</v>
      </c>
      <c r="AB214" s="42">
        <f t="shared" si="51"/>
        <v>890965.44605999999</v>
      </c>
    </row>
    <row r="215" spans="1:28" x14ac:dyDescent="0.25">
      <c r="A215" s="41">
        <v>45399</v>
      </c>
      <c r="B215" s="44" t="str">
        <f t="shared" si="40"/>
        <v>Apr</v>
      </c>
      <c r="C215" s="16" t="s">
        <v>44</v>
      </c>
      <c r="D215" s="16"/>
      <c r="E215" s="16" t="s">
        <v>79</v>
      </c>
      <c r="F215" s="16" t="s">
        <v>223</v>
      </c>
      <c r="G215" s="20" t="str">
        <f>IFERROR(VLOOKUP(F215,Sheet2!A:F,2,0),"")</f>
        <v>Jalwa Mota Santra</v>
      </c>
      <c r="H215" s="44">
        <f>IFERROR(VLOOKUP(F215,Sheet2!A:G,7,0),"")</f>
        <v>50</v>
      </c>
      <c r="I215" s="56">
        <f t="shared" si="52"/>
        <v>1575</v>
      </c>
      <c r="J215" s="17">
        <v>37</v>
      </c>
      <c r="K215" s="21">
        <v>200</v>
      </c>
      <c r="L215" s="21">
        <v>100</v>
      </c>
      <c r="M215" s="21">
        <v>50</v>
      </c>
      <c r="N215" s="19">
        <f t="shared" si="41"/>
        <v>350</v>
      </c>
      <c r="O215" s="20">
        <v>1</v>
      </c>
      <c r="P215" s="20">
        <f>IFERROR(VLOOKUP(F215,Sheet2!$A:$F,4,0),"")</f>
        <v>919.43</v>
      </c>
      <c r="Q215" s="20">
        <f>IFERROR(VLOOKUP(F215,Sheet2!$A:$F,5,0),"")</f>
        <v>948.3</v>
      </c>
      <c r="R215" s="20">
        <f>IFERROR(VLOOKUP(F215,Sheet2!$A:$F,6,0),"")</f>
        <v>1030.25</v>
      </c>
      <c r="S215" s="48">
        <f t="shared" si="42"/>
        <v>183886</v>
      </c>
      <c r="T215" s="48">
        <f t="shared" si="43"/>
        <v>94830</v>
      </c>
      <c r="U215" s="48">
        <f t="shared" si="44"/>
        <v>51512.5</v>
      </c>
      <c r="V215" s="48">
        <f t="shared" si="45"/>
        <v>330228.5</v>
      </c>
      <c r="W215" s="48">
        <f t="shared" si="46"/>
        <v>168525</v>
      </c>
      <c r="X215" s="48">
        <f t="shared" si="47"/>
        <v>2362.5</v>
      </c>
      <c r="Y215" s="48">
        <f t="shared" si="48"/>
        <v>5011.16</v>
      </c>
      <c r="Z215" s="48">
        <f t="shared" si="49"/>
        <v>501.11599999999999</v>
      </c>
      <c r="AA215" s="48">
        <f t="shared" si="50"/>
        <v>5066.2827600000001</v>
      </c>
      <c r="AB215" s="42">
        <f t="shared" si="51"/>
        <v>511694.55875999993</v>
      </c>
    </row>
    <row r="216" spans="1:28" x14ac:dyDescent="0.25">
      <c r="A216" s="41">
        <v>45399</v>
      </c>
      <c r="B216" s="44" t="str">
        <f t="shared" si="40"/>
        <v>Apr</v>
      </c>
      <c r="C216" s="16" t="s">
        <v>44</v>
      </c>
      <c r="D216" s="16"/>
      <c r="E216" s="16" t="s">
        <v>78</v>
      </c>
      <c r="F216" s="16" t="s">
        <v>223</v>
      </c>
      <c r="G216" s="20" t="str">
        <f>IFERROR(VLOOKUP(F216,Sheet2!A:F,2,0),"")</f>
        <v>Jalwa Mota Santra</v>
      </c>
      <c r="H216" s="44">
        <f>IFERROR(VLOOKUP(F216,Sheet2!A:G,7,0),"")</f>
        <v>50</v>
      </c>
      <c r="I216" s="56">
        <f t="shared" si="52"/>
        <v>1575</v>
      </c>
      <c r="J216" s="17">
        <v>38</v>
      </c>
      <c r="K216" s="21">
        <v>150</v>
      </c>
      <c r="L216" s="21">
        <v>150</v>
      </c>
      <c r="M216" s="21">
        <v>50</v>
      </c>
      <c r="N216" s="19">
        <f t="shared" si="41"/>
        <v>350</v>
      </c>
      <c r="O216" s="20">
        <v>1</v>
      </c>
      <c r="P216" s="20">
        <f>IFERROR(VLOOKUP(F216,Sheet2!$A:$F,4,0),"")</f>
        <v>919.43</v>
      </c>
      <c r="Q216" s="20">
        <f>IFERROR(VLOOKUP(F216,Sheet2!$A:$F,5,0),"")</f>
        <v>948.3</v>
      </c>
      <c r="R216" s="20">
        <f>IFERROR(VLOOKUP(F216,Sheet2!$A:$F,6,0),"")</f>
        <v>1030.25</v>
      </c>
      <c r="S216" s="48">
        <f t="shared" si="42"/>
        <v>137914.5</v>
      </c>
      <c r="T216" s="48">
        <f t="shared" si="43"/>
        <v>142245</v>
      </c>
      <c r="U216" s="48">
        <f t="shared" si="44"/>
        <v>51512.5</v>
      </c>
      <c r="V216" s="48">
        <f t="shared" si="45"/>
        <v>331672</v>
      </c>
      <c r="W216" s="48">
        <f t="shared" si="46"/>
        <v>168525</v>
      </c>
      <c r="X216" s="48">
        <f t="shared" si="47"/>
        <v>2362.5</v>
      </c>
      <c r="Y216" s="48">
        <f t="shared" si="48"/>
        <v>5025.5950000000003</v>
      </c>
      <c r="Z216" s="48">
        <f t="shared" si="49"/>
        <v>502.55950000000007</v>
      </c>
      <c r="AA216" s="48">
        <f t="shared" si="50"/>
        <v>5080.8765449999992</v>
      </c>
      <c r="AB216" s="42">
        <f t="shared" si="51"/>
        <v>513168.53104499995</v>
      </c>
    </row>
    <row r="217" spans="1:28" x14ac:dyDescent="0.25">
      <c r="A217" s="41">
        <v>45399</v>
      </c>
      <c r="B217" s="44" t="str">
        <f t="shared" si="40"/>
        <v>Apr</v>
      </c>
      <c r="C217" s="16" t="s">
        <v>44</v>
      </c>
      <c r="D217" s="16"/>
      <c r="E217" s="16" t="s">
        <v>51</v>
      </c>
      <c r="F217" s="16" t="s">
        <v>216</v>
      </c>
      <c r="G217" s="20" t="str">
        <f>IFERROR(VLOOKUP(F217,Sheet2!A:F,2,0),"")</f>
        <v>Jugni Saunfi</v>
      </c>
      <c r="H217" s="44">
        <f>IFERROR(VLOOKUP(F217,Sheet2!A:G,7,0),"")</f>
        <v>50</v>
      </c>
      <c r="I217" s="56">
        <f t="shared" si="52"/>
        <v>1575</v>
      </c>
      <c r="J217" s="17">
        <v>39</v>
      </c>
      <c r="K217" s="21">
        <v>350</v>
      </c>
      <c r="L217" s="21">
        <v>0</v>
      </c>
      <c r="M217" s="21">
        <v>0</v>
      </c>
      <c r="N217" s="19">
        <f t="shared" si="41"/>
        <v>350</v>
      </c>
      <c r="O217" s="20">
        <v>1</v>
      </c>
      <c r="P217" s="20">
        <f>IFERROR(VLOOKUP(F217,Sheet2!$A:$F,4,0),"")</f>
        <v>919.43</v>
      </c>
      <c r="Q217" s="20">
        <f>IFERROR(VLOOKUP(F217,Sheet2!$A:$F,5,0),"")</f>
        <v>948.3</v>
      </c>
      <c r="R217" s="20">
        <f>IFERROR(VLOOKUP(F217,Sheet2!$A:$F,6,0),"")</f>
        <v>1030.25</v>
      </c>
      <c r="S217" s="48">
        <f t="shared" si="42"/>
        <v>321800.5</v>
      </c>
      <c r="T217" s="48">
        <f t="shared" si="43"/>
        <v>0</v>
      </c>
      <c r="U217" s="48">
        <f t="shared" si="44"/>
        <v>0</v>
      </c>
      <c r="V217" s="48">
        <f t="shared" si="45"/>
        <v>321800.5</v>
      </c>
      <c r="W217" s="48">
        <f t="shared" si="46"/>
        <v>168525</v>
      </c>
      <c r="X217" s="48">
        <f t="shared" si="47"/>
        <v>2362.5</v>
      </c>
      <c r="Y217" s="48">
        <f t="shared" si="48"/>
        <v>4926.88</v>
      </c>
      <c r="Z217" s="48">
        <f t="shared" si="49"/>
        <v>492.68800000000005</v>
      </c>
      <c r="AA217" s="48">
        <f t="shared" si="50"/>
        <v>4981.0756800000008</v>
      </c>
      <c r="AB217" s="42">
        <f t="shared" si="51"/>
        <v>503088.64368000004</v>
      </c>
    </row>
    <row r="218" spans="1:28" x14ac:dyDescent="0.25">
      <c r="A218" s="41">
        <v>45399</v>
      </c>
      <c r="B218" s="44" t="str">
        <f t="shared" si="40"/>
        <v>Apr</v>
      </c>
      <c r="C218" s="16" t="s">
        <v>44</v>
      </c>
      <c r="D218" s="16"/>
      <c r="E218" s="16" t="s">
        <v>51</v>
      </c>
      <c r="F218" s="16" t="s">
        <v>216</v>
      </c>
      <c r="G218" s="20" t="str">
        <f>IFERROR(VLOOKUP(F218,Sheet2!A:F,2,0),"")</f>
        <v>Jugni Saunfi</v>
      </c>
      <c r="H218" s="44">
        <f>IFERROR(VLOOKUP(F218,Sheet2!A:G,7,0),"")</f>
        <v>50</v>
      </c>
      <c r="I218" s="56">
        <f t="shared" si="52"/>
        <v>1575</v>
      </c>
      <c r="J218" s="17">
        <v>40</v>
      </c>
      <c r="K218" s="21">
        <v>350</v>
      </c>
      <c r="L218" s="21">
        <v>0</v>
      </c>
      <c r="M218" s="21">
        <v>0</v>
      </c>
      <c r="N218" s="19">
        <f t="shared" si="41"/>
        <v>350</v>
      </c>
      <c r="O218" s="20">
        <v>1</v>
      </c>
      <c r="P218" s="20">
        <f>IFERROR(VLOOKUP(F218,Sheet2!$A:$F,4,0),"")</f>
        <v>919.43</v>
      </c>
      <c r="Q218" s="20">
        <f>IFERROR(VLOOKUP(F218,Sheet2!$A:$F,5,0),"")</f>
        <v>948.3</v>
      </c>
      <c r="R218" s="20">
        <f>IFERROR(VLOOKUP(F218,Sheet2!$A:$F,6,0),"")</f>
        <v>1030.25</v>
      </c>
      <c r="S218" s="48">
        <f t="shared" si="42"/>
        <v>321800.5</v>
      </c>
      <c r="T218" s="48">
        <f t="shared" si="43"/>
        <v>0</v>
      </c>
      <c r="U218" s="48">
        <f t="shared" si="44"/>
        <v>0</v>
      </c>
      <c r="V218" s="48">
        <f t="shared" si="45"/>
        <v>321800.5</v>
      </c>
      <c r="W218" s="48">
        <f t="shared" si="46"/>
        <v>168525</v>
      </c>
      <c r="X218" s="48">
        <f t="shared" si="47"/>
        <v>2362.5</v>
      </c>
      <c r="Y218" s="48">
        <f t="shared" si="48"/>
        <v>4926.88</v>
      </c>
      <c r="Z218" s="48">
        <f t="shared" si="49"/>
        <v>492.68800000000005</v>
      </c>
      <c r="AA218" s="48">
        <f t="shared" si="50"/>
        <v>4981.0756800000008</v>
      </c>
      <c r="AB218" s="42">
        <f t="shared" si="51"/>
        <v>503088.64368000004</v>
      </c>
    </row>
    <row r="219" spans="1:28" x14ac:dyDescent="0.25">
      <c r="A219" s="41">
        <v>45399</v>
      </c>
      <c r="B219" s="44" t="str">
        <f t="shared" si="40"/>
        <v>Apr</v>
      </c>
      <c r="C219" s="16" t="s">
        <v>44</v>
      </c>
      <c r="D219" s="16"/>
      <c r="E219" s="16" t="s">
        <v>80</v>
      </c>
      <c r="F219" s="16" t="s">
        <v>216</v>
      </c>
      <c r="G219" s="20" t="str">
        <f>IFERROR(VLOOKUP(F219,Sheet2!A:F,2,0),"")</f>
        <v>Jugni Saunfi</v>
      </c>
      <c r="H219" s="44">
        <f>IFERROR(VLOOKUP(F219,Sheet2!A:G,7,0),"")</f>
        <v>50</v>
      </c>
      <c r="I219" s="56">
        <f t="shared" si="52"/>
        <v>1350</v>
      </c>
      <c r="J219" s="17">
        <v>41</v>
      </c>
      <c r="K219" s="21">
        <v>0</v>
      </c>
      <c r="L219" s="21">
        <v>0</v>
      </c>
      <c r="M219" s="21">
        <v>300</v>
      </c>
      <c r="N219" s="19">
        <f t="shared" si="41"/>
        <v>300</v>
      </c>
      <c r="O219" s="20">
        <v>1</v>
      </c>
      <c r="P219" s="20">
        <f>IFERROR(VLOOKUP(F219,Sheet2!$A:$F,4,0),"")</f>
        <v>919.43</v>
      </c>
      <c r="Q219" s="20">
        <f>IFERROR(VLOOKUP(F219,Sheet2!$A:$F,5,0),"")</f>
        <v>948.3</v>
      </c>
      <c r="R219" s="20">
        <f>IFERROR(VLOOKUP(F219,Sheet2!$A:$F,6,0),"")</f>
        <v>1030.25</v>
      </c>
      <c r="S219" s="48">
        <f t="shared" si="42"/>
        <v>0</v>
      </c>
      <c r="T219" s="48">
        <f t="shared" si="43"/>
        <v>0</v>
      </c>
      <c r="U219" s="48">
        <f t="shared" si="44"/>
        <v>309075</v>
      </c>
      <c r="V219" s="48">
        <f t="shared" si="45"/>
        <v>309075</v>
      </c>
      <c r="W219" s="48">
        <f t="shared" si="46"/>
        <v>144450</v>
      </c>
      <c r="X219" s="48">
        <f t="shared" si="47"/>
        <v>2025</v>
      </c>
      <c r="Y219" s="48">
        <f t="shared" si="48"/>
        <v>4555.5</v>
      </c>
      <c r="Z219" s="48">
        <f t="shared" si="49"/>
        <v>455.55</v>
      </c>
      <c r="AA219" s="48">
        <f t="shared" si="50"/>
        <v>4605.6104999999998</v>
      </c>
      <c r="AB219" s="42">
        <f t="shared" si="51"/>
        <v>465166.6605</v>
      </c>
    </row>
    <row r="220" spans="1:28" x14ac:dyDescent="0.25">
      <c r="A220" s="41">
        <v>45399</v>
      </c>
      <c r="B220" s="44" t="str">
        <f t="shared" si="40"/>
        <v>Apr</v>
      </c>
      <c r="C220" s="16" t="s">
        <v>44</v>
      </c>
      <c r="D220" s="16"/>
      <c r="E220" s="16" t="s">
        <v>80</v>
      </c>
      <c r="F220" s="16" t="s">
        <v>216</v>
      </c>
      <c r="G220" s="20" t="str">
        <f>IFERROR(VLOOKUP(F220,Sheet2!A:F,2,0),"")</f>
        <v>Jugni Saunfi</v>
      </c>
      <c r="H220" s="44">
        <f>IFERROR(VLOOKUP(F220,Sheet2!A:G,7,0),"")</f>
        <v>50</v>
      </c>
      <c r="I220" s="56">
        <f t="shared" si="52"/>
        <v>1800</v>
      </c>
      <c r="J220" s="17">
        <v>42</v>
      </c>
      <c r="K220" s="21">
        <v>0</v>
      </c>
      <c r="L220" s="21">
        <v>400</v>
      </c>
      <c r="M220" s="21">
        <v>0</v>
      </c>
      <c r="N220" s="19">
        <f t="shared" si="41"/>
        <v>400</v>
      </c>
      <c r="O220" s="20">
        <v>1</v>
      </c>
      <c r="P220" s="20">
        <f>IFERROR(VLOOKUP(F220,Sheet2!$A:$F,4,0),"")</f>
        <v>919.43</v>
      </c>
      <c r="Q220" s="20">
        <f>IFERROR(VLOOKUP(F220,Sheet2!$A:$F,5,0),"")</f>
        <v>948.3</v>
      </c>
      <c r="R220" s="20">
        <f>IFERROR(VLOOKUP(F220,Sheet2!$A:$F,6,0),"")</f>
        <v>1030.25</v>
      </c>
      <c r="S220" s="48">
        <f t="shared" si="42"/>
        <v>0</v>
      </c>
      <c r="T220" s="48">
        <f t="shared" si="43"/>
        <v>379320</v>
      </c>
      <c r="U220" s="48">
        <f t="shared" si="44"/>
        <v>0</v>
      </c>
      <c r="V220" s="48">
        <f t="shared" si="45"/>
        <v>379320</v>
      </c>
      <c r="W220" s="48">
        <f t="shared" si="46"/>
        <v>192600</v>
      </c>
      <c r="X220" s="48">
        <f t="shared" si="47"/>
        <v>2700</v>
      </c>
      <c r="Y220" s="48">
        <f t="shared" si="48"/>
        <v>5746.2</v>
      </c>
      <c r="Z220" s="48">
        <f t="shared" si="49"/>
        <v>574.62</v>
      </c>
      <c r="AA220" s="48">
        <f t="shared" si="50"/>
        <v>5809.4081999999999</v>
      </c>
      <c r="AB220" s="42">
        <f t="shared" si="51"/>
        <v>586750.2281999999</v>
      </c>
    </row>
    <row r="221" spans="1:28" x14ac:dyDescent="0.25">
      <c r="A221" s="41">
        <v>45399</v>
      </c>
      <c r="B221" s="44" t="str">
        <f t="shared" si="40"/>
        <v>Apr</v>
      </c>
      <c r="C221" s="16" t="s">
        <v>44</v>
      </c>
      <c r="D221" s="16"/>
      <c r="E221" s="16" t="s">
        <v>83</v>
      </c>
      <c r="F221" s="16" t="s">
        <v>223</v>
      </c>
      <c r="G221" s="20" t="str">
        <f>IFERROR(VLOOKUP(F221,Sheet2!A:F,2,0),"")</f>
        <v>Jalwa Mota Santra</v>
      </c>
      <c r="H221" s="44">
        <f>IFERROR(VLOOKUP(F221,Sheet2!A:G,7,0),"")</f>
        <v>50</v>
      </c>
      <c r="I221" s="56">
        <f t="shared" si="52"/>
        <v>1575</v>
      </c>
      <c r="J221" s="17">
        <v>43</v>
      </c>
      <c r="K221" s="21">
        <v>250</v>
      </c>
      <c r="L221" s="21">
        <v>100</v>
      </c>
      <c r="M221" s="21">
        <v>0</v>
      </c>
      <c r="N221" s="19">
        <f t="shared" si="41"/>
        <v>350</v>
      </c>
      <c r="O221" s="20">
        <v>1</v>
      </c>
      <c r="P221" s="20">
        <f>IFERROR(VLOOKUP(F221,Sheet2!$A:$F,4,0),"")</f>
        <v>919.43</v>
      </c>
      <c r="Q221" s="20">
        <f>IFERROR(VLOOKUP(F221,Sheet2!$A:$F,5,0),"")</f>
        <v>948.3</v>
      </c>
      <c r="R221" s="20">
        <f>IFERROR(VLOOKUP(F221,Sheet2!$A:$F,6,0),"")</f>
        <v>1030.25</v>
      </c>
      <c r="S221" s="48">
        <f t="shared" si="42"/>
        <v>229857.5</v>
      </c>
      <c r="T221" s="48">
        <f t="shared" si="43"/>
        <v>94830</v>
      </c>
      <c r="U221" s="48">
        <f t="shared" si="44"/>
        <v>0</v>
      </c>
      <c r="V221" s="48">
        <f t="shared" si="45"/>
        <v>324687.5</v>
      </c>
      <c r="W221" s="48">
        <f t="shared" si="46"/>
        <v>168525</v>
      </c>
      <c r="X221" s="48">
        <f t="shared" si="47"/>
        <v>2362.5</v>
      </c>
      <c r="Y221" s="48">
        <f t="shared" si="48"/>
        <v>4955.75</v>
      </c>
      <c r="Z221" s="48">
        <f t="shared" si="49"/>
        <v>495.57500000000005</v>
      </c>
      <c r="AA221" s="48">
        <f t="shared" si="50"/>
        <v>5010.26325</v>
      </c>
      <c r="AB221" s="42">
        <f t="shared" si="51"/>
        <v>506036.58825000003</v>
      </c>
    </row>
    <row r="222" spans="1:28" x14ac:dyDescent="0.25">
      <c r="A222" s="41">
        <v>45399</v>
      </c>
      <c r="B222" s="44" t="str">
        <f t="shared" si="40"/>
        <v>Apr</v>
      </c>
      <c r="C222" s="16" t="s">
        <v>59</v>
      </c>
      <c r="D222" s="16"/>
      <c r="E222" s="16" t="s">
        <v>30</v>
      </c>
      <c r="F222" s="16" t="s">
        <v>217</v>
      </c>
      <c r="G222" s="20" t="str">
        <f>IFERROR(VLOOKUP(F222,Sheet2!A:F,2,0),"")</f>
        <v>Dollar Rum</v>
      </c>
      <c r="H222" s="44">
        <f>IFERROR(VLOOKUP(F222,Sheet2!A:G,7,0),"")</f>
        <v>65</v>
      </c>
      <c r="I222" s="56">
        <f t="shared" si="52"/>
        <v>1170</v>
      </c>
      <c r="J222" s="17">
        <v>6</v>
      </c>
      <c r="K222" s="21">
        <v>0</v>
      </c>
      <c r="L222" s="21">
        <v>200</v>
      </c>
      <c r="M222" s="21">
        <v>0</v>
      </c>
      <c r="N222" s="19">
        <f t="shared" si="41"/>
        <v>200</v>
      </c>
      <c r="O222" s="20">
        <v>1</v>
      </c>
      <c r="P222" s="20">
        <f>IFERROR(VLOOKUP(F222,Sheet2!$A:$F,4,0),"")</f>
        <v>1161.27</v>
      </c>
      <c r="Q222" s="20">
        <f>IFERROR(VLOOKUP(F222,Sheet2!$A:$F,5,0),"")</f>
        <v>1190.1300000000001</v>
      </c>
      <c r="R222" s="20">
        <f>IFERROR(VLOOKUP(F222,Sheet2!$A:$F,6,0),"")</f>
        <v>1272.08</v>
      </c>
      <c r="S222" s="48">
        <f t="shared" si="42"/>
        <v>0</v>
      </c>
      <c r="T222" s="48">
        <f t="shared" si="43"/>
        <v>238026.00000000003</v>
      </c>
      <c r="U222" s="48">
        <f t="shared" si="44"/>
        <v>0</v>
      </c>
      <c r="V222" s="48">
        <f t="shared" si="45"/>
        <v>238026.00000000003</v>
      </c>
      <c r="W222" s="48">
        <f t="shared" si="46"/>
        <v>125190</v>
      </c>
      <c r="X222" s="48">
        <f t="shared" si="47"/>
        <v>1755</v>
      </c>
      <c r="Y222" s="48">
        <f t="shared" si="48"/>
        <v>3649.71</v>
      </c>
      <c r="Z222" s="48">
        <f t="shared" si="49"/>
        <v>364.971</v>
      </c>
      <c r="AA222" s="48">
        <f t="shared" si="50"/>
        <v>3689.8568100000007</v>
      </c>
      <c r="AB222" s="42">
        <f t="shared" si="51"/>
        <v>372675.53781000007</v>
      </c>
    </row>
    <row r="223" spans="1:28" x14ac:dyDescent="0.25">
      <c r="A223" s="41">
        <v>45399</v>
      </c>
      <c r="B223" s="44" t="str">
        <f t="shared" si="40"/>
        <v>Apr</v>
      </c>
      <c r="C223" s="16" t="s">
        <v>59</v>
      </c>
      <c r="D223" s="16"/>
      <c r="E223" s="16" t="s">
        <v>30</v>
      </c>
      <c r="F223" s="16" t="s">
        <v>217</v>
      </c>
      <c r="G223" s="20" t="str">
        <f>IFERROR(VLOOKUP(F223,Sheet2!A:F,2,0),"")</f>
        <v>Dollar Rum</v>
      </c>
      <c r="H223" s="44">
        <f>IFERROR(VLOOKUP(F223,Sheet2!A:G,7,0),"")</f>
        <v>65</v>
      </c>
      <c r="I223" s="56">
        <f t="shared" si="52"/>
        <v>1755</v>
      </c>
      <c r="J223" s="17">
        <v>7</v>
      </c>
      <c r="K223" s="21">
        <v>300</v>
      </c>
      <c r="L223" s="21">
        <v>0</v>
      </c>
      <c r="M223" s="21">
        <v>0</v>
      </c>
      <c r="N223" s="19">
        <f t="shared" si="41"/>
        <v>300</v>
      </c>
      <c r="O223" s="20">
        <v>1</v>
      </c>
      <c r="P223" s="20">
        <f>IFERROR(VLOOKUP(F223,Sheet2!$A:$F,4,0),"")</f>
        <v>1161.27</v>
      </c>
      <c r="Q223" s="20">
        <f>IFERROR(VLOOKUP(F223,Sheet2!$A:$F,5,0),"")</f>
        <v>1190.1300000000001</v>
      </c>
      <c r="R223" s="20">
        <f>IFERROR(VLOOKUP(F223,Sheet2!$A:$F,6,0),"")</f>
        <v>1272.08</v>
      </c>
      <c r="S223" s="48">
        <f t="shared" si="42"/>
        <v>348381</v>
      </c>
      <c r="T223" s="48">
        <f t="shared" si="43"/>
        <v>0</v>
      </c>
      <c r="U223" s="48">
        <f t="shared" si="44"/>
        <v>0</v>
      </c>
      <c r="V223" s="48">
        <f t="shared" si="45"/>
        <v>348381</v>
      </c>
      <c r="W223" s="48">
        <f t="shared" si="46"/>
        <v>187785</v>
      </c>
      <c r="X223" s="48">
        <f t="shared" si="47"/>
        <v>2632.5</v>
      </c>
      <c r="Y223" s="48">
        <f t="shared" si="48"/>
        <v>5387.9849999999997</v>
      </c>
      <c r="Z223" s="48">
        <f t="shared" si="49"/>
        <v>538.79849999999999</v>
      </c>
      <c r="AA223" s="48">
        <f t="shared" si="50"/>
        <v>5447.2528350000002</v>
      </c>
      <c r="AB223" s="42">
        <f t="shared" si="51"/>
        <v>550172.53633500007</v>
      </c>
    </row>
    <row r="224" spans="1:28" x14ac:dyDescent="0.25">
      <c r="A224" s="41">
        <v>45399</v>
      </c>
      <c r="B224" s="44" t="str">
        <f t="shared" si="40"/>
        <v>Apr</v>
      </c>
      <c r="C224" s="16" t="s">
        <v>59</v>
      </c>
      <c r="D224" s="16"/>
      <c r="E224" s="16" t="s">
        <v>109</v>
      </c>
      <c r="F224" s="16" t="s">
        <v>213</v>
      </c>
      <c r="G224" s="20" t="str">
        <f>IFERROR(VLOOKUP(F224,Sheet2!A:F,2,0),"")</f>
        <v>Malwa</v>
      </c>
      <c r="H224" s="44">
        <f>IFERROR(VLOOKUP(F224,Sheet2!A:G,7,0),"")</f>
        <v>50</v>
      </c>
      <c r="I224" s="56">
        <f t="shared" si="52"/>
        <v>900</v>
      </c>
      <c r="J224" s="17">
        <v>8</v>
      </c>
      <c r="K224" s="21">
        <v>0</v>
      </c>
      <c r="L224" s="21">
        <v>200</v>
      </c>
      <c r="M224" s="21">
        <v>0</v>
      </c>
      <c r="N224" s="19">
        <f t="shared" si="41"/>
        <v>200</v>
      </c>
      <c r="O224" s="20">
        <v>1</v>
      </c>
      <c r="P224" s="20">
        <f>IFERROR(VLOOKUP(F224,Sheet2!$A:$F,4,0),"")</f>
        <v>919.43</v>
      </c>
      <c r="Q224" s="20">
        <f>IFERROR(VLOOKUP(F224,Sheet2!$A:$F,5,0),"")</f>
        <v>948.3</v>
      </c>
      <c r="R224" s="20">
        <f>IFERROR(VLOOKUP(F224,Sheet2!$A:$F,6,0),"")</f>
        <v>1030.25</v>
      </c>
      <c r="S224" s="48">
        <f t="shared" si="42"/>
        <v>0</v>
      </c>
      <c r="T224" s="48">
        <f t="shared" si="43"/>
        <v>189660</v>
      </c>
      <c r="U224" s="48">
        <f t="shared" si="44"/>
        <v>0</v>
      </c>
      <c r="V224" s="48">
        <f t="shared" si="45"/>
        <v>189660</v>
      </c>
      <c r="W224" s="48">
        <f t="shared" si="46"/>
        <v>96300</v>
      </c>
      <c r="X224" s="48">
        <f t="shared" si="47"/>
        <v>1350</v>
      </c>
      <c r="Y224" s="48">
        <f t="shared" si="48"/>
        <v>2873.1</v>
      </c>
      <c r="Z224" s="48">
        <f t="shared" si="49"/>
        <v>287.31</v>
      </c>
      <c r="AA224" s="48">
        <f t="shared" si="50"/>
        <v>2904.7040999999999</v>
      </c>
      <c r="AB224" s="42">
        <f t="shared" si="51"/>
        <v>293375.11409999995</v>
      </c>
    </row>
    <row r="225" spans="1:28" x14ac:dyDescent="0.25">
      <c r="A225" s="41">
        <v>45399</v>
      </c>
      <c r="B225" s="44" t="str">
        <f t="shared" si="40"/>
        <v>Apr</v>
      </c>
      <c r="C225" s="16" t="s">
        <v>59</v>
      </c>
      <c r="D225" s="16"/>
      <c r="E225" s="16" t="s">
        <v>30</v>
      </c>
      <c r="F225" s="16" t="s">
        <v>217</v>
      </c>
      <c r="G225" s="20" t="str">
        <f>IFERROR(VLOOKUP(F225,Sheet2!A:F,2,0),"")</f>
        <v>Dollar Rum</v>
      </c>
      <c r="H225" s="44">
        <f>IFERROR(VLOOKUP(F225,Sheet2!A:G,7,0),"")</f>
        <v>65</v>
      </c>
      <c r="I225" s="56">
        <f t="shared" si="52"/>
        <v>1755</v>
      </c>
      <c r="J225" s="17">
        <v>9</v>
      </c>
      <c r="K225" s="21">
        <v>0</v>
      </c>
      <c r="L225" s="21">
        <v>300</v>
      </c>
      <c r="M225" s="21">
        <v>0</v>
      </c>
      <c r="N225" s="19">
        <f t="shared" si="41"/>
        <v>300</v>
      </c>
      <c r="O225" s="20">
        <v>1</v>
      </c>
      <c r="P225" s="20">
        <f>IFERROR(VLOOKUP(F225,Sheet2!$A:$F,4,0),"")</f>
        <v>1161.27</v>
      </c>
      <c r="Q225" s="20">
        <f>IFERROR(VLOOKUP(F225,Sheet2!$A:$F,5,0),"")</f>
        <v>1190.1300000000001</v>
      </c>
      <c r="R225" s="20">
        <f>IFERROR(VLOOKUP(F225,Sheet2!$A:$F,6,0),"")</f>
        <v>1272.08</v>
      </c>
      <c r="S225" s="48">
        <f t="shared" si="42"/>
        <v>0</v>
      </c>
      <c r="T225" s="48">
        <f t="shared" si="43"/>
        <v>357039.00000000006</v>
      </c>
      <c r="U225" s="48">
        <f t="shared" si="44"/>
        <v>0</v>
      </c>
      <c r="V225" s="48">
        <f t="shared" si="45"/>
        <v>357039.00000000006</v>
      </c>
      <c r="W225" s="48">
        <f t="shared" si="46"/>
        <v>187785</v>
      </c>
      <c r="X225" s="48">
        <f t="shared" si="47"/>
        <v>2632.5</v>
      </c>
      <c r="Y225" s="48">
        <f t="shared" si="48"/>
        <v>5474.5650000000005</v>
      </c>
      <c r="Z225" s="48">
        <f t="shared" si="49"/>
        <v>547.45650000000012</v>
      </c>
      <c r="AA225" s="48">
        <f t="shared" si="50"/>
        <v>5534.785214999999</v>
      </c>
      <c r="AB225" s="42">
        <f t="shared" si="51"/>
        <v>559013.30671499996</v>
      </c>
    </row>
    <row r="226" spans="1:28" x14ac:dyDescent="0.25">
      <c r="A226" s="41">
        <v>45399</v>
      </c>
      <c r="B226" s="44" t="str">
        <f t="shared" si="40"/>
        <v>Apr</v>
      </c>
      <c r="C226" s="16" t="s">
        <v>53</v>
      </c>
      <c r="D226" s="16"/>
      <c r="E226" s="16" t="s">
        <v>55</v>
      </c>
      <c r="F226" s="16" t="s">
        <v>219</v>
      </c>
      <c r="G226" s="20" t="str">
        <f>IFERROR(VLOOKUP(F226,Sheet2!A:F,2,0),"")</f>
        <v>Club Whiskey</v>
      </c>
      <c r="H226" s="44">
        <f>IFERROR(VLOOKUP(F226,Sheet2!A:G,7,0),"")</f>
        <v>65</v>
      </c>
      <c r="I226" s="56">
        <f t="shared" si="52"/>
        <v>585</v>
      </c>
      <c r="J226" s="17">
        <v>19</v>
      </c>
      <c r="K226" s="21">
        <v>100</v>
      </c>
      <c r="L226" s="21">
        <v>0</v>
      </c>
      <c r="M226" s="21">
        <v>0</v>
      </c>
      <c r="N226" s="19">
        <f t="shared" si="41"/>
        <v>100</v>
      </c>
      <c r="O226" s="20">
        <v>1</v>
      </c>
      <c r="P226" s="20">
        <f>IFERROR(VLOOKUP(F226,Sheet2!$A:$F,4,0),"")</f>
        <v>1160.02</v>
      </c>
      <c r="Q226" s="20">
        <f>IFERROR(VLOOKUP(F226,Sheet2!$A:$F,5,0),"")</f>
        <v>1188.9000000000001</v>
      </c>
      <c r="R226" s="20">
        <f>IFERROR(VLOOKUP(F226,Sheet2!$A:$F,6,0),"")</f>
        <v>1270.83</v>
      </c>
      <c r="S226" s="48">
        <f t="shared" si="42"/>
        <v>116002</v>
      </c>
      <c r="T226" s="48">
        <f t="shared" si="43"/>
        <v>0</v>
      </c>
      <c r="U226" s="48">
        <f t="shared" si="44"/>
        <v>0</v>
      </c>
      <c r="V226" s="48">
        <f t="shared" si="45"/>
        <v>116002</v>
      </c>
      <c r="W226" s="48">
        <f t="shared" si="46"/>
        <v>62595</v>
      </c>
      <c r="X226" s="48">
        <f t="shared" si="47"/>
        <v>877.5</v>
      </c>
      <c r="Y226" s="48">
        <f t="shared" si="48"/>
        <v>1794.7450000000001</v>
      </c>
      <c r="Z226" s="48">
        <f t="shared" si="49"/>
        <v>179.47450000000003</v>
      </c>
      <c r="AA226" s="48">
        <f t="shared" si="50"/>
        <v>1814.4871950000002</v>
      </c>
      <c r="AB226" s="42">
        <f t="shared" si="51"/>
        <v>183263.206695</v>
      </c>
    </row>
    <row r="227" spans="1:28" x14ac:dyDescent="0.25">
      <c r="A227" s="41">
        <v>45399</v>
      </c>
      <c r="B227" s="44" t="str">
        <f t="shared" si="40"/>
        <v>Apr</v>
      </c>
      <c r="C227" s="16" t="s">
        <v>53</v>
      </c>
      <c r="D227" s="16"/>
      <c r="E227" s="16" t="s">
        <v>153</v>
      </c>
      <c r="F227" s="16" t="s">
        <v>216</v>
      </c>
      <c r="G227" s="20" t="str">
        <f>IFERROR(VLOOKUP(F227,Sheet2!A:F,2,0),"")</f>
        <v>Jugni Saunfi</v>
      </c>
      <c r="H227" s="44">
        <f>IFERROR(VLOOKUP(F227,Sheet2!A:G,7,0),"")</f>
        <v>50</v>
      </c>
      <c r="I227" s="56">
        <f t="shared" si="52"/>
        <v>1125</v>
      </c>
      <c r="J227" s="17">
        <v>20</v>
      </c>
      <c r="K227" s="21">
        <v>50</v>
      </c>
      <c r="L227" s="21">
        <v>100</v>
      </c>
      <c r="M227" s="21">
        <v>100</v>
      </c>
      <c r="N227" s="19">
        <f t="shared" si="41"/>
        <v>250</v>
      </c>
      <c r="O227" s="20">
        <v>1</v>
      </c>
      <c r="P227" s="20">
        <f>IFERROR(VLOOKUP(F227,Sheet2!$A:$F,4,0),"")</f>
        <v>919.43</v>
      </c>
      <c r="Q227" s="20">
        <f>IFERROR(VLOOKUP(F227,Sheet2!$A:$F,5,0),"")</f>
        <v>948.3</v>
      </c>
      <c r="R227" s="20">
        <f>IFERROR(VLOOKUP(F227,Sheet2!$A:$F,6,0),"")</f>
        <v>1030.25</v>
      </c>
      <c r="S227" s="48">
        <f t="shared" si="42"/>
        <v>45971.5</v>
      </c>
      <c r="T227" s="48">
        <f t="shared" si="43"/>
        <v>94830</v>
      </c>
      <c r="U227" s="48">
        <f t="shared" si="44"/>
        <v>103025</v>
      </c>
      <c r="V227" s="48">
        <f t="shared" si="45"/>
        <v>243826.5</v>
      </c>
      <c r="W227" s="48">
        <f t="shared" si="46"/>
        <v>120375</v>
      </c>
      <c r="X227" s="48">
        <f t="shared" si="47"/>
        <v>1687.5</v>
      </c>
      <c r="Y227" s="48">
        <f t="shared" si="48"/>
        <v>3658.89</v>
      </c>
      <c r="Z227" s="48">
        <f t="shared" si="49"/>
        <v>365.88900000000001</v>
      </c>
      <c r="AA227" s="48">
        <f t="shared" si="50"/>
        <v>3699.1377900000007</v>
      </c>
      <c r="AB227" s="42">
        <f t="shared" si="51"/>
        <v>373612.91679000005</v>
      </c>
    </row>
    <row r="228" spans="1:28" x14ac:dyDescent="0.25">
      <c r="A228" s="41">
        <v>45399</v>
      </c>
      <c r="B228" s="44" t="str">
        <f t="shared" si="40"/>
        <v>Apr</v>
      </c>
      <c r="C228" s="16" t="s">
        <v>3</v>
      </c>
      <c r="D228" s="16"/>
      <c r="E228" s="16" t="s">
        <v>35</v>
      </c>
      <c r="F228" s="16" t="s">
        <v>216</v>
      </c>
      <c r="G228" s="20" t="str">
        <f>IFERROR(VLOOKUP(F228,Sheet2!A:F,2,0),"")</f>
        <v>Jugni Saunfi</v>
      </c>
      <c r="H228" s="44">
        <f>IFERROR(VLOOKUP(F228,Sheet2!A:G,7,0),"")</f>
        <v>50</v>
      </c>
      <c r="I228" s="56">
        <f t="shared" si="52"/>
        <v>112.5</v>
      </c>
      <c r="J228" s="17">
        <v>89</v>
      </c>
      <c r="K228" s="21">
        <v>25</v>
      </c>
      <c r="L228" s="21">
        <v>0</v>
      </c>
      <c r="M228" s="21">
        <v>0</v>
      </c>
      <c r="N228" s="19">
        <f t="shared" si="41"/>
        <v>25</v>
      </c>
      <c r="O228" s="20">
        <v>1</v>
      </c>
      <c r="P228" s="20">
        <f>IFERROR(VLOOKUP(F228,Sheet2!$A:$F,4,0),"")</f>
        <v>919.43</v>
      </c>
      <c r="Q228" s="20">
        <f>IFERROR(VLOOKUP(F228,Sheet2!$A:$F,5,0),"")</f>
        <v>948.3</v>
      </c>
      <c r="R228" s="20">
        <f>IFERROR(VLOOKUP(F228,Sheet2!$A:$F,6,0),"")</f>
        <v>1030.25</v>
      </c>
      <c r="S228" s="48">
        <f t="shared" si="42"/>
        <v>22985.75</v>
      </c>
      <c r="T228" s="48">
        <f t="shared" si="43"/>
        <v>0</v>
      </c>
      <c r="U228" s="48">
        <f t="shared" si="44"/>
        <v>0</v>
      </c>
      <c r="V228" s="48">
        <f t="shared" si="45"/>
        <v>22985.75</v>
      </c>
      <c r="W228" s="48">
        <f t="shared" si="46"/>
        <v>12037.5</v>
      </c>
      <c r="X228" s="48">
        <f t="shared" si="47"/>
        <v>168.75</v>
      </c>
      <c r="Y228" s="48">
        <f t="shared" si="48"/>
        <v>351.92</v>
      </c>
      <c r="Z228" s="48">
        <f t="shared" si="49"/>
        <v>35.192</v>
      </c>
      <c r="AA228" s="48">
        <f t="shared" si="50"/>
        <v>355.79112000000003</v>
      </c>
      <c r="AB228" s="42">
        <f t="shared" si="51"/>
        <v>35934.903120000003</v>
      </c>
    </row>
    <row r="229" spans="1:28" x14ac:dyDescent="0.25">
      <c r="A229" s="41">
        <v>45399</v>
      </c>
      <c r="B229" s="44" t="str">
        <f t="shared" si="40"/>
        <v>Apr</v>
      </c>
      <c r="C229" s="16" t="s">
        <v>3</v>
      </c>
      <c r="D229" s="16"/>
      <c r="E229" s="16" t="s">
        <v>35</v>
      </c>
      <c r="F229" s="16" t="s">
        <v>217</v>
      </c>
      <c r="G229" s="20" t="str">
        <f>IFERROR(VLOOKUP(F229,Sheet2!A:F,2,0),"")</f>
        <v>Dollar Rum</v>
      </c>
      <c r="H229" s="44">
        <f>IFERROR(VLOOKUP(F229,Sheet2!A:G,7,0),"")</f>
        <v>65</v>
      </c>
      <c r="I229" s="56">
        <f t="shared" si="52"/>
        <v>3217.5</v>
      </c>
      <c r="J229" s="17">
        <v>89</v>
      </c>
      <c r="K229" s="21">
        <v>550</v>
      </c>
      <c r="L229" s="21">
        <v>0</v>
      </c>
      <c r="M229" s="21">
        <v>0</v>
      </c>
      <c r="N229" s="19">
        <f t="shared" si="41"/>
        <v>550</v>
      </c>
      <c r="O229" s="20">
        <v>1</v>
      </c>
      <c r="P229" s="20">
        <f>IFERROR(VLOOKUP(F229,Sheet2!$A:$F,4,0),"")</f>
        <v>1161.27</v>
      </c>
      <c r="Q229" s="20">
        <f>IFERROR(VLOOKUP(F229,Sheet2!$A:$F,5,0),"")</f>
        <v>1190.1300000000001</v>
      </c>
      <c r="R229" s="20">
        <f>IFERROR(VLOOKUP(F229,Sheet2!$A:$F,6,0),"")</f>
        <v>1272.08</v>
      </c>
      <c r="S229" s="48">
        <f t="shared" si="42"/>
        <v>638698.5</v>
      </c>
      <c r="T229" s="48">
        <f t="shared" si="43"/>
        <v>0</v>
      </c>
      <c r="U229" s="48">
        <f t="shared" si="44"/>
        <v>0</v>
      </c>
      <c r="V229" s="48">
        <f t="shared" si="45"/>
        <v>638698.5</v>
      </c>
      <c r="W229" s="48">
        <f t="shared" si="46"/>
        <v>344272.5</v>
      </c>
      <c r="X229" s="48">
        <f t="shared" si="47"/>
        <v>4826.25</v>
      </c>
      <c r="Y229" s="48">
        <f t="shared" si="48"/>
        <v>9877.9724999999999</v>
      </c>
      <c r="Z229" s="48">
        <f t="shared" si="49"/>
        <v>987.79725000000008</v>
      </c>
      <c r="AA229" s="48">
        <f t="shared" si="50"/>
        <v>9986.6301975000006</v>
      </c>
      <c r="AB229" s="42">
        <f t="shared" si="51"/>
        <v>1008649.6499475</v>
      </c>
    </row>
    <row r="230" spans="1:28" x14ac:dyDescent="0.25">
      <c r="A230" s="41">
        <v>45399</v>
      </c>
      <c r="B230" s="44" t="str">
        <f t="shared" si="40"/>
        <v>Apr</v>
      </c>
      <c r="C230" s="16" t="s">
        <v>3</v>
      </c>
      <c r="D230" s="16"/>
      <c r="E230" s="16" t="s">
        <v>175</v>
      </c>
      <c r="F230" s="16" t="s">
        <v>217</v>
      </c>
      <c r="G230" s="20" t="str">
        <f>IFERROR(VLOOKUP(F230,Sheet2!A:F,2,0),"")</f>
        <v>Dollar Rum</v>
      </c>
      <c r="H230" s="44">
        <f>IFERROR(VLOOKUP(F230,Sheet2!A:G,7,0),"")</f>
        <v>65</v>
      </c>
      <c r="I230" s="56">
        <f t="shared" si="52"/>
        <v>1755</v>
      </c>
      <c r="J230" s="17">
        <v>90</v>
      </c>
      <c r="K230" s="21">
        <v>100</v>
      </c>
      <c r="L230" s="21">
        <v>100</v>
      </c>
      <c r="M230" s="21">
        <v>100</v>
      </c>
      <c r="N230" s="19">
        <f t="shared" si="41"/>
        <v>300</v>
      </c>
      <c r="O230" s="20">
        <v>1</v>
      </c>
      <c r="P230" s="20">
        <f>IFERROR(VLOOKUP(F230,Sheet2!$A:$F,4,0),"")</f>
        <v>1161.27</v>
      </c>
      <c r="Q230" s="20">
        <f>IFERROR(VLOOKUP(F230,Sheet2!$A:$F,5,0),"")</f>
        <v>1190.1300000000001</v>
      </c>
      <c r="R230" s="20">
        <f>IFERROR(VLOOKUP(F230,Sheet2!$A:$F,6,0),"")</f>
        <v>1272.08</v>
      </c>
      <c r="S230" s="48">
        <f t="shared" si="42"/>
        <v>116127</v>
      </c>
      <c r="T230" s="48">
        <f t="shared" si="43"/>
        <v>119013.00000000001</v>
      </c>
      <c r="U230" s="48">
        <f t="shared" si="44"/>
        <v>127208</v>
      </c>
      <c r="V230" s="48">
        <f t="shared" si="45"/>
        <v>362348</v>
      </c>
      <c r="W230" s="48">
        <f t="shared" si="46"/>
        <v>187785</v>
      </c>
      <c r="X230" s="48">
        <f t="shared" si="47"/>
        <v>2632.5</v>
      </c>
      <c r="Y230" s="48">
        <f t="shared" si="48"/>
        <v>5527.6549999999997</v>
      </c>
      <c r="Z230" s="48">
        <f t="shared" si="49"/>
        <v>552.76549999999997</v>
      </c>
      <c r="AA230" s="48">
        <f t="shared" si="50"/>
        <v>5588.4592050000001</v>
      </c>
      <c r="AB230" s="42">
        <f t="shared" si="51"/>
        <v>564434.37970499997</v>
      </c>
    </row>
    <row r="231" spans="1:28" x14ac:dyDescent="0.25">
      <c r="A231" s="41">
        <v>45399</v>
      </c>
      <c r="B231" s="44" t="str">
        <f t="shared" si="40"/>
        <v>Apr</v>
      </c>
      <c r="C231" s="16" t="s">
        <v>3</v>
      </c>
      <c r="D231" s="16"/>
      <c r="E231" s="16" t="s">
        <v>175</v>
      </c>
      <c r="F231" s="16" t="s">
        <v>217</v>
      </c>
      <c r="G231" s="20" t="str">
        <f>IFERROR(VLOOKUP(F231,Sheet2!A:F,2,0),"")</f>
        <v>Dollar Rum</v>
      </c>
      <c r="H231" s="44">
        <f>IFERROR(VLOOKUP(F231,Sheet2!A:G,7,0),"")</f>
        <v>65</v>
      </c>
      <c r="I231" s="56">
        <f t="shared" si="52"/>
        <v>1755</v>
      </c>
      <c r="J231" s="17">
        <v>91</v>
      </c>
      <c r="K231" s="21">
        <v>100</v>
      </c>
      <c r="L231" s="21">
        <v>100</v>
      </c>
      <c r="M231" s="21">
        <v>100</v>
      </c>
      <c r="N231" s="19">
        <f t="shared" si="41"/>
        <v>300</v>
      </c>
      <c r="O231" s="20">
        <v>1</v>
      </c>
      <c r="P231" s="20">
        <f>IFERROR(VLOOKUP(F231,Sheet2!$A:$F,4,0),"")</f>
        <v>1161.27</v>
      </c>
      <c r="Q231" s="20">
        <f>IFERROR(VLOOKUP(F231,Sheet2!$A:$F,5,0),"")</f>
        <v>1190.1300000000001</v>
      </c>
      <c r="R231" s="20">
        <f>IFERROR(VLOOKUP(F231,Sheet2!$A:$F,6,0),"")</f>
        <v>1272.08</v>
      </c>
      <c r="S231" s="48">
        <f t="shared" si="42"/>
        <v>116127</v>
      </c>
      <c r="T231" s="48">
        <f t="shared" si="43"/>
        <v>119013.00000000001</v>
      </c>
      <c r="U231" s="48">
        <f t="shared" si="44"/>
        <v>127208</v>
      </c>
      <c r="V231" s="48">
        <f t="shared" si="45"/>
        <v>362348</v>
      </c>
      <c r="W231" s="48">
        <f t="shared" si="46"/>
        <v>187785</v>
      </c>
      <c r="X231" s="48">
        <f t="shared" si="47"/>
        <v>2632.5</v>
      </c>
      <c r="Y231" s="48">
        <f t="shared" si="48"/>
        <v>5527.6549999999997</v>
      </c>
      <c r="Z231" s="48">
        <f t="shared" si="49"/>
        <v>552.76549999999997</v>
      </c>
      <c r="AA231" s="48">
        <f t="shared" si="50"/>
        <v>5588.4592050000001</v>
      </c>
      <c r="AB231" s="42">
        <f t="shared" si="51"/>
        <v>564434.37970499997</v>
      </c>
    </row>
    <row r="232" spans="1:28" x14ac:dyDescent="0.25">
      <c r="A232" s="41">
        <v>45399</v>
      </c>
      <c r="B232" s="44" t="str">
        <f t="shared" si="40"/>
        <v>Apr</v>
      </c>
      <c r="C232" s="16" t="s">
        <v>3</v>
      </c>
      <c r="D232" s="16"/>
      <c r="E232" s="16" t="s">
        <v>175</v>
      </c>
      <c r="F232" s="16" t="s">
        <v>217</v>
      </c>
      <c r="G232" s="20" t="str">
        <f>IFERROR(VLOOKUP(F232,Sheet2!A:F,2,0),"")</f>
        <v>Dollar Rum</v>
      </c>
      <c r="H232" s="44">
        <f>IFERROR(VLOOKUP(F232,Sheet2!A:G,7,0),"")</f>
        <v>65</v>
      </c>
      <c r="I232" s="56">
        <f t="shared" si="52"/>
        <v>1755</v>
      </c>
      <c r="J232" s="17">
        <v>92</v>
      </c>
      <c r="K232" s="21">
        <v>100</v>
      </c>
      <c r="L232" s="21">
        <v>100</v>
      </c>
      <c r="M232" s="21">
        <v>100</v>
      </c>
      <c r="N232" s="19">
        <f t="shared" si="41"/>
        <v>300</v>
      </c>
      <c r="O232" s="20">
        <v>1</v>
      </c>
      <c r="P232" s="20">
        <f>IFERROR(VLOOKUP(F232,Sheet2!$A:$F,4,0),"")</f>
        <v>1161.27</v>
      </c>
      <c r="Q232" s="20">
        <f>IFERROR(VLOOKUP(F232,Sheet2!$A:$F,5,0),"")</f>
        <v>1190.1300000000001</v>
      </c>
      <c r="R232" s="20">
        <f>IFERROR(VLOOKUP(F232,Sheet2!$A:$F,6,0),"")</f>
        <v>1272.08</v>
      </c>
      <c r="S232" s="48">
        <f t="shared" si="42"/>
        <v>116127</v>
      </c>
      <c r="T232" s="48">
        <f t="shared" si="43"/>
        <v>119013.00000000001</v>
      </c>
      <c r="U232" s="48">
        <f t="shared" si="44"/>
        <v>127208</v>
      </c>
      <c r="V232" s="48">
        <f t="shared" si="45"/>
        <v>362348</v>
      </c>
      <c r="W232" s="48">
        <f t="shared" si="46"/>
        <v>187785</v>
      </c>
      <c r="X232" s="48">
        <f t="shared" si="47"/>
        <v>2632.5</v>
      </c>
      <c r="Y232" s="48">
        <f t="shared" si="48"/>
        <v>5527.6549999999997</v>
      </c>
      <c r="Z232" s="48">
        <f t="shared" si="49"/>
        <v>552.76549999999997</v>
      </c>
      <c r="AA232" s="48">
        <f t="shared" si="50"/>
        <v>5588.4592050000001</v>
      </c>
      <c r="AB232" s="42">
        <f t="shared" si="51"/>
        <v>564434.37970499997</v>
      </c>
    </row>
    <row r="233" spans="1:28" x14ac:dyDescent="0.25">
      <c r="A233" s="41">
        <v>45399</v>
      </c>
      <c r="B233" s="44" t="str">
        <f t="shared" si="40"/>
        <v>Apr</v>
      </c>
      <c r="C233" s="16" t="s">
        <v>3</v>
      </c>
      <c r="D233" s="16"/>
      <c r="E233" s="16" t="s">
        <v>33</v>
      </c>
      <c r="F233" s="16" t="s">
        <v>217</v>
      </c>
      <c r="G233" s="20" t="str">
        <f>IFERROR(VLOOKUP(F233,Sheet2!A:F,2,0),"")</f>
        <v>Dollar Rum</v>
      </c>
      <c r="H233" s="44">
        <f>IFERROR(VLOOKUP(F233,Sheet2!A:G,7,0),"")</f>
        <v>65</v>
      </c>
      <c r="I233" s="56">
        <f t="shared" si="52"/>
        <v>3510</v>
      </c>
      <c r="J233" s="17">
        <v>93</v>
      </c>
      <c r="K233" s="21">
        <v>400</v>
      </c>
      <c r="L233" s="21">
        <v>150</v>
      </c>
      <c r="M233" s="21">
        <v>50</v>
      </c>
      <c r="N233" s="19">
        <f t="shared" si="41"/>
        <v>600</v>
      </c>
      <c r="O233" s="20">
        <v>1</v>
      </c>
      <c r="P233" s="20">
        <f>IFERROR(VLOOKUP(F233,Sheet2!$A:$F,4,0),"")</f>
        <v>1161.27</v>
      </c>
      <c r="Q233" s="20">
        <f>IFERROR(VLOOKUP(F233,Sheet2!$A:$F,5,0),"")</f>
        <v>1190.1300000000001</v>
      </c>
      <c r="R233" s="20">
        <f>IFERROR(VLOOKUP(F233,Sheet2!$A:$F,6,0),"")</f>
        <v>1272.08</v>
      </c>
      <c r="S233" s="48">
        <f t="shared" si="42"/>
        <v>464508</v>
      </c>
      <c r="T233" s="48">
        <f t="shared" si="43"/>
        <v>178519.50000000003</v>
      </c>
      <c r="U233" s="48">
        <f t="shared" si="44"/>
        <v>63604</v>
      </c>
      <c r="V233" s="48">
        <f t="shared" si="45"/>
        <v>706631.5</v>
      </c>
      <c r="W233" s="48">
        <f t="shared" si="46"/>
        <v>375570</v>
      </c>
      <c r="X233" s="48">
        <f t="shared" si="47"/>
        <v>5265</v>
      </c>
      <c r="Y233" s="48">
        <f t="shared" si="48"/>
        <v>10874.665000000001</v>
      </c>
      <c r="Z233" s="48">
        <f t="shared" si="49"/>
        <v>1087.4665000000002</v>
      </c>
      <c r="AA233" s="48">
        <f t="shared" si="50"/>
        <v>10994.286315000001</v>
      </c>
      <c r="AB233" s="42">
        <f t="shared" si="51"/>
        <v>1110422.9178150001</v>
      </c>
    </row>
    <row r="234" spans="1:28" x14ac:dyDescent="0.25">
      <c r="A234" s="41">
        <v>45399</v>
      </c>
      <c r="B234" s="44" t="str">
        <f t="shared" si="40"/>
        <v>Apr</v>
      </c>
      <c r="C234" s="16" t="s">
        <v>3</v>
      </c>
      <c r="D234" s="16"/>
      <c r="E234" s="16" t="s">
        <v>74</v>
      </c>
      <c r="F234" s="16" t="s">
        <v>217</v>
      </c>
      <c r="G234" s="20" t="str">
        <f>IFERROR(VLOOKUP(F234,Sheet2!A:F,2,0),"")</f>
        <v>Dollar Rum</v>
      </c>
      <c r="H234" s="44">
        <f>IFERROR(VLOOKUP(F234,Sheet2!A:G,7,0),"")</f>
        <v>65</v>
      </c>
      <c r="I234" s="56">
        <f t="shared" si="52"/>
        <v>585</v>
      </c>
      <c r="J234" s="17">
        <v>94</v>
      </c>
      <c r="K234" s="21">
        <v>100</v>
      </c>
      <c r="L234" s="21">
        <v>0</v>
      </c>
      <c r="M234" s="21">
        <v>0</v>
      </c>
      <c r="N234" s="19">
        <f t="shared" si="41"/>
        <v>100</v>
      </c>
      <c r="O234" s="20">
        <v>1</v>
      </c>
      <c r="P234" s="20">
        <f>IFERROR(VLOOKUP(F234,Sheet2!$A:$F,4,0),"")</f>
        <v>1161.27</v>
      </c>
      <c r="Q234" s="20">
        <f>IFERROR(VLOOKUP(F234,Sheet2!$A:$F,5,0),"")</f>
        <v>1190.1300000000001</v>
      </c>
      <c r="R234" s="20">
        <f>IFERROR(VLOOKUP(F234,Sheet2!$A:$F,6,0),"")</f>
        <v>1272.08</v>
      </c>
      <c r="S234" s="48">
        <f t="shared" si="42"/>
        <v>116127</v>
      </c>
      <c r="T234" s="48">
        <f t="shared" si="43"/>
        <v>0</v>
      </c>
      <c r="U234" s="48">
        <f t="shared" si="44"/>
        <v>0</v>
      </c>
      <c r="V234" s="48">
        <f t="shared" si="45"/>
        <v>116127</v>
      </c>
      <c r="W234" s="48">
        <f t="shared" si="46"/>
        <v>62595</v>
      </c>
      <c r="X234" s="48">
        <f t="shared" si="47"/>
        <v>877.5</v>
      </c>
      <c r="Y234" s="48">
        <f t="shared" si="48"/>
        <v>1795.9950000000001</v>
      </c>
      <c r="Z234" s="48">
        <f t="shared" si="49"/>
        <v>179.59950000000003</v>
      </c>
      <c r="AA234" s="48">
        <f t="shared" si="50"/>
        <v>1815.750945</v>
      </c>
      <c r="AB234" s="42">
        <f t="shared" si="51"/>
        <v>183390.84544500001</v>
      </c>
    </row>
    <row r="235" spans="1:28" x14ac:dyDescent="0.25">
      <c r="A235" s="41">
        <v>45399</v>
      </c>
      <c r="B235" s="44" t="str">
        <f t="shared" si="40"/>
        <v>Apr</v>
      </c>
      <c r="C235" s="16" t="s">
        <v>3</v>
      </c>
      <c r="D235" s="16"/>
      <c r="E235" s="16" t="s">
        <v>74</v>
      </c>
      <c r="F235" s="16" t="s">
        <v>217</v>
      </c>
      <c r="G235" s="20" t="str">
        <f>IFERROR(VLOOKUP(F235,Sheet2!A:F,2,0),"")</f>
        <v>Dollar Rum</v>
      </c>
      <c r="H235" s="44">
        <f>IFERROR(VLOOKUP(F235,Sheet2!A:G,7,0),"")</f>
        <v>65</v>
      </c>
      <c r="I235" s="56">
        <f t="shared" si="52"/>
        <v>1755</v>
      </c>
      <c r="J235" s="17">
        <v>95</v>
      </c>
      <c r="K235" s="21">
        <v>300</v>
      </c>
      <c r="L235" s="21">
        <v>0</v>
      </c>
      <c r="M235" s="21">
        <v>0</v>
      </c>
      <c r="N235" s="19">
        <f t="shared" si="41"/>
        <v>300</v>
      </c>
      <c r="O235" s="20">
        <v>1</v>
      </c>
      <c r="P235" s="20">
        <f>IFERROR(VLOOKUP(F235,Sheet2!$A:$F,4,0),"")</f>
        <v>1161.27</v>
      </c>
      <c r="Q235" s="20">
        <f>IFERROR(VLOOKUP(F235,Sheet2!$A:$F,5,0),"")</f>
        <v>1190.1300000000001</v>
      </c>
      <c r="R235" s="20">
        <f>IFERROR(VLOOKUP(F235,Sheet2!$A:$F,6,0),"")</f>
        <v>1272.08</v>
      </c>
      <c r="S235" s="48">
        <f t="shared" si="42"/>
        <v>348381</v>
      </c>
      <c r="T235" s="48">
        <f t="shared" si="43"/>
        <v>0</v>
      </c>
      <c r="U235" s="48">
        <f t="shared" si="44"/>
        <v>0</v>
      </c>
      <c r="V235" s="48">
        <f t="shared" si="45"/>
        <v>348381</v>
      </c>
      <c r="W235" s="48">
        <f t="shared" si="46"/>
        <v>187785</v>
      </c>
      <c r="X235" s="48">
        <f t="shared" si="47"/>
        <v>2632.5</v>
      </c>
      <c r="Y235" s="48">
        <f t="shared" si="48"/>
        <v>5387.9849999999997</v>
      </c>
      <c r="Z235" s="48">
        <f t="shared" si="49"/>
        <v>538.79849999999999</v>
      </c>
      <c r="AA235" s="48">
        <f t="shared" si="50"/>
        <v>5447.2528350000002</v>
      </c>
      <c r="AB235" s="42">
        <f t="shared" si="51"/>
        <v>550172.53633500007</v>
      </c>
    </row>
    <row r="236" spans="1:28" x14ac:dyDescent="0.25">
      <c r="A236" s="41">
        <v>45399</v>
      </c>
      <c r="B236" s="44" t="str">
        <f t="shared" si="40"/>
        <v>Apr</v>
      </c>
      <c r="C236" s="16" t="s">
        <v>44</v>
      </c>
      <c r="D236" s="16"/>
      <c r="E236" s="16" t="s">
        <v>52</v>
      </c>
      <c r="F236" s="16" t="s">
        <v>223</v>
      </c>
      <c r="G236" s="20" t="str">
        <f>IFERROR(VLOOKUP(F236,Sheet2!A:F,2,0),"")</f>
        <v>Jalwa Mota Santra</v>
      </c>
      <c r="H236" s="44">
        <f>IFERROR(VLOOKUP(F236,Sheet2!A:G,7,0),"")</f>
        <v>50</v>
      </c>
      <c r="I236" s="56">
        <f t="shared" si="52"/>
        <v>1800</v>
      </c>
      <c r="J236" s="17">
        <v>44</v>
      </c>
      <c r="K236" s="21">
        <v>100</v>
      </c>
      <c r="L236" s="21">
        <v>100</v>
      </c>
      <c r="M236" s="21">
        <v>200</v>
      </c>
      <c r="N236" s="19">
        <f t="shared" si="41"/>
        <v>400</v>
      </c>
      <c r="O236" s="20">
        <v>1</v>
      </c>
      <c r="P236" s="20">
        <f>IFERROR(VLOOKUP(F236,Sheet2!$A:$F,4,0),"")</f>
        <v>919.43</v>
      </c>
      <c r="Q236" s="20">
        <f>IFERROR(VLOOKUP(F236,Sheet2!$A:$F,5,0),"")</f>
        <v>948.3</v>
      </c>
      <c r="R236" s="20">
        <f>IFERROR(VLOOKUP(F236,Sheet2!$A:$F,6,0),"")</f>
        <v>1030.25</v>
      </c>
      <c r="S236" s="48">
        <f t="shared" si="42"/>
        <v>91943</v>
      </c>
      <c r="T236" s="48">
        <f t="shared" si="43"/>
        <v>94830</v>
      </c>
      <c r="U236" s="48">
        <f t="shared" si="44"/>
        <v>206050</v>
      </c>
      <c r="V236" s="48">
        <f t="shared" si="45"/>
        <v>392823</v>
      </c>
      <c r="W236" s="48">
        <f t="shared" si="46"/>
        <v>192600</v>
      </c>
      <c r="X236" s="48">
        <f t="shared" si="47"/>
        <v>2700</v>
      </c>
      <c r="Y236" s="48">
        <f t="shared" si="48"/>
        <v>5881.2300000000005</v>
      </c>
      <c r="Z236" s="48">
        <f t="shared" si="49"/>
        <v>588.12300000000005</v>
      </c>
      <c r="AA236" s="48">
        <f t="shared" si="50"/>
        <v>5945.92353</v>
      </c>
      <c r="AB236" s="42">
        <f t="shared" si="51"/>
        <v>600538.27653000003</v>
      </c>
    </row>
    <row r="237" spans="1:28" x14ac:dyDescent="0.25">
      <c r="A237" s="41">
        <v>45399</v>
      </c>
      <c r="B237" s="44" t="str">
        <f t="shared" si="40"/>
        <v>Apr</v>
      </c>
      <c r="C237" s="16" t="s">
        <v>44</v>
      </c>
      <c r="D237" s="16"/>
      <c r="E237" s="16" t="s">
        <v>52</v>
      </c>
      <c r="F237" s="16" t="s">
        <v>223</v>
      </c>
      <c r="G237" s="20" t="str">
        <f>IFERROR(VLOOKUP(F237,Sheet2!A:F,2,0),"")</f>
        <v>Jalwa Mota Santra</v>
      </c>
      <c r="H237" s="44">
        <f>IFERROR(VLOOKUP(F237,Sheet2!A:G,7,0),"")</f>
        <v>50</v>
      </c>
      <c r="I237" s="56">
        <f t="shared" si="52"/>
        <v>1350</v>
      </c>
      <c r="J237" s="17">
        <v>45</v>
      </c>
      <c r="K237" s="21">
        <v>100</v>
      </c>
      <c r="L237" s="21">
        <v>100</v>
      </c>
      <c r="M237" s="21">
        <v>100</v>
      </c>
      <c r="N237" s="19">
        <f t="shared" si="41"/>
        <v>300</v>
      </c>
      <c r="O237" s="20">
        <v>1</v>
      </c>
      <c r="P237" s="20">
        <f>IFERROR(VLOOKUP(F237,Sheet2!$A:$F,4,0),"")</f>
        <v>919.43</v>
      </c>
      <c r="Q237" s="20">
        <f>IFERROR(VLOOKUP(F237,Sheet2!$A:$F,5,0),"")</f>
        <v>948.3</v>
      </c>
      <c r="R237" s="20">
        <f>IFERROR(VLOOKUP(F237,Sheet2!$A:$F,6,0),"")</f>
        <v>1030.25</v>
      </c>
      <c r="S237" s="48">
        <f t="shared" si="42"/>
        <v>91943</v>
      </c>
      <c r="T237" s="48">
        <f t="shared" si="43"/>
        <v>94830</v>
      </c>
      <c r="U237" s="48">
        <f t="shared" si="44"/>
        <v>103025</v>
      </c>
      <c r="V237" s="48">
        <f t="shared" si="45"/>
        <v>289798</v>
      </c>
      <c r="W237" s="48">
        <f t="shared" si="46"/>
        <v>144450</v>
      </c>
      <c r="X237" s="48">
        <f t="shared" si="47"/>
        <v>2025</v>
      </c>
      <c r="Y237" s="48">
        <f t="shared" si="48"/>
        <v>4362.7300000000005</v>
      </c>
      <c r="Z237" s="48">
        <f t="shared" si="49"/>
        <v>436.27300000000008</v>
      </c>
      <c r="AA237" s="48">
        <f t="shared" si="50"/>
        <v>4410.7200299999995</v>
      </c>
      <c r="AB237" s="42">
        <f t="shared" si="51"/>
        <v>445482.72302999999</v>
      </c>
    </row>
    <row r="238" spans="1:28" x14ac:dyDescent="0.25">
      <c r="A238" s="41">
        <v>45399</v>
      </c>
      <c r="B238" s="44" t="str">
        <f t="shared" si="40"/>
        <v>Apr</v>
      </c>
      <c r="C238" s="16" t="s">
        <v>44</v>
      </c>
      <c r="D238" s="16"/>
      <c r="E238" s="16" t="s">
        <v>52</v>
      </c>
      <c r="F238" s="16" t="s">
        <v>223</v>
      </c>
      <c r="G238" s="20" t="str">
        <f>IFERROR(VLOOKUP(F238,Sheet2!A:F,2,0),"")</f>
        <v>Jalwa Mota Santra</v>
      </c>
      <c r="H238" s="44">
        <f>IFERROR(VLOOKUP(F238,Sheet2!A:G,7,0),"")</f>
        <v>50</v>
      </c>
      <c r="I238" s="56">
        <f t="shared" si="52"/>
        <v>1350</v>
      </c>
      <c r="J238" s="17">
        <v>46</v>
      </c>
      <c r="K238" s="21">
        <v>100</v>
      </c>
      <c r="L238" s="21">
        <v>100</v>
      </c>
      <c r="M238" s="21">
        <v>100</v>
      </c>
      <c r="N238" s="19">
        <f t="shared" si="41"/>
        <v>300</v>
      </c>
      <c r="O238" s="20">
        <v>1</v>
      </c>
      <c r="P238" s="20">
        <f>IFERROR(VLOOKUP(F238,Sheet2!$A:$F,4,0),"")</f>
        <v>919.43</v>
      </c>
      <c r="Q238" s="20">
        <f>IFERROR(VLOOKUP(F238,Sheet2!$A:$F,5,0),"")</f>
        <v>948.3</v>
      </c>
      <c r="R238" s="20">
        <f>IFERROR(VLOOKUP(F238,Sheet2!$A:$F,6,0),"")</f>
        <v>1030.25</v>
      </c>
      <c r="S238" s="48">
        <f t="shared" si="42"/>
        <v>91943</v>
      </c>
      <c r="T238" s="48">
        <f t="shared" si="43"/>
        <v>94830</v>
      </c>
      <c r="U238" s="48">
        <f t="shared" si="44"/>
        <v>103025</v>
      </c>
      <c r="V238" s="48">
        <f t="shared" si="45"/>
        <v>289798</v>
      </c>
      <c r="W238" s="48">
        <f t="shared" si="46"/>
        <v>144450</v>
      </c>
      <c r="X238" s="48">
        <f t="shared" si="47"/>
        <v>2025</v>
      </c>
      <c r="Y238" s="48">
        <f t="shared" si="48"/>
        <v>4362.7300000000005</v>
      </c>
      <c r="Z238" s="48">
        <f t="shared" si="49"/>
        <v>436.27300000000008</v>
      </c>
      <c r="AA238" s="48">
        <f t="shared" si="50"/>
        <v>4410.7200299999995</v>
      </c>
      <c r="AB238" s="42">
        <f t="shared" si="51"/>
        <v>445482.72302999999</v>
      </c>
    </row>
    <row r="239" spans="1:28" x14ac:dyDescent="0.25">
      <c r="A239" s="41">
        <v>45399</v>
      </c>
      <c r="B239" s="44" t="str">
        <f t="shared" si="40"/>
        <v>Apr</v>
      </c>
      <c r="C239" s="16" t="s">
        <v>3</v>
      </c>
      <c r="D239" s="16"/>
      <c r="E239" s="16" t="s">
        <v>41</v>
      </c>
      <c r="F239" s="16" t="s">
        <v>217</v>
      </c>
      <c r="G239" s="20" t="str">
        <f>IFERROR(VLOOKUP(F239,Sheet2!A:F,2,0),"")</f>
        <v>Dollar Rum</v>
      </c>
      <c r="H239" s="44">
        <f>IFERROR(VLOOKUP(F239,Sheet2!A:G,7,0),"")</f>
        <v>65</v>
      </c>
      <c r="I239" s="56">
        <f t="shared" si="52"/>
        <v>2925</v>
      </c>
      <c r="J239" s="17">
        <v>96</v>
      </c>
      <c r="K239" s="21">
        <v>200</v>
      </c>
      <c r="L239" s="21">
        <v>200</v>
      </c>
      <c r="M239" s="21">
        <v>100</v>
      </c>
      <c r="N239" s="19">
        <f t="shared" si="41"/>
        <v>500</v>
      </c>
      <c r="O239" s="20">
        <v>1</v>
      </c>
      <c r="P239" s="20">
        <f>IFERROR(VLOOKUP(F239,Sheet2!$A:$F,4,0),"")</f>
        <v>1161.27</v>
      </c>
      <c r="Q239" s="20">
        <f>IFERROR(VLOOKUP(F239,Sheet2!$A:$F,5,0),"")</f>
        <v>1190.1300000000001</v>
      </c>
      <c r="R239" s="20">
        <f>IFERROR(VLOOKUP(F239,Sheet2!$A:$F,6,0),"")</f>
        <v>1272.08</v>
      </c>
      <c r="S239" s="48">
        <f t="shared" si="42"/>
        <v>232254</v>
      </c>
      <c r="T239" s="48">
        <f t="shared" si="43"/>
        <v>238026.00000000003</v>
      </c>
      <c r="U239" s="48">
        <f t="shared" si="44"/>
        <v>127208</v>
      </c>
      <c r="V239" s="48">
        <f t="shared" si="45"/>
        <v>597488</v>
      </c>
      <c r="W239" s="48">
        <f t="shared" si="46"/>
        <v>312975</v>
      </c>
      <c r="X239" s="48">
        <f t="shared" si="47"/>
        <v>4387.5</v>
      </c>
      <c r="Y239" s="48">
        <f t="shared" si="48"/>
        <v>9148.505000000001</v>
      </c>
      <c r="Z239" s="48">
        <f t="shared" si="49"/>
        <v>914.85050000000012</v>
      </c>
      <c r="AA239" s="48">
        <f t="shared" si="50"/>
        <v>9249.1385549999995</v>
      </c>
      <c r="AB239" s="42">
        <f t="shared" si="51"/>
        <v>934162.9940549999</v>
      </c>
    </row>
    <row r="240" spans="1:28" x14ac:dyDescent="0.25">
      <c r="A240" s="41">
        <v>45399</v>
      </c>
      <c r="B240" s="44" t="str">
        <f t="shared" si="40"/>
        <v>Apr</v>
      </c>
      <c r="C240" s="16" t="s">
        <v>3</v>
      </c>
      <c r="D240" s="16"/>
      <c r="E240" s="16" t="s">
        <v>34</v>
      </c>
      <c r="F240" s="16" t="s">
        <v>217</v>
      </c>
      <c r="G240" s="20" t="str">
        <f>IFERROR(VLOOKUP(F240,Sheet2!A:F,2,0),"")</f>
        <v>Dollar Rum</v>
      </c>
      <c r="H240" s="44">
        <f>IFERROR(VLOOKUP(F240,Sheet2!A:G,7,0),"")</f>
        <v>65</v>
      </c>
      <c r="I240" s="56">
        <f t="shared" si="52"/>
        <v>2340</v>
      </c>
      <c r="J240" s="17">
        <v>97</v>
      </c>
      <c r="K240" s="21">
        <v>200</v>
      </c>
      <c r="L240" s="21">
        <v>100</v>
      </c>
      <c r="M240" s="21">
        <v>100</v>
      </c>
      <c r="N240" s="19">
        <f t="shared" si="41"/>
        <v>400</v>
      </c>
      <c r="O240" s="20">
        <v>1</v>
      </c>
      <c r="P240" s="20">
        <f>IFERROR(VLOOKUP(F240,Sheet2!$A:$F,4,0),"")</f>
        <v>1161.27</v>
      </c>
      <c r="Q240" s="20">
        <f>IFERROR(VLOOKUP(F240,Sheet2!$A:$F,5,0),"")</f>
        <v>1190.1300000000001</v>
      </c>
      <c r="R240" s="20">
        <f>IFERROR(VLOOKUP(F240,Sheet2!$A:$F,6,0),"")</f>
        <v>1272.08</v>
      </c>
      <c r="S240" s="48">
        <f t="shared" si="42"/>
        <v>232254</v>
      </c>
      <c r="T240" s="48">
        <f t="shared" si="43"/>
        <v>119013.00000000001</v>
      </c>
      <c r="U240" s="48">
        <f t="shared" si="44"/>
        <v>127208</v>
      </c>
      <c r="V240" s="48">
        <f t="shared" si="45"/>
        <v>478475</v>
      </c>
      <c r="W240" s="48">
        <f t="shared" si="46"/>
        <v>250380</v>
      </c>
      <c r="X240" s="48">
        <f t="shared" si="47"/>
        <v>3510</v>
      </c>
      <c r="Y240" s="48">
        <f t="shared" si="48"/>
        <v>7323.6500000000005</v>
      </c>
      <c r="Z240" s="48">
        <f t="shared" si="49"/>
        <v>732.36500000000012</v>
      </c>
      <c r="AA240" s="48">
        <f t="shared" si="50"/>
        <v>7404.2101499999999</v>
      </c>
      <c r="AB240" s="42">
        <f t="shared" si="51"/>
        <v>747825.22515000007</v>
      </c>
    </row>
    <row r="241" spans="1:28" x14ac:dyDescent="0.25">
      <c r="A241" s="41">
        <v>45399</v>
      </c>
      <c r="B241" s="44" t="str">
        <f t="shared" si="40"/>
        <v>Apr</v>
      </c>
      <c r="C241" s="16" t="s">
        <v>3</v>
      </c>
      <c r="D241" s="16"/>
      <c r="E241" s="16" t="s">
        <v>34</v>
      </c>
      <c r="F241" s="16" t="s">
        <v>217</v>
      </c>
      <c r="G241" s="20" t="str">
        <f>IFERROR(VLOOKUP(F241,Sheet2!A:F,2,0),"")</f>
        <v>Dollar Rum</v>
      </c>
      <c r="H241" s="44">
        <f>IFERROR(VLOOKUP(F241,Sheet2!A:G,7,0),"")</f>
        <v>65</v>
      </c>
      <c r="I241" s="56">
        <f t="shared" si="52"/>
        <v>2363.3999999999996</v>
      </c>
      <c r="J241" s="17">
        <v>98</v>
      </c>
      <c r="K241" s="21">
        <v>204</v>
      </c>
      <c r="L241" s="21">
        <v>200</v>
      </c>
      <c r="M241" s="21">
        <v>0</v>
      </c>
      <c r="N241" s="19">
        <f t="shared" si="41"/>
        <v>404</v>
      </c>
      <c r="O241" s="20">
        <v>1</v>
      </c>
      <c r="P241" s="20">
        <f>IFERROR(VLOOKUP(F241,Sheet2!$A:$F,4,0),"")</f>
        <v>1161.27</v>
      </c>
      <c r="Q241" s="20">
        <f>IFERROR(VLOOKUP(F241,Sheet2!$A:$F,5,0),"")</f>
        <v>1190.1300000000001</v>
      </c>
      <c r="R241" s="20">
        <f>IFERROR(VLOOKUP(F241,Sheet2!$A:$F,6,0),"")</f>
        <v>1272.08</v>
      </c>
      <c r="S241" s="48">
        <f t="shared" si="42"/>
        <v>236899.08</v>
      </c>
      <c r="T241" s="48">
        <f t="shared" si="43"/>
        <v>238026.00000000003</v>
      </c>
      <c r="U241" s="48">
        <f t="shared" si="44"/>
        <v>0</v>
      </c>
      <c r="V241" s="48">
        <f t="shared" si="45"/>
        <v>474925.08</v>
      </c>
      <c r="W241" s="48">
        <f t="shared" si="46"/>
        <v>252883.79999999996</v>
      </c>
      <c r="X241" s="48">
        <f t="shared" si="47"/>
        <v>3545.0999999999995</v>
      </c>
      <c r="Y241" s="48">
        <f t="shared" si="48"/>
        <v>7313.5397999999996</v>
      </c>
      <c r="Z241" s="48">
        <f t="shared" si="49"/>
        <v>731.35397999999998</v>
      </c>
      <c r="AA241" s="48">
        <f t="shared" si="50"/>
        <v>7393.9887378000003</v>
      </c>
      <c r="AB241" s="42">
        <f t="shared" si="51"/>
        <v>746792.86251780007</v>
      </c>
    </row>
    <row r="242" spans="1:28" x14ac:dyDescent="0.25">
      <c r="A242" s="41">
        <v>45399</v>
      </c>
      <c r="B242" s="44" t="str">
        <f t="shared" si="40"/>
        <v>Apr</v>
      </c>
      <c r="C242" s="16" t="s">
        <v>3</v>
      </c>
      <c r="D242" s="16"/>
      <c r="E242" s="16" t="s">
        <v>34</v>
      </c>
      <c r="F242" s="16" t="s">
        <v>217</v>
      </c>
      <c r="G242" s="20" t="str">
        <f>IFERROR(VLOOKUP(F242,Sheet2!A:F,2,0),"")</f>
        <v>Dollar Rum</v>
      </c>
      <c r="H242" s="44">
        <f>IFERROR(VLOOKUP(F242,Sheet2!A:G,7,0),"")</f>
        <v>65</v>
      </c>
      <c r="I242" s="56">
        <f t="shared" si="52"/>
        <v>2340</v>
      </c>
      <c r="J242" s="17">
        <v>99</v>
      </c>
      <c r="K242" s="21">
        <v>200</v>
      </c>
      <c r="L242" s="21">
        <v>200</v>
      </c>
      <c r="M242" s="21">
        <v>0</v>
      </c>
      <c r="N242" s="19">
        <f t="shared" si="41"/>
        <v>400</v>
      </c>
      <c r="O242" s="20">
        <v>1</v>
      </c>
      <c r="P242" s="20">
        <f>IFERROR(VLOOKUP(F242,Sheet2!$A:$F,4,0),"")</f>
        <v>1161.27</v>
      </c>
      <c r="Q242" s="20">
        <f>IFERROR(VLOOKUP(F242,Sheet2!$A:$F,5,0),"")</f>
        <v>1190.1300000000001</v>
      </c>
      <c r="R242" s="20">
        <f>IFERROR(VLOOKUP(F242,Sheet2!$A:$F,6,0),"")</f>
        <v>1272.08</v>
      </c>
      <c r="S242" s="48">
        <f t="shared" si="42"/>
        <v>232254</v>
      </c>
      <c r="T242" s="48">
        <f t="shared" si="43"/>
        <v>238026.00000000003</v>
      </c>
      <c r="U242" s="48">
        <f t="shared" si="44"/>
        <v>0</v>
      </c>
      <c r="V242" s="48">
        <f t="shared" si="45"/>
        <v>470280</v>
      </c>
      <c r="W242" s="48">
        <f t="shared" si="46"/>
        <v>250380</v>
      </c>
      <c r="X242" s="48">
        <f t="shared" si="47"/>
        <v>3510</v>
      </c>
      <c r="Y242" s="48">
        <f t="shared" si="48"/>
        <v>7241.7</v>
      </c>
      <c r="Z242" s="48">
        <f t="shared" si="49"/>
        <v>724.17000000000007</v>
      </c>
      <c r="AA242" s="48">
        <f t="shared" si="50"/>
        <v>7321.3586999999998</v>
      </c>
      <c r="AB242" s="42">
        <f t="shared" si="51"/>
        <v>739457.22869999998</v>
      </c>
    </row>
    <row r="243" spans="1:28" x14ac:dyDescent="0.25">
      <c r="A243" s="41">
        <v>45399</v>
      </c>
      <c r="B243" s="44" t="str">
        <f t="shared" si="40"/>
        <v>Apr</v>
      </c>
      <c r="C243" s="16" t="s">
        <v>3</v>
      </c>
      <c r="D243" s="16"/>
      <c r="E243" s="16" t="s">
        <v>47</v>
      </c>
      <c r="F243" s="16" t="s">
        <v>217</v>
      </c>
      <c r="G243" s="20" t="str">
        <f>IFERROR(VLOOKUP(F243,Sheet2!A:F,2,0),"")</f>
        <v>Dollar Rum</v>
      </c>
      <c r="H243" s="44">
        <f>IFERROR(VLOOKUP(F243,Sheet2!A:G,7,0),"")</f>
        <v>65</v>
      </c>
      <c r="I243" s="56">
        <f t="shared" si="52"/>
        <v>2340</v>
      </c>
      <c r="J243" s="17">
        <v>100</v>
      </c>
      <c r="K243" s="21">
        <v>200</v>
      </c>
      <c r="L243" s="21">
        <v>200</v>
      </c>
      <c r="M243" s="21">
        <v>0</v>
      </c>
      <c r="N243" s="19">
        <f t="shared" si="41"/>
        <v>400</v>
      </c>
      <c r="O243" s="20">
        <v>1</v>
      </c>
      <c r="P243" s="20">
        <f>IFERROR(VLOOKUP(F243,Sheet2!$A:$F,4,0),"")</f>
        <v>1161.27</v>
      </c>
      <c r="Q243" s="20">
        <f>IFERROR(VLOOKUP(F243,Sheet2!$A:$F,5,0),"")</f>
        <v>1190.1300000000001</v>
      </c>
      <c r="R243" s="20">
        <f>IFERROR(VLOOKUP(F243,Sheet2!$A:$F,6,0),"")</f>
        <v>1272.08</v>
      </c>
      <c r="S243" s="48">
        <f t="shared" si="42"/>
        <v>232254</v>
      </c>
      <c r="T243" s="48">
        <f t="shared" si="43"/>
        <v>238026.00000000003</v>
      </c>
      <c r="U243" s="48">
        <f t="shared" si="44"/>
        <v>0</v>
      </c>
      <c r="V243" s="48">
        <f t="shared" si="45"/>
        <v>470280</v>
      </c>
      <c r="W243" s="48">
        <f t="shared" si="46"/>
        <v>250380</v>
      </c>
      <c r="X243" s="48">
        <f t="shared" si="47"/>
        <v>3510</v>
      </c>
      <c r="Y243" s="48">
        <f t="shared" si="48"/>
        <v>7241.7</v>
      </c>
      <c r="Z243" s="48">
        <f t="shared" si="49"/>
        <v>724.17000000000007</v>
      </c>
      <c r="AA243" s="48">
        <f t="shared" si="50"/>
        <v>7321.3586999999998</v>
      </c>
      <c r="AB243" s="42">
        <f t="shared" si="51"/>
        <v>739457.22869999998</v>
      </c>
    </row>
    <row r="244" spans="1:28" x14ac:dyDescent="0.25">
      <c r="A244" s="41">
        <v>45399</v>
      </c>
      <c r="B244" s="44" t="str">
        <f t="shared" si="40"/>
        <v>Apr</v>
      </c>
      <c r="C244" s="16" t="s">
        <v>3</v>
      </c>
      <c r="D244" s="16"/>
      <c r="E244" s="16" t="s">
        <v>47</v>
      </c>
      <c r="F244" s="16" t="s">
        <v>217</v>
      </c>
      <c r="G244" s="20" t="str">
        <f>IFERROR(VLOOKUP(F244,Sheet2!A:F,2,0),"")</f>
        <v>Dollar Rum</v>
      </c>
      <c r="H244" s="44">
        <f>IFERROR(VLOOKUP(F244,Sheet2!A:G,7,0),"")</f>
        <v>65</v>
      </c>
      <c r="I244" s="56">
        <f t="shared" si="52"/>
        <v>1755</v>
      </c>
      <c r="J244" s="17">
        <v>101</v>
      </c>
      <c r="K244" s="21">
        <v>200</v>
      </c>
      <c r="L244" s="21">
        <v>100</v>
      </c>
      <c r="M244" s="21">
        <v>0</v>
      </c>
      <c r="N244" s="19">
        <f t="shared" si="41"/>
        <v>300</v>
      </c>
      <c r="O244" s="20">
        <v>1</v>
      </c>
      <c r="P244" s="20">
        <f>IFERROR(VLOOKUP(F244,Sheet2!$A:$F,4,0),"")</f>
        <v>1161.27</v>
      </c>
      <c r="Q244" s="20">
        <f>IFERROR(VLOOKUP(F244,Sheet2!$A:$F,5,0),"")</f>
        <v>1190.1300000000001</v>
      </c>
      <c r="R244" s="20">
        <f>IFERROR(VLOOKUP(F244,Sheet2!$A:$F,6,0),"")</f>
        <v>1272.08</v>
      </c>
      <c r="S244" s="48">
        <f t="shared" si="42"/>
        <v>232254</v>
      </c>
      <c r="T244" s="48">
        <f t="shared" si="43"/>
        <v>119013.00000000001</v>
      </c>
      <c r="U244" s="48">
        <f t="shared" si="44"/>
        <v>0</v>
      </c>
      <c r="V244" s="48">
        <f t="shared" si="45"/>
        <v>351267</v>
      </c>
      <c r="W244" s="48">
        <f t="shared" si="46"/>
        <v>187785</v>
      </c>
      <c r="X244" s="48">
        <f t="shared" si="47"/>
        <v>2632.5</v>
      </c>
      <c r="Y244" s="48">
        <f t="shared" si="48"/>
        <v>5416.8450000000003</v>
      </c>
      <c r="Z244" s="48">
        <f t="shared" si="49"/>
        <v>541.68450000000007</v>
      </c>
      <c r="AA244" s="48">
        <f t="shared" si="50"/>
        <v>5476.4302949999992</v>
      </c>
      <c r="AB244" s="42">
        <f t="shared" si="51"/>
        <v>553119.45979499992</v>
      </c>
    </row>
    <row r="245" spans="1:28" x14ac:dyDescent="0.25">
      <c r="A245" s="41">
        <v>45399</v>
      </c>
      <c r="B245" s="44" t="str">
        <f t="shared" si="40"/>
        <v>Apr</v>
      </c>
      <c r="C245" s="16" t="s">
        <v>3</v>
      </c>
      <c r="D245" s="16"/>
      <c r="E245" s="16" t="s">
        <v>47</v>
      </c>
      <c r="F245" s="16" t="s">
        <v>217</v>
      </c>
      <c r="G245" s="20" t="str">
        <f>IFERROR(VLOOKUP(F245,Sheet2!A:F,2,0),"")</f>
        <v>Dollar Rum</v>
      </c>
      <c r="H245" s="44">
        <f>IFERROR(VLOOKUP(F245,Sheet2!A:G,7,0),"")</f>
        <v>65</v>
      </c>
      <c r="I245" s="56">
        <f t="shared" si="52"/>
        <v>1755</v>
      </c>
      <c r="J245" s="17">
        <v>102</v>
      </c>
      <c r="K245" s="21">
        <v>200</v>
      </c>
      <c r="L245" s="21">
        <v>100</v>
      </c>
      <c r="M245" s="21">
        <v>0</v>
      </c>
      <c r="N245" s="19">
        <f t="shared" si="41"/>
        <v>300</v>
      </c>
      <c r="O245" s="20">
        <v>1</v>
      </c>
      <c r="P245" s="20">
        <f>IFERROR(VLOOKUP(F245,Sheet2!$A:$F,4,0),"")</f>
        <v>1161.27</v>
      </c>
      <c r="Q245" s="20">
        <f>IFERROR(VLOOKUP(F245,Sheet2!$A:$F,5,0),"")</f>
        <v>1190.1300000000001</v>
      </c>
      <c r="R245" s="20">
        <f>IFERROR(VLOOKUP(F245,Sheet2!$A:$F,6,0),"")</f>
        <v>1272.08</v>
      </c>
      <c r="S245" s="48">
        <f t="shared" si="42"/>
        <v>232254</v>
      </c>
      <c r="T245" s="48">
        <f t="shared" si="43"/>
        <v>119013.00000000001</v>
      </c>
      <c r="U245" s="48">
        <f t="shared" si="44"/>
        <v>0</v>
      </c>
      <c r="V245" s="48">
        <f t="shared" si="45"/>
        <v>351267</v>
      </c>
      <c r="W245" s="48">
        <f t="shared" si="46"/>
        <v>187785</v>
      </c>
      <c r="X245" s="48">
        <f t="shared" si="47"/>
        <v>2632.5</v>
      </c>
      <c r="Y245" s="48">
        <f t="shared" si="48"/>
        <v>5416.8450000000003</v>
      </c>
      <c r="Z245" s="48">
        <f t="shared" si="49"/>
        <v>541.68450000000007</v>
      </c>
      <c r="AA245" s="48">
        <f t="shared" si="50"/>
        <v>5476.4302949999992</v>
      </c>
      <c r="AB245" s="42">
        <f t="shared" si="51"/>
        <v>553119.45979499992</v>
      </c>
    </row>
    <row r="246" spans="1:28" x14ac:dyDescent="0.25">
      <c r="A246" s="41">
        <v>45399</v>
      </c>
      <c r="B246" s="44" t="str">
        <f t="shared" si="40"/>
        <v>Apr</v>
      </c>
      <c r="C246" s="16" t="s">
        <v>86</v>
      </c>
      <c r="D246" s="16"/>
      <c r="E246" s="16" t="s">
        <v>87</v>
      </c>
      <c r="F246" s="16" t="s">
        <v>216</v>
      </c>
      <c r="G246" s="20" t="str">
        <f>IFERROR(VLOOKUP(F246,Sheet2!A:F,2,0),"")</f>
        <v>Jugni Saunfi</v>
      </c>
      <c r="H246" s="44">
        <f>IFERROR(VLOOKUP(F246,Sheet2!A:G,7,0),"")</f>
        <v>50</v>
      </c>
      <c r="I246" s="56">
        <f t="shared" si="52"/>
        <v>900</v>
      </c>
      <c r="J246" s="17">
        <v>1</v>
      </c>
      <c r="K246" s="21">
        <v>0</v>
      </c>
      <c r="L246" s="21">
        <v>100</v>
      </c>
      <c r="M246" s="21">
        <v>100</v>
      </c>
      <c r="N246" s="19">
        <f t="shared" si="41"/>
        <v>200</v>
      </c>
      <c r="O246" s="20">
        <v>1</v>
      </c>
      <c r="P246" s="20">
        <f>IFERROR(VLOOKUP(F246,Sheet2!$A:$F,4,0),"")</f>
        <v>919.43</v>
      </c>
      <c r="Q246" s="20">
        <f>IFERROR(VLOOKUP(F246,Sheet2!$A:$F,5,0),"")</f>
        <v>948.3</v>
      </c>
      <c r="R246" s="20">
        <f>IFERROR(VLOOKUP(F246,Sheet2!$A:$F,6,0),"")</f>
        <v>1030.25</v>
      </c>
      <c r="S246" s="48">
        <f t="shared" si="42"/>
        <v>0</v>
      </c>
      <c r="T246" s="48">
        <f t="shared" si="43"/>
        <v>94830</v>
      </c>
      <c r="U246" s="48">
        <f t="shared" si="44"/>
        <v>103025</v>
      </c>
      <c r="V246" s="48">
        <f t="shared" si="45"/>
        <v>197855</v>
      </c>
      <c r="W246" s="48">
        <f t="shared" si="46"/>
        <v>96300</v>
      </c>
      <c r="X246" s="48">
        <f t="shared" si="47"/>
        <v>1350</v>
      </c>
      <c r="Y246" s="48">
        <f t="shared" si="48"/>
        <v>2955.05</v>
      </c>
      <c r="Z246" s="48">
        <f t="shared" si="49"/>
        <v>295.50500000000005</v>
      </c>
      <c r="AA246" s="48">
        <f t="shared" si="50"/>
        <v>2987.55555</v>
      </c>
      <c r="AB246" s="42">
        <f t="shared" si="51"/>
        <v>301743.11054999998</v>
      </c>
    </row>
    <row r="247" spans="1:28" x14ac:dyDescent="0.25">
      <c r="A247" s="41">
        <v>45399</v>
      </c>
      <c r="B247" s="44" t="str">
        <f t="shared" si="40"/>
        <v>Apr</v>
      </c>
      <c r="C247" s="16" t="s">
        <v>86</v>
      </c>
      <c r="D247" s="16"/>
      <c r="E247" s="16" t="s">
        <v>87</v>
      </c>
      <c r="F247" s="16" t="s">
        <v>219</v>
      </c>
      <c r="G247" s="20" t="str">
        <f>IFERROR(VLOOKUP(F247,Sheet2!A:F,2,0),"")</f>
        <v>Club Whiskey</v>
      </c>
      <c r="H247" s="44">
        <f>IFERROR(VLOOKUP(F247,Sheet2!A:G,7,0),"")</f>
        <v>65</v>
      </c>
      <c r="I247" s="56">
        <f t="shared" si="52"/>
        <v>1901.2499999999998</v>
      </c>
      <c r="J247" s="17">
        <v>2</v>
      </c>
      <c r="K247" s="21">
        <v>225</v>
      </c>
      <c r="L247" s="21">
        <v>100</v>
      </c>
      <c r="M247" s="21">
        <v>0</v>
      </c>
      <c r="N247" s="19">
        <f t="shared" si="41"/>
        <v>325</v>
      </c>
      <c r="O247" s="20">
        <v>1</v>
      </c>
      <c r="P247" s="20">
        <f>IFERROR(VLOOKUP(F247,Sheet2!$A:$F,4,0),"")</f>
        <v>1160.02</v>
      </c>
      <c r="Q247" s="20">
        <f>IFERROR(VLOOKUP(F247,Sheet2!$A:$F,5,0),"")</f>
        <v>1188.9000000000001</v>
      </c>
      <c r="R247" s="20">
        <f>IFERROR(VLOOKUP(F247,Sheet2!$A:$F,6,0),"")</f>
        <v>1270.83</v>
      </c>
      <c r="S247" s="48">
        <f t="shared" si="42"/>
        <v>261004.5</v>
      </c>
      <c r="T247" s="48">
        <f t="shared" si="43"/>
        <v>118890.00000000001</v>
      </c>
      <c r="U247" s="48">
        <f t="shared" si="44"/>
        <v>0</v>
      </c>
      <c r="V247" s="48">
        <f t="shared" si="45"/>
        <v>379894.5</v>
      </c>
      <c r="W247" s="48">
        <f t="shared" si="46"/>
        <v>203433.74999999997</v>
      </c>
      <c r="X247" s="48">
        <f t="shared" si="47"/>
        <v>2851.8749999999995</v>
      </c>
      <c r="Y247" s="48">
        <f t="shared" si="48"/>
        <v>5861.8012500000004</v>
      </c>
      <c r="Z247" s="48">
        <f t="shared" si="49"/>
        <v>586.18012500000009</v>
      </c>
      <c r="AA247" s="48">
        <f t="shared" si="50"/>
        <v>5926.2810637499997</v>
      </c>
      <c r="AB247" s="42">
        <f t="shared" si="51"/>
        <v>598554.38743875001</v>
      </c>
    </row>
    <row r="248" spans="1:28" x14ac:dyDescent="0.25">
      <c r="A248" s="41">
        <v>45399</v>
      </c>
      <c r="B248" s="44" t="str">
        <f t="shared" si="40"/>
        <v>Apr</v>
      </c>
      <c r="C248" s="16" t="s">
        <v>86</v>
      </c>
      <c r="D248" s="16"/>
      <c r="E248" s="16" t="s">
        <v>87</v>
      </c>
      <c r="F248" s="16" t="s">
        <v>217</v>
      </c>
      <c r="G248" s="20" t="str">
        <f>IFERROR(VLOOKUP(F248,Sheet2!A:F,2,0),"")</f>
        <v>Dollar Rum</v>
      </c>
      <c r="H248" s="44">
        <f>IFERROR(VLOOKUP(F248,Sheet2!A:G,7,0),"")</f>
        <v>65</v>
      </c>
      <c r="I248" s="56">
        <f t="shared" si="52"/>
        <v>292.5</v>
      </c>
      <c r="J248" s="17">
        <v>2</v>
      </c>
      <c r="K248" s="21">
        <v>0</v>
      </c>
      <c r="L248" s="21">
        <v>25</v>
      </c>
      <c r="M248" s="21">
        <v>25</v>
      </c>
      <c r="N248" s="19">
        <f t="shared" si="41"/>
        <v>50</v>
      </c>
      <c r="O248" s="20">
        <v>1</v>
      </c>
      <c r="P248" s="20">
        <f>IFERROR(VLOOKUP(F248,Sheet2!$A:$F,4,0),"")</f>
        <v>1161.27</v>
      </c>
      <c r="Q248" s="20">
        <f>IFERROR(VLOOKUP(F248,Sheet2!$A:$F,5,0),"")</f>
        <v>1190.1300000000001</v>
      </c>
      <c r="R248" s="20">
        <f>IFERROR(VLOOKUP(F248,Sheet2!$A:$F,6,0),"")</f>
        <v>1272.08</v>
      </c>
      <c r="S248" s="48">
        <f t="shared" si="42"/>
        <v>0</v>
      </c>
      <c r="T248" s="48">
        <f t="shared" si="43"/>
        <v>29753.250000000004</v>
      </c>
      <c r="U248" s="48">
        <f t="shared" si="44"/>
        <v>31802</v>
      </c>
      <c r="V248" s="48">
        <f t="shared" si="45"/>
        <v>61555.25</v>
      </c>
      <c r="W248" s="48">
        <f t="shared" si="46"/>
        <v>31297.5</v>
      </c>
      <c r="X248" s="48">
        <f t="shared" si="47"/>
        <v>438.75</v>
      </c>
      <c r="Y248" s="48">
        <f t="shared" si="48"/>
        <v>932.91499999999996</v>
      </c>
      <c r="Z248" s="48">
        <f t="shared" si="49"/>
        <v>93.291499999999999</v>
      </c>
      <c r="AA248" s="48">
        <f t="shared" si="50"/>
        <v>943.17706499999997</v>
      </c>
      <c r="AB248" s="42">
        <f t="shared" si="51"/>
        <v>95260.883564999996</v>
      </c>
    </row>
    <row r="249" spans="1:28" x14ac:dyDescent="0.25">
      <c r="A249" s="41">
        <v>45399</v>
      </c>
      <c r="B249" s="44" t="str">
        <f t="shared" si="40"/>
        <v>Apr</v>
      </c>
      <c r="C249" s="16" t="s">
        <v>86</v>
      </c>
      <c r="D249" s="16"/>
      <c r="E249" s="16" t="s">
        <v>87</v>
      </c>
      <c r="F249" s="16" t="s">
        <v>223</v>
      </c>
      <c r="G249" s="20" t="str">
        <f>IFERROR(VLOOKUP(F249,Sheet2!A:F,2,0),"")</f>
        <v>Jalwa Mota Santra</v>
      </c>
      <c r="H249" s="44">
        <f>IFERROR(VLOOKUP(F249,Sheet2!A:G,7,0),"")</f>
        <v>50</v>
      </c>
      <c r="I249" s="56">
        <f t="shared" si="52"/>
        <v>337.5</v>
      </c>
      <c r="J249" s="17">
        <v>3</v>
      </c>
      <c r="K249" s="21">
        <v>25</v>
      </c>
      <c r="L249" s="21">
        <v>25</v>
      </c>
      <c r="M249" s="21">
        <v>25</v>
      </c>
      <c r="N249" s="19">
        <f t="shared" si="41"/>
        <v>75</v>
      </c>
      <c r="O249" s="20">
        <v>1</v>
      </c>
      <c r="P249" s="20">
        <f>IFERROR(VLOOKUP(F249,Sheet2!$A:$F,4,0),"")</f>
        <v>919.43</v>
      </c>
      <c r="Q249" s="20">
        <f>IFERROR(VLOOKUP(F249,Sheet2!$A:$F,5,0),"")</f>
        <v>948.3</v>
      </c>
      <c r="R249" s="20">
        <f>IFERROR(VLOOKUP(F249,Sheet2!$A:$F,6,0),"")</f>
        <v>1030.25</v>
      </c>
      <c r="S249" s="48">
        <f t="shared" si="42"/>
        <v>22985.75</v>
      </c>
      <c r="T249" s="48">
        <f t="shared" si="43"/>
        <v>23707.5</v>
      </c>
      <c r="U249" s="48">
        <f t="shared" si="44"/>
        <v>25756.25</v>
      </c>
      <c r="V249" s="48">
        <f t="shared" si="45"/>
        <v>72449.5</v>
      </c>
      <c r="W249" s="48">
        <f t="shared" si="46"/>
        <v>36112.5</v>
      </c>
      <c r="X249" s="48">
        <f t="shared" si="47"/>
        <v>506.25</v>
      </c>
      <c r="Y249" s="48">
        <f t="shared" si="48"/>
        <v>1090.6825000000001</v>
      </c>
      <c r="Z249" s="48">
        <f t="shared" si="49"/>
        <v>109.06825000000002</v>
      </c>
      <c r="AA249" s="48">
        <f t="shared" si="50"/>
        <v>1102.6800074999999</v>
      </c>
      <c r="AB249" s="42">
        <f t="shared" si="51"/>
        <v>111370.6807575</v>
      </c>
    </row>
    <row r="250" spans="1:28" x14ac:dyDescent="0.25">
      <c r="A250" s="41">
        <v>45399</v>
      </c>
      <c r="B250" s="44" t="str">
        <f t="shared" si="40"/>
        <v>Apr</v>
      </c>
      <c r="C250" s="16" t="s">
        <v>86</v>
      </c>
      <c r="D250" s="16"/>
      <c r="E250" s="16" t="s">
        <v>87</v>
      </c>
      <c r="F250" s="16" t="s">
        <v>216</v>
      </c>
      <c r="G250" s="20" t="str">
        <f>IFERROR(VLOOKUP(F250,Sheet2!A:F,2,0),"")</f>
        <v>Jugni Saunfi</v>
      </c>
      <c r="H250" s="44">
        <f>IFERROR(VLOOKUP(F250,Sheet2!A:G,7,0),"")</f>
        <v>50</v>
      </c>
      <c r="I250" s="56">
        <f t="shared" si="52"/>
        <v>1575</v>
      </c>
      <c r="J250" s="17">
        <v>3</v>
      </c>
      <c r="K250" s="21">
        <v>350</v>
      </c>
      <c r="L250" s="21">
        <v>0</v>
      </c>
      <c r="M250" s="21">
        <v>0</v>
      </c>
      <c r="N250" s="19">
        <f t="shared" si="41"/>
        <v>350</v>
      </c>
      <c r="O250" s="20">
        <v>1</v>
      </c>
      <c r="P250" s="20">
        <f>IFERROR(VLOOKUP(F250,Sheet2!$A:$F,4,0),"")</f>
        <v>919.43</v>
      </c>
      <c r="Q250" s="20">
        <f>IFERROR(VLOOKUP(F250,Sheet2!$A:$F,5,0),"")</f>
        <v>948.3</v>
      </c>
      <c r="R250" s="20">
        <f>IFERROR(VLOOKUP(F250,Sheet2!$A:$F,6,0),"")</f>
        <v>1030.25</v>
      </c>
      <c r="S250" s="48">
        <f t="shared" si="42"/>
        <v>321800.5</v>
      </c>
      <c r="T250" s="48">
        <f t="shared" si="43"/>
        <v>0</v>
      </c>
      <c r="U250" s="48">
        <f t="shared" si="44"/>
        <v>0</v>
      </c>
      <c r="V250" s="48">
        <f t="shared" si="45"/>
        <v>321800.5</v>
      </c>
      <c r="W250" s="48">
        <f t="shared" si="46"/>
        <v>168525</v>
      </c>
      <c r="X250" s="48">
        <f t="shared" si="47"/>
        <v>2362.5</v>
      </c>
      <c r="Y250" s="48">
        <f t="shared" si="48"/>
        <v>4926.88</v>
      </c>
      <c r="Z250" s="48">
        <f t="shared" si="49"/>
        <v>492.68800000000005</v>
      </c>
      <c r="AA250" s="48">
        <f t="shared" si="50"/>
        <v>4981.0756800000008</v>
      </c>
      <c r="AB250" s="42">
        <f t="shared" si="51"/>
        <v>503088.64368000004</v>
      </c>
    </row>
    <row r="251" spans="1:28" x14ac:dyDescent="0.25">
      <c r="A251" s="41">
        <v>45399</v>
      </c>
      <c r="B251" s="44" t="str">
        <f t="shared" si="40"/>
        <v>Apr</v>
      </c>
      <c r="C251" s="16" t="s">
        <v>86</v>
      </c>
      <c r="D251" s="16"/>
      <c r="E251" s="16" t="s">
        <v>87</v>
      </c>
      <c r="F251" s="16" t="s">
        <v>219</v>
      </c>
      <c r="G251" s="20" t="str">
        <f>IFERROR(VLOOKUP(F251,Sheet2!A:F,2,0),"")</f>
        <v>Club Whiskey</v>
      </c>
      <c r="H251" s="44">
        <f>IFERROR(VLOOKUP(F251,Sheet2!A:G,7,0),"")</f>
        <v>65</v>
      </c>
      <c r="I251" s="56">
        <f t="shared" si="52"/>
        <v>2340</v>
      </c>
      <c r="J251" s="17">
        <v>4</v>
      </c>
      <c r="K251" s="21">
        <v>400</v>
      </c>
      <c r="L251" s="21">
        <v>0</v>
      </c>
      <c r="M251" s="21">
        <v>0</v>
      </c>
      <c r="N251" s="19">
        <f t="shared" si="41"/>
        <v>400</v>
      </c>
      <c r="O251" s="20">
        <v>1</v>
      </c>
      <c r="P251" s="20">
        <f>IFERROR(VLOOKUP(F251,Sheet2!$A:$F,4,0),"")</f>
        <v>1160.02</v>
      </c>
      <c r="Q251" s="20">
        <f>IFERROR(VLOOKUP(F251,Sheet2!$A:$F,5,0),"")</f>
        <v>1188.9000000000001</v>
      </c>
      <c r="R251" s="20">
        <f>IFERROR(VLOOKUP(F251,Sheet2!$A:$F,6,0),"")</f>
        <v>1270.83</v>
      </c>
      <c r="S251" s="48">
        <f t="shared" si="42"/>
        <v>464008</v>
      </c>
      <c r="T251" s="48">
        <f t="shared" si="43"/>
        <v>0</v>
      </c>
      <c r="U251" s="48">
        <f t="shared" si="44"/>
        <v>0</v>
      </c>
      <c r="V251" s="48">
        <f t="shared" si="45"/>
        <v>464008</v>
      </c>
      <c r="W251" s="48">
        <f t="shared" si="46"/>
        <v>250380</v>
      </c>
      <c r="X251" s="48">
        <f t="shared" si="47"/>
        <v>3510</v>
      </c>
      <c r="Y251" s="48">
        <f t="shared" si="48"/>
        <v>7178.9800000000005</v>
      </c>
      <c r="Z251" s="48">
        <f t="shared" si="49"/>
        <v>717.89800000000014</v>
      </c>
      <c r="AA251" s="48">
        <f t="shared" si="50"/>
        <v>7257.9487800000006</v>
      </c>
      <c r="AB251" s="42">
        <f t="shared" si="51"/>
        <v>733052.82678</v>
      </c>
    </row>
    <row r="252" spans="1:28" x14ac:dyDescent="0.25">
      <c r="A252" s="41">
        <v>45399</v>
      </c>
      <c r="B252" s="44" t="str">
        <f t="shared" si="40"/>
        <v>Apr</v>
      </c>
      <c r="C252" s="16" t="s">
        <v>86</v>
      </c>
      <c r="D252" s="16"/>
      <c r="E252" s="16" t="s">
        <v>88</v>
      </c>
      <c r="F252" s="16" t="s">
        <v>219</v>
      </c>
      <c r="G252" s="20" t="str">
        <f>IFERROR(VLOOKUP(F252,Sheet2!A:F,2,0),"")</f>
        <v>Club Whiskey</v>
      </c>
      <c r="H252" s="44">
        <f>IFERROR(VLOOKUP(F252,Sheet2!A:G,7,0),"")</f>
        <v>65</v>
      </c>
      <c r="I252" s="56">
        <f t="shared" si="52"/>
        <v>2925</v>
      </c>
      <c r="J252" s="17">
        <v>5</v>
      </c>
      <c r="K252" s="21">
        <v>0</v>
      </c>
      <c r="L252" s="21">
        <v>250</v>
      </c>
      <c r="M252" s="21">
        <v>250</v>
      </c>
      <c r="N252" s="19">
        <f t="shared" si="41"/>
        <v>500</v>
      </c>
      <c r="O252" s="20">
        <v>1</v>
      </c>
      <c r="P252" s="20">
        <f>IFERROR(VLOOKUP(F252,Sheet2!$A:$F,4,0),"")</f>
        <v>1160.02</v>
      </c>
      <c r="Q252" s="20">
        <f>IFERROR(VLOOKUP(F252,Sheet2!$A:$F,5,0),"")</f>
        <v>1188.9000000000001</v>
      </c>
      <c r="R252" s="20">
        <f>IFERROR(VLOOKUP(F252,Sheet2!$A:$F,6,0),"")</f>
        <v>1270.83</v>
      </c>
      <c r="S252" s="48">
        <f t="shared" si="42"/>
        <v>0</v>
      </c>
      <c r="T252" s="48">
        <f t="shared" si="43"/>
        <v>297225</v>
      </c>
      <c r="U252" s="48">
        <f t="shared" si="44"/>
        <v>317707.5</v>
      </c>
      <c r="V252" s="48">
        <f t="shared" si="45"/>
        <v>614932.5</v>
      </c>
      <c r="W252" s="48">
        <f t="shared" si="46"/>
        <v>312975</v>
      </c>
      <c r="X252" s="48">
        <f t="shared" si="47"/>
        <v>4387.5</v>
      </c>
      <c r="Y252" s="48">
        <f t="shared" si="48"/>
        <v>9322.9500000000007</v>
      </c>
      <c r="Z252" s="48">
        <f t="shared" si="49"/>
        <v>932.29500000000007</v>
      </c>
      <c r="AA252" s="48">
        <f t="shared" si="50"/>
        <v>9425.50245</v>
      </c>
      <c r="AB252" s="42">
        <f t="shared" si="51"/>
        <v>951975.74745000002</v>
      </c>
    </row>
    <row r="253" spans="1:28" x14ac:dyDescent="0.25">
      <c r="A253" s="41">
        <v>45399</v>
      </c>
      <c r="B253" s="44" t="str">
        <f t="shared" si="40"/>
        <v>Apr</v>
      </c>
      <c r="C253" s="16" t="s">
        <v>86</v>
      </c>
      <c r="D253" s="16"/>
      <c r="E253" s="16" t="s">
        <v>88</v>
      </c>
      <c r="F253" s="16" t="s">
        <v>217</v>
      </c>
      <c r="G253" s="20" t="str">
        <f>IFERROR(VLOOKUP(F253,Sheet2!A:F,2,0),"")</f>
        <v>Dollar Rum</v>
      </c>
      <c r="H253" s="44">
        <f>IFERROR(VLOOKUP(F253,Sheet2!A:G,7,0),"")</f>
        <v>65</v>
      </c>
      <c r="I253" s="56">
        <f t="shared" si="52"/>
        <v>1462.5</v>
      </c>
      <c r="J253" s="17">
        <v>6</v>
      </c>
      <c r="K253" s="21">
        <v>250</v>
      </c>
      <c r="L253" s="21">
        <v>0</v>
      </c>
      <c r="M253" s="21">
        <v>0</v>
      </c>
      <c r="N253" s="19">
        <f t="shared" si="41"/>
        <v>250</v>
      </c>
      <c r="O253" s="20">
        <v>1</v>
      </c>
      <c r="P253" s="20">
        <f>IFERROR(VLOOKUP(F253,Sheet2!$A:$F,4,0),"")</f>
        <v>1161.27</v>
      </c>
      <c r="Q253" s="20">
        <f>IFERROR(VLOOKUP(F253,Sheet2!$A:$F,5,0),"")</f>
        <v>1190.1300000000001</v>
      </c>
      <c r="R253" s="20">
        <f>IFERROR(VLOOKUP(F253,Sheet2!$A:$F,6,0),"")</f>
        <v>1272.08</v>
      </c>
      <c r="S253" s="48">
        <f t="shared" si="42"/>
        <v>290317.5</v>
      </c>
      <c r="T253" s="48">
        <f t="shared" si="43"/>
        <v>0</v>
      </c>
      <c r="U253" s="48">
        <f t="shared" si="44"/>
        <v>0</v>
      </c>
      <c r="V253" s="48">
        <f t="shared" si="45"/>
        <v>290317.5</v>
      </c>
      <c r="W253" s="48">
        <f t="shared" si="46"/>
        <v>156487.5</v>
      </c>
      <c r="X253" s="48">
        <f t="shared" si="47"/>
        <v>2193.75</v>
      </c>
      <c r="Y253" s="48">
        <f t="shared" si="48"/>
        <v>4489.9875000000002</v>
      </c>
      <c r="Z253" s="48">
        <f t="shared" si="49"/>
        <v>448.99875000000003</v>
      </c>
      <c r="AA253" s="48">
        <f t="shared" si="50"/>
        <v>4539.3773625000003</v>
      </c>
      <c r="AB253" s="42">
        <f t="shared" si="51"/>
        <v>458477.11361250002</v>
      </c>
    </row>
    <row r="254" spans="1:28" x14ac:dyDescent="0.25">
      <c r="A254" s="41">
        <v>45399</v>
      </c>
      <c r="B254" s="44" t="str">
        <f t="shared" si="40"/>
        <v>Apr</v>
      </c>
      <c r="C254" s="16" t="s">
        <v>86</v>
      </c>
      <c r="D254" s="16"/>
      <c r="E254" s="16" t="s">
        <v>88</v>
      </c>
      <c r="F254" s="16" t="s">
        <v>217</v>
      </c>
      <c r="G254" s="20" t="str">
        <f>IFERROR(VLOOKUP(F254,Sheet2!A:F,2,0),"")</f>
        <v>Dollar Rum</v>
      </c>
      <c r="H254" s="44">
        <f>IFERROR(VLOOKUP(F254,Sheet2!A:G,7,0),"")</f>
        <v>65</v>
      </c>
      <c r="I254" s="56">
        <f t="shared" si="52"/>
        <v>1462.5</v>
      </c>
      <c r="J254" s="17">
        <v>7</v>
      </c>
      <c r="K254" s="21">
        <v>250</v>
      </c>
      <c r="L254" s="21">
        <v>0</v>
      </c>
      <c r="M254" s="21">
        <v>0</v>
      </c>
      <c r="N254" s="19">
        <f t="shared" si="41"/>
        <v>250</v>
      </c>
      <c r="O254" s="20">
        <v>1</v>
      </c>
      <c r="P254" s="20">
        <f>IFERROR(VLOOKUP(F254,Sheet2!$A:$F,4,0),"")</f>
        <v>1161.27</v>
      </c>
      <c r="Q254" s="20">
        <f>IFERROR(VLOOKUP(F254,Sheet2!$A:$F,5,0),"")</f>
        <v>1190.1300000000001</v>
      </c>
      <c r="R254" s="20">
        <f>IFERROR(VLOOKUP(F254,Sheet2!$A:$F,6,0),"")</f>
        <v>1272.08</v>
      </c>
      <c r="S254" s="48">
        <f t="shared" si="42"/>
        <v>290317.5</v>
      </c>
      <c r="T254" s="48">
        <f t="shared" si="43"/>
        <v>0</v>
      </c>
      <c r="U254" s="48">
        <f t="shared" si="44"/>
        <v>0</v>
      </c>
      <c r="V254" s="48">
        <f t="shared" si="45"/>
        <v>290317.5</v>
      </c>
      <c r="W254" s="48">
        <f t="shared" si="46"/>
        <v>156487.5</v>
      </c>
      <c r="X254" s="48">
        <f t="shared" si="47"/>
        <v>2193.75</v>
      </c>
      <c r="Y254" s="48">
        <f t="shared" si="48"/>
        <v>4489.9875000000002</v>
      </c>
      <c r="Z254" s="48">
        <f t="shared" si="49"/>
        <v>448.99875000000003</v>
      </c>
      <c r="AA254" s="48">
        <f t="shared" si="50"/>
        <v>4539.3773625000003</v>
      </c>
      <c r="AB254" s="42">
        <f t="shared" si="51"/>
        <v>458477.11361250002</v>
      </c>
    </row>
    <row r="255" spans="1:28" x14ac:dyDescent="0.25">
      <c r="A255" s="41">
        <v>45399</v>
      </c>
      <c r="B255" s="44" t="str">
        <f t="shared" si="40"/>
        <v>Apr</v>
      </c>
      <c r="C255" s="16" t="s">
        <v>86</v>
      </c>
      <c r="D255" s="16"/>
      <c r="E255" s="16" t="s">
        <v>88</v>
      </c>
      <c r="F255" s="16" t="s">
        <v>219</v>
      </c>
      <c r="G255" s="20" t="str">
        <f>IFERROR(VLOOKUP(F255,Sheet2!A:F,2,0),"")</f>
        <v>Club Whiskey</v>
      </c>
      <c r="H255" s="44">
        <f>IFERROR(VLOOKUP(F255,Sheet2!A:G,7,0),"")</f>
        <v>65</v>
      </c>
      <c r="I255" s="56">
        <f t="shared" si="52"/>
        <v>585</v>
      </c>
      <c r="J255" s="17">
        <v>8</v>
      </c>
      <c r="K255" s="21">
        <v>100</v>
      </c>
      <c r="L255" s="21">
        <v>0</v>
      </c>
      <c r="M255" s="21">
        <v>0</v>
      </c>
      <c r="N255" s="19">
        <f t="shared" si="41"/>
        <v>100</v>
      </c>
      <c r="O255" s="20">
        <v>1</v>
      </c>
      <c r="P255" s="20">
        <f>IFERROR(VLOOKUP(F255,Sheet2!$A:$F,4,0),"")</f>
        <v>1160.02</v>
      </c>
      <c r="Q255" s="20">
        <f>IFERROR(VLOOKUP(F255,Sheet2!$A:$F,5,0),"")</f>
        <v>1188.9000000000001</v>
      </c>
      <c r="R255" s="20">
        <f>IFERROR(VLOOKUP(F255,Sheet2!$A:$F,6,0),"")</f>
        <v>1270.83</v>
      </c>
      <c r="S255" s="48">
        <f t="shared" si="42"/>
        <v>116002</v>
      </c>
      <c r="T255" s="48">
        <f t="shared" si="43"/>
        <v>0</v>
      </c>
      <c r="U255" s="48">
        <f t="shared" si="44"/>
        <v>0</v>
      </c>
      <c r="V255" s="48">
        <f t="shared" si="45"/>
        <v>116002</v>
      </c>
      <c r="W255" s="48">
        <f t="shared" si="46"/>
        <v>62595</v>
      </c>
      <c r="X255" s="48">
        <f t="shared" si="47"/>
        <v>877.5</v>
      </c>
      <c r="Y255" s="48">
        <f t="shared" si="48"/>
        <v>1794.7450000000001</v>
      </c>
      <c r="Z255" s="48">
        <f t="shared" si="49"/>
        <v>179.47450000000003</v>
      </c>
      <c r="AA255" s="48">
        <f t="shared" si="50"/>
        <v>1814.4871950000002</v>
      </c>
      <c r="AB255" s="42">
        <f t="shared" si="51"/>
        <v>183263.206695</v>
      </c>
    </row>
    <row r="256" spans="1:28" x14ac:dyDescent="0.25">
      <c r="A256" s="41">
        <v>45399</v>
      </c>
      <c r="B256" s="44" t="str">
        <f t="shared" si="40"/>
        <v>Apr</v>
      </c>
      <c r="C256" s="16" t="s">
        <v>86</v>
      </c>
      <c r="D256" s="16"/>
      <c r="E256" s="16" t="s">
        <v>88</v>
      </c>
      <c r="F256" s="16" t="s">
        <v>217</v>
      </c>
      <c r="G256" s="20" t="str">
        <f>IFERROR(VLOOKUP(F256,Sheet2!A:F,2,0),"")</f>
        <v>Dollar Rum</v>
      </c>
      <c r="H256" s="44">
        <f>IFERROR(VLOOKUP(F256,Sheet2!A:G,7,0),"")</f>
        <v>65</v>
      </c>
      <c r="I256" s="56">
        <f t="shared" si="52"/>
        <v>1755</v>
      </c>
      <c r="J256" s="17">
        <v>8</v>
      </c>
      <c r="K256" s="21">
        <v>0</v>
      </c>
      <c r="L256" s="21">
        <v>200</v>
      </c>
      <c r="M256" s="21">
        <v>100</v>
      </c>
      <c r="N256" s="19">
        <f t="shared" si="41"/>
        <v>300</v>
      </c>
      <c r="O256" s="20">
        <v>1</v>
      </c>
      <c r="P256" s="20">
        <f>IFERROR(VLOOKUP(F256,Sheet2!$A:$F,4,0),"")</f>
        <v>1161.27</v>
      </c>
      <c r="Q256" s="20">
        <f>IFERROR(VLOOKUP(F256,Sheet2!$A:$F,5,0),"")</f>
        <v>1190.1300000000001</v>
      </c>
      <c r="R256" s="20">
        <f>IFERROR(VLOOKUP(F256,Sheet2!$A:$F,6,0),"")</f>
        <v>1272.08</v>
      </c>
      <c r="S256" s="48">
        <f t="shared" si="42"/>
        <v>0</v>
      </c>
      <c r="T256" s="48">
        <f t="shared" si="43"/>
        <v>238026.00000000003</v>
      </c>
      <c r="U256" s="48">
        <f t="shared" si="44"/>
        <v>127208</v>
      </c>
      <c r="V256" s="48">
        <f t="shared" si="45"/>
        <v>365234</v>
      </c>
      <c r="W256" s="48">
        <f t="shared" si="46"/>
        <v>187785</v>
      </c>
      <c r="X256" s="48">
        <f t="shared" si="47"/>
        <v>2632.5</v>
      </c>
      <c r="Y256" s="48">
        <f t="shared" si="48"/>
        <v>5556.5150000000003</v>
      </c>
      <c r="Z256" s="48">
        <f t="shared" si="49"/>
        <v>555.65150000000006</v>
      </c>
      <c r="AA256" s="48">
        <f t="shared" si="50"/>
        <v>5617.6366650000009</v>
      </c>
      <c r="AB256" s="42">
        <f t="shared" si="51"/>
        <v>567381.30316500005</v>
      </c>
    </row>
    <row r="257" spans="1:28" x14ac:dyDescent="0.25">
      <c r="A257" s="41">
        <v>45399</v>
      </c>
      <c r="B257" s="44" t="str">
        <f t="shared" si="40"/>
        <v>Apr</v>
      </c>
      <c r="C257" s="16" t="s">
        <v>59</v>
      </c>
      <c r="D257" s="16"/>
      <c r="E257" s="16" t="s">
        <v>109</v>
      </c>
      <c r="F257" s="16" t="s">
        <v>216</v>
      </c>
      <c r="G257" s="20" t="str">
        <f>IFERROR(VLOOKUP(F257,Sheet2!A:F,2,0),"")</f>
        <v>Jugni Saunfi</v>
      </c>
      <c r="H257" s="44">
        <f>IFERROR(VLOOKUP(F257,Sheet2!A:G,7,0),"")</f>
        <v>50</v>
      </c>
      <c r="I257" s="56">
        <f t="shared" si="52"/>
        <v>1350</v>
      </c>
      <c r="J257" s="17">
        <v>10</v>
      </c>
      <c r="K257" s="21">
        <v>150</v>
      </c>
      <c r="L257" s="21">
        <v>100</v>
      </c>
      <c r="M257" s="21">
        <v>50</v>
      </c>
      <c r="N257" s="19">
        <f t="shared" si="41"/>
        <v>300</v>
      </c>
      <c r="O257" s="20">
        <v>1</v>
      </c>
      <c r="P257" s="20">
        <f>IFERROR(VLOOKUP(F257,Sheet2!$A:$F,4,0),"")</f>
        <v>919.43</v>
      </c>
      <c r="Q257" s="20">
        <f>IFERROR(VLOOKUP(F257,Sheet2!$A:$F,5,0),"")</f>
        <v>948.3</v>
      </c>
      <c r="R257" s="20">
        <f>IFERROR(VLOOKUP(F257,Sheet2!$A:$F,6,0),"")</f>
        <v>1030.25</v>
      </c>
      <c r="S257" s="48">
        <f t="shared" si="42"/>
        <v>137914.5</v>
      </c>
      <c r="T257" s="48">
        <f t="shared" si="43"/>
        <v>94830</v>
      </c>
      <c r="U257" s="48">
        <f t="shared" si="44"/>
        <v>51512.5</v>
      </c>
      <c r="V257" s="48">
        <f t="shared" si="45"/>
        <v>284257</v>
      </c>
      <c r="W257" s="48">
        <f t="shared" si="46"/>
        <v>144450</v>
      </c>
      <c r="X257" s="48">
        <f t="shared" si="47"/>
        <v>2025</v>
      </c>
      <c r="Y257" s="48">
        <f t="shared" si="48"/>
        <v>4307.32</v>
      </c>
      <c r="Z257" s="48">
        <f t="shared" si="49"/>
        <v>430.73199999999997</v>
      </c>
      <c r="AA257" s="48">
        <f t="shared" si="50"/>
        <v>4354.7005200000003</v>
      </c>
      <c r="AB257" s="42">
        <f t="shared" si="51"/>
        <v>439824.75252000004</v>
      </c>
    </row>
    <row r="258" spans="1:28" x14ac:dyDescent="0.25">
      <c r="A258" s="41">
        <v>45400</v>
      </c>
      <c r="B258" s="44" t="str">
        <f t="shared" si="40"/>
        <v>Apr</v>
      </c>
      <c r="C258" s="16" t="s">
        <v>60</v>
      </c>
      <c r="D258" s="16"/>
      <c r="E258" s="16" t="s">
        <v>90</v>
      </c>
      <c r="F258" s="16" t="s">
        <v>213</v>
      </c>
      <c r="G258" s="20" t="str">
        <f>IFERROR(VLOOKUP(F258,Sheet2!A:F,2,0),"")</f>
        <v>Malwa</v>
      </c>
      <c r="H258" s="44">
        <f>IFERROR(VLOOKUP(F258,Sheet2!A:G,7,0),"")</f>
        <v>50</v>
      </c>
      <c r="I258" s="56">
        <f t="shared" si="52"/>
        <v>1575</v>
      </c>
      <c r="J258" s="17">
        <v>13</v>
      </c>
      <c r="K258" s="21">
        <v>0</v>
      </c>
      <c r="L258" s="21">
        <v>250</v>
      </c>
      <c r="M258" s="21">
        <v>100</v>
      </c>
      <c r="N258" s="19">
        <f t="shared" si="41"/>
        <v>350</v>
      </c>
      <c r="O258" s="20">
        <v>1</v>
      </c>
      <c r="P258" s="20">
        <f>IFERROR(VLOOKUP(F258,Sheet2!$A:$F,4,0),"")</f>
        <v>919.43</v>
      </c>
      <c r="Q258" s="20">
        <f>IFERROR(VLOOKUP(F258,Sheet2!$A:$F,5,0),"")</f>
        <v>948.3</v>
      </c>
      <c r="R258" s="20">
        <f>IFERROR(VLOOKUP(F258,Sheet2!$A:$F,6,0),"")</f>
        <v>1030.25</v>
      </c>
      <c r="S258" s="48">
        <f t="shared" si="42"/>
        <v>0</v>
      </c>
      <c r="T258" s="48">
        <f t="shared" si="43"/>
        <v>237075</v>
      </c>
      <c r="U258" s="48">
        <f t="shared" si="44"/>
        <v>103025</v>
      </c>
      <c r="V258" s="48">
        <f t="shared" si="45"/>
        <v>340100</v>
      </c>
      <c r="W258" s="48">
        <f t="shared" si="46"/>
        <v>168525</v>
      </c>
      <c r="X258" s="48">
        <f t="shared" si="47"/>
        <v>2362.5</v>
      </c>
      <c r="Y258" s="48">
        <f t="shared" si="48"/>
        <v>5109.875</v>
      </c>
      <c r="Z258" s="48">
        <f t="shared" si="49"/>
        <v>510.98750000000001</v>
      </c>
      <c r="AA258" s="48">
        <f t="shared" si="50"/>
        <v>5166.0836250000002</v>
      </c>
      <c r="AB258" s="42">
        <f t="shared" si="51"/>
        <v>521774.44612500002</v>
      </c>
    </row>
    <row r="259" spans="1:28" x14ac:dyDescent="0.25">
      <c r="A259" s="41">
        <v>45400</v>
      </c>
      <c r="B259" s="44" t="str">
        <f t="shared" si="40"/>
        <v>Apr</v>
      </c>
      <c r="C259" s="16" t="s">
        <v>60</v>
      </c>
      <c r="D259" s="16"/>
      <c r="E259" s="16" t="s">
        <v>90</v>
      </c>
      <c r="F259" s="16" t="s">
        <v>213</v>
      </c>
      <c r="G259" s="20" t="str">
        <f>IFERROR(VLOOKUP(F259,Sheet2!A:F,2,0),"")</f>
        <v>Malwa</v>
      </c>
      <c r="H259" s="44">
        <f>IFERROR(VLOOKUP(F259,Sheet2!A:G,7,0),"")</f>
        <v>50</v>
      </c>
      <c r="I259" s="56">
        <f t="shared" si="52"/>
        <v>1575</v>
      </c>
      <c r="J259" s="17">
        <v>14</v>
      </c>
      <c r="K259" s="21">
        <v>100</v>
      </c>
      <c r="L259" s="21">
        <v>250</v>
      </c>
      <c r="M259" s="21">
        <v>0</v>
      </c>
      <c r="N259" s="19">
        <f t="shared" si="41"/>
        <v>350</v>
      </c>
      <c r="O259" s="20">
        <v>1</v>
      </c>
      <c r="P259" s="20">
        <f>IFERROR(VLOOKUP(F259,Sheet2!$A:$F,4,0),"")</f>
        <v>919.43</v>
      </c>
      <c r="Q259" s="20">
        <f>IFERROR(VLOOKUP(F259,Sheet2!$A:$F,5,0),"")</f>
        <v>948.3</v>
      </c>
      <c r="R259" s="20">
        <f>IFERROR(VLOOKUP(F259,Sheet2!$A:$F,6,0),"")</f>
        <v>1030.25</v>
      </c>
      <c r="S259" s="48">
        <f t="shared" si="42"/>
        <v>91943</v>
      </c>
      <c r="T259" s="48">
        <f t="shared" si="43"/>
        <v>237075</v>
      </c>
      <c r="U259" s="48">
        <f t="shared" si="44"/>
        <v>0</v>
      </c>
      <c r="V259" s="48">
        <f t="shared" si="45"/>
        <v>329018</v>
      </c>
      <c r="W259" s="48">
        <f t="shared" si="46"/>
        <v>168525</v>
      </c>
      <c r="X259" s="48">
        <f t="shared" si="47"/>
        <v>2362.5</v>
      </c>
      <c r="Y259" s="48">
        <f t="shared" si="48"/>
        <v>4999.0550000000003</v>
      </c>
      <c r="Z259" s="48">
        <f t="shared" si="49"/>
        <v>499.90550000000007</v>
      </c>
      <c r="AA259" s="48">
        <f t="shared" si="50"/>
        <v>5054.044605</v>
      </c>
      <c r="AB259" s="42">
        <f t="shared" si="51"/>
        <v>510458.50510499999</v>
      </c>
    </row>
    <row r="260" spans="1:28" x14ac:dyDescent="0.25">
      <c r="A260" s="41">
        <v>45400</v>
      </c>
      <c r="B260" s="44" t="str">
        <f t="shared" si="40"/>
        <v>Apr</v>
      </c>
      <c r="C260" s="16" t="s">
        <v>60</v>
      </c>
      <c r="D260" s="16"/>
      <c r="E260" s="16" t="s">
        <v>90</v>
      </c>
      <c r="F260" s="16" t="s">
        <v>213</v>
      </c>
      <c r="G260" s="20" t="str">
        <f>IFERROR(VLOOKUP(F260,Sheet2!A:F,2,0),"")</f>
        <v>Malwa</v>
      </c>
      <c r="H260" s="44">
        <f>IFERROR(VLOOKUP(F260,Sheet2!A:G,7,0),"")</f>
        <v>50</v>
      </c>
      <c r="I260" s="56">
        <f t="shared" si="52"/>
        <v>1575</v>
      </c>
      <c r="J260" s="17">
        <v>15</v>
      </c>
      <c r="K260" s="21">
        <v>350</v>
      </c>
      <c r="L260" s="21">
        <v>0</v>
      </c>
      <c r="M260" s="21">
        <v>0</v>
      </c>
      <c r="N260" s="19">
        <f t="shared" si="41"/>
        <v>350</v>
      </c>
      <c r="O260" s="20">
        <v>1</v>
      </c>
      <c r="P260" s="20">
        <f>IFERROR(VLOOKUP(F260,Sheet2!$A:$F,4,0),"")</f>
        <v>919.43</v>
      </c>
      <c r="Q260" s="20">
        <f>IFERROR(VLOOKUP(F260,Sheet2!$A:$F,5,0),"")</f>
        <v>948.3</v>
      </c>
      <c r="R260" s="20">
        <f>IFERROR(VLOOKUP(F260,Sheet2!$A:$F,6,0),"")</f>
        <v>1030.25</v>
      </c>
      <c r="S260" s="48">
        <f t="shared" si="42"/>
        <v>321800.5</v>
      </c>
      <c r="T260" s="48">
        <f t="shared" si="43"/>
        <v>0</v>
      </c>
      <c r="U260" s="48">
        <f t="shared" si="44"/>
        <v>0</v>
      </c>
      <c r="V260" s="48">
        <f t="shared" si="45"/>
        <v>321800.5</v>
      </c>
      <c r="W260" s="48">
        <f t="shared" si="46"/>
        <v>168525</v>
      </c>
      <c r="X260" s="48">
        <f t="shared" si="47"/>
        <v>2362.5</v>
      </c>
      <c r="Y260" s="48">
        <f t="shared" si="48"/>
        <v>4926.88</v>
      </c>
      <c r="Z260" s="48">
        <f t="shared" si="49"/>
        <v>492.68800000000005</v>
      </c>
      <c r="AA260" s="48">
        <f t="shared" si="50"/>
        <v>4981.0756800000008</v>
      </c>
      <c r="AB260" s="42">
        <f t="shared" si="51"/>
        <v>503088.64368000004</v>
      </c>
    </row>
    <row r="261" spans="1:28" x14ac:dyDescent="0.25">
      <c r="A261" s="41">
        <v>45400</v>
      </c>
      <c r="B261" s="44" t="str">
        <f t="shared" ref="B261:B324" si="53">TEXT(A261,"MMM")</f>
        <v>Apr</v>
      </c>
      <c r="C261" s="16" t="s">
        <v>60</v>
      </c>
      <c r="D261" s="16"/>
      <c r="E261" s="16" t="s">
        <v>90</v>
      </c>
      <c r="F261" s="16" t="s">
        <v>213</v>
      </c>
      <c r="G261" s="20" t="str">
        <f>IFERROR(VLOOKUP(F261,Sheet2!A:F,2,0),"")</f>
        <v>Malwa</v>
      </c>
      <c r="H261" s="44">
        <f>IFERROR(VLOOKUP(F261,Sheet2!A:G,7,0),"")</f>
        <v>50</v>
      </c>
      <c r="I261" s="56">
        <f t="shared" si="52"/>
        <v>1575</v>
      </c>
      <c r="J261" s="17">
        <v>16</v>
      </c>
      <c r="K261" s="21">
        <v>350</v>
      </c>
      <c r="L261" s="21">
        <v>0</v>
      </c>
      <c r="M261" s="21">
        <v>0</v>
      </c>
      <c r="N261" s="19">
        <f t="shared" ref="N261:N324" si="54">SUM(K261:M261)</f>
        <v>350</v>
      </c>
      <c r="O261" s="20">
        <v>1</v>
      </c>
      <c r="P261" s="20">
        <f>IFERROR(VLOOKUP(F261,Sheet2!$A:$F,4,0),"")</f>
        <v>919.43</v>
      </c>
      <c r="Q261" s="20">
        <f>IFERROR(VLOOKUP(F261,Sheet2!$A:$F,5,0),"")</f>
        <v>948.3</v>
      </c>
      <c r="R261" s="20">
        <f>IFERROR(VLOOKUP(F261,Sheet2!$A:$F,6,0),"")</f>
        <v>1030.25</v>
      </c>
      <c r="S261" s="48">
        <f t="shared" ref="S261:S324" si="55">IFERROR(K261*P261," ")</f>
        <v>321800.5</v>
      </c>
      <c r="T261" s="48">
        <f t="shared" ref="T261:T324" si="56">IFERROR(Q261*L261," ")</f>
        <v>0</v>
      </c>
      <c r="U261" s="48">
        <f t="shared" ref="U261:U324" si="57">IFERROR(R261*M261," ")</f>
        <v>0</v>
      </c>
      <c r="V261" s="48">
        <f t="shared" ref="V261:V324" si="58">SUM(S261:U261)</f>
        <v>321800.5</v>
      </c>
      <c r="W261" s="48">
        <f t="shared" ref="W261:W324" si="59">IFERROR(IF(O261=1,I261*107)," ")+IFERROR(IF(O261=2,I261*53.5)," ")</f>
        <v>168525</v>
      </c>
      <c r="X261" s="48">
        <f t="shared" ref="X261:X324" si="60">I261*1.5</f>
        <v>2362.5</v>
      </c>
      <c r="Y261" s="48">
        <f t="shared" ref="Y261:Y324" si="61">IFERROR(SUM(V261:X261)*1%," ")</f>
        <v>4926.88</v>
      </c>
      <c r="Z261" s="48">
        <f t="shared" ref="Z261:Z324" si="62">IFERROR(Y261*10%," ")</f>
        <v>492.68800000000005</v>
      </c>
      <c r="AA261" s="48">
        <f t="shared" ref="AA261:AA324" si="63">IFERROR(SUM(V261:Z261)*1%," ")</f>
        <v>4981.0756800000008</v>
      </c>
      <c r="AB261" s="42">
        <f t="shared" ref="AB261:AB324" si="64">IFERROR(SUM(V261:AA261)," ")</f>
        <v>503088.64368000004</v>
      </c>
    </row>
    <row r="262" spans="1:28" x14ac:dyDescent="0.25">
      <c r="A262" s="41">
        <v>45400</v>
      </c>
      <c r="B262" s="44" t="str">
        <f t="shared" si="53"/>
        <v>Apr</v>
      </c>
      <c r="C262" s="16" t="s">
        <v>60</v>
      </c>
      <c r="D262" s="16"/>
      <c r="E262" s="16" t="s">
        <v>139</v>
      </c>
      <c r="F262" s="16" t="s">
        <v>219</v>
      </c>
      <c r="G262" s="20" t="str">
        <f>IFERROR(VLOOKUP(F262,Sheet2!A:F,2,0),"")</f>
        <v>Club Whiskey</v>
      </c>
      <c r="H262" s="44">
        <f>IFERROR(VLOOKUP(F262,Sheet2!A:G,7,0),"")</f>
        <v>65</v>
      </c>
      <c r="I262" s="56">
        <f t="shared" ref="I262:I325" si="65">IF(H262=50,N262*4.5)+IF(H262=65,N262*5.85)</f>
        <v>4094.9999999999995</v>
      </c>
      <c r="J262" s="17">
        <v>17</v>
      </c>
      <c r="K262" s="21">
        <v>300</v>
      </c>
      <c r="L262" s="21">
        <v>250</v>
      </c>
      <c r="M262" s="21">
        <v>150</v>
      </c>
      <c r="N262" s="19">
        <f t="shared" si="54"/>
        <v>700</v>
      </c>
      <c r="O262" s="20">
        <v>1</v>
      </c>
      <c r="P262" s="20">
        <f>IFERROR(VLOOKUP(F262,Sheet2!$A:$F,4,0),"")</f>
        <v>1160.02</v>
      </c>
      <c r="Q262" s="20">
        <f>IFERROR(VLOOKUP(F262,Sheet2!$A:$F,5,0),"")</f>
        <v>1188.9000000000001</v>
      </c>
      <c r="R262" s="20">
        <f>IFERROR(VLOOKUP(F262,Sheet2!$A:$F,6,0),"")</f>
        <v>1270.83</v>
      </c>
      <c r="S262" s="48">
        <f t="shared" si="55"/>
        <v>348006</v>
      </c>
      <c r="T262" s="48">
        <f t="shared" si="56"/>
        <v>297225</v>
      </c>
      <c r="U262" s="48">
        <f t="shared" si="57"/>
        <v>190624.5</v>
      </c>
      <c r="V262" s="48">
        <f t="shared" si="58"/>
        <v>835855.5</v>
      </c>
      <c r="W262" s="48">
        <f t="shared" si="59"/>
        <v>438164.99999999994</v>
      </c>
      <c r="X262" s="48">
        <f t="shared" si="60"/>
        <v>6142.4999999999991</v>
      </c>
      <c r="Y262" s="48">
        <f t="shared" si="61"/>
        <v>12801.630000000001</v>
      </c>
      <c r="Z262" s="48">
        <f t="shared" si="62"/>
        <v>1280.1630000000002</v>
      </c>
      <c r="AA262" s="48">
        <f t="shared" si="63"/>
        <v>12942.447929999998</v>
      </c>
      <c r="AB262" s="42">
        <f t="shared" si="64"/>
        <v>1307187.2409299999</v>
      </c>
    </row>
    <row r="263" spans="1:28" x14ac:dyDescent="0.25">
      <c r="A263" s="41">
        <v>45400</v>
      </c>
      <c r="B263" s="44" t="str">
        <f t="shared" si="53"/>
        <v>Apr</v>
      </c>
      <c r="C263" s="16" t="s">
        <v>60</v>
      </c>
      <c r="D263" s="16"/>
      <c r="E263" s="16" t="s">
        <v>139</v>
      </c>
      <c r="F263" s="16" t="s">
        <v>219</v>
      </c>
      <c r="G263" s="20" t="str">
        <f>IFERROR(VLOOKUP(F263,Sheet2!A:F,2,0),"")</f>
        <v>Club Whiskey</v>
      </c>
      <c r="H263" s="44">
        <f>IFERROR(VLOOKUP(F263,Sheet2!A:G,7,0),"")</f>
        <v>65</v>
      </c>
      <c r="I263" s="56">
        <f t="shared" si="65"/>
        <v>4094.9999999999995</v>
      </c>
      <c r="J263" s="17">
        <v>18</v>
      </c>
      <c r="K263" s="21">
        <v>300</v>
      </c>
      <c r="L263" s="21">
        <v>250</v>
      </c>
      <c r="M263" s="21">
        <v>150</v>
      </c>
      <c r="N263" s="19">
        <f t="shared" si="54"/>
        <v>700</v>
      </c>
      <c r="O263" s="20">
        <v>1</v>
      </c>
      <c r="P263" s="20">
        <f>IFERROR(VLOOKUP(F263,Sheet2!$A:$F,4,0),"")</f>
        <v>1160.02</v>
      </c>
      <c r="Q263" s="20">
        <f>IFERROR(VLOOKUP(F263,Sheet2!$A:$F,5,0),"")</f>
        <v>1188.9000000000001</v>
      </c>
      <c r="R263" s="20">
        <f>IFERROR(VLOOKUP(F263,Sheet2!$A:$F,6,0),"")</f>
        <v>1270.83</v>
      </c>
      <c r="S263" s="48">
        <f t="shared" si="55"/>
        <v>348006</v>
      </c>
      <c r="T263" s="48">
        <f t="shared" si="56"/>
        <v>297225</v>
      </c>
      <c r="U263" s="48">
        <f t="shared" si="57"/>
        <v>190624.5</v>
      </c>
      <c r="V263" s="48">
        <f t="shared" si="58"/>
        <v>835855.5</v>
      </c>
      <c r="W263" s="48">
        <f t="shared" si="59"/>
        <v>438164.99999999994</v>
      </c>
      <c r="X263" s="48">
        <f t="shared" si="60"/>
        <v>6142.4999999999991</v>
      </c>
      <c r="Y263" s="48">
        <f t="shared" si="61"/>
        <v>12801.630000000001</v>
      </c>
      <c r="Z263" s="48">
        <f t="shared" si="62"/>
        <v>1280.1630000000002</v>
      </c>
      <c r="AA263" s="48">
        <f t="shared" si="63"/>
        <v>12942.447929999998</v>
      </c>
      <c r="AB263" s="42">
        <f t="shared" si="64"/>
        <v>1307187.2409299999</v>
      </c>
    </row>
    <row r="264" spans="1:28" x14ac:dyDescent="0.25">
      <c r="A264" s="41">
        <v>45400</v>
      </c>
      <c r="B264" s="44" t="str">
        <f t="shared" si="53"/>
        <v>Apr</v>
      </c>
      <c r="C264" s="16" t="s">
        <v>53</v>
      </c>
      <c r="D264" s="16"/>
      <c r="E264" s="16" t="s">
        <v>56</v>
      </c>
      <c r="F264" s="16" t="s">
        <v>219</v>
      </c>
      <c r="G264" s="20" t="str">
        <f>IFERROR(VLOOKUP(F264,Sheet2!A:F,2,0),"")</f>
        <v>Club Whiskey</v>
      </c>
      <c r="H264" s="44">
        <f>IFERROR(VLOOKUP(F264,Sheet2!A:G,7,0),"")</f>
        <v>65</v>
      </c>
      <c r="I264" s="56">
        <f t="shared" si="65"/>
        <v>1755</v>
      </c>
      <c r="J264" s="17">
        <v>21</v>
      </c>
      <c r="K264" s="21">
        <v>300</v>
      </c>
      <c r="L264" s="21">
        <v>0</v>
      </c>
      <c r="M264" s="21">
        <v>0</v>
      </c>
      <c r="N264" s="19">
        <f t="shared" si="54"/>
        <v>300</v>
      </c>
      <c r="O264" s="20">
        <v>1</v>
      </c>
      <c r="P264" s="20">
        <f>IFERROR(VLOOKUP(F264,Sheet2!$A:$F,4,0),"")</f>
        <v>1160.02</v>
      </c>
      <c r="Q264" s="20">
        <f>IFERROR(VLOOKUP(F264,Sheet2!$A:$F,5,0),"")</f>
        <v>1188.9000000000001</v>
      </c>
      <c r="R264" s="20">
        <f>IFERROR(VLOOKUP(F264,Sheet2!$A:$F,6,0),"")</f>
        <v>1270.83</v>
      </c>
      <c r="S264" s="48">
        <f t="shared" si="55"/>
        <v>348006</v>
      </c>
      <c r="T264" s="48">
        <f t="shared" si="56"/>
        <v>0</v>
      </c>
      <c r="U264" s="48">
        <f t="shared" si="57"/>
        <v>0</v>
      </c>
      <c r="V264" s="48">
        <f t="shared" si="58"/>
        <v>348006</v>
      </c>
      <c r="W264" s="48">
        <f t="shared" si="59"/>
        <v>187785</v>
      </c>
      <c r="X264" s="48">
        <f t="shared" si="60"/>
        <v>2632.5</v>
      </c>
      <c r="Y264" s="48">
        <f t="shared" si="61"/>
        <v>5384.2349999999997</v>
      </c>
      <c r="Z264" s="48">
        <f t="shared" si="62"/>
        <v>538.42349999999999</v>
      </c>
      <c r="AA264" s="48">
        <f t="shared" si="63"/>
        <v>5443.461585</v>
      </c>
      <c r="AB264" s="42">
        <f t="shared" si="64"/>
        <v>549789.62008500006</v>
      </c>
    </row>
    <row r="265" spans="1:28" x14ac:dyDescent="0.25">
      <c r="A265" s="41">
        <v>45400</v>
      </c>
      <c r="B265" s="44" t="str">
        <f t="shared" si="53"/>
        <v>Apr</v>
      </c>
      <c r="C265" s="16" t="s">
        <v>53</v>
      </c>
      <c r="D265" s="16"/>
      <c r="E265" s="16" t="s">
        <v>56</v>
      </c>
      <c r="F265" s="16" t="s">
        <v>219</v>
      </c>
      <c r="G265" s="20" t="str">
        <f>IFERROR(VLOOKUP(F265,Sheet2!A:F,2,0),"")</f>
        <v>Club Whiskey</v>
      </c>
      <c r="H265" s="44">
        <f>IFERROR(VLOOKUP(F265,Sheet2!A:G,7,0),"")</f>
        <v>65</v>
      </c>
      <c r="I265" s="56">
        <f t="shared" si="65"/>
        <v>3510</v>
      </c>
      <c r="J265" s="17">
        <v>22</v>
      </c>
      <c r="K265" s="21">
        <v>600</v>
      </c>
      <c r="L265" s="21">
        <v>0</v>
      </c>
      <c r="M265" s="21">
        <v>0</v>
      </c>
      <c r="N265" s="19">
        <f t="shared" si="54"/>
        <v>600</v>
      </c>
      <c r="O265" s="20">
        <v>1</v>
      </c>
      <c r="P265" s="20">
        <f>IFERROR(VLOOKUP(F265,Sheet2!$A:$F,4,0),"")</f>
        <v>1160.02</v>
      </c>
      <c r="Q265" s="20">
        <f>IFERROR(VLOOKUP(F265,Sheet2!$A:$F,5,0),"")</f>
        <v>1188.9000000000001</v>
      </c>
      <c r="R265" s="20">
        <f>IFERROR(VLOOKUP(F265,Sheet2!$A:$F,6,0),"")</f>
        <v>1270.83</v>
      </c>
      <c r="S265" s="48">
        <f t="shared" si="55"/>
        <v>696012</v>
      </c>
      <c r="T265" s="48">
        <f t="shared" si="56"/>
        <v>0</v>
      </c>
      <c r="U265" s="48">
        <f t="shared" si="57"/>
        <v>0</v>
      </c>
      <c r="V265" s="48">
        <f t="shared" si="58"/>
        <v>696012</v>
      </c>
      <c r="W265" s="48">
        <f t="shared" si="59"/>
        <v>375570</v>
      </c>
      <c r="X265" s="48">
        <f t="shared" si="60"/>
        <v>5265</v>
      </c>
      <c r="Y265" s="48">
        <f t="shared" si="61"/>
        <v>10768.47</v>
      </c>
      <c r="Z265" s="48">
        <f t="shared" si="62"/>
        <v>1076.847</v>
      </c>
      <c r="AA265" s="48">
        <f t="shared" si="63"/>
        <v>10886.92317</v>
      </c>
      <c r="AB265" s="42">
        <f t="shared" si="64"/>
        <v>1099579.2401700001</v>
      </c>
    </row>
    <row r="266" spans="1:28" x14ac:dyDescent="0.25">
      <c r="A266" s="41">
        <v>45400</v>
      </c>
      <c r="B266" s="44" t="str">
        <f t="shared" si="53"/>
        <v>Apr</v>
      </c>
      <c r="C266" s="16" t="s">
        <v>53</v>
      </c>
      <c r="D266" s="16"/>
      <c r="E266" s="16" t="s">
        <v>141</v>
      </c>
      <c r="F266" s="16" t="s">
        <v>219</v>
      </c>
      <c r="G266" s="20" t="str">
        <f>IFERROR(VLOOKUP(F266,Sheet2!A:F,2,0),"")</f>
        <v>Club Whiskey</v>
      </c>
      <c r="H266" s="44">
        <f>IFERROR(VLOOKUP(F266,Sheet2!A:G,7,0),"")</f>
        <v>65</v>
      </c>
      <c r="I266" s="56">
        <f t="shared" si="65"/>
        <v>585</v>
      </c>
      <c r="J266" s="17">
        <v>23</v>
      </c>
      <c r="K266" s="21">
        <v>0</v>
      </c>
      <c r="L266" s="21">
        <v>0</v>
      </c>
      <c r="M266" s="21">
        <v>100</v>
      </c>
      <c r="N266" s="19">
        <f t="shared" si="54"/>
        <v>100</v>
      </c>
      <c r="O266" s="20">
        <v>1</v>
      </c>
      <c r="P266" s="20">
        <f>IFERROR(VLOOKUP(F266,Sheet2!$A:$F,4,0),"")</f>
        <v>1160.02</v>
      </c>
      <c r="Q266" s="20">
        <f>IFERROR(VLOOKUP(F266,Sheet2!$A:$F,5,0),"")</f>
        <v>1188.9000000000001</v>
      </c>
      <c r="R266" s="20">
        <f>IFERROR(VLOOKUP(F266,Sheet2!$A:$F,6,0),"")</f>
        <v>1270.83</v>
      </c>
      <c r="S266" s="48">
        <f t="shared" si="55"/>
        <v>0</v>
      </c>
      <c r="T266" s="48">
        <f t="shared" si="56"/>
        <v>0</v>
      </c>
      <c r="U266" s="48">
        <f t="shared" si="57"/>
        <v>127083</v>
      </c>
      <c r="V266" s="48">
        <f t="shared" si="58"/>
        <v>127083</v>
      </c>
      <c r="W266" s="48">
        <f t="shared" si="59"/>
        <v>62595</v>
      </c>
      <c r="X266" s="48">
        <f t="shared" si="60"/>
        <v>877.5</v>
      </c>
      <c r="Y266" s="48">
        <f t="shared" si="61"/>
        <v>1905.5550000000001</v>
      </c>
      <c r="Z266" s="48">
        <f t="shared" si="62"/>
        <v>190.55550000000002</v>
      </c>
      <c r="AA266" s="48">
        <f t="shared" si="63"/>
        <v>1926.5161049999999</v>
      </c>
      <c r="AB266" s="42">
        <f t="shared" si="64"/>
        <v>194578.12660499997</v>
      </c>
    </row>
    <row r="267" spans="1:28" x14ac:dyDescent="0.25">
      <c r="A267" s="41">
        <v>45400</v>
      </c>
      <c r="B267" s="44" t="str">
        <f t="shared" si="53"/>
        <v>Apr</v>
      </c>
      <c r="C267" s="16" t="s">
        <v>53</v>
      </c>
      <c r="D267" s="16"/>
      <c r="E267" s="16" t="s">
        <v>82</v>
      </c>
      <c r="F267" s="16" t="s">
        <v>218</v>
      </c>
      <c r="G267" s="20" t="str">
        <f>IFERROR(VLOOKUP(F267,Sheet2!A:F,2,0),"")</f>
        <v>Club Rum</v>
      </c>
      <c r="H267" s="44">
        <f>IFERROR(VLOOKUP(F267,Sheet2!A:G,7,0),"")</f>
        <v>65</v>
      </c>
      <c r="I267" s="56">
        <f t="shared" si="65"/>
        <v>1170</v>
      </c>
      <c r="J267" s="17">
        <v>24</v>
      </c>
      <c r="K267" s="21">
        <v>200</v>
      </c>
      <c r="L267" s="21">
        <v>0</v>
      </c>
      <c r="M267" s="21">
        <v>0</v>
      </c>
      <c r="N267" s="19">
        <f t="shared" si="54"/>
        <v>200</v>
      </c>
      <c r="O267" s="20">
        <v>1</v>
      </c>
      <c r="P267" s="20">
        <f>IFERROR(VLOOKUP(F267,Sheet2!$A:$F,4,0),"")</f>
        <v>1161.27</v>
      </c>
      <c r="Q267" s="20">
        <f>IFERROR(VLOOKUP(F267,Sheet2!$A:$F,5,0),"")</f>
        <v>1190.1300000000001</v>
      </c>
      <c r="R267" s="20">
        <f>IFERROR(VLOOKUP(F267,Sheet2!$A:$F,6,0),"")</f>
        <v>1272.08</v>
      </c>
      <c r="S267" s="48">
        <f t="shared" si="55"/>
        <v>232254</v>
      </c>
      <c r="T267" s="48">
        <f t="shared" si="56"/>
        <v>0</v>
      </c>
      <c r="U267" s="48">
        <f t="shared" si="57"/>
        <v>0</v>
      </c>
      <c r="V267" s="48">
        <f t="shared" si="58"/>
        <v>232254</v>
      </c>
      <c r="W267" s="48">
        <f t="shared" si="59"/>
        <v>125190</v>
      </c>
      <c r="X267" s="48">
        <f t="shared" si="60"/>
        <v>1755</v>
      </c>
      <c r="Y267" s="48">
        <f t="shared" si="61"/>
        <v>3591.9900000000002</v>
      </c>
      <c r="Z267" s="48">
        <f t="shared" si="62"/>
        <v>359.19900000000007</v>
      </c>
      <c r="AA267" s="48">
        <f t="shared" si="63"/>
        <v>3631.50189</v>
      </c>
      <c r="AB267" s="42">
        <f t="shared" si="64"/>
        <v>366781.69089000003</v>
      </c>
    </row>
    <row r="268" spans="1:28" x14ac:dyDescent="0.25">
      <c r="A268" s="41">
        <v>45400</v>
      </c>
      <c r="B268" s="44" t="str">
        <f t="shared" si="53"/>
        <v>Apr</v>
      </c>
      <c r="C268" s="16" t="s">
        <v>53</v>
      </c>
      <c r="D268" s="16"/>
      <c r="E268" s="16" t="s">
        <v>82</v>
      </c>
      <c r="F268" s="16" t="s">
        <v>219</v>
      </c>
      <c r="G268" s="20" t="str">
        <f>IFERROR(VLOOKUP(F268,Sheet2!A:F,2,0),"")</f>
        <v>Club Whiskey</v>
      </c>
      <c r="H268" s="44">
        <f>IFERROR(VLOOKUP(F268,Sheet2!A:G,7,0),"")</f>
        <v>65</v>
      </c>
      <c r="I268" s="56">
        <f t="shared" si="65"/>
        <v>1170</v>
      </c>
      <c r="J268" s="17">
        <v>24</v>
      </c>
      <c r="K268" s="21">
        <v>200</v>
      </c>
      <c r="L268" s="21">
        <v>0</v>
      </c>
      <c r="M268" s="21">
        <v>0</v>
      </c>
      <c r="N268" s="19">
        <f t="shared" si="54"/>
        <v>200</v>
      </c>
      <c r="O268" s="20">
        <v>1</v>
      </c>
      <c r="P268" s="20">
        <f>IFERROR(VLOOKUP(F268,Sheet2!$A:$F,4,0),"")</f>
        <v>1160.02</v>
      </c>
      <c r="Q268" s="20">
        <f>IFERROR(VLOOKUP(F268,Sheet2!$A:$F,5,0),"")</f>
        <v>1188.9000000000001</v>
      </c>
      <c r="R268" s="20">
        <f>IFERROR(VLOOKUP(F268,Sheet2!$A:$F,6,0),"")</f>
        <v>1270.83</v>
      </c>
      <c r="S268" s="48">
        <f t="shared" si="55"/>
        <v>232004</v>
      </c>
      <c r="T268" s="48">
        <f t="shared" si="56"/>
        <v>0</v>
      </c>
      <c r="U268" s="48">
        <f t="shared" si="57"/>
        <v>0</v>
      </c>
      <c r="V268" s="48">
        <f t="shared" si="58"/>
        <v>232004</v>
      </c>
      <c r="W268" s="48">
        <f t="shared" si="59"/>
        <v>125190</v>
      </c>
      <c r="X268" s="48">
        <f t="shared" si="60"/>
        <v>1755</v>
      </c>
      <c r="Y268" s="48">
        <f t="shared" si="61"/>
        <v>3589.4900000000002</v>
      </c>
      <c r="Z268" s="48">
        <f t="shared" si="62"/>
        <v>358.94900000000007</v>
      </c>
      <c r="AA268" s="48">
        <f t="shared" si="63"/>
        <v>3628.9743900000003</v>
      </c>
      <c r="AB268" s="42">
        <f t="shared" si="64"/>
        <v>366526.41339</v>
      </c>
    </row>
    <row r="269" spans="1:28" x14ac:dyDescent="0.25">
      <c r="A269" s="41">
        <v>45400</v>
      </c>
      <c r="B269" s="44" t="str">
        <f t="shared" si="53"/>
        <v>Apr</v>
      </c>
      <c r="C269" s="16" t="s">
        <v>53</v>
      </c>
      <c r="D269" s="16"/>
      <c r="E269" s="16" t="s">
        <v>81</v>
      </c>
      <c r="F269" s="16" t="s">
        <v>219</v>
      </c>
      <c r="G269" s="20" t="str">
        <f>IFERROR(VLOOKUP(F269,Sheet2!A:F,2,0),"")</f>
        <v>Club Whiskey</v>
      </c>
      <c r="H269" s="44">
        <f>IFERROR(VLOOKUP(F269,Sheet2!A:G,7,0),"")</f>
        <v>65</v>
      </c>
      <c r="I269" s="56">
        <f t="shared" si="65"/>
        <v>585</v>
      </c>
      <c r="J269" s="17">
        <v>25</v>
      </c>
      <c r="K269" s="21">
        <v>100</v>
      </c>
      <c r="L269" s="21">
        <v>0</v>
      </c>
      <c r="M269" s="21">
        <v>0</v>
      </c>
      <c r="N269" s="19">
        <f t="shared" si="54"/>
        <v>100</v>
      </c>
      <c r="O269" s="20">
        <v>1</v>
      </c>
      <c r="P269" s="20">
        <f>IFERROR(VLOOKUP(F269,Sheet2!$A:$F,4,0),"")</f>
        <v>1160.02</v>
      </c>
      <c r="Q269" s="20">
        <f>IFERROR(VLOOKUP(F269,Sheet2!$A:$F,5,0),"")</f>
        <v>1188.9000000000001</v>
      </c>
      <c r="R269" s="20">
        <f>IFERROR(VLOOKUP(F269,Sheet2!$A:$F,6,0),"")</f>
        <v>1270.83</v>
      </c>
      <c r="S269" s="48">
        <f t="shared" si="55"/>
        <v>116002</v>
      </c>
      <c r="T269" s="48">
        <f t="shared" si="56"/>
        <v>0</v>
      </c>
      <c r="U269" s="48">
        <f t="shared" si="57"/>
        <v>0</v>
      </c>
      <c r="V269" s="48">
        <f t="shared" si="58"/>
        <v>116002</v>
      </c>
      <c r="W269" s="48">
        <f t="shared" si="59"/>
        <v>62595</v>
      </c>
      <c r="X269" s="48">
        <f t="shared" si="60"/>
        <v>877.5</v>
      </c>
      <c r="Y269" s="48">
        <f t="shared" si="61"/>
        <v>1794.7450000000001</v>
      </c>
      <c r="Z269" s="48">
        <f t="shared" si="62"/>
        <v>179.47450000000003</v>
      </c>
      <c r="AA269" s="48">
        <f t="shared" si="63"/>
        <v>1814.4871950000002</v>
      </c>
      <c r="AB269" s="42">
        <f t="shared" si="64"/>
        <v>183263.206695</v>
      </c>
    </row>
    <row r="270" spans="1:28" x14ac:dyDescent="0.25">
      <c r="A270" s="41">
        <v>45400</v>
      </c>
      <c r="B270" s="44" t="str">
        <f t="shared" si="53"/>
        <v>Apr</v>
      </c>
      <c r="C270" s="16" t="s">
        <v>53</v>
      </c>
      <c r="D270" s="16"/>
      <c r="E270" s="16" t="s">
        <v>92</v>
      </c>
      <c r="F270" s="16" t="s">
        <v>219</v>
      </c>
      <c r="G270" s="20" t="str">
        <f>IFERROR(VLOOKUP(F270,Sheet2!A:F,2,0),"")</f>
        <v>Club Whiskey</v>
      </c>
      <c r="H270" s="44">
        <f>IFERROR(VLOOKUP(F270,Sheet2!A:G,7,0),"")</f>
        <v>65</v>
      </c>
      <c r="I270" s="56">
        <f t="shared" si="65"/>
        <v>585</v>
      </c>
      <c r="J270" s="17">
        <v>26</v>
      </c>
      <c r="K270" s="21">
        <v>100</v>
      </c>
      <c r="L270" s="21">
        <v>0</v>
      </c>
      <c r="M270" s="21">
        <v>0</v>
      </c>
      <c r="N270" s="19">
        <f t="shared" si="54"/>
        <v>100</v>
      </c>
      <c r="O270" s="20">
        <v>1</v>
      </c>
      <c r="P270" s="20">
        <f>IFERROR(VLOOKUP(F270,Sheet2!$A:$F,4,0),"")</f>
        <v>1160.02</v>
      </c>
      <c r="Q270" s="20">
        <f>IFERROR(VLOOKUP(F270,Sheet2!$A:$F,5,0),"")</f>
        <v>1188.9000000000001</v>
      </c>
      <c r="R270" s="20">
        <f>IFERROR(VLOOKUP(F270,Sheet2!$A:$F,6,0),"")</f>
        <v>1270.83</v>
      </c>
      <c r="S270" s="48">
        <f t="shared" si="55"/>
        <v>116002</v>
      </c>
      <c r="T270" s="48">
        <f t="shared" si="56"/>
        <v>0</v>
      </c>
      <c r="U270" s="48">
        <f t="shared" si="57"/>
        <v>0</v>
      </c>
      <c r="V270" s="48">
        <f t="shared" si="58"/>
        <v>116002</v>
      </c>
      <c r="W270" s="48">
        <f t="shared" si="59"/>
        <v>62595</v>
      </c>
      <c r="X270" s="48">
        <f t="shared" si="60"/>
        <v>877.5</v>
      </c>
      <c r="Y270" s="48">
        <f t="shared" si="61"/>
        <v>1794.7450000000001</v>
      </c>
      <c r="Z270" s="48">
        <f t="shared" si="62"/>
        <v>179.47450000000003</v>
      </c>
      <c r="AA270" s="48">
        <f t="shared" si="63"/>
        <v>1814.4871950000002</v>
      </c>
      <c r="AB270" s="42">
        <f t="shared" si="64"/>
        <v>183263.206695</v>
      </c>
    </row>
    <row r="271" spans="1:28" x14ac:dyDescent="0.25">
      <c r="A271" s="41">
        <v>45400</v>
      </c>
      <c r="B271" s="44" t="str">
        <f t="shared" si="53"/>
        <v>Apr</v>
      </c>
      <c r="C271" s="16" t="s">
        <v>53</v>
      </c>
      <c r="D271" s="16"/>
      <c r="E271" s="16" t="s">
        <v>92</v>
      </c>
      <c r="F271" s="16" t="s">
        <v>219</v>
      </c>
      <c r="G271" s="20" t="str">
        <f>IFERROR(VLOOKUP(F271,Sheet2!A:F,2,0),"")</f>
        <v>Club Whiskey</v>
      </c>
      <c r="H271" s="44">
        <f>IFERROR(VLOOKUP(F271,Sheet2!A:G,7,0),"")</f>
        <v>65</v>
      </c>
      <c r="I271" s="56">
        <f t="shared" si="65"/>
        <v>1170</v>
      </c>
      <c r="J271" s="17">
        <v>27</v>
      </c>
      <c r="K271" s="21">
        <v>100</v>
      </c>
      <c r="L271" s="21">
        <v>100</v>
      </c>
      <c r="M271" s="21">
        <v>0</v>
      </c>
      <c r="N271" s="19">
        <f t="shared" si="54"/>
        <v>200</v>
      </c>
      <c r="O271" s="20">
        <v>1</v>
      </c>
      <c r="P271" s="20">
        <f>IFERROR(VLOOKUP(F271,Sheet2!$A:$F,4,0),"")</f>
        <v>1160.02</v>
      </c>
      <c r="Q271" s="20">
        <f>IFERROR(VLOOKUP(F271,Sheet2!$A:$F,5,0),"")</f>
        <v>1188.9000000000001</v>
      </c>
      <c r="R271" s="20">
        <f>IFERROR(VLOOKUP(F271,Sheet2!$A:$F,6,0),"")</f>
        <v>1270.83</v>
      </c>
      <c r="S271" s="48">
        <f t="shared" si="55"/>
        <v>116002</v>
      </c>
      <c r="T271" s="48">
        <f t="shared" si="56"/>
        <v>118890.00000000001</v>
      </c>
      <c r="U271" s="48">
        <f t="shared" si="57"/>
        <v>0</v>
      </c>
      <c r="V271" s="48">
        <f t="shared" si="58"/>
        <v>234892</v>
      </c>
      <c r="W271" s="48">
        <f t="shared" si="59"/>
        <v>125190</v>
      </c>
      <c r="X271" s="48">
        <f t="shared" si="60"/>
        <v>1755</v>
      </c>
      <c r="Y271" s="48">
        <f t="shared" si="61"/>
        <v>3618.37</v>
      </c>
      <c r="Z271" s="48">
        <f t="shared" si="62"/>
        <v>361.83699999999999</v>
      </c>
      <c r="AA271" s="48">
        <f t="shared" si="63"/>
        <v>3658.1720700000001</v>
      </c>
      <c r="AB271" s="42">
        <f t="shared" si="64"/>
        <v>369475.37906999997</v>
      </c>
    </row>
    <row r="272" spans="1:28" x14ac:dyDescent="0.25">
      <c r="A272" s="41">
        <v>45400</v>
      </c>
      <c r="B272" s="44" t="str">
        <f t="shared" si="53"/>
        <v>Apr</v>
      </c>
      <c r="C272" s="16" t="s">
        <v>53</v>
      </c>
      <c r="D272" s="16"/>
      <c r="E272" s="16" t="s">
        <v>92</v>
      </c>
      <c r="F272" s="16" t="s">
        <v>219</v>
      </c>
      <c r="G272" s="20" t="str">
        <f>IFERROR(VLOOKUP(F272,Sheet2!A:F,2,0),"")</f>
        <v>Club Whiskey</v>
      </c>
      <c r="H272" s="44">
        <f>IFERROR(VLOOKUP(F272,Sheet2!A:G,7,0),"")</f>
        <v>65</v>
      </c>
      <c r="I272" s="56">
        <f t="shared" si="65"/>
        <v>585</v>
      </c>
      <c r="J272" s="17">
        <v>28</v>
      </c>
      <c r="K272" s="21">
        <v>100</v>
      </c>
      <c r="L272" s="21">
        <v>0</v>
      </c>
      <c r="M272" s="21">
        <v>0</v>
      </c>
      <c r="N272" s="19">
        <f t="shared" si="54"/>
        <v>100</v>
      </c>
      <c r="O272" s="20">
        <v>1</v>
      </c>
      <c r="P272" s="20">
        <f>IFERROR(VLOOKUP(F272,Sheet2!$A:$F,4,0),"")</f>
        <v>1160.02</v>
      </c>
      <c r="Q272" s="20">
        <f>IFERROR(VLOOKUP(F272,Sheet2!$A:$F,5,0),"")</f>
        <v>1188.9000000000001</v>
      </c>
      <c r="R272" s="20">
        <f>IFERROR(VLOOKUP(F272,Sheet2!$A:$F,6,0),"")</f>
        <v>1270.83</v>
      </c>
      <c r="S272" s="48">
        <f t="shared" si="55"/>
        <v>116002</v>
      </c>
      <c r="T272" s="48">
        <f t="shared" si="56"/>
        <v>0</v>
      </c>
      <c r="U272" s="48">
        <f t="shared" si="57"/>
        <v>0</v>
      </c>
      <c r="V272" s="48">
        <f t="shared" si="58"/>
        <v>116002</v>
      </c>
      <c r="W272" s="48">
        <f t="shared" si="59"/>
        <v>62595</v>
      </c>
      <c r="X272" s="48">
        <f t="shared" si="60"/>
        <v>877.5</v>
      </c>
      <c r="Y272" s="48">
        <f t="shared" si="61"/>
        <v>1794.7450000000001</v>
      </c>
      <c r="Z272" s="48">
        <f t="shared" si="62"/>
        <v>179.47450000000003</v>
      </c>
      <c r="AA272" s="48">
        <f t="shared" si="63"/>
        <v>1814.4871950000002</v>
      </c>
      <c r="AB272" s="42">
        <f t="shared" si="64"/>
        <v>183263.206695</v>
      </c>
    </row>
    <row r="273" spans="1:28" x14ac:dyDescent="0.25">
      <c r="A273" s="41">
        <v>45400</v>
      </c>
      <c r="B273" s="44" t="str">
        <f t="shared" si="53"/>
        <v>Apr</v>
      </c>
      <c r="C273" s="16" t="s">
        <v>53</v>
      </c>
      <c r="D273" s="16"/>
      <c r="E273" s="16" t="s">
        <v>92</v>
      </c>
      <c r="F273" s="16" t="s">
        <v>219</v>
      </c>
      <c r="G273" s="20" t="str">
        <f>IFERROR(VLOOKUP(F273,Sheet2!A:F,2,0),"")</f>
        <v>Club Whiskey</v>
      </c>
      <c r="H273" s="44">
        <f>IFERROR(VLOOKUP(F273,Sheet2!A:G,7,0),"")</f>
        <v>65</v>
      </c>
      <c r="I273" s="56">
        <f t="shared" si="65"/>
        <v>1170</v>
      </c>
      <c r="J273" s="17">
        <v>29</v>
      </c>
      <c r="K273" s="21">
        <v>200</v>
      </c>
      <c r="L273" s="21">
        <v>0</v>
      </c>
      <c r="M273" s="21">
        <v>0</v>
      </c>
      <c r="N273" s="19">
        <f t="shared" si="54"/>
        <v>200</v>
      </c>
      <c r="O273" s="20">
        <v>1</v>
      </c>
      <c r="P273" s="20">
        <f>IFERROR(VLOOKUP(F273,Sheet2!$A:$F,4,0),"")</f>
        <v>1160.02</v>
      </c>
      <c r="Q273" s="20">
        <f>IFERROR(VLOOKUP(F273,Sheet2!$A:$F,5,0),"")</f>
        <v>1188.9000000000001</v>
      </c>
      <c r="R273" s="20">
        <f>IFERROR(VLOOKUP(F273,Sheet2!$A:$F,6,0),"")</f>
        <v>1270.83</v>
      </c>
      <c r="S273" s="48">
        <f t="shared" si="55"/>
        <v>232004</v>
      </c>
      <c r="T273" s="48">
        <f t="shared" si="56"/>
        <v>0</v>
      </c>
      <c r="U273" s="48">
        <f t="shared" si="57"/>
        <v>0</v>
      </c>
      <c r="V273" s="48">
        <f t="shared" si="58"/>
        <v>232004</v>
      </c>
      <c r="W273" s="48">
        <f t="shared" si="59"/>
        <v>125190</v>
      </c>
      <c r="X273" s="48">
        <f t="shared" si="60"/>
        <v>1755</v>
      </c>
      <c r="Y273" s="48">
        <f t="shared" si="61"/>
        <v>3589.4900000000002</v>
      </c>
      <c r="Z273" s="48">
        <f t="shared" si="62"/>
        <v>358.94900000000007</v>
      </c>
      <c r="AA273" s="48">
        <f t="shared" si="63"/>
        <v>3628.9743900000003</v>
      </c>
      <c r="AB273" s="42">
        <f t="shared" si="64"/>
        <v>366526.41339</v>
      </c>
    </row>
    <row r="274" spans="1:28" x14ac:dyDescent="0.25">
      <c r="A274" s="41">
        <v>45400</v>
      </c>
      <c r="B274" s="44" t="str">
        <f t="shared" si="53"/>
        <v>Apr</v>
      </c>
      <c r="C274" s="16" t="s">
        <v>53</v>
      </c>
      <c r="D274" s="16"/>
      <c r="E274" s="16" t="s">
        <v>92</v>
      </c>
      <c r="F274" s="16" t="s">
        <v>219</v>
      </c>
      <c r="G274" s="20" t="str">
        <f>IFERROR(VLOOKUP(F274,Sheet2!A:F,2,0),"")</f>
        <v>Club Whiskey</v>
      </c>
      <c r="H274" s="44">
        <f>IFERROR(VLOOKUP(F274,Sheet2!A:G,7,0),"")</f>
        <v>65</v>
      </c>
      <c r="I274" s="56">
        <f t="shared" si="65"/>
        <v>1170</v>
      </c>
      <c r="J274" s="17">
        <v>30</v>
      </c>
      <c r="K274" s="21">
        <v>200</v>
      </c>
      <c r="L274" s="21">
        <v>0</v>
      </c>
      <c r="M274" s="21">
        <v>0</v>
      </c>
      <c r="N274" s="19">
        <f t="shared" si="54"/>
        <v>200</v>
      </c>
      <c r="O274" s="20">
        <v>1</v>
      </c>
      <c r="P274" s="20">
        <f>IFERROR(VLOOKUP(F274,Sheet2!$A:$F,4,0),"")</f>
        <v>1160.02</v>
      </c>
      <c r="Q274" s="20">
        <f>IFERROR(VLOOKUP(F274,Sheet2!$A:$F,5,0),"")</f>
        <v>1188.9000000000001</v>
      </c>
      <c r="R274" s="20">
        <f>IFERROR(VLOOKUP(F274,Sheet2!$A:$F,6,0),"")</f>
        <v>1270.83</v>
      </c>
      <c r="S274" s="48">
        <f t="shared" si="55"/>
        <v>232004</v>
      </c>
      <c r="T274" s="48">
        <f t="shared" si="56"/>
        <v>0</v>
      </c>
      <c r="U274" s="48">
        <f t="shared" si="57"/>
        <v>0</v>
      </c>
      <c r="V274" s="48">
        <f t="shared" si="58"/>
        <v>232004</v>
      </c>
      <c r="W274" s="48">
        <f t="shared" si="59"/>
        <v>125190</v>
      </c>
      <c r="X274" s="48">
        <f t="shared" si="60"/>
        <v>1755</v>
      </c>
      <c r="Y274" s="48">
        <f t="shared" si="61"/>
        <v>3589.4900000000002</v>
      </c>
      <c r="Z274" s="48">
        <f t="shared" si="62"/>
        <v>358.94900000000007</v>
      </c>
      <c r="AA274" s="48">
        <f t="shared" si="63"/>
        <v>3628.9743900000003</v>
      </c>
      <c r="AB274" s="42">
        <f t="shared" si="64"/>
        <v>366526.41339</v>
      </c>
    </row>
    <row r="275" spans="1:28" x14ac:dyDescent="0.25">
      <c r="A275" s="41">
        <v>45400</v>
      </c>
      <c r="B275" s="44" t="str">
        <f t="shared" si="53"/>
        <v>Apr</v>
      </c>
      <c r="C275" s="16" t="s">
        <v>53</v>
      </c>
      <c r="D275" s="16"/>
      <c r="E275" s="16" t="s">
        <v>92</v>
      </c>
      <c r="F275" s="16" t="s">
        <v>219</v>
      </c>
      <c r="G275" s="20" t="str">
        <f>IFERROR(VLOOKUP(F275,Sheet2!A:F,2,0),"")</f>
        <v>Club Whiskey</v>
      </c>
      <c r="H275" s="44">
        <f>IFERROR(VLOOKUP(F275,Sheet2!A:G,7,0),"")</f>
        <v>65</v>
      </c>
      <c r="I275" s="56">
        <f t="shared" si="65"/>
        <v>1170</v>
      </c>
      <c r="J275" s="17">
        <v>31</v>
      </c>
      <c r="K275" s="21">
        <v>200</v>
      </c>
      <c r="L275" s="21">
        <v>0</v>
      </c>
      <c r="M275" s="21">
        <v>0</v>
      </c>
      <c r="N275" s="19">
        <f t="shared" si="54"/>
        <v>200</v>
      </c>
      <c r="O275" s="20">
        <v>1</v>
      </c>
      <c r="P275" s="20">
        <f>IFERROR(VLOOKUP(F275,Sheet2!$A:$F,4,0),"")</f>
        <v>1160.02</v>
      </c>
      <c r="Q275" s="20">
        <f>IFERROR(VLOOKUP(F275,Sheet2!$A:$F,5,0),"")</f>
        <v>1188.9000000000001</v>
      </c>
      <c r="R275" s="20">
        <f>IFERROR(VLOOKUP(F275,Sheet2!$A:$F,6,0),"")</f>
        <v>1270.83</v>
      </c>
      <c r="S275" s="48">
        <f t="shared" si="55"/>
        <v>232004</v>
      </c>
      <c r="T275" s="48">
        <f t="shared" si="56"/>
        <v>0</v>
      </c>
      <c r="U275" s="48">
        <f t="shared" si="57"/>
        <v>0</v>
      </c>
      <c r="V275" s="48">
        <f t="shared" si="58"/>
        <v>232004</v>
      </c>
      <c r="W275" s="48">
        <f t="shared" si="59"/>
        <v>125190</v>
      </c>
      <c r="X275" s="48">
        <f t="shared" si="60"/>
        <v>1755</v>
      </c>
      <c r="Y275" s="48">
        <f t="shared" si="61"/>
        <v>3589.4900000000002</v>
      </c>
      <c r="Z275" s="48">
        <f t="shared" si="62"/>
        <v>358.94900000000007</v>
      </c>
      <c r="AA275" s="48">
        <f t="shared" si="63"/>
        <v>3628.9743900000003</v>
      </c>
      <c r="AB275" s="42">
        <f t="shared" si="64"/>
        <v>366526.41339</v>
      </c>
    </row>
    <row r="276" spans="1:28" x14ac:dyDescent="0.25">
      <c r="A276" s="41">
        <v>45400</v>
      </c>
      <c r="B276" s="44" t="str">
        <f t="shared" si="53"/>
        <v>Apr</v>
      </c>
      <c r="C276" s="16" t="s">
        <v>53</v>
      </c>
      <c r="D276" s="16"/>
      <c r="E276" s="16" t="s">
        <v>93</v>
      </c>
      <c r="F276" s="16" t="s">
        <v>219</v>
      </c>
      <c r="G276" s="20" t="str">
        <f>IFERROR(VLOOKUP(F276,Sheet2!A:F,2,0),"")</f>
        <v>Club Whiskey</v>
      </c>
      <c r="H276" s="44">
        <f>IFERROR(VLOOKUP(F276,Sheet2!A:G,7,0),"")</f>
        <v>65</v>
      </c>
      <c r="I276" s="56">
        <f t="shared" si="65"/>
        <v>3510</v>
      </c>
      <c r="J276" s="17">
        <v>32</v>
      </c>
      <c r="K276" s="21">
        <v>300</v>
      </c>
      <c r="L276" s="21">
        <v>100</v>
      </c>
      <c r="M276" s="21">
        <v>200</v>
      </c>
      <c r="N276" s="19">
        <f t="shared" si="54"/>
        <v>600</v>
      </c>
      <c r="O276" s="20">
        <v>1</v>
      </c>
      <c r="P276" s="20">
        <f>IFERROR(VLOOKUP(F276,Sheet2!$A:$F,4,0),"")</f>
        <v>1160.02</v>
      </c>
      <c r="Q276" s="20">
        <f>IFERROR(VLOOKUP(F276,Sheet2!$A:$F,5,0),"")</f>
        <v>1188.9000000000001</v>
      </c>
      <c r="R276" s="20">
        <f>IFERROR(VLOOKUP(F276,Sheet2!$A:$F,6,0),"")</f>
        <v>1270.83</v>
      </c>
      <c r="S276" s="48">
        <f t="shared" si="55"/>
        <v>348006</v>
      </c>
      <c r="T276" s="48">
        <f t="shared" si="56"/>
        <v>118890.00000000001</v>
      </c>
      <c r="U276" s="48">
        <f t="shared" si="57"/>
        <v>254166</v>
      </c>
      <c r="V276" s="48">
        <f t="shared" si="58"/>
        <v>721062</v>
      </c>
      <c r="W276" s="48">
        <f t="shared" si="59"/>
        <v>375570</v>
      </c>
      <c r="X276" s="48">
        <f t="shared" si="60"/>
        <v>5265</v>
      </c>
      <c r="Y276" s="48">
        <f t="shared" si="61"/>
        <v>11018.97</v>
      </c>
      <c r="Z276" s="48">
        <f t="shared" si="62"/>
        <v>1101.8969999999999</v>
      </c>
      <c r="AA276" s="48">
        <f t="shared" si="63"/>
        <v>11140.178670000001</v>
      </c>
      <c r="AB276" s="42">
        <f t="shared" si="64"/>
        <v>1125158.0456700001</v>
      </c>
    </row>
    <row r="277" spans="1:28" x14ac:dyDescent="0.25">
      <c r="A277" s="41">
        <v>45400</v>
      </c>
      <c r="B277" s="44" t="str">
        <f t="shared" si="53"/>
        <v>Apr</v>
      </c>
      <c r="C277" s="16" t="s">
        <v>3</v>
      </c>
      <c r="D277" s="16"/>
      <c r="E277" s="16" t="s">
        <v>72</v>
      </c>
      <c r="F277" s="16" t="s">
        <v>217</v>
      </c>
      <c r="G277" s="20" t="str">
        <f>IFERROR(VLOOKUP(F277,Sheet2!A:F,2,0),"")</f>
        <v>Dollar Rum</v>
      </c>
      <c r="H277" s="44">
        <f>IFERROR(VLOOKUP(F277,Sheet2!A:G,7,0),"")</f>
        <v>65</v>
      </c>
      <c r="I277" s="56">
        <f t="shared" si="65"/>
        <v>1755</v>
      </c>
      <c r="J277" s="17">
        <v>103</v>
      </c>
      <c r="K277" s="21">
        <v>250</v>
      </c>
      <c r="L277" s="21">
        <v>0</v>
      </c>
      <c r="M277" s="21">
        <v>50</v>
      </c>
      <c r="N277" s="19">
        <f t="shared" si="54"/>
        <v>300</v>
      </c>
      <c r="O277" s="20">
        <v>1</v>
      </c>
      <c r="P277" s="20">
        <f>IFERROR(VLOOKUP(F277,Sheet2!$A:$F,4,0),"")</f>
        <v>1161.27</v>
      </c>
      <c r="Q277" s="20">
        <f>IFERROR(VLOOKUP(F277,Sheet2!$A:$F,5,0),"")</f>
        <v>1190.1300000000001</v>
      </c>
      <c r="R277" s="20">
        <f>IFERROR(VLOOKUP(F277,Sheet2!$A:$F,6,0),"")</f>
        <v>1272.08</v>
      </c>
      <c r="S277" s="48">
        <f t="shared" si="55"/>
        <v>290317.5</v>
      </c>
      <c r="T277" s="48">
        <f t="shared" si="56"/>
        <v>0</v>
      </c>
      <c r="U277" s="48">
        <f t="shared" si="57"/>
        <v>63604</v>
      </c>
      <c r="V277" s="48">
        <f t="shared" si="58"/>
        <v>353921.5</v>
      </c>
      <c r="W277" s="48">
        <f t="shared" si="59"/>
        <v>187785</v>
      </c>
      <c r="X277" s="48">
        <f t="shared" si="60"/>
        <v>2632.5</v>
      </c>
      <c r="Y277" s="48">
        <f t="shared" si="61"/>
        <v>5443.39</v>
      </c>
      <c r="Z277" s="48">
        <f t="shared" si="62"/>
        <v>544.33900000000006</v>
      </c>
      <c r="AA277" s="48">
        <f t="shared" si="63"/>
        <v>5503.2672900000007</v>
      </c>
      <c r="AB277" s="42">
        <f t="shared" si="64"/>
        <v>555829.99629000004</v>
      </c>
    </row>
    <row r="278" spans="1:28" x14ac:dyDescent="0.25">
      <c r="A278" s="41">
        <v>45400</v>
      </c>
      <c r="B278" s="44" t="str">
        <f t="shared" si="53"/>
        <v>Apr</v>
      </c>
      <c r="C278" s="16" t="s">
        <v>3</v>
      </c>
      <c r="D278" s="16"/>
      <c r="E278" s="16" t="s">
        <v>175</v>
      </c>
      <c r="F278" s="16" t="s">
        <v>217</v>
      </c>
      <c r="G278" s="20" t="str">
        <f>IFERROR(VLOOKUP(F278,Sheet2!A:F,2,0),"")</f>
        <v>Dollar Rum</v>
      </c>
      <c r="H278" s="44">
        <f>IFERROR(VLOOKUP(F278,Sheet2!A:G,7,0),"")</f>
        <v>65</v>
      </c>
      <c r="I278" s="56">
        <f t="shared" si="65"/>
        <v>1755</v>
      </c>
      <c r="J278" s="17">
        <v>104</v>
      </c>
      <c r="K278" s="21">
        <v>0</v>
      </c>
      <c r="L278" s="21">
        <v>0</v>
      </c>
      <c r="M278" s="21">
        <v>300</v>
      </c>
      <c r="N278" s="19">
        <f t="shared" si="54"/>
        <v>300</v>
      </c>
      <c r="O278" s="20">
        <v>1</v>
      </c>
      <c r="P278" s="20">
        <f>IFERROR(VLOOKUP(F278,Sheet2!$A:$F,4,0),"")</f>
        <v>1161.27</v>
      </c>
      <c r="Q278" s="20">
        <f>IFERROR(VLOOKUP(F278,Sheet2!$A:$F,5,0),"")</f>
        <v>1190.1300000000001</v>
      </c>
      <c r="R278" s="20">
        <f>IFERROR(VLOOKUP(F278,Sheet2!$A:$F,6,0),"")</f>
        <v>1272.08</v>
      </c>
      <c r="S278" s="48">
        <f t="shared" si="55"/>
        <v>0</v>
      </c>
      <c r="T278" s="48">
        <f t="shared" si="56"/>
        <v>0</v>
      </c>
      <c r="U278" s="48">
        <f t="shared" si="57"/>
        <v>381624</v>
      </c>
      <c r="V278" s="48">
        <f t="shared" si="58"/>
        <v>381624</v>
      </c>
      <c r="W278" s="48">
        <f t="shared" si="59"/>
        <v>187785</v>
      </c>
      <c r="X278" s="48">
        <f t="shared" si="60"/>
        <v>2632.5</v>
      </c>
      <c r="Y278" s="48">
        <f t="shared" si="61"/>
        <v>5720.415</v>
      </c>
      <c r="Z278" s="48">
        <f t="shared" si="62"/>
        <v>572.04150000000004</v>
      </c>
      <c r="AA278" s="48">
        <f t="shared" si="63"/>
        <v>5783.3395650000011</v>
      </c>
      <c r="AB278" s="42">
        <f t="shared" si="64"/>
        <v>584117.29606500012</v>
      </c>
    </row>
    <row r="279" spans="1:28" x14ac:dyDescent="0.25">
      <c r="A279" s="41">
        <v>45400</v>
      </c>
      <c r="B279" s="44" t="str">
        <f t="shared" si="53"/>
        <v>Apr</v>
      </c>
      <c r="C279" s="16" t="s">
        <v>3</v>
      </c>
      <c r="D279" s="16"/>
      <c r="E279" s="16" t="s">
        <v>36</v>
      </c>
      <c r="F279" s="16" t="s">
        <v>216</v>
      </c>
      <c r="G279" s="20" t="str">
        <f>IFERROR(VLOOKUP(F279,Sheet2!A:F,2,0),"")</f>
        <v>Jugni Saunfi</v>
      </c>
      <c r="H279" s="44">
        <f>IFERROR(VLOOKUP(F279,Sheet2!A:G,7,0),"")</f>
        <v>50</v>
      </c>
      <c r="I279" s="56">
        <f t="shared" si="65"/>
        <v>900</v>
      </c>
      <c r="J279" s="17">
        <v>105</v>
      </c>
      <c r="K279" s="21">
        <v>200</v>
      </c>
      <c r="L279" s="21">
        <v>0</v>
      </c>
      <c r="M279" s="21">
        <v>0</v>
      </c>
      <c r="N279" s="19">
        <f t="shared" si="54"/>
        <v>200</v>
      </c>
      <c r="O279" s="20">
        <v>1</v>
      </c>
      <c r="P279" s="20">
        <f>IFERROR(VLOOKUP(F279,Sheet2!$A:$F,4,0),"")</f>
        <v>919.43</v>
      </c>
      <c r="Q279" s="20">
        <f>IFERROR(VLOOKUP(F279,Sheet2!$A:$F,5,0),"")</f>
        <v>948.3</v>
      </c>
      <c r="R279" s="20">
        <f>IFERROR(VLOOKUP(F279,Sheet2!$A:$F,6,0),"")</f>
        <v>1030.25</v>
      </c>
      <c r="S279" s="48">
        <f t="shared" si="55"/>
        <v>183886</v>
      </c>
      <c r="T279" s="48">
        <f t="shared" si="56"/>
        <v>0</v>
      </c>
      <c r="U279" s="48">
        <f t="shared" si="57"/>
        <v>0</v>
      </c>
      <c r="V279" s="48">
        <f t="shared" si="58"/>
        <v>183886</v>
      </c>
      <c r="W279" s="48">
        <f t="shared" si="59"/>
        <v>96300</v>
      </c>
      <c r="X279" s="48">
        <f t="shared" si="60"/>
        <v>1350</v>
      </c>
      <c r="Y279" s="48">
        <f t="shared" si="61"/>
        <v>2815.36</v>
      </c>
      <c r="Z279" s="48">
        <f t="shared" si="62"/>
        <v>281.536</v>
      </c>
      <c r="AA279" s="48">
        <f t="shared" si="63"/>
        <v>2846.3289600000003</v>
      </c>
      <c r="AB279" s="42">
        <f t="shared" si="64"/>
        <v>287479.22496000002</v>
      </c>
    </row>
    <row r="280" spans="1:28" x14ac:dyDescent="0.25">
      <c r="A280" s="41">
        <v>45400</v>
      </c>
      <c r="B280" s="44" t="str">
        <f t="shared" si="53"/>
        <v>Apr</v>
      </c>
      <c r="C280" s="16" t="s">
        <v>3</v>
      </c>
      <c r="D280" s="16"/>
      <c r="E280" s="16" t="s">
        <v>18</v>
      </c>
      <c r="F280" s="16" t="s">
        <v>216</v>
      </c>
      <c r="G280" s="20" t="str">
        <f>IFERROR(VLOOKUP(F280,Sheet2!A:F,2,0),"")</f>
        <v>Jugni Saunfi</v>
      </c>
      <c r="H280" s="44">
        <f>IFERROR(VLOOKUP(F280,Sheet2!A:G,7,0),"")</f>
        <v>50</v>
      </c>
      <c r="I280" s="56">
        <f t="shared" si="65"/>
        <v>0.3735</v>
      </c>
      <c r="J280" s="17">
        <v>106</v>
      </c>
      <c r="K280" s="21">
        <v>8.3000000000000004E-2</v>
      </c>
      <c r="L280" s="21">
        <v>0</v>
      </c>
      <c r="M280" s="21">
        <v>0</v>
      </c>
      <c r="N280" s="19">
        <f t="shared" si="54"/>
        <v>8.3000000000000004E-2</v>
      </c>
      <c r="O280" s="20">
        <v>1</v>
      </c>
      <c r="P280" s="20">
        <f>IFERROR(VLOOKUP(F280,Sheet2!$A:$F,4,0),"")</f>
        <v>919.43</v>
      </c>
      <c r="Q280" s="20">
        <f>IFERROR(VLOOKUP(F280,Sheet2!$A:$F,5,0),"")</f>
        <v>948.3</v>
      </c>
      <c r="R280" s="20">
        <f>IFERROR(VLOOKUP(F280,Sheet2!$A:$F,6,0),"")</f>
        <v>1030.25</v>
      </c>
      <c r="S280" s="48">
        <f t="shared" si="55"/>
        <v>76.312690000000003</v>
      </c>
      <c r="T280" s="48">
        <f t="shared" si="56"/>
        <v>0</v>
      </c>
      <c r="U280" s="48">
        <f t="shared" si="57"/>
        <v>0</v>
      </c>
      <c r="V280" s="48">
        <f t="shared" si="58"/>
        <v>76.312690000000003</v>
      </c>
      <c r="W280" s="48">
        <f t="shared" si="59"/>
        <v>39.964500000000001</v>
      </c>
      <c r="X280" s="48">
        <f t="shared" si="60"/>
        <v>0.56025000000000003</v>
      </c>
      <c r="Y280" s="48">
        <f t="shared" si="61"/>
        <v>1.1683744</v>
      </c>
      <c r="Z280" s="48">
        <f t="shared" si="62"/>
        <v>0.11683744000000001</v>
      </c>
      <c r="AA280" s="48">
        <f t="shared" si="63"/>
        <v>1.1812265184000001</v>
      </c>
      <c r="AB280" s="42">
        <f t="shared" si="64"/>
        <v>119.3038783584</v>
      </c>
    </row>
    <row r="281" spans="1:28" x14ac:dyDescent="0.25">
      <c r="A281" s="41">
        <v>45400</v>
      </c>
      <c r="B281" s="44" t="str">
        <f t="shared" si="53"/>
        <v>Apr</v>
      </c>
      <c r="C281" s="16" t="s">
        <v>3</v>
      </c>
      <c r="D281" s="16"/>
      <c r="E281" s="16" t="s">
        <v>18</v>
      </c>
      <c r="F281" s="16" t="s">
        <v>217</v>
      </c>
      <c r="G281" s="20" t="str">
        <f>IFERROR(VLOOKUP(F281,Sheet2!A:F,2,0),"")</f>
        <v>Dollar Rum</v>
      </c>
      <c r="H281" s="44">
        <f>IFERROR(VLOOKUP(F281,Sheet2!A:G,7,0),"")</f>
        <v>65</v>
      </c>
      <c r="I281" s="56">
        <f t="shared" si="65"/>
        <v>1889.55</v>
      </c>
      <c r="J281" s="17">
        <v>106</v>
      </c>
      <c r="K281" s="21">
        <v>200</v>
      </c>
      <c r="L281" s="21">
        <v>123</v>
      </c>
      <c r="M281" s="21">
        <v>0</v>
      </c>
      <c r="N281" s="19">
        <f t="shared" si="54"/>
        <v>323</v>
      </c>
      <c r="O281" s="20">
        <v>1</v>
      </c>
      <c r="P281" s="20">
        <f>IFERROR(VLOOKUP(F281,Sheet2!$A:$F,4,0),"")</f>
        <v>1161.27</v>
      </c>
      <c r="Q281" s="20">
        <f>IFERROR(VLOOKUP(F281,Sheet2!$A:$F,5,0),"")</f>
        <v>1190.1300000000001</v>
      </c>
      <c r="R281" s="20">
        <f>IFERROR(VLOOKUP(F281,Sheet2!$A:$F,6,0),"")</f>
        <v>1272.08</v>
      </c>
      <c r="S281" s="48">
        <f t="shared" si="55"/>
        <v>232254</v>
      </c>
      <c r="T281" s="48">
        <f t="shared" si="56"/>
        <v>146385.99000000002</v>
      </c>
      <c r="U281" s="48">
        <f t="shared" si="57"/>
        <v>0</v>
      </c>
      <c r="V281" s="48">
        <f t="shared" si="58"/>
        <v>378639.99</v>
      </c>
      <c r="W281" s="48">
        <f t="shared" si="59"/>
        <v>202181.85</v>
      </c>
      <c r="X281" s="48">
        <f t="shared" si="60"/>
        <v>2834.3249999999998</v>
      </c>
      <c r="Y281" s="48">
        <f t="shared" si="61"/>
        <v>5836.5616499999996</v>
      </c>
      <c r="Z281" s="48">
        <f t="shared" si="62"/>
        <v>583.65616499999999</v>
      </c>
      <c r="AA281" s="48">
        <f t="shared" si="63"/>
        <v>5900.7638281500003</v>
      </c>
      <c r="AB281" s="42">
        <f t="shared" si="64"/>
        <v>595977.14664315002</v>
      </c>
    </row>
    <row r="282" spans="1:28" x14ac:dyDescent="0.25">
      <c r="A282" s="41">
        <v>45400</v>
      </c>
      <c r="B282" s="44" t="str">
        <f t="shared" si="53"/>
        <v>Apr</v>
      </c>
      <c r="C282" s="16" t="s">
        <v>3</v>
      </c>
      <c r="D282" s="16"/>
      <c r="E282" s="16" t="s">
        <v>73</v>
      </c>
      <c r="F282" s="16" t="s">
        <v>217</v>
      </c>
      <c r="G282" s="20" t="str">
        <f>IFERROR(VLOOKUP(F282,Sheet2!A:F,2,0),"")</f>
        <v>Dollar Rum</v>
      </c>
      <c r="H282" s="44">
        <f>IFERROR(VLOOKUP(F282,Sheet2!A:G,7,0),"")</f>
        <v>65</v>
      </c>
      <c r="I282" s="56">
        <f t="shared" si="65"/>
        <v>2340</v>
      </c>
      <c r="J282" s="17">
        <v>107</v>
      </c>
      <c r="K282" s="21">
        <v>200</v>
      </c>
      <c r="L282" s="21">
        <v>100</v>
      </c>
      <c r="M282" s="21">
        <v>100</v>
      </c>
      <c r="N282" s="19">
        <f t="shared" si="54"/>
        <v>400</v>
      </c>
      <c r="O282" s="20">
        <v>1</v>
      </c>
      <c r="P282" s="20">
        <f>IFERROR(VLOOKUP(F282,Sheet2!$A:$F,4,0),"")</f>
        <v>1161.27</v>
      </c>
      <c r="Q282" s="20">
        <f>IFERROR(VLOOKUP(F282,Sheet2!$A:$F,5,0),"")</f>
        <v>1190.1300000000001</v>
      </c>
      <c r="R282" s="20">
        <f>IFERROR(VLOOKUP(F282,Sheet2!$A:$F,6,0),"")</f>
        <v>1272.08</v>
      </c>
      <c r="S282" s="48">
        <f t="shared" si="55"/>
        <v>232254</v>
      </c>
      <c r="T282" s="48">
        <f t="shared" si="56"/>
        <v>119013.00000000001</v>
      </c>
      <c r="U282" s="48">
        <f t="shared" si="57"/>
        <v>127208</v>
      </c>
      <c r="V282" s="48">
        <f t="shared" si="58"/>
        <v>478475</v>
      </c>
      <c r="W282" s="48">
        <f t="shared" si="59"/>
        <v>250380</v>
      </c>
      <c r="X282" s="48">
        <f t="shared" si="60"/>
        <v>3510</v>
      </c>
      <c r="Y282" s="48">
        <f t="shared" si="61"/>
        <v>7323.6500000000005</v>
      </c>
      <c r="Z282" s="48">
        <f t="shared" si="62"/>
        <v>732.36500000000012</v>
      </c>
      <c r="AA282" s="48">
        <f t="shared" si="63"/>
        <v>7404.2101499999999</v>
      </c>
      <c r="AB282" s="42">
        <f t="shared" si="64"/>
        <v>747825.22515000007</v>
      </c>
    </row>
    <row r="283" spans="1:28" x14ac:dyDescent="0.25">
      <c r="A283" s="41">
        <v>45400</v>
      </c>
      <c r="B283" s="44" t="str">
        <f t="shared" si="53"/>
        <v>Apr</v>
      </c>
      <c r="C283" s="16" t="s">
        <v>3</v>
      </c>
      <c r="D283" s="16"/>
      <c r="E283" s="16" t="s">
        <v>73</v>
      </c>
      <c r="F283" s="16" t="s">
        <v>217</v>
      </c>
      <c r="G283" s="20" t="str">
        <f>IFERROR(VLOOKUP(F283,Sheet2!A:F,2,0),"")</f>
        <v>Dollar Rum</v>
      </c>
      <c r="H283" s="44">
        <f>IFERROR(VLOOKUP(F283,Sheet2!A:G,7,0),"")</f>
        <v>65</v>
      </c>
      <c r="I283" s="56">
        <f t="shared" si="65"/>
        <v>2340</v>
      </c>
      <c r="J283" s="17">
        <v>108</v>
      </c>
      <c r="K283" s="21">
        <v>200</v>
      </c>
      <c r="L283" s="21">
        <v>200</v>
      </c>
      <c r="M283" s="21">
        <v>0</v>
      </c>
      <c r="N283" s="19">
        <f t="shared" si="54"/>
        <v>400</v>
      </c>
      <c r="O283" s="20">
        <v>1</v>
      </c>
      <c r="P283" s="20">
        <f>IFERROR(VLOOKUP(F283,Sheet2!$A:$F,4,0),"")</f>
        <v>1161.27</v>
      </c>
      <c r="Q283" s="20">
        <f>IFERROR(VLOOKUP(F283,Sheet2!$A:$F,5,0),"")</f>
        <v>1190.1300000000001</v>
      </c>
      <c r="R283" s="20">
        <f>IFERROR(VLOOKUP(F283,Sheet2!$A:$F,6,0),"")</f>
        <v>1272.08</v>
      </c>
      <c r="S283" s="48">
        <f t="shared" si="55"/>
        <v>232254</v>
      </c>
      <c r="T283" s="48">
        <f t="shared" si="56"/>
        <v>238026.00000000003</v>
      </c>
      <c r="U283" s="48">
        <f t="shared" si="57"/>
        <v>0</v>
      </c>
      <c r="V283" s="48">
        <f t="shared" si="58"/>
        <v>470280</v>
      </c>
      <c r="W283" s="48">
        <f t="shared" si="59"/>
        <v>250380</v>
      </c>
      <c r="X283" s="48">
        <f t="shared" si="60"/>
        <v>3510</v>
      </c>
      <c r="Y283" s="48">
        <f t="shared" si="61"/>
        <v>7241.7</v>
      </c>
      <c r="Z283" s="48">
        <f t="shared" si="62"/>
        <v>724.17000000000007</v>
      </c>
      <c r="AA283" s="48">
        <f t="shared" si="63"/>
        <v>7321.3586999999998</v>
      </c>
      <c r="AB283" s="42">
        <f t="shared" si="64"/>
        <v>739457.22869999998</v>
      </c>
    </row>
    <row r="284" spans="1:28" x14ac:dyDescent="0.25">
      <c r="A284" s="41">
        <v>45400</v>
      </c>
      <c r="B284" s="44" t="str">
        <f t="shared" si="53"/>
        <v>Apr</v>
      </c>
      <c r="C284" s="16" t="s">
        <v>3</v>
      </c>
      <c r="D284" s="16"/>
      <c r="E284" s="16" t="s">
        <v>73</v>
      </c>
      <c r="F284" s="16" t="s">
        <v>217</v>
      </c>
      <c r="G284" s="20" t="str">
        <f>IFERROR(VLOOKUP(F284,Sheet2!A:F,2,0),"")</f>
        <v>Dollar Rum</v>
      </c>
      <c r="H284" s="44">
        <f>IFERROR(VLOOKUP(F284,Sheet2!A:G,7,0),"")</f>
        <v>65</v>
      </c>
      <c r="I284" s="56">
        <f t="shared" si="65"/>
        <v>2340</v>
      </c>
      <c r="J284" s="17">
        <v>109</v>
      </c>
      <c r="K284" s="21">
        <v>200</v>
      </c>
      <c r="L284" s="21">
        <v>200</v>
      </c>
      <c r="M284" s="21">
        <v>0</v>
      </c>
      <c r="N284" s="19">
        <f t="shared" si="54"/>
        <v>400</v>
      </c>
      <c r="O284" s="20">
        <v>1</v>
      </c>
      <c r="P284" s="20">
        <f>IFERROR(VLOOKUP(F284,Sheet2!$A:$F,4,0),"")</f>
        <v>1161.27</v>
      </c>
      <c r="Q284" s="20">
        <f>IFERROR(VLOOKUP(F284,Sheet2!$A:$F,5,0),"")</f>
        <v>1190.1300000000001</v>
      </c>
      <c r="R284" s="20">
        <f>IFERROR(VLOOKUP(F284,Sheet2!$A:$F,6,0),"")</f>
        <v>1272.08</v>
      </c>
      <c r="S284" s="48">
        <f t="shared" si="55"/>
        <v>232254</v>
      </c>
      <c r="T284" s="48">
        <f t="shared" si="56"/>
        <v>238026.00000000003</v>
      </c>
      <c r="U284" s="48">
        <f t="shared" si="57"/>
        <v>0</v>
      </c>
      <c r="V284" s="48">
        <f t="shared" si="58"/>
        <v>470280</v>
      </c>
      <c r="W284" s="48">
        <f t="shared" si="59"/>
        <v>250380</v>
      </c>
      <c r="X284" s="48">
        <f t="shared" si="60"/>
        <v>3510</v>
      </c>
      <c r="Y284" s="48">
        <f t="shared" si="61"/>
        <v>7241.7</v>
      </c>
      <c r="Z284" s="48">
        <f t="shared" si="62"/>
        <v>724.17000000000007</v>
      </c>
      <c r="AA284" s="48">
        <f t="shared" si="63"/>
        <v>7321.3586999999998</v>
      </c>
      <c r="AB284" s="42">
        <f t="shared" si="64"/>
        <v>739457.22869999998</v>
      </c>
    </row>
    <row r="285" spans="1:28" x14ac:dyDescent="0.25">
      <c r="A285" s="41">
        <v>45400</v>
      </c>
      <c r="B285" s="44" t="str">
        <f t="shared" si="53"/>
        <v>Apr</v>
      </c>
      <c r="C285" s="16" t="s">
        <v>3</v>
      </c>
      <c r="D285" s="16"/>
      <c r="E285" s="16" t="s">
        <v>63</v>
      </c>
      <c r="F285" s="16" t="s">
        <v>217</v>
      </c>
      <c r="G285" s="20" t="str">
        <f>IFERROR(VLOOKUP(F285,Sheet2!A:F,2,0),"")</f>
        <v>Dollar Rum</v>
      </c>
      <c r="H285" s="44">
        <f>IFERROR(VLOOKUP(F285,Sheet2!A:G,7,0),"")</f>
        <v>65</v>
      </c>
      <c r="I285" s="56">
        <f t="shared" si="65"/>
        <v>3510</v>
      </c>
      <c r="J285" s="17">
        <v>110</v>
      </c>
      <c r="K285" s="21">
        <v>600</v>
      </c>
      <c r="L285" s="21">
        <v>0</v>
      </c>
      <c r="M285" s="21">
        <v>0</v>
      </c>
      <c r="N285" s="19">
        <f t="shared" si="54"/>
        <v>600</v>
      </c>
      <c r="O285" s="20">
        <v>1</v>
      </c>
      <c r="P285" s="20">
        <f>IFERROR(VLOOKUP(F285,Sheet2!$A:$F,4,0),"")</f>
        <v>1161.27</v>
      </c>
      <c r="Q285" s="20">
        <f>IFERROR(VLOOKUP(F285,Sheet2!$A:$F,5,0),"")</f>
        <v>1190.1300000000001</v>
      </c>
      <c r="R285" s="20">
        <f>IFERROR(VLOOKUP(F285,Sheet2!$A:$F,6,0),"")</f>
        <v>1272.08</v>
      </c>
      <c r="S285" s="48">
        <f t="shared" si="55"/>
        <v>696762</v>
      </c>
      <c r="T285" s="48">
        <f t="shared" si="56"/>
        <v>0</v>
      </c>
      <c r="U285" s="48">
        <f t="shared" si="57"/>
        <v>0</v>
      </c>
      <c r="V285" s="48">
        <f t="shared" si="58"/>
        <v>696762</v>
      </c>
      <c r="W285" s="48">
        <f t="shared" si="59"/>
        <v>375570</v>
      </c>
      <c r="X285" s="48">
        <f t="shared" si="60"/>
        <v>5265</v>
      </c>
      <c r="Y285" s="48">
        <f t="shared" si="61"/>
        <v>10775.97</v>
      </c>
      <c r="Z285" s="48">
        <f t="shared" si="62"/>
        <v>1077.597</v>
      </c>
      <c r="AA285" s="48">
        <f t="shared" si="63"/>
        <v>10894.50567</v>
      </c>
      <c r="AB285" s="42">
        <f t="shared" si="64"/>
        <v>1100345.0726700001</v>
      </c>
    </row>
    <row r="286" spans="1:28" x14ac:dyDescent="0.25">
      <c r="A286" s="41">
        <v>45400</v>
      </c>
      <c r="B286" s="44" t="str">
        <f t="shared" si="53"/>
        <v>Apr</v>
      </c>
      <c r="C286" s="16" t="s">
        <v>3</v>
      </c>
      <c r="D286" s="16"/>
      <c r="E286" s="16" t="s">
        <v>154</v>
      </c>
      <c r="F286" s="16" t="s">
        <v>217</v>
      </c>
      <c r="G286" s="20" t="str">
        <f>IFERROR(VLOOKUP(F286,Sheet2!A:F,2,0),"")</f>
        <v>Dollar Rum</v>
      </c>
      <c r="H286" s="44">
        <f>IFERROR(VLOOKUP(F286,Sheet2!A:G,7,0),"")</f>
        <v>65</v>
      </c>
      <c r="I286" s="56">
        <f t="shared" si="65"/>
        <v>1755</v>
      </c>
      <c r="J286" s="17">
        <v>111</v>
      </c>
      <c r="K286" s="21">
        <v>150</v>
      </c>
      <c r="L286" s="21">
        <v>100</v>
      </c>
      <c r="M286" s="21">
        <v>50</v>
      </c>
      <c r="N286" s="19">
        <f t="shared" si="54"/>
        <v>300</v>
      </c>
      <c r="O286" s="20">
        <v>1</v>
      </c>
      <c r="P286" s="20">
        <f>IFERROR(VLOOKUP(F286,Sheet2!$A:$F,4,0),"")</f>
        <v>1161.27</v>
      </c>
      <c r="Q286" s="20">
        <f>IFERROR(VLOOKUP(F286,Sheet2!$A:$F,5,0),"")</f>
        <v>1190.1300000000001</v>
      </c>
      <c r="R286" s="20">
        <f>IFERROR(VLOOKUP(F286,Sheet2!$A:$F,6,0),"")</f>
        <v>1272.08</v>
      </c>
      <c r="S286" s="48">
        <f t="shared" si="55"/>
        <v>174190.5</v>
      </c>
      <c r="T286" s="48">
        <f t="shared" si="56"/>
        <v>119013.00000000001</v>
      </c>
      <c r="U286" s="48">
        <f t="shared" si="57"/>
        <v>63604</v>
      </c>
      <c r="V286" s="48">
        <f t="shared" si="58"/>
        <v>356807.5</v>
      </c>
      <c r="W286" s="48">
        <f t="shared" si="59"/>
        <v>187785</v>
      </c>
      <c r="X286" s="48">
        <f t="shared" si="60"/>
        <v>2632.5</v>
      </c>
      <c r="Y286" s="48">
        <f t="shared" si="61"/>
        <v>5472.25</v>
      </c>
      <c r="Z286" s="48">
        <f t="shared" si="62"/>
        <v>547.22500000000002</v>
      </c>
      <c r="AA286" s="48">
        <f t="shared" si="63"/>
        <v>5532.4447499999997</v>
      </c>
      <c r="AB286" s="42">
        <f t="shared" si="64"/>
        <v>558776.91975</v>
      </c>
    </row>
    <row r="287" spans="1:28" x14ac:dyDescent="0.25">
      <c r="A287" s="41">
        <v>45400</v>
      </c>
      <c r="B287" s="44" t="str">
        <f t="shared" si="53"/>
        <v>Apr</v>
      </c>
      <c r="C287" s="16" t="s">
        <v>26</v>
      </c>
      <c r="D287" s="16"/>
      <c r="E287" s="16" t="s">
        <v>85</v>
      </c>
      <c r="F287" s="16" t="s">
        <v>213</v>
      </c>
      <c r="G287" s="20" t="str">
        <f>IFERROR(VLOOKUP(F287,Sheet2!A:F,2,0),"")</f>
        <v>Malwa</v>
      </c>
      <c r="H287" s="44">
        <f>IFERROR(VLOOKUP(F287,Sheet2!A:G,7,0),"")</f>
        <v>50</v>
      </c>
      <c r="I287" s="56">
        <f t="shared" si="65"/>
        <v>3150</v>
      </c>
      <c r="J287" s="17">
        <v>40</v>
      </c>
      <c r="K287" s="21">
        <v>0</v>
      </c>
      <c r="L287" s="21">
        <v>700</v>
      </c>
      <c r="M287" s="21">
        <v>0</v>
      </c>
      <c r="N287" s="19">
        <f t="shared" si="54"/>
        <v>700</v>
      </c>
      <c r="O287" s="20">
        <v>1</v>
      </c>
      <c r="P287" s="20">
        <f>IFERROR(VLOOKUP(F287,Sheet2!$A:$F,4,0),"")</f>
        <v>919.43</v>
      </c>
      <c r="Q287" s="20">
        <f>IFERROR(VLOOKUP(F287,Sheet2!$A:$F,5,0),"")</f>
        <v>948.3</v>
      </c>
      <c r="R287" s="20">
        <f>IFERROR(VLOOKUP(F287,Sheet2!$A:$F,6,0),"")</f>
        <v>1030.25</v>
      </c>
      <c r="S287" s="48">
        <f t="shared" si="55"/>
        <v>0</v>
      </c>
      <c r="T287" s="48">
        <f t="shared" si="56"/>
        <v>663810</v>
      </c>
      <c r="U287" s="48">
        <f t="shared" si="57"/>
        <v>0</v>
      </c>
      <c r="V287" s="48">
        <f t="shared" si="58"/>
        <v>663810</v>
      </c>
      <c r="W287" s="48">
        <f t="shared" si="59"/>
        <v>337050</v>
      </c>
      <c r="X287" s="48">
        <f t="shared" si="60"/>
        <v>4725</v>
      </c>
      <c r="Y287" s="48">
        <f t="shared" si="61"/>
        <v>10055.85</v>
      </c>
      <c r="Z287" s="48">
        <f t="shared" si="62"/>
        <v>1005.585</v>
      </c>
      <c r="AA287" s="48">
        <f t="shared" si="63"/>
        <v>10166.46435</v>
      </c>
      <c r="AB287" s="42">
        <f t="shared" si="64"/>
        <v>1026812.89935</v>
      </c>
    </row>
    <row r="288" spans="1:28" x14ac:dyDescent="0.25">
      <c r="A288" s="41">
        <v>45400</v>
      </c>
      <c r="B288" s="44" t="str">
        <f t="shared" si="53"/>
        <v>Apr</v>
      </c>
      <c r="C288" s="16" t="s">
        <v>26</v>
      </c>
      <c r="D288" s="16"/>
      <c r="E288" s="16" t="s">
        <v>85</v>
      </c>
      <c r="F288" s="16" t="s">
        <v>213</v>
      </c>
      <c r="G288" s="20" t="str">
        <f>IFERROR(VLOOKUP(F288,Sheet2!A:F,2,0),"")</f>
        <v>Malwa</v>
      </c>
      <c r="H288" s="44">
        <f>IFERROR(VLOOKUP(F288,Sheet2!A:G,7,0),"")</f>
        <v>50</v>
      </c>
      <c r="I288" s="56">
        <f t="shared" si="65"/>
        <v>3150</v>
      </c>
      <c r="J288" s="17">
        <v>41</v>
      </c>
      <c r="K288" s="21">
        <v>0</v>
      </c>
      <c r="L288" s="21">
        <v>0</v>
      </c>
      <c r="M288" s="21">
        <v>700</v>
      </c>
      <c r="N288" s="19">
        <f t="shared" si="54"/>
        <v>700</v>
      </c>
      <c r="O288" s="20">
        <v>1</v>
      </c>
      <c r="P288" s="20">
        <f>IFERROR(VLOOKUP(F288,Sheet2!$A:$F,4,0),"")</f>
        <v>919.43</v>
      </c>
      <c r="Q288" s="20">
        <f>IFERROR(VLOOKUP(F288,Sheet2!$A:$F,5,0),"")</f>
        <v>948.3</v>
      </c>
      <c r="R288" s="20">
        <f>IFERROR(VLOOKUP(F288,Sheet2!$A:$F,6,0),"")</f>
        <v>1030.25</v>
      </c>
      <c r="S288" s="48">
        <f t="shared" si="55"/>
        <v>0</v>
      </c>
      <c r="T288" s="48">
        <f t="shared" si="56"/>
        <v>0</v>
      </c>
      <c r="U288" s="48">
        <f t="shared" si="57"/>
        <v>721175</v>
      </c>
      <c r="V288" s="48">
        <f t="shared" si="58"/>
        <v>721175</v>
      </c>
      <c r="W288" s="48">
        <f t="shared" si="59"/>
        <v>337050</v>
      </c>
      <c r="X288" s="48">
        <f t="shared" si="60"/>
        <v>4725</v>
      </c>
      <c r="Y288" s="48">
        <f t="shared" si="61"/>
        <v>10629.5</v>
      </c>
      <c r="Z288" s="48">
        <f t="shared" si="62"/>
        <v>1062.95</v>
      </c>
      <c r="AA288" s="48">
        <f t="shared" si="63"/>
        <v>10746.424499999999</v>
      </c>
      <c r="AB288" s="42">
        <f t="shared" si="64"/>
        <v>1085388.8744999999</v>
      </c>
    </row>
    <row r="289" spans="1:28" x14ac:dyDescent="0.25">
      <c r="A289" s="41">
        <v>45400</v>
      </c>
      <c r="B289" s="44" t="str">
        <f t="shared" si="53"/>
        <v>Apr</v>
      </c>
      <c r="C289" s="16" t="s">
        <v>26</v>
      </c>
      <c r="D289" s="16"/>
      <c r="E289" s="16" t="s">
        <v>94</v>
      </c>
      <c r="F289" s="16" t="s">
        <v>216</v>
      </c>
      <c r="G289" s="20" t="str">
        <f>IFERROR(VLOOKUP(F289,Sheet2!A:F,2,0),"")</f>
        <v>Jugni Saunfi</v>
      </c>
      <c r="H289" s="44">
        <f>IFERROR(VLOOKUP(F289,Sheet2!A:G,7,0),"")</f>
        <v>50</v>
      </c>
      <c r="I289" s="56">
        <f t="shared" si="65"/>
        <v>2700</v>
      </c>
      <c r="J289" s="17">
        <v>42</v>
      </c>
      <c r="K289" s="21">
        <v>600</v>
      </c>
      <c r="L289" s="21">
        <v>0</v>
      </c>
      <c r="M289" s="21">
        <v>0</v>
      </c>
      <c r="N289" s="19">
        <f t="shared" si="54"/>
        <v>600</v>
      </c>
      <c r="O289" s="20">
        <v>1</v>
      </c>
      <c r="P289" s="20">
        <f>IFERROR(VLOOKUP(F289,Sheet2!$A:$F,4,0),"")</f>
        <v>919.43</v>
      </c>
      <c r="Q289" s="20">
        <f>IFERROR(VLOOKUP(F289,Sheet2!$A:$F,5,0),"")</f>
        <v>948.3</v>
      </c>
      <c r="R289" s="20">
        <f>IFERROR(VLOOKUP(F289,Sheet2!$A:$F,6,0),"")</f>
        <v>1030.25</v>
      </c>
      <c r="S289" s="48">
        <f t="shared" si="55"/>
        <v>551658</v>
      </c>
      <c r="T289" s="48">
        <f t="shared" si="56"/>
        <v>0</v>
      </c>
      <c r="U289" s="48">
        <f t="shared" si="57"/>
        <v>0</v>
      </c>
      <c r="V289" s="48">
        <f t="shared" si="58"/>
        <v>551658</v>
      </c>
      <c r="W289" s="48">
        <f t="shared" si="59"/>
        <v>288900</v>
      </c>
      <c r="X289" s="48">
        <f t="shared" si="60"/>
        <v>4050</v>
      </c>
      <c r="Y289" s="48">
        <f t="shared" si="61"/>
        <v>8446.08</v>
      </c>
      <c r="Z289" s="48">
        <f t="shared" si="62"/>
        <v>844.60800000000006</v>
      </c>
      <c r="AA289" s="48">
        <f t="shared" si="63"/>
        <v>8538.9868800000004</v>
      </c>
      <c r="AB289" s="42">
        <f t="shared" si="64"/>
        <v>862437.67487999995</v>
      </c>
    </row>
    <row r="290" spans="1:28" x14ac:dyDescent="0.25">
      <c r="A290" s="41">
        <v>45400</v>
      </c>
      <c r="B290" s="44" t="str">
        <f t="shared" si="53"/>
        <v>Apr</v>
      </c>
      <c r="C290" s="16" t="s">
        <v>26</v>
      </c>
      <c r="D290" s="16"/>
      <c r="E290" s="16" t="s">
        <v>94</v>
      </c>
      <c r="F290" s="16" t="s">
        <v>216</v>
      </c>
      <c r="G290" s="20" t="str">
        <f>IFERROR(VLOOKUP(F290,Sheet2!A:F,2,0),"")</f>
        <v>Jugni Saunfi</v>
      </c>
      <c r="H290" s="44">
        <f>IFERROR(VLOOKUP(F290,Sheet2!A:G,7,0),"")</f>
        <v>50</v>
      </c>
      <c r="I290" s="56">
        <f t="shared" si="65"/>
        <v>2700</v>
      </c>
      <c r="J290" s="17">
        <v>43</v>
      </c>
      <c r="K290" s="21">
        <v>0</v>
      </c>
      <c r="L290" s="21">
        <v>300</v>
      </c>
      <c r="M290" s="21">
        <v>300</v>
      </c>
      <c r="N290" s="19">
        <f t="shared" si="54"/>
        <v>600</v>
      </c>
      <c r="O290" s="20">
        <v>1</v>
      </c>
      <c r="P290" s="20">
        <f>IFERROR(VLOOKUP(F290,Sheet2!$A:$F,4,0),"")</f>
        <v>919.43</v>
      </c>
      <c r="Q290" s="20">
        <f>IFERROR(VLOOKUP(F290,Sheet2!$A:$F,5,0),"")</f>
        <v>948.3</v>
      </c>
      <c r="R290" s="20">
        <f>IFERROR(VLOOKUP(F290,Sheet2!$A:$F,6,0),"")</f>
        <v>1030.25</v>
      </c>
      <c r="S290" s="48">
        <f t="shared" si="55"/>
        <v>0</v>
      </c>
      <c r="T290" s="48">
        <f t="shared" si="56"/>
        <v>284490</v>
      </c>
      <c r="U290" s="48">
        <f t="shared" si="57"/>
        <v>309075</v>
      </c>
      <c r="V290" s="48">
        <f t="shared" si="58"/>
        <v>593565</v>
      </c>
      <c r="W290" s="48">
        <f t="shared" si="59"/>
        <v>288900</v>
      </c>
      <c r="X290" s="48">
        <f t="shared" si="60"/>
        <v>4050</v>
      </c>
      <c r="Y290" s="48">
        <f t="shared" si="61"/>
        <v>8865.15</v>
      </c>
      <c r="Z290" s="48">
        <f t="shared" si="62"/>
        <v>886.51499999999999</v>
      </c>
      <c r="AA290" s="48">
        <f t="shared" si="63"/>
        <v>8962.666650000001</v>
      </c>
      <c r="AB290" s="42">
        <f t="shared" si="64"/>
        <v>905229.33165000007</v>
      </c>
    </row>
    <row r="291" spans="1:28" x14ac:dyDescent="0.25">
      <c r="A291" s="41">
        <v>45400</v>
      </c>
      <c r="B291" s="44" t="str">
        <f t="shared" si="53"/>
        <v>Apr</v>
      </c>
      <c r="C291" s="16" t="s">
        <v>26</v>
      </c>
      <c r="D291" s="16"/>
      <c r="E291" s="16" t="s">
        <v>94</v>
      </c>
      <c r="F291" s="16" t="s">
        <v>223</v>
      </c>
      <c r="G291" s="20" t="str">
        <f>IFERROR(VLOOKUP(F291,Sheet2!A:F,2,0),"")</f>
        <v>Jalwa Mota Santra</v>
      </c>
      <c r="H291" s="44">
        <f>IFERROR(VLOOKUP(F291,Sheet2!A:G,7,0),"")</f>
        <v>50</v>
      </c>
      <c r="I291" s="56">
        <f t="shared" si="65"/>
        <v>900</v>
      </c>
      <c r="J291" s="17">
        <v>44</v>
      </c>
      <c r="K291" s="21">
        <v>100</v>
      </c>
      <c r="L291" s="21">
        <v>75</v>
      </c>
      <c r="M291" s="21">
        <v>25</v>
      </c>
      <c r="N291" s="19">
        <f t="shared" si="54"/>
        <v>200</v>
      </c>
      <c r="O291" s="20">
        <v>1</v>
      </c>
      <c r="P291" s="20">
        <f>IFERROR(VLOOKUP(F291,Sheet2!$A:$F,4,0),"")</f>
        <v>919.43</v>
      </c>
      <c r="Q291" s="20">
        <f>IFERROR(VLOOKUP(F291,Sheet2!$A:$F,5,0),"")</f>
        <v>948.3</v>
      </c>
      <c r="R291" s="20">
        <f>IFERROR(VLOOKUP(F291,Sheet2!$A:$F,6,0),"")</f>
        <v>1030.25</v>
      </c>
      <c r="S291" s="48">
        <f t="shared" si="55"/>
        <v>91943</v>
      </c>
      <c r="T291" s="48">
        <f t="shared" si="56"/>
        <v>71122.5</v>
      </c>
      <c r="U291" s="48">
        <f t="shared" si="57"/>
        <v>25756.25</v>
      </c>
      <c r="V291" s="48">
        <f t="shared" si="58"/>
        <v>188821.75</v>
      </c>
      <c r="W291" s="48">
        <f t="shared" si="59"/>
        <v>96300</v>
      </c>
      <c r="X291" s="48">
        <f t="shared" si="60"/>
        <v>1350</v>
      </c>
      <c r="Y291" s="48">
        <f t="shared" si="61"/>
        <v>2864.7175000000002</v>
      </c>
      <c r="Z291" s="48">
        <f t="shared" si="62"/>
        <v>286.47175000000004</v>
      </c>
      <c r="AA291" s="48">
        <f t="shared" si="63"/>
        <v>2896.2293925000008</v>
      </c>
      <c r="AB291" s="42">
        <f t="shared" si="64"/>
        <v>292519.16864250007</v>
      </c>
    </row>
    <row r="292" spans="1:28" x14ac:dyDescent="0.25">
      <c r="A292" s="41">
        <v>45400</v>
      </c>
      <c r="B292" s="44" t="str">
        <f t="shared" si="53"/>
        <v>Apr</v>
      </c>
      <c r="C292" s="16" t="s">
        <v>26</v>
      </c>
      <c r="D292" s="16"/>
      <c r="E292" s="16" t="s">
        <v>94</v>
      </c>
      <c r="F292" s="16" t="s">
        <v>213</v>
      </c>
      <c r="G292" s="20" t="str">
        <f>IFERROR(VLOOKUP(F292,Sheet2!A:F,2,0),"")</f>
        <v>Malwa</v>
      </c>
      <c r="H292" s="44">
        <f>IFERROR(VLOOKUP(F292,Sheet2!A:G,7,0),"")</f>
        <v>50</v>
      </c>
      <c r="I292" s="56">
        <f t="shared" si="65"/>
        <v>1800</v>
      </c>
      <c r="J292" s="17">
        <v>45</v>
      </c>
      <c r="K292" s="21">
        <v>400</v>
      </c>
      <c r="L292" s="21">
        <v>0</v>
      </c>
      <c r="M292" s="21">
        <v>0</v>
      </c>
      <c r="N292" s="19">
        <f t="shared" si="54"/>
        <v>400</v>
      </c>
      <c r="O292" s="20">
        <v>1</v>
      </c>
      <c r="P292" s="20">
        <f>IFERROR(VLOOKUP(F292,Sheet2!$A:$F,4,0),"")</f>
        <v>919.43</v>
      </c>
      <c r="Q292" s="20">
        <f>IFERROR(VLOOKUP(F292,Sheet2!$A:$F,5,0),"")</f>
        <v>948.3</v>
      </c>
      <c r="R292" s="20">
        <f>IFERROR(VLOOKUP(F292,Sheet2!$A:$F,6,0),"")</f>
        <v>1030.25</v>
      </c>
      <c r="S292" s="48">
        <f t="shared" si="55"/>
        <v>367772</v>
      </c>
      <c r="T292" s="48">
        <f t="shared" si="56"/>
        <v>0</v>
      </c>
      <c r="U292" s="48">
        <f t="shared" si="57"/>
        <v>0</v>
      </c>
      <c r="V292" s="48">
        <f t="shared" si="58"/>
        <v>367772</v>
      </c>
      <c r="W292" s="48">
        <f t="shared" si="59"/>
        <v>192600</v>
      </c>
      <c r="X292" s="48">
        <f t="shared" si="60"/>
        <v>2700</v>
      </c>
      <c r="Y292" s="48">
        <f t="shared" si="61"/>
        <v>5630.72</v>
      </c>
      <c r="Z292" s="48">
        <f t="shared" si="62"/>
        <v>563.072</v>
      </c>
      <c r="AA292" s="48">
        <f t="shared" si="63"/>
        <v>5692.6579200000006</v>
      </c>
      <c r="AB292" s="42">
        <f t="shared" si="64"/>
        <v>574958.44992000004</v>
      </c>
    </row>
    <row r="293" spans="1:28" x14ac:dyDescent="0.25">
      <c r="A293" s="41">
        <v>45400</v>
      </c>
      <c r="B293" s="44" t="str">
        <f t="shared" si="53"/>
        <v>Apr</v>
      </c>
      <c r="C293" s="16" t="s">
        <v>26</v>
      </c>
      <c r="D293" s="16"/>
      <c r="E293" s="16" t="s">
        <v>94</v>
      </c>
      <c r="F293" s="16" t="s">
        <v>213</v>
      </c>
      <c r="G293" s="20" t="str">
        <f>IFERROR(VLOOKUP(F293,Sheet2!A:F,2,0),"")</f>
        <v>Malwa</v>
      </c>
      <c r="H293" s="44">
        <f>IFERROR(VLOOKUP(F293,Sheet2!A:G,7,0),"")</f>
        <v>50</v>
      </c>
      <c r="I293" s="56">
        <f t="shared" si="65"/>
        <v>2925</v>
      </c>
      <c r="J293" s="17">
        <v>46</v>
      </c>
      <c r="K293" s="21">
        <v>0</v>
      </c>
      <c r="L293" s="21">
        <v>400</v>
      </c>
      <c r="M293" s="21">
        <v>250</v>
      </c>
      <c r="N293" s="19">
        <f t="shared" si="54"/>
        <v>650</v>
      </c>
      <c r="O293" s="20">
        <v>1</v>
      </c>
      <c r="P293" s="20">
        <f>IFERROR(VLOOKUP(F293,Sheet2!$A:$F,4,0),"")</f>
        <v>919.43</v>
      </c>
      <c r="Q293" s="20">
        <f>IFERROR(VLOOKUP(F293,Sheet2!$A:$F,5,0),"")</f>
        <v>948.3</v>
      </c>
      <c r="R293" s="20">
        <f>IFERROR(VLOOKUP(F293,Sheet2!$A:$F,6,0),"")</f>
        <v>1030.25</v>
      </c>
      <c r="S293" s="48">
        <f t="shared" si="55"/>
        <v>0</v>
      </c>
      <c r="T293" s="48">
        <f t="shared" si="56"/>
        <v>379320</v>
      </c>
      <c r="U293" s="48">
        <f t="shared" si="57"/>
        <v>257562.5</v>
      </c>
      <c r="V293" s="48">
        <f t="shared" si="58"/>
        <v>636882.5</v>
      </c>
      <c r="W293" s="48">
        <f t="shared" si="59"/>
        <v>312975</v>
      </c>
      <c r="X293" s="48">
        <f t="shared" si="60"/>
        <v>4387.5</v>
      </c>
      <c r="Y293" s="48">
        <f t="shared" si="61"/>
        <v>9542.4500000000007</v>
      </c>
      <c r="Z293" s="48">
        <f t="shared" si="62"/>
        <v>954.24500000000012</v>
      </c>
      <c r="AA293" s="48">
        <f t="shared" si="63"/>
        <v>9647.4169499999989</v>
      </c>
      <c r="AB293" s="42">
        <f t="shared" si="64"/>
        <v>974389.11194999993</v>
      </c>
    </row>
    <row r="294" spans="1:28" x14ac:dyDescent="0.25">
      <c r="A294" s="41">
        <v>45400</v>
      </c>
      <c r="B294" s="44" t="str">
        <f t="shared" si="53"/>
        <v>Apr</v>
      </c>
      <c r="C294" s="16" t="s">
        <v>26</v>
      </c>
      <c r="D294" s="16"/>
      <c r="E294" s="16" t="s">
        <v>43</v>
      </c>
      <c r="F294" s="16" t="s">
        <v>216</v>
      </c>
      <c r="G294" s="20" t="str">
        <f>IFERROR(VLOOKUP(F294,Sheet2!A:F,2,0),"")</f>
        <v>Jugni Saunfi</v>
      </c>
      <c r="H294" s="44">
        <f>IFERROR(VLOOKUP(F294,Sheet2!A:G,7,0),"")</f>
        <v>50</v>
      </c>
      <c r="I294" s="56">
        <f t="shared" si="65"/>
        <v>2250</v>
      </c>
      <c r="J294" s="17">
        <v>47</v>
      </c>
      <c r="K294" s="21">
        <v>500</v>
      </c>
      <c r="L294" s="21">
        <v>0</v>
      </c>
      <c r="M294" s="21">
        <v>0</v>
      </c>
      <c r="N294" s="19">
        <f t="shared" si="54"/>
        <v>500</v>
      </c>
      <c r="O294" s="20">
        <v>1</v>
      </c>
      <c r="P294" s="20">
        <f>IFERROR(VLOOKUP(F294,Sheet2!$A:$F,4,0),"")</f>
        <v>919.43</v>
      </c>
      <c r="Q294" s="20">
        <f>IFERROR(VLOOKUP(F294,Sheet2!$A:$F,5,0),"")</f>
        <v>948.3</v>
      </c>
      <c r="R294" s="20">
        <f>IFERROR(VLOOKUP(F294,Sheet2!$A:$F,6,0),"")</f>
        <v>1030.25</v>
      </c>
      <c r="S294" s="48">
        <f t="shared" si="55"/>
        <v>459715</v>
      </c>
      <c r="T294" s="48">
        <f t="shared" si="56"/>
        <v>0</v>
      </c>
      <c r="U294" s="48">
        <f t="shared" si="57"/>
        <v>0</v>
      </c>
      <c r="V294" s="48">
        <f t="shared" si="58"/>
        <v>459715</v>
      </c>
      <c r="W294" s="48">
        <f t="shared" si="59"/>
        <v>240750</v>
      </c>
      <c r="X294" s="48">
        <f t="shared" si="60"/>
        <v>3375</v>
      </c>
      <c r="Y294" s="48">
        <f t="shared" si="61"/>
        <v>7038.4000000000005</v>
      </c>
      <c r="Z294" s="48">
        <f t="shared" si="62"/>
        <v>703.84000000000015</v>
      </c>
      <c r="AA294" s="48">
        <f t="shared" si="63"/>
        <v>7115.8224</v>
      </c>
      <c r="AB294" s="42">
        <f t="shared" si="64"/>
        <v>718698.06239999994</v>
      </c>
    </row>
    <row r="295" spans="1:28" x14ac:dyDescent="0.25">
      <c r="A295" s="41">
        <v>45400</v>
      </c>
      <c r="B295" s="44" t="str">
        <f t="shared" si="53"/>
        <v>Apr</v>
      </c>
      <c r="C295" s="16" t="s">
        <v>26</v>
      </c>
      <c r="D295" s="16"/>
      <c r="E295" s="16" t="s">
        <v>43</v>
      </c>
      <c r="F295" s="16" t="s">
        <v>216</v>
      </c>
      <c r="G295" s="20" t="str">
        <f>IFERROR(VLOOKUP(F295,Sheet2!A:F,2,0),"")</f>
        <v>Jugni Saunfi</v>
      </c>
      <c r="H295" s="44">
        <f>IFERROR(VLOOKUP(F295,Sheet2!A:G,7,0),"")</f>
        <v>50</v>
      </c>
      <c r="I295" s="56">
        <f t="shared" si="65"/>
        <v>4050</v>
      </c>
      <c r="J295" s="17">
        <v>48</v>
      </c>
      <c r="K295" s="21">
        <v>100</v>
      </c>
      <c r="L295" s="21">
        <v>500</v>
      </c>
      <c r="M295" s="21">
        <v>300</v>
      </c>
      <c r="N295" s="19">
        <f t="shared" si="54"/>
        <v>900</v>
      </c>
      <c r="O295" s="20">
        <v>1</v>
      </c>
      <c r="P295" s="20">
        <f>IFERROR(VLOOKUP(F295,Sheet2!$A:$F,4,0),"")</f>
        <v>919.43</v>
      </c>
      <c r="Q295" s="20">
        <f>IFERROR(VLOOKUP(F295,Sheet2!$A:$F,5,0),"")</f>
        <v>948.3</v>
      </c>
      <c r="R295" s="20">
        <f>IFERROR(VLOOKUP(F295,Sheet2!$A:$F,6,0),"")</f>
        <v>1030.25</v>
      </c>
      <c r="S295" s="48">
        <f t="shared" si="55"/>
        <v>91943</v>
      </c>
      <c r="T295" s="48">
        <f t="shared" si="56"/>
        <v>474150</v>
      </c>
      <c r="U295" s="48">
        <f t="shared" si="57"/>
        <v>309075</v>
      </c>
      <c r="V295" s="48">
        <f t="shared" si="58"/>
        <v>875168</v>
      </c>
      <c r="W295" s="48">
        <f t="shared" si="59"/>
        <v>433350</v>
      </c>
      <c r="X295" s="48">
        <f t="shared" si="60"/>
        <v>6075</v>
      </c>
      <c r="Y295" s="48">
        <f t="shared" si="61"/>
        <v>13145.93</v>
      </c>
      <c r="Z295" s="48">
        <f t="shared" si="62"/>
        <v>1314.5930000000001</v>
      </c>
      <c r="AA295" s="48">
        <f t="shared" si="63"/>
        <v>13290.535230000001</v>
      </c>
      <c r="AB295" s="42">
        <f t="shared" si="64"/>
        <v>1342344.0582300001</v>
      </c>
    </row>
    <row r="296" spans="1:28" x14ac:dyDescent="0.25">
      <c r="A296" s="41">
        <v>45400</v>
      </c>
      <c r="B296" s="44" t="str">
        <f t="shared" si="53"/>
        <v>Apr</v>
      </c>
      <c r="C296" s="16" t="s">
        <v>26</v>
      </c>
      <c r="D296" s="16"/>
      <c r="E296" s="16" t="s">
        <v>94</v>
      </c>
      <c r="F296" s="16" t="s">
        <v>213</v>
      </c>
      <c r="G296" s="20" t="str">
        <f>IFERROR(VLOOKUP(F296,Sheet2!A:F,2,0),"")</f>
        <v>Malwa</v>
      </c>
      <c r="H296" s="44">
        <f>IFERROR(VLOOKUP(F296,Sheet2!A:G,7,0),"")</f>
        <v>50</v>
      </c>
      <c r="I296" s="56">
        <f t="shared" si="65"/>
        <v>1575</v>
      </c>
      <c r="J296" s="17">
        <v>49</v>
      </c>
      <c r="K296" s="21">
        <v>0</v>
      </c>
      <c r="L296" s="21">
        <v>0</v>
      </c>
      <c r="M296" s="21">
        <v>350</v>
      </c>
      <c r="N296" s="19">
        <f t="shared" si="54"/>
        <v>350</v>
      </c>
      <c r="O296" s="20">
        <v>1</v>
      </c>
      <c r="P296" s="20">
        <f>IFERROR(VLOOKUP(F296,Sheet2!$A:$F,4,0),"")</f>
        <v>919.43</v>
      </c>
      <c r="Q296" s="20">
        <f>IFERROR(VLOOKUP(F296,Sheet2!$A:$F,5,0),"")</f>
        <v>948.3</v>
      </c>
      <c r="R296" s="20">
        <f>IFERROR(VLOOKUP(F296,Sheet2!$A:$F,6,0),"")</f>
        <v>1030.25</v>
      </c>
      <c r="S296" s="48">
        <f t="shared" si="55"/>
        <v>0</v>
      </c>
      <c r="T296" s="48">
        <f t="shared" si="56"/>
        <v>0</v>
      </c>
      <c r="U296" s="48">
        <f t="shared" si="57"/>
        <v>360587.5</v>
      </c>
      <c r="V296" s="48">
        <f t="shared" si="58"/>
        <v>360587.5</v>
      </c>
      <c r="W296" s="48">
        <f t="shared" si="59"/>
        <v>168525</v>
      </c>
      <c r="X296" s="48">
        <f t="shared" si="60"/>
        <v>2362.5</v>
      </c>
      <c r="Y296" s="48">
        <f t="shared" si="61"/>
        <v>5314.75</v>
      </c>
      <c r="Z296" s="48">
        <f t="shared" si="62"/>
        <v>531.47500000000002</v>
      </c>
      <c r="AA296" s="48">
        <f t="shared" si="63"/>
        <v>5373.2122499999996</v>
      </c>
      <c r="AB296" s="42">
        <f t="shared" si="64"/>
        <v>542694.43724999996</v>
      </c>
    </row>
    <row r="297" spans="1:28" x14ac:dyDescent="0.25">
      <c r="A297" s="41">
        <v>45400</v>
      </c>
      <c r="B297" s="44" t="str">
        <f t="shared" si="53"/>
        <v>Apr</v>
      </c>
      <c r="C297" s="16" t="s">
        <v>95</v>
      </c>
      <c r="D297" s="16"/>
      <c r="E297" s="16" t="s">
        <v>96</v>
      </c>
      <c r="F297" s="16" t="s">
        <v>216</v>
      </c>
      <c r="G297" s="20" t="str">
        <f>IFERROR(VLOOKUP(F297,Sheet2!A:F,2,0),"")</f>
        <v>Jugni Saunfi</v>
      </c>
      <c r="H297" s="44">
        <f>IFERROR(VLOOKUP(F297,Sheet2!A:G,7,0),"")</f>
        <v>50</v>
      </c>
      <c r="I297" s="56">
        <f t="shared" si="65"/>
        <v>6300</v>
      </c>
      <c r="J297" s="17">
        <v>1</v>
      </c>
      <c r="K297" s="21">
        <v>600</v>
      </c>
      <c r="L297" s="21">
        <v>400</v>
      </c>
      <c r="M297" s="21">
        <v>400</v>
      </c>
      <c r="N297" s="19">
        <f t="shared" si="54"/>
        <v>1400</v>
      </c>
      <c r="O297" s="20">
        <v>1</v>
      </c>
      <c r="P297" s="20">
        <f>IFERROR(VLOOKUP(F297,Sheet2!$A:$F,4,0),"")</f>
        <v>919.43</v>
      </c>
      <c r="Q297" s="20">
        <f>IFERROR(VLOOKUP(F297,Sheet2!$A:$F,5,0),"")</f>
        <v>948.3</v>
      </c>
      <c r="R297" s="20">
        <f>IFERROR(VLOOKUP(F297,Sheet2!$A:$F,6,0),"")</f>
        <v>1030.25</v>
      </c>
      <c r="S297" s="48">
        <f t="shared" si="55"/>
        <v>551658</v>
      </c>
      <c r="T297" s="48">
        <f t="shared" si="56"/>
        <v>379320</v>
      </c>
      <c r="U297" s="48">
        <f t="shared" si="57"/>
        <v>412100</v>
      </c>
      <c r="V297" s="48">
        <f t="shared" si="58"/>
        <v>1343078</v>
      </c>
      <c r="W297" s="48">
        <f t="shared" si="59"/>
        <v>674100</v>
      </c>
      <c r="X297" s="48">
        <f t="shared" si="60"/>
        <v>9450</v>
      </c>
      <c r="Y297" s="48">
        <f t="shared" si="61"/>
        <v>20266.28</v>
      </c>
      <c r="Z297" s="48">
        <f t="shared" si="62"/>
        <v>2026.6279999999999</v>
      </c>
      <c r="AA297" s="48">
        <f t="shared" si="63"/>
        <v>20489.209080000001</v>
      </c>
      <c r="AB297" s="42">
        <f t="shared" si="64"/>
        <v>2069410.11708</v>
      </c>
    </row>
    <row r="298" spans="1:28" x14ac:dyDescent="0.25">
      <c r="A298" s="41">
        <v>45400</v>
      </c>
      <c r="B298" s="44" t="str">
        <f t="shared" si="53"/>
        <v>Apr</v>
      </c>
      <c r="C298" s="16" t="s">
        <v>86</v>
      </c>
      <c r="D298" s="16"/>
      <c r="E298" s="16" t="s">
        <v>97</v>
      </c>
      <c r="F298" s="16" t="s">
        <v>219</v>
      </c>
      <c r="G298" s="20" t="str">
        <f>IFERROR(VLOOKUP(F298,Sheet2!A:F,2,0),"")</f>
        <v>Club Whiskey</v>
      </c>
      <c r="H298" s="44">
        <f>IFERROR(VLOOKUP(F298,Sheet2!A:G,7,0),"")</f>
        <v>65</v>
      </c>
      <c r="I298" s="56">
        <f t="shared" si="65"/>
        <v>2340</v>
      </c>
      <c r="J298" s="17">
        <v>9</v>
      </c>
      <c r="K298" s="21">
        <v>400</v>
      </c>
      <c r="L298" s="21">
        <v>0</v>
      </c>
      <c r="M298" s="21">
        <v>0</v>
      </c>
      <c r="N298" s="19">
        <f t="shared" si="54"/>
        <v>400</v>
      </c>
      <c r="O298" s="20">
        <v>1</v>
      </c>
      <c r="P298" s="20">
        <f>IFERROR(VLOOKUP(F298,Sheet2!$A:$F,4,0),"")</f>
        <v>1160.02</v>
      </c>
      <c r="Q298" s="20">
        <f>IFERROR(VLOOKUP(F298,Sheet2!$A:$F,5,0),"")</f>
        <v>1188.9000000000001</v>
      </c>
      <c r="R298" s="20">
        <f>IFERROR(VLOOKUP(F298,Sheet2!$A:$F,6,0),"")</f>
        <v>1270.83</v>
      </c>
      <c r="S298" s="48">
        <f t="shared" si="55"/>
        <v>464008</v>
      </c>
      <c r="T298" s="48">
        <f t="shared" si="56"/>
        <v>0</v>
      </c>
      <c r="U298" s="48">
        <f t="shared" si="57"/>
        <v>0</v>
      </c>
      <c r="V298" s="48">
        <f t="shared" si="58"/>
        <v>464008</v>
      </c>
      <c r="W298" s="48">
        <f t="shared" si="59"/>
        <v>250380</v>
      </c>
      <c r="X298" s="48">
        <f t="shared" si="60"/>
        <v>3510</v>
      </c>
      <c r="Y298" s="48">
        <f t="shared" si="61"/>
        <v>7178.9800000000005</v>
      </c>
      <c r="Z298" s="48">
        <f t="shared" si="62"/>
        <v>717.89800000000014</v>
      </c>
      <c r="AA298" s="48">
        <f t="shared" si="63"/>
        <v>7257.9487800000006</v>
      </c>
      <c r="AB298" s="42">
        <f t="shared" si="64"/>
        <v>733052.82678</v>
      </c>
    </row>
    <row r="299" spans="1:28" x14ac:dyDescent="0.25">
      <c r="A299" s="41">
        <v>45400</v>
      </c>
      <c r="B299" s="44" t="str">
        <f t="shared" si="53"/>
        <v>Apr</v>
      </c>
      <c r="C299" s="16" t="s">
        <v>86</v>
      </c>
      <c r="D299" s="16"/>
      <c r="E299" s="16" t="s">
        <v>97</v>
      </c>
      <c r="F299" s="16" t="s">
        <v>219</v>
      </c>
      <c r="G299" s="20" t="str">
        <f>IFERROR(VLOOKUP(F299,Sheet2!A:F,2,0),"")</f>
        <v>Club Whiskey</v>
      </c>
      <c r="H299" s="44">
        <f>IFERROR(VLOOKUP(F299,Sheet2!A:G,7,0),"")</f>
        <v>65</v>
      </c>
      <c r="I299" s="56">
        <f t="shared" si="65"/>
        <v>2632.5</v>
      </c>
      <c r="J299" s="17">
        <v>10</v>
      </c>
      <c r="K299" s="21">
        <v>0</v>
      </c>
      <c r="L299" s="21">
        <v>450</v>
      </c>
      <c r="M299" s="21">
        <v>0</v>
      </c>
      <c r="N299" s="19">
        <f t="shared" si="54"/>
        <v>450</v>
      </c>
      <c r="O299" s="20">
        <v>1</v>
      </c>
      <c r="P299" s="20">
        <f>IFERROR(VLOOKUP(F299,Sheet2!$A:$F,4,0),"")</f>
        <v>1160.02</v>
      </c>
      <c r="Q299" s="20">
        <f>IFERROR(VLOOKUP(F299,Sheet2!$A:$F,5,0),"")</f>
        <v>1188.9000000000001</v>
      </c>
      <c r="R299" s="20">
        <f>IFERROR(VLOOKUP(F299,Sheet2!$A:$F,6,0),"")</f>
        <v>1270.83</v>
      </c>
      <c r="S299" s="48">
        <f t="shared" si="55"/>
        <v>0</v>
      </c>
      <c r="T299" s="48">
        <f t="shared" si="56"/>
        <v>535005</v>
      </c>
      <c r="U299" s="48">
        <f t="shared" si="57"/>
        <v>0</v>
      </c>
      <c r="V299" s="48">
        <f t="shared" si="58"/>
        <v>535005</v>
      </c>
      <c r="W299" s="48">
        <f t="shared" si="59"/>
        <v>281677.5</v>
      </c>
      <c r="X299" s="48">
        <f t="shared" si="60"/>
        <v>3948.75</v>
      </c>
      <c r="Y299" s="48">
        <f t="shared" si="61"/>
        <v>8206.3125</v>
      </c>
      <c r="Z299" s="48">
        <f t="shared" si="62"/>
        <v>820.63125000000002</v>
      </c>
      <c r="AA299" s="48">
        <f t="shared" si="63"/>
        <v>8296.5819374999992</v>
      </c>
      <c r="AB299" s="42">
        <f t="shared" si="64"/>
        <v>837954.77568750002</v>
      </c>
    </row>
    <row r="300" spans="1:28" x14ac:dyDescent="0.25">
      <c r="A300" s="41">
        <v>45400</v>
      </c>
      <c r="B300" s="44" t="str">
        <f t="shared" si="53"/>
        <v>Apr</v>
      </c>
      <c r="C300" s="16" t="s">
        <v>86</v>
      </c>
      <c r="D300" s="16"/>
      <c r="E300" s="16" t="s">
        <v>97</v>
      </c>
      <c r="F300" s="16" t="s">
        <v>219</v>
      </c>
      <c r="G300" s="20" t="str">
        <f>IFERROR(VLOOKUP(F300,Sheet2!A:F,2,0),"")</f>
        <v>Club Whiskey</v>
      </c>
      <c r="H300" s="44">
        <f>IFERROR(VLOOKUP(F300,Sheet2!A:G,7,0),"")</f>
        <v>65</v>
      </c>
      <c r="I300" s="56">
        <f t="shared" si="65"/>
        <v>731.25</v>
      </c>
      <c r="J300" s="17">
        <v>11</v>
      </c>
      <c r="K300" s="21">
        <v>0</v>
      </c>
      <c r="L300" s="21">
        <v>0</v>
      </c>
      <c r="M300" s="21">
        <v>125</v>
      </c>
      <c r="N300" s="19">
        <f t="shared" si="54"/>
        <v>125</v>
      </c>
      <c r="O300" s="20">
        <v>1</v>
      </c>
      <c r="P300" s="20">
        <f>IFERROR(VLOOKUP(F300,Sheet2!$A:$F,4,0),"")</f>
        <v>1160.02</v>
      </c>
      <c r="Q300" s="20">
        <f>IFERROR(VLOOKUP(F300,Sheet2!$A:$F,5,0),"")</f>
        <v>1188.9000000000001</v>
      </c>
      <c r="R300" s="20">
        <f>IFERROR(VLOOKUP(F300,Sheet2!$A:$F,6,0),"")</f>
        <v>1270.83</v>
      </c>
      <c r="S300" s="48">
        <f t="shared" si="55"/>
        <v>0</v>
      </c>
      <c r="T300" s="48">
        <f t="shared" si="56"/>
        <v>0</v>
      </c>
      <c r="U300" s="48">
        <f t="shared" si="57"/>
        <v>158853.75</v>
      </c>
      <c r="V300" s="48">
        <f t="shared" si="58"/>
        <v>158853.75</v>
      </c>
      <c r="W300" s="48">
        <f t="shared" si="59"/>
        <v>78243.75</v>
      </c>
      <c r="X300" s="48">
        <f t="shared" si="60"/>
        <v>1096.875</v>
      </c>
      <c r="Y300" s="48">
        <f t="shared" si="61"/>
        <v>2381.9437499999999</v>
      </c>
      <c r="Z300" s="48">
        <f t="shared" si="62"/>
        <v>238.19437500000001</v>
      </c>
      <c r="AA300" s="48">
        <f t="shared" si="63"/>
        <v>2408.1451312499998</v>
      </c>
      <c r="AB300" s="42">
        <f t="shared" si="64"/>
        <v>243222.65825625</v>
      </c>
    </row>
    <row r="301" spans="1:28" x14ac:dyDescent="0.25">
      <c r="A301" s="41">
        <v>45400</v>
      </c>
      <c r="B301" s="44" t="str">
        <f t="shared" si="53"/>
        <v>Apr</v>
      </c>
      <c r="C301" s="16" t="s">
        <v>86</v>
      </c>
      <c r="D301" s="16"/>
      <c r="E301" s="16" t="s">
        <v>97</v>
      </c>
      <c r="F301" s="16" t="s">
        <v>217</v>
      </c>
      <c r="G301" s="20" t="str">
        <f>IFERROR(VLOOKUP(F301,Sheet2!A:F,2,0),"")</f>
        <v>Dollar Rum</v>
      </c>
      <c r="H301" s="44">
        <f>IFERROR(VLOOKUP(F301,Sheet2!A:G,7,0),"")</f>
        <v>65</v>
      </c>
      <c r="I301" s="56">
        <f t="shared" si="65"/>
        <v>731.25</v>
      </c>
      <c r="J301" s="17">
        <v>11</v>
      </c>
      <c r="K301" s="21">
        <v>0</v>
      </c>
      <c r="L301" s="21">
        <v>75</v>
      </c>
      <c r="M301" s="21">
        <v>50</v>
      </c>
      <c r="N301" s="19">
        <f t="shared" si="54"/>
        <v>125</v>
      </c>
      <c r="O301" s="20">
        <v>1</v>
      </c>
      <c r="P301" s="20">
        <f>IFERROR(VLOOKUP(F301,Sheet2!$A:$F,4,0),"")</f>
        <v>1161.27</v>
      </c>
      <c r="Q301" s="20">
        <f>IFERROR(VLOOKUP(F301,Sheet2!$A:$F,5,0),"")</f>
        <v>1190.1300000000001</v>
      </c>
      <c r="R301" s="20">
        <f>IFERROR(VLOOKUP(F301,Sheet2!$A:$F,6,0),"")</f>
        <v>1272.08</v>
      </c>
      <c r="S301" s="48">
        <f t="shared" si="55"/>
        <v>0</v>
      </c>
      <c r="T301" s="48">
        <f t="shared" si="56"/>
        <v>89259.750000000015</v>
      </c>
      <c r="U301" s="48">
        <f t="shared" si="57"/>
        <v>63604</v>
      </c>
      <c r="V301" s="48">
        <f t="shared" si="58"/>
        <v>152863.75</v>
      </c>
      <c r="W301" s="48">
        <f t="shared" si="59"/>
        <v>78243.75</v>
      </c>
      <c r="X301" s="48">
        <f t="shared" si="60"/>
        <v>1096.875</v>
      </c>
      <c r="Y301" s="48">
        <f t="shared" si="61"/>
        <v>2322.0437500000003</v>
      </c>
      <c r="Z301" s="48">
        <f t="shared" si="62"/>
        <v>232.20437500000003</v>
      </c>
      <c r="AA301" s="48">
        <f t="shared" si="63"/>
        <v>2347.5862312500003</v>
      </c>
      <c r="AB301" s="42">
        <f t="shared" si="64"/>
        <v>237106.20935625001</v>
      </c>
    </row>
    <row r="302" spans="1:28" x14ac:dyDescent="0.25">
      <c r="A302" s="41">
        <v>45400</v>
      </c>
      <c r="B302" s="44" t="str">
        <f t="shared" si="53"/>
        <v>Apr</v>
      </c>
      <c r="C302" s="16" t="s">
        <v>86</v>
      </c>
      <c r="D302" s="16"/>
      <c r="E302" s="16" t="s">
        <v>97</v>
      </c>
      <c r="F302" s="16" t="s">
        <v>216</v>
      </c>
      <c r="G302" s="20" t="str">
        <f>IFERROR(VLOOKUP(F302,Sheet2!A:F,2,0),"")</f>
        <v>Jugni Saunfi</v>
      </c>
      <c r="H302" s="44">
        <f>IFERROR(VLOOKUP(F302,Sheet2!A:G,7,0),"")</f>
        <v>50</v>
      </c>
      <c r="I302" s="56">
        <f t="shared" si="65"/>
        <v>900</v>
      </c>
      <c r="J302" s="17">
        <v>11</v>
      </c>
      <c r="K302" s="21">
        <v>200</v>
      </c>
      <c r="L302" s="21">
        <v>0</v>
      </c>
      <c r="M302" s="21">
        <v>0</v>
      </c>
      <c r="N302" s="19">
        <f t="shared" si="54"/>
        <v>200</v>
      </c>
      <c r="O302" s="20">
        <v>1</v>
      </c>
      <c r="P302" s="20">
        <f>IFERROR(VLOOKUP(F302,Sheet2!$A:$F,4,0),"")</f>
        <v>919.43</v>
      </c>
      <c r="Q302" s="20">
        <f>IFERROR(VLOOKUP(F302,Sheet2!$A:$F,5,0),"")</f>
        <v>948.3</v>
      </c>
      <c r="R302" s="20">
        <f>IFERROR(VLOOKUP(F302,Sheet2!$A:$F,6,0),"")</f>
        <v>1030.25</v>
      </c>
      <c r="S302" s="48">
        <f t="shared" si="55"/>
        <v>183886</v>
      </c>
      <c r="T302" s="48">
        <f t="shared" si="56"/>
        <v>0</v>
      </c>
      <c r="U302" s="48">
        <f t="shared" si="57"/>
        <v>0</v>
      </c>
      <c r="V302" s="48">
        <f t="shared" si="58"/>
        <v>183886</v>
      </c>
      <c r="W302" s="48">
        <f t="shared" si="59"/>
        <v>96300</v>
      </c>
      <c r="X302" s="48">
        <f t="shared" si="60"/>
        <v>1350</v>
      </c>
      <c r="Y302" s="48">
        <f t="shared" si="61"/>
        <v>2815.36</v>
      </c>
      <c r="Z302" s="48">
        <f t="shared" si="62"/>
        <v>281.536</v>
      </c>
      <c r="AA302" s="48">
        <f t="shared" si="63"/>
        <v>2846.3289600000003</v>
      </c>
      <c r="AB302" s="42">
        <f t="shared" si="64"/>
        <v>287479.22496000002</v>
      </c>
    </row>
    <row r="303" spans="1:28" x14ac:dyDescent="0.25">
      <c r="A303" s="41">
        <v>45400</v>
      </c>
      <c r="B303" s="44" t="str">
        <f t="shared" si="53"/>
        <v>Apr</v>
      </c>
      <c r="C303" s="16" t="s">
        <v>86</v>
      </c>
      <c r="D303" s="16"/>
      <c r="E303" s="16" t="s">
        <v>97</v>
      </c>
      <c r="F303" s="16" t="s">
        <v>216</v>
      </c>
      <c r="G303" s="20" t="str">
        <f>IFERROR(VLOOKUP(F303,Sheet2!A:F,2,0),"")</f>
        <v>Jugni Saunfi</v>
      </c>
      <c r="H303" s="44">
        <f>IFERROR(VLOOKUP(F303,Sheet2!A:G,7,0),"")</f>
        <v>50</v>
      </c>
      <c r="I303" s="56">
        <f t="shared" si="65"/>
        <v>900</v>
      </c>
      <c r="J303" s="17">
        <v>12</v>
      </c>
      <c r="K303" s="21">
        <v>0</v>
      </c>
      <c r="L303" s="21">
        <v>100</v>
      </c>
      <c r="M303" s="21">
        <v>100</v>
      </c>
      <c r="N303" s="19">
        <f t="shared" si="54"/>
        <v>200</v>
      </c>
      <c r="O303" s="20">
        <v>1</v>
      </c>
      <c r="P303" s="20">
        <f>IFERROR(VLOOKUP(F303,Sheet2!$A:$F,4,0),"")</f>
        <v>919.43</v>
      </c>
      <c r="Q303" s="20">
        <f>IFERROR(VLOOKUP(F303,Sheet2!$A:$F,5,0),"")</f>
        <v>948.3</v>
      </c>
      <c r="R303" s="20">
        <f>IFERROR(VLOOKUP(F303,Sheet2!$A:$F,6,0),"")</f>
        <v>1030.25</v>
      </c>
      <c r="S303" s="48">
        <f t="shared" si="55"/>
        <v>0</v>
      </c>
      <c r="T303" s="48">
        <f t="shared" si="56"/>
        <v>94830</v>
      </c>
      <c r="U303" s="48">
        <f t="shared" si="57"/>
        <v>103025</v>
      </c>
      <c r="V303" s="48">
        <f t="shared" si="58"/>
        <v>197855</v>
      </c>
      <c r="W303" s="48">
        <f t="shared" si="59"/>
        <v>96300</v>
      </c>
      <c r="X303" s="48">
        <f t="shared" si="60"/>
        <v>1350</v>
      </c>
      <c r="Y303" s="48">
        <f t="shared" si="61"/>
        <v>2955.05</v>
      </c>
      <c r="Z303" s="48">
        <f t="shared" si="62"/>
        <v>295.50500000000005</v>
      </c>
      <c r="AA303" s="48">
        <f t="shared" si="63"/>
        <v>2987.55555</v>
      </c>
      <c r="AB303" s="42">
        <f t="shared" si="64"/>
        <v>301743.11054999998</v>
      </c>
    </row>
    <row r="304" spans="1:28" x14ac:dyDescent="0.25">
      <c r="A304" s="41">
        <v>45400</v>
      </c>
      <c r="B304" s="44" t="str">
        <f t="shared" si="53"/>
        <v>Apr</v>
      </c>
      <c r="C304" s="16" t="s">
        <v>59</v>
      </c>
      <c r="D304" s="16"/>
      <c r="E304" s="16" t="s">
        <v>98</v>
      </c>
      <c r="F304" s="16" t="s">
        <v>216</v>
      </c>
      <c r="G304" s="20" t="str">
        <f>IFERROR(VLOOKUP(F304,Sheet2!A:F,2,0),"")</f>
        <v>Jugni Saunfi</v>
      </c>
      <c r="H304" s="44">
        <f>IFERROR(VLOOKUP(F304,Sheet2!A:G,7,0),"")</f>
        <v>50</v>
      </c>
      <c r="I304" s="56">
        <f t="shared" si="65"/>
        <v>1350</v>
      </c>
      <c r="J304" s="17">
        <v>11</v>
      </c>
      <c r="K304" s="21">
        <v>300</v>
      </c>
      <c r="L304" s="21">
        <v>0</v>
      </c>
      <c r="M304" s="21">
        <v>0</v>
      </c>
      <c r="N304" s="19">
        <f t="shared" si="54"/>
        <v>300</v>
      </c>
      <c r="O304" s="20">
        <v>1</v>
      </c>
      <c r="P304" s="20">
        <f>IFERROR(VLOOKUP(F304,Sheet2!$A:$F,4,0),"")</f>
        <v>919.43</v>
      </c>
      <c r="Q304" s="20">
        <f>IFERROR(VLOOKUP(F304,Sheet2!$A:$F,5,0),"")</f>
        <v>948.3</v>
      </c>
      <c r="R304" s="20">
        <f>IFERROR(VLOOKUP(F304,Sheet2!$A:$F,6,0),"")</f>
        <v>1030.25</v>
      </c>
      <c r="S304" s="48">
        <f t="shared" si="55"/>
        <v>275829</v>
      </c>
      <c r="T304" s="48">
        <f t="shared" si="56"/>
        <v>0</v>
      </c>
      <c r="U304" s="48">
        <f t="shared" si="57"/>
        <v>0</v>
      </c>
      <c r="V304" s="48">
        <f t="shared" si="58"/>
        <v>275829</v>
      </c>
      <c r="W304" s="48">
        <f t="shared" si="59"/>
        <v>144450</v>
      </c>
      <c r="X304" s="48">
        <f t="shared" si="60"/>
        <v>2025</v>
      </c>
      <c r="Y304" s="48">
        <f t="shared" si="61"/>
        <v>4223.04</v>
      </c>
      <c r="Z304" s="48">
        <f t="shared" si="62"/>
        <v>422.30400000000003</v>
      </c>
      <c r="AA304" s="48">
        <f t="shared" si="63"/>
        <v>4269.4934400000002</v>
      </c>
      <c r="AB304" s="42">
        <f t="shared" si="64"/>
        <v>431218.83743999997</v>
      </c>
    </row>
    <row r="305" spans="1:28" x14ac:dyDescent="0.25">
      <c r="A305" s="41">
        <v>45400</v>
      </c>
      <c r="B305" s="44" t="str">
        <f t="shared" si="53"/>
        <v>Apr</v>
      </c>
      <c r="C305" s="16" t="s">
        <v>59</v>
      </c>
      <c r="D305" s="16"/>
      <c r="E305" s="16" t="s">
        <v>98</v>
      </c>
      <c r="F305" s="16" t="s">
        <v>216</v>
      </c>
      <c r="G305" s="20" t="str">
        <f>IFERROR(VLOOKUP(F305,Sheet2!A:F,2,0),"")</f>
        <v>Jugni Saunfi</v>
      </c>
      <c r="H305" s="44">
        <f>IFERROR(VLOOKUP(F305,Sheet2!A:G,7,0),"")</f>
        <v>50</v>
      </c>
      <c r="I305" s="56">
        <f t="shared" si="65"/>
        <v>1350</v>
      </c>
      <c r="J305" s="17">
        <v>12</v>
      </c>
      <c r="K305" s="21">
        <v>0</v>
      </c>
      <c r="L305" s="21">
        <v>200</v>
      </c>
      <c r="M305" s="21">
        <v>100</v>
      </c>
      <c r="N305" s="19">
        <f t="shared" si="54"/>
        <v>300</v>
      </c>
      <c r="O305" s="20">
        <v>1</v>
      </c>
      <c r="P305" s="20">
        <f>IFERROR(VLOOKUP(F305,Sheet2!$A:$F,4,0),"")</f>
        <v>919.43</v>
      </c>
      <c r="Q305" s="20">
        <f>IFERROR(VLOOKUP(F305,Sheet2!$A:$F,5,0),"")</f>
        <v>948.3</v>
      </c>
      <c r="R305" s="20">
        <f>IFERROR(VLOOKUP(F305,Sheet2!$A:$F,6,0),"")</f>
        <v>1030.25</v>
      </c>
      <c r="S305" s="48">
        <f t="shared" si="55"/>
        <v>0</v>
      </c>
      <c r="T305" s="48">
        <f t="shared" si="56"/>
        <v>189660</v>
      </c>
      <c r="U305" s="48">
        <f t="shared" si="57"/>
        <v>103025</v>
      </c>
      <c r="V305" s="48">
        <f t="shared" si="58"/>
        <v>292685</v>
      </c>
      <c r="W305" s="48">
        <f t="shared" si="59"/>
        <v>144450</v>
      </c>
      <c r="X305" s="48">
        <f t="shared" si="60"/>
        <v>2025</v>
      </c>
      <c r="Y305" s="48">
        <f t="shared" si="61"/>
        <v>4391.6000000000004</v>
      </c>
      <c r="Z305" s="48">
        <f t="shared" si="62"/>
        <v>439.16000000000008</v>
      </c>
      <c r="AA305" s="48">
        <f t="shared" si="63"/>
        <v>4439.9075999999995</v>
      </c>
      <c r="AB305" s="42">
        <f t="shared" si="64"/>
        <v>448430.66759999993</v>
      </c>
    </row>
    <row r="306" spans="1:28" x14ac:dyDescent="0.25">
      <c r="A306" s="41">
        <v>45400</v>
      </c>
      <c r="B306" s="44" t="str">
        <f t="shared" si="53"/>
        <v>Apr</v>
      </c>
      <c r="C306" s="16" t="s">
        <v>59</v>
      </c>
      <c r="D306" s="16"/>
      <c r="E306" s="16" t="s">
        <v>99</v>
      </c>
      <c r="F306" s="16" t="s">
        <v>216</v>
      </c>
      <c r="G306" s="20" t="str">
        <f>IFERROR(VLOOKUP(F306,Sheet2!A:F,2,0),"")</f>
        <v>Jugni Saunfi</v>
      </c>
      <c r="H306" s="44">
        <f>IFERROR(VLOOKUP(F306,Sheet2!A:G,7,0),"")</f>
        <v>50</v>
      </c>
      <c r="I306" s="56">
        <f t="shared" si="65"/>
        <v>1350</v>
      </c>
      <c r="J306" s="17">
        <v>13</v>
      </c>
      <c r="K306" s="21">
        <v>100</v>
      </c>
      <c r="L306" s="21">
        <v>100</v>
      </c>
      <c r="M306" s="21">
        <v>100</v>
      </c>
      <c r="N306" s="19">
        <f t="shared" si="54"/>
        <v>300</v>
      </c>
      <c r="O306" s="20">
        <v>1</v>
      </c>
      <c r="P306" s="20">
        <f>IFERROR(VLOOKUP(F306,Sheet2!$A:$F,4,0),"")</f>
        <v>919.43</v>
      </c>
      <c r="Q306" s="20">
        <f>IFERROR(VLOOKUP(F306,Sheet2!$A:$F,5,0),"")</f>
        <v>948.3</v>
      </c>
      <c r="R306" s="20">
        <f>IFERROR(VLOOKUP(F306,Sheet2!$A:$F,6,0),"")</f>
        <v>1030.25</v>
      </c>
      <c r="S306" s="48">
        <f t="shared" si="55"/>
        <v>91943</v>
      </c>
      <c r="T306" s="48">
        <f t="shared" si="56"/>
        <v>94830</v>
      </c>
      <c r="U306" s="48">
        <f t="shared" si="57"/>
        <v>103025</v>
      </c>
      <c r="V306" s="48">
        <f t="shared" si="58"/>
        <v>289798</v>
      </c>
      <c r="W306" s="48">
        <f t="shared" si="59"/>
        <v>144450</v>
      </c>
      <c r="X306" s="48">
        <f t="shared" si="60"/>
        <v>2025</v>
      </c>
      <c r="Y306" s="48">
        <f t="shared" si="61"/>
        <v>4362.7300000000005</v>
      </c>
      <c r="Z306" s="48">
        <f t="shared" si="62"/>
        <v>436.27300000000008</v>
      </c>
      <c r="AA306" s="48">
        <f t="shared" si="63"/>
        <v>4410.7200299999995</v>
      </c>
      <c r="AB306" s="42">
        <f t="shared" si="64"/>
        <v>445482.72302999999</v>
      </c>
    </row>
    <row r="307" spans="1:28" x14ac:dyDescent="0.25">
      <c r="A307" s="41">
        <v>45400</v>
      </c>
      <c r="B307" s="44" t="str">
        <f t="shared" si="53"/>
        <v>Apr</v>
      </c>
      <c r="C307" s="16" t="s">
        <v>59</v>
      </c>
      <c r="D307" s="16"/>
      <c r="E307" s="16" t="s">
        <v>99</v>
      </c>
      <c r="F307" s="16" t="s">
        <v>216</v>
      </c>
      <c r="G307" s="20" t="str">
        <f>IFERROR(VLOOKUP(F307,Sheet2!A:F,2,0),"")</f>
        <v>Jugni Saunfi</v>
      </c>
      <c r="H307" s="44">
        <f>IFERROR(VLOOKUP(F307,Sheet2!A:G,7,0),"")</f>
        <v>50</v>
      </c>
      <c r="I307" s="56">
        <f t="shared" si="65"/>
        <v>1350</v>
      </c>
      <c r="J307" s="17">
        <v>14</v>
      </c>
      <c r="K307" s="21">
        <v>100</v>
      </c>
      <c r="L307" s="21">
        <v>100</v>
      </c>
      <c r="M307" s="21">
        <v>100</v>
      </c>
      <c r="N307" s="19">
        <f t="shared" si="54"/>
        <v>300</v>
      </c>
      <c r="O307" s="20">
        <v>1</v>
      </c>
      <c r="P307" s="20">
        <f>IFERROR(VLOOKUP(F307,Sheet2!$A:$F,4,0),"")</f>
        <v>919.43</v>
      </c>
      <c r="Q307" s="20">
        <f>IFERROR(VLOOKUP(F307,Sheet2!$A:$F,5,0),"")</f>
        <v>948.3</v>
      </c>
      <c r="R307" s="20">
        <f>IFERROR(VLOOKUP(F307,Sheet2!$A:$F,6,0),"")</f>
        <v>1030.25</v>
      </c>
      <c r="S307" s="48">
        <f t="shared" si="55"/>
        <v>91943</v>
      </c>
      <c r="T307" s="48">
        <f t="shared" si="56"/>
        <v>94830</v>
      </c>
      <c r="U307" s="48">
        <f t="shared" si="57"/>
        <v>103025</v>
      </c>
      <c r="V307" s="48">
        <f t="shared" si="58"/>
        <v>289798</v>
      </c>
      <c r="W307" s="48">
        <f t="shared" si="59"/>
        <v>144450</v>
      </c>
      <c r="X307" s="48">
        <f t="shared" si="60"/>
        <v>2025</v>
      </c>
      <c r="Y307" s="48">
        <f t="shared" si="61"/>
        <v>4362.7300000000005</v>
      </c>
      <c r="Z307" s="48">
        <f t="shared" si="62"/>
        <v>436.27300000000008</v>
      </c>
      <c r="AA307" s="48">
        <f t="shared" si="63"/>
        <v>4410.7200299999995</v>
      </c>
      <c r="AB307" s="42">
        <f t="shared" si="64"/>
        <v>445482.72302999999</v>
      </c>
    </row>
    <row r="308" spans="1:28" x14ac:dyDescent="0.25">
      <c r="A308" s="41">
        <v>45400</v>
      </c>
      <c r="B308" s="44" t="str">
        <f t="shared" si="53"/>
        <v>Apr</v>
      </c>
      <c r="C308" s="16" t="s">
        <v>59</v>
      </c>
      <c r="D308" s="16"/>
      <c r="E308" s="16" t="s">
        <v>99</v>
      </c>
      <c r="F308" s="16" t="s">
        <v>216</v>
      </c>
      <c r="G308" s="20" t="str">
        <f>IFERROR(VLOOKUP(F308,Sheet2!A:F,2,0),"")</f>
        <v>Jugni Saunfi</v>
      </c>
      <c r="H308" s="44">
        <f>IFERROR(VLOOKUP(F308,Sheet2!A:G,7,0),"")</f>
        <v>50</v>
      </c>
      <c r="I308" s="56">
        <f t="shared" si="65"/>
        <v>1350</v>
      </c>
      <c r="J308" s="17">
        <v>15</v>
      </c>
      <c r="K308" s="21">
        <v>100</v>
      </c>
      <c r="L308" s="21">
        <v>100</v>
      </c>
      <c r="M308" s="21">
        <v>100</v>
      </c>
      <c r="N308" s="19">
        <f t="shared" si="54"/>
        <v>300</v>
      </c>
      <c r="O308" s="20">
        <v>1</v>
      </c>
      <c r="P308" s="20">
        <f>IFERROR(VLOOKUP(F308,Sheet2!$A:$F,4,0),"")</f>
        <v>919.43</v>
      </c>
      <c r="Q308" s="20">
        <f>IFERROR(VLOOKUP(F308,Sheet2!$A:$F,5,0),"")</f>
        <v>948.3</v>
      </c>
      <c r="R308" s="20">
        <f>IFERROR(VLOOKUP(F308,Sheet2!$A:$F,6,0),"")</f>
        <v>1030.25</v>
      </c>
      <c r="S308" s="48">
        <f t="shared" si="55"/>
        <v>91943</v>
      </c>
      <c r="T308" s="48">
        <f t="shared" si="56"/>
        <v>94830</v>
      </c>
      <c r="U308" s="48">
        <f t="shared" si="57"/>
        <v>103025</v>
      </c>
      <c r="V308" s="48">
        <f t="shared" si="58"/>
        <v>289798</v>
      </c>
      <c r="W308" s="48">
        <f t="shared" si="59"/>
        <v>144450</v>
      </c>
      <c r="X308" s="48">
        <f t="shared" si="60"/>
        <v>2025</v>
      </c>
      <c r="Y308" s="48">
        <f t="shared" si="61"/>
        <v>4362.7300000000005</v>
      </c>
      <c r="Z308" s="48">
        <f t="shared" si="62"/>
        <v>436.27300000000008</v>
      </c>
      <c r="AA308" s="48">
        <f t="shared" si="63"/>
        <v>4410.7200299999995</v>
      </c>
      <c r="AB308" s="42">
        <f t="shared" si="64"/>
        <v>445482.72302999999</v>
      </c>
    </row>
    <row r="309" spans="1:28" x14ac:dyDescent="0.25">
      <c r="A309" s="41">
        <v>45400</v>
      </c>
      <c r="B309" s="44" t="str">
        <f t="shared" si="53"/>
        <v>Apr</v>
      </c>
      <c r="C309" s="16" t="s">
        <v>59</v>
      </c>
      <c r="D309" s="16"/>
      <c r="E309" s="16" t="s">
        <v>99</v>
      </c>
      <c r="F309" s="16" t="s">
        <v>216</v>
      </c>
      <c r="G309" s="20" t="str">
        <f>IFERROR(VLOOKUP(F309,Sheet2!A:F,2,0),"")</f>
        <v>Jugni Saunfi</v>
      </c>
      <c r="H309" s="44">
        <f>IFERROR(VLOOKUP(F309,Sheet2!A:G,7,0),"")</f>
        <v>50</v>
      </c>
      <c r="I309" s="56">
        <f t="shared" si="65"/>
        <v>1350</v>
      </c>
      <c r="J309" s="17">
        <v>16</v>
      </c>
      <c r="K309" s="21">
        <v>300</v>
      </c>
      <c r="L309" s="21">
        <v>0</v>
      </c>
      <c r="M309" s="21">
        <v>0</v>
      </c>
      <c r="N309" s="19">
        <f t="shared" si="54"/>
        <v>300</v>
      </c>
      <c r="O309" s="20">
        <v>1</v>
      </c>
      <c r="P309" s="20">
        <f>IFERROR(VLOOKUP(F309,Sheet2!$A:$F,4,0),"")</f>
        <v>919.43</v>
      </c>
      <c r="Q309" s="20">
        <f>IFERROR(VLOOKUP(F309,Sheet2!$A:$F,5,0),"")</f>
        <v>948.3</v>
      </c>
      <c r="R309" s="20">
        <f>IFERROR(VLOOKUP(F309,Sheet2!$A:$F,6,0),"")</f>
        <v>1030.25</v>
      </c>
      <c r="S309" s="48">
        <f t="shared" si="55"/>
        <v>275829</v>
      </c>
      <c r="T309" s="48">
        <f t="shared" si="56"/>
        <v>0</v>
      </c>
      <c r="U309" s="48">
        <f t="shared" si="57"/>
        <v>0</v>
      </c>
      <c r="V309" s="48">
        <f t="shared" si="58"/>
        <v>275829</v>
      </c>
      <c r="W309" s="48">
        <f t="shared" si="59"/>
        <v>144450</v>
      </c>
      <c r="X309" s="48">
        <f t="shared" si="60"/>
        <v>2025</v>
      </c>
      <c r="Y309" s="48">
        <f t="shared" si="61"/>
        <v>4223.04</v>
      </c>
      <c r="Z309" s="48">
        <f t="shared" si="62"/>
        <v>422.30400000000003</v>
      </c>
      <c r="AA309" s="48">
        <f t="shared" si="63"/>
        <v>4269.4934400000002</v>
      </c>
      <c r="AB309" s="42">
        <f t="shared" si="64"/>
        <v>431218.83743999997</v>
      </c>
    </row>
    <row r="310" spans="1:28" x14ac:dyDescent="0.25">
      <c r="A310" s="41">
        <v>45400</v>
      </c>
      <c r="B310" s="44" t="str">
        <f t="shared" si="53"/>
        <v>Apr</v>
      </c>
      <c r="C310" s="16" t="s">
        <v>59</v>
      </c>
      <c r="D310" s="16"/>
      <c r="E310" s="16" t="s">
        <v>99</v>
      </c>
      <c r="F310" s="16" t="s">
        <v>216</v>
      </c>
      <c r="G310" s="20" t="str">
        <f>IFERROR(VLOOKUP(F310,Sheet2!A:F,2,0),"")</f>
        <v>Jugni Saunfi</v>
      </c>
      <c r="H310" s="44">
        <f>IFERROR(VLOOKUP(F310,Sheet2!A:G,7,0),"")</f>
        <v>50</v>
      </c>
      <c r="I310" s="56">
        <f t="shared" si="65"/>
        <v>900</v>
      </c>
      <c r="J310" s="17">
        <v>17</v>
      </c>
      <c r="K310" s="21">
        <v>0</v>
      </c>
      <c r="L310" s="21">
        <v>200</v>
      </c>
      <c r="M310" s="21">
        <v>0</v>
      </c>
      <c r="N310" s="19">
        <f t="shared" si="54"/>
        <v>200</v>
      </c>
      <c r="O310" s="20">
        <v>1</v>
      </c>
      <c r="P310" s="20">
        <f>IFERROR(VLOOKUP(F310,Sheet2!$A:$F,4,0),"")</f>
        <v>919.43</v>
      </c>
      <c r="Q310" s="20">
        <f>IFERROR(VLOOKUP(F310,Sheet2!$A:$F,5,0),"")</f>
        <v>948.3</v>
      </c>
      <c r="R310" s="20">
        <f>IFERROR(VLOOKUP(F310,Sheet2!$A:$F,6,0),"")</f>
        <v>1030.25</v>
      </c>
      <c r="S310" s="48">
        <f t="shared" si="55"/>
        <v>0</v>
      </c>
      <c r="T310" s="48">
        <f t="shared" si="56"/>
        <v>189660</v>
      </c>
      <c r="U310" s="48">
        <f t="shared" si="57"/>
        <v>0</v>
      </c>
      <c r="V310" s="48">
        <f t="shared" si="58"/>
        <v>189660</v>
      </c>
      <c r="W310" s="48">
        <f t="shared" si="59"/>
        <v>96300</v>
      </c>
      <c r="X310" s="48">
        <f t="shared" si="60"/>
        <v>1350</v>
      </c>
      <c r="Y310" s="48">
        <f t="shared" si="61"/>
        <v>2873.1</v>
      </c>
      <c r="Z310" s="48">
        <f t="shared" si="62"/>
        <v>287.31</v>
      </c>
      <c r="AA310" s="48">
        <f t="shared" si="63"/>
        <v>2904.7040999999999</v>
      </c>
      <c r="AB310" s="42">
        <f t="shared" si="64"/>
        <v>293375.11409999995</v>
      </c>
    </row>
    <row r="311" spans="1:28" x14ac:dyDescent="0.25">
      <c r="A311" s="41">
        <v>45400</v>
      </c>
      <c r="B311" s="44" t="str">
        <f t="shared" si="53"/>
        <v>Apr</v>
      </c>
      <c r="C311" s="16" t="s">
        <v>44</v>
      </c>
      <c r="D311" s="16"/>
      <c r="E311" s="16" t="s">
        <v>84</v>
      </c>
      <c r="F311" s="16" t="s">
        <v>216</v>
      </c>
      <c r="G311" s="20" t="str">
        <f>IFERROR(VLOOKUP(F311,Sheet2!A:F,2,0),"")</f>
        <v>Jugni Saunfi</v>
      </c>
      <c r="H311" s="44">
        <f>IFERROR(VLOOKUP(F311,Sheet2!A:G,7,0),"")</f>
        <v>50</v>
      </c>
      <c r="I311" s="56">
        <f t="shared" si="65"/>
        <v>1575</v>
      </c>
      <c r="J311" s="17">
        <v>47</v>
      </c>
      <c r="K311" s="21">
        <v>100</v>
      </c>
      <c r="L311" s="21">
        <v>150</v>
      </c>
      <c r="M311" s="21">
        <v>100</v>
      </c>
      <c r="N311" s="19">
        <f t="shared" si="54"/>
        <v>350</v>
      </c>
      <c r="O311" s="20">
        <v>1</v>
      </c>
      <c r="P311" s="20">
        <f>IFERROR(VLOOKUP(F311,Sheet2!$A:$F,4,0),"")</f>
        <v>919.43</v>
      </c>
      <c r="Q311" s="20">
        <f>IFERROR(VLOOKUP(F311,Sheet2!$A:$F,5,0),"")</f>
        <v>948.3</v>
      </c>
      <c r="R311" s="20">
        <f>IFERROR(VLOOKUP(F311,Sheet2!$A:$F,6,0),"")</f>
        <v>1030.25</v>
      </c>
      <c r="S311" s="48">
        <f t="shared" si="55"/>
        <v>91943</v>
      </c>
      <c r="T311" s="48">
        <f t="shared" si="56"/>
        <v>142245</v>
      </c>
      <c r="U311" s="48">
        <f t="shared" si="57"/>
        <v>103025</v>
      </c>
      <c r="V311" s="48">
        <f t="shared" si="58"/>
        <v>337213</v>
      </c>
      <c r="W311" s="48">
        <f t="shared" si="59"/>
        <v>168525</v>
      </c>
      <c r="X311" s="48">
        <f t="shared" si="60"/>
        <v>2362.5</v>
      </c>
      <c r="Y311" s="48">
        <f t="shared" si="61"/>
        <v>5081.0050000000001</v>
      </c>
      <c r="Z311" s="48">
        <f t="shared" si="62"/>
        <v>508.10050000000001</v>
      </c>
      <c r="AA311" s="48">
        <f t="shared" si="63"/>
        <v>5136.8960550000002</v>
      </c>
      <c r="AB311" s="42">
        <f t="shared" si="64"/>
        <v>518826.50155500002</v>
      </c>
    </row>
    <row r="312" spans="1:28" x14ac:dyDescent="0.25">
      <c r="A312" s="41">
        <v>45400</v>
      </c>
      <c r="B312" s="44" t="str">
        <f t="shared" si="53"/>
        <v>Apr</v>
      </c>
      <c r="C312" s="16" t="s">
        <v>44</v>
      </c>
      <c r="D312" s="16"/>
      <c r="E312" s="16" t="s">
        <v>83</v>
      </c>
      <c r="F312" s="16" t="s">
        <v>216</v>
      </c>
      <c r="G312" s="20" t="str">
        <f>IFERROR(VLOOKUP(F312,Sheet2!A:F,2,0),"")</f>
        <v>Jugni Saunfi</v>
      </c>
      <c r="H312" s="44">
        <f>IFERROR(VLOOKUP(F312,Sheet2!A:G,7,0),"")</f>
        <v>50</v>
      </c>
      <c r="I312" s="56">
        <f t="shared" si="65"/>
        <v>1575</v>
      </c>
      <c r="J312" s="17">
        <v>48</v>
      </c>
      <c r="K312" s="21">
        <v>250</v>
      </c>
      <c r="L312" s="21">
        <v>50</v>
      </c>
      <c r="M312" s="21">
        <v>50</v>
      </c>
      <c r="N312" s="19">
        <f t="shared" si="54"/>
        <v>350</v>
      </c>
      <c r="O312" s="20">
        <v>1</v>
      </c>
      <c r="P312" s="20">
        <f>IFERROR(VLOOKUP(F312,Sheet2!$A:$F,4,0),"")</f>
        <v>919.43</v>
      </c>
      <c r="Q312" s="20">
        <f>IFERROR(VLOOKUP(F312,Sheet2!$A:$F,5,0),"")</f>
        <v>948.3</v>
      </c>
      <c r="R312" s="20">
        <f>IFERROR(VLOOKUP(F312,Sheet2!$A:$F,6,0),"")</f>
        <v>1030.25</v>
      </c>
      <c r="S312" s="48">
        <f t="shared" si="55"/>
        <v>229857.5</v>
      </c>
      <c r="T312" s="48">
        <f t="shared" si="56"/>
        <v>47415</v>
      </c>
      <c r="U312" s="48">
        <f t="shared" si="57"/>
        <v>51512.5</v>
      </c>
      <c r="V312" s="48">
        <f t="shared" si="58"/>
        <v>328785</v>
      </c>
      <c r="W312" s="48">
        <f t="shared" si="59"/>
        <v>168525</v>
      </c>
      <c r="X312" s="48">
        <f t="shared" si="60"/>
        <v>2362.5</v>
      </c>
      <c r="Y312" s="48">
        <f t="shared" si="61"/>
        <v>4996.7250000000004</v>
      </c>
      <c r="Z312" s="48">
        <f t="shared" si="62"/>
        <v>499.67250000000007</v>
      </c>
      <c r="AA312" s="48">
        <f t="shared" si="63"/>
        <v>5051.688975</v>
      </c>
      <c r="AB312" s="42">
        <f t="shared" si="64"/>
        <v>510220.58647499996</v>
      </c>
    </row>
    <row r="313" spans="1:28" x14ac:dyDescent="0.25">
      <c r="A313" s="41">
        <v>45400</v>
      </c>
      <c r="B313" s="44" t="str">
        <f t="shared" si="53"/>
        <v>Apr</v>
      </c>
      <c r="C313" s="16" t="s">
        <v>44</v>
      </c>
      <c r="D313" s="16"/>
      <c r="E313" s="16" t="s">
        <v>83</v>
      </c>
      <c r="F313" s="16" t="s">
        <v>216</v>
      </c>
      <c r="G313" s="20" t="str">
        <f>IFERROR(VLOOKUP(F313,Sheet2!A:F,2,0),"")</f>
        <v>Jugni Saunfi</v>
      </c>
      <c r="H313" s="44">
        <f>IFERROR(VLOOKUP(F313,Sheet2!A:G,7,0),"")</f>
        <v>50</v>
      </c>
      <c r="I313" s="56">
        <f t="shared" si="65"/>
        <v>1575</v>
      </c>
      <c r="J313" s="17">
        <v>49</v>
      </c>
      <c r="K313" s="21">
        <v>100</v>
      </c>
      <c r="L313" s="21">
        <v>150</v>
      </c>
      <c r="M313" s="21">
        <v>100</v>
      </c>
      <c r="N313" s="19">
        <f t="shared" si="54"/>
        <v>350</v>
      </c>
      <c r="O313" s="20">
        <v>1</v>
      </c>
      <c r="P313" s="20">
        <f>IFERROR(VLOOKUP(F313,Sheet2!$A:$F,4,0),"")</f>
        <v>919.43</v>
      </c>
      <c r="Q313" s="20">
        <f>IFERROR(VLOOKUP(F313,Sheet2!$A:$F,5,0),"")</f>
        <v>948.3</v>
      </c>
      <c r="R313" s="20">
        <f>IFERROR(VLOOKUP(F313,Sheet2!$A:$F,6,0),"")</f>
        <v>1030.25</v>
      </c>
      <c r="S313" s="48">
        <f t="shared" si="55"/>
        <v>91943</v>
      </c>
      <c r="T313" s="48">
        <f t="shared" si="56"/>
        <v>142245</v>
      </c>
      <c r="U313" s="48">
        <f t="shared" si="57"/>
        <v>103025</v>
      </c>
      <c r="V313" s="48">
        <f t="shared" si="58"/>
        <v>337213</v>
      </c>
      <c r="W313" s="48">
        <f t="shared" si="59"/>
        <v>168525</v>
      </c>
      <c r="X313" s="48">
        <f t="shared" si="60"/>
        <v>2362.5</v>
      </c>
      <c r="Y313" s="48">
        <f t="shared" si="61"/>
        <v>5081.0050000000001</v>
      </c>
      <c r="Z313" s="48">
        <f t="shared" si="62"/>
        <v>508.10050000000001</v>
      </c>
      <c r="AA313" s="48">
        <f t="shared" si="63"/>
        <v>5136.8960550000002</v>
      </c>
      <c r="AB313" s="42">
        <f t="shared" si="64"/>
        <v>518826.50155500002</v>
      </c>
    </row>
    <row r="314" spans="1:28" x14ac:dyDescent="0.25">
      <c r="A314" s="41">
        <v>45400</v>
      </c>
      <c r="B314" s="44" t="str">
        <f t="shared" si="53"/>
        <v>Apr</v>
      </c>
      <c r="C314" s="16" t="s">
        <v>44</v>
      </c>
      <c r="D314" s="16"/>
      <c r="E314" s="16" t="s">
        <v>45</v>
      </c>
      <c r="F314" s="16" t="s">
        <v>216</v>
      </c>
      <c r="G314" s="20" t="str">
        <f>IFERROR(VLOOKUP(F314,Sheet2!A:F,2,0),"")</f>
        <v>Jugni Saunfi</v>
      </c>
      <c r="H314" s="44">
        <f>IFERROR(VLOOKUP(F314,Sheet2!A:G,7,0),"")</f>
        <v>50</v>
      </c>
      <c r="I314" s="56">
        <f t="shared" si="65"/>
        <v>1800</v>
      </c>
      <c r="J314" s="17">
        <v>50</v>
      </c>
      <c r="K314" s="21">
        <v>0</v>
      </c>
      <c r="L314" s="21">
        <v>0</v>
      </c>
      <c r="M314" s="21">
        <v>400</v>
      </c>
      <c r="N314" s="19">
        <f t="shared" si="54"/>
        <v>400</v>
      </c>
      <c r="O314" s="20">
        <v>1</v>
      </c>
      <c r="P314" s="20">
        <f>IFERROR(VLOOKUP(F314,Sheet2!$A:$F,4,0),"")</f>
        <v>919.43</v>
      </c>
      <c r="Q314" s="20">
        <f>IFERROR(VLOOKUP(F314,Sheet2!$A:$F,5,0),"")</f>
        <v>948.3</v>
      </c>
      <c r="R314" s="20">
        <f>IFERROR(VLOOKUP(F314,Sheet2!$A:$F,6,0),"")</f>
        <v>1030.25</v>
      </c>
      <c r="S314" s="48">
        <f t="shared" si="55"/>
        <v>0</v>
      </c>
      <c r="T314" s="48">
        <f t="shared" si="56"/>
        <v>0</v>
      </c>
      <c r="U314" s="48">
        <f t="shared" si="57"/>
        <v>412100</v>
      </c>
      <c r="V314" s="48">
        <f t="shared" si="58"/>
        <v>412100</v>
      </c>
      <c r="W314" s="48">
        <f t="shared" si="59"/>
        <v>192600</v>
      </c>
      <c r="X314" s="48">
        <f t="shared" si="60"/>
        <v>2700</v>
      </c>
      <c r="Y314" s="48">
        <f t="shared" si="61"/>
        <v>6074</v>
      </c>
      <c r="Z314" s="48">
        <f t="shared" si="62"/>
        <v>607.4</v>
      </c>
      <c r="AA314" s="48">
        <f t="shared" si="63"/>
        <v>6140.8140000000003</v>
      </c>
      <c r="AB314" s="42">
        <f t="shared" si="64"/>
        <v>620222.21400000004</v>
      </c>
    </row>
    <row r="315" spans="1:28" x14ac:dyDescent="0.25">
      <c r="A315" s="41">
        <v>45400</v>
      </c>
      <c r="B315" s="44" t="str">
        <f t="shared" si="53"/>
        <v>Apr</v>
      </c>
      <c r="C315" s="16" t="s">
        <v>44</v>
      </c>
      <c r="D315" s="16"/>
      <c r="E315" s="16" t="s">
        <v>45</v>
      </c>
      <c r="F315" s="16" t="s">
        <v>216</v>
      </c>
      <c r="G315" s="20" t="str">
        <f>IFERROR(VLOOKUP(F315,Sheet2!A:F,2,0),"")</f>
        <v>Jugni Saunfi</v>
      </c>
      <c r="H315" s="44">
        <f>IFERROR(VLOOKUP(F315,Sheet2!A:G,7,0),"")</f>
        <v>50</v>
      </c>
      <c r="I315" s="56">
        <f t="shared" si="65"/>
        <v>1800</v>
      </c>
      <c r="J315" s="17">
        <v>51</v>
      </c>
      <c r="K315" s="21">
        <v>0</v>
      </c>
      <c r="L315" s="21">
        <v>400</v>
      </c>
      <c r="M315" s="21">
        <v>0</v>
      </c>
      <c r="N315" s="19">
        <f t="shared" si="54"/>
        <v>400</v>
      </c>
      <c r="O315" s="20">
        <v>1</v>
      </c>
      <c r="P315" s="20">
        <f>IFERROR(VLOOKUP(F315,Sheet2!$A:$F,4,0),"")</f>
        <v>919.43</v>
      </c>
      <c r="Q315" s="20">
        <f>IFERROR(VLOOKUP(F315,Sheet2!$A:$F,5,0),"")</f>
        <v>948.3</v>
      </c>
      <c r="R315" s="20">
        <f>IFERROR(VLOOKUP(F315,Sheet2!$A:$F,6,0),"")</f>
        <v>1030.25</v>
      </c>
      <c r="S315" s="48">
        <f t="shared" si="55"/>
        <v>0</v>
      </c>
      <c r="T315" s="48">
        <f t="shared" si="56"/>
        <v>379320</v>
      </c>
      <c r="U315" s="48">
        <f t="shared" si="57"/>
        <v>0</v>
      </c>
      <c r="V315" s="48">
        <f t="shared" si="58"/>
        <v>379320</v>
      </c>
      <c r="W315" s="48">
        <f t="shared" si="59"/>
        <v>192600</v>
      </c>
      <c r="X315" s="48">
        <f t="shared" si="60"/>
        <v>2700</v>
      </c>
      <c r="Y315" s="48">
        <f t="shared" si="61"/>
        <v>5746.2</v>
      </c>
      <c r="Z315" s="48">
        <f t="shared" si="62"/>
        <v>574.62</v>
      </c>
      <c r="AA315" s="48">
        <f t="shared" si="63"/>
        <v>5809.4081999999999</v>
      </c>
      <c r="AB315" s="42">
        <f t="shared" si="64"/>
        <v>586750.2281999999</v>
      </c>
    </row>
    <row r="316" spans="1:28" x14ac:dyDescent="0.25">
      <c r="A316" s="41">
        <v>45400</v>
      </c>
      <c r="B316" s="44" t="str">
        <f t="shared" si="53"/>
        <v>Apr</v>
      </c>
      <c r="C316" s="16" t="s">
        <v>44</v>
      </c>
      <c r="D316" s="16"/>
      <c r="E316" s="16" t="s">
        <v>45</v>
      </c>
      <c r="F316" s="16" t="s">
        <v>216</v>
      </c>
      <c r="G316" s="20" t="str">
        <f>IFERROR(VLOOKUP(F316,Sheet2!A:F,2,0),"")</f>
        <v>Jugni Saunfi</v>
      </c>
      <c r="H316" s="44">
        <f>IFERROR(VLOOKUP(F316,Sheet2!A:G,7,0),"")</f>
        <v>50</v>
      </c>
      <c r="I316" s="56">
        <f t="shared" si="65"/>
        <v>2700</v>
      </c>
      <c r="J316" s="17">
        <v>52</v>
      </c>
      <c r="K316" s="21">
        <v>600</v>
      </c>
      <c r="L316" s="21">
        <v>0</v>
      </c>
      <c r="M316" s="21">
        <v>0</v>
      </c>
      <c r="N316" s="19">
        <f t="shared" si="54"/>
        <v>600</v>
      </c>
      <c r="O316" s="20">
        <v>1</v>
      </c>
      <c r="P316" s="20">
        <f>IFERROR(VLOOKUP(F316,Sheet2!$A:$F,4,0),"")</f>
        <v>919.43</v>
      </c>
      <c r="Q316" s="20">
        <f>IFERROR(VLOOKUP(F316,Sheet2!$A:$F,5,0),"")</f>
        <v>948.3</v>
      </c>
      <c r="R316" s="20">
        <f>IFERROR(VLOOKUP(F316,Sheet2!$A:$F,6,0),"")</f>
        <v>1030.25</v>
      </c>
      <c r="S316" s="48">
        <f t="shared" si="55"/>
        <v>551658</v>
      </c>
      <c r="T316" s="48">
        <f t="shared" si="56"/>
        <v>0</v>
      </c>
      <c r="U316" s="48">
        <f t="shared" si="57"/>
        <v>0</v>
      </c>
      <c r="V316" s="48">
        <f t="shared" si="58"/>
        <v>551658</v>
      </c>
      <c r="W316" s="48">
        <f t="shared" si="59"/>
        <v>288900</v>
      </c>
      <c r="X316" s="48">
        <f t="shared" si="60"/>
        <v>4050</v>
      </c>
      <c r="Y316" s="48">
        <f t="shared" si="61"/>
        <v>8446.08</v>
      </c>
      <c r="Z316" s="48">
        <f t="shared" si="62"/>
        <v>844.60800000000006</v>
      </c>
      <c r="AA316" s="48">
        <f t="shared" si="63"/>
        <v>8538.9868800000004</v>
      </c>
      <c r="AB316" s="42">
        <f t="shared" si="64"/>
        <v>862437.67487999995</v>
      </c>
    </row>
    <row r="317" spans="1:28" x14ac:dyDescent="0.25">
      <c r="A317" s="41">
        <v>45400</v>
      </c>
      <c r="B317" s="44" t="str">
        <f t="shared" si="53"/>
        <v>Apr</v>
      </c>
      <c r="C317" s="16" t="s">
        <v>44</v>
      </c>
      <c r="D317" s="16"/>
      <c r="E317" s="16" t="s">
        <v>46</v>
      </c>
      <c r="F317" s="16" t="s">
        <v>216</v>
      </c>
      <c r="G317" s="20" t="str">
        <f>IFERROR(VLOOKUP(F317,Sheet2!A:F,2,0),"")</f>
        <v>Jugni Saunfi</v>
      </c>
      <c r="H317" s="44">
        <f>IFERROR(VLOOKUP(F317,Sheet2!A:G,7,0),"")</f>
        <v>50</v>
      </c>
      <c r="I317" s="56">
        <f t="shared" si="65"/>
        <v>1575</v>
      </c>
      <c r="J317" s="17">
        <v>53</v>
      </c>
      <c r="K317" s="21">
        <v>150</v>
      </c>
      <c r="L317" s="21">
        <v>150</v>
      </c>
      <c r="M317" s="21">
        <v>50</v>
      </c>
      <c r="N317" s="19">
        <f t="shared" si="54"/>
        <v>350</v>
      </c>
      <c r="O317" s="20">
        <v>1</v>
      </c>
      <c r="P317" s="20">
        <f>IFERROR(VLOOKUP(F317,Sheet2!$A:$F,4,0),"")</f>
        <v>919.43</v>
      </c>
      <c r="Q317" s="20">
        <f>IFERROR(VLOOKUP(F317,Sheet2!$A:$F,5,0),"")</f>
        <v>948.3</v>
      </c>
      <c r="R317" s="20">
        <f>IFERROR(VLOOKUP(F317,Sheet2!$A:$F,6,0),"")</f>
        <v>1030.25</v>
      </c>
      <c r="S317" s="48">
        <f t="shared" si="55"/>
        <v>137914.5</v>
      </c>
      <c r="T317" s="48">
        <f t="shared" si="56"/>
        <v>142245</v>
      </c>
      <c r="U317" s="48">
        <f t="shared" si="57"/>
        <v>51512.5</v>
      </c>
      <c r="V317" s="48">
        <f t="shared" si="58"/>
        <v>331672</v>
      </c>
      <c r="W317" s="48">
        <f t="shared" si="59"/>
        <v>168525</v>
      </c>
      <c r="X317" s="48">
        <f t="shared" si="60"/>
        <v>2362.5</v>
      </c>
      <c r="Y317" s="48">
        <f t="shared" si="61"/>
        <v>5025.5950000000003</v>
      </c>
      <c r="Z317" s="48">
        <f t="shared" si="62"/>
        <v>502.55950000000007</v>
      </c>
      <c r="AA317" s="48">
        <f t="shared" si="63"/>
        <v>5080.8765449999992</v>
      </c>
      <c r="AB317" s="42">
        <f t="shared" si="64"/>
        <v>513168.53104499995</v>
      </c>
    </row>
    <row r="318" spans="1:28" x14ac:dyDescent="0.25">
      <c r="A318" s="41">
        <v>45400</v>
      </c>
      <c r="B318" s="44" t="str">
        <f t="shared" si="53"/>
        <v>Apr</v>
      </c>
      <c r="C318" s="16" t="s">
        <v>44</v>
      </c>
      <c r="D318" s="16"/>
      <c r="E318" s="16" t="s">
        <v>52</v>
      </c>
      <c r="F318" s="16" t="s">
        <v>223</v>
      </c>
      <c r="G318" s="20" t="str">
        <f>IFERROR(VLOOKUP(F318,Sheet2!A:F,2,0),"")</f>
        <v>Jalwa Mota Santra</v>
      </c>
      <c r="H318" s="44">
        <f>IFERROR(VLOOKUP(F318,Sheet2!A:G,7,0),"")</f>
        <v>50</v>
      </c>
      <c r="I318" s="56">
        <f t="shared" si="65"/>
        <v>1350</v>
      </c>
      <c r="J318" s="17">
        <v>54</v>
      </c>
      <c r="K318" s="21">
        <v>200</v>
      </c>
      <c r="L318" s="21">
        <v>100</v>
      </c>
      <c r="M318" s="21">
        <v>0</v>
      </c>
      <c r="N318" s="19">
        <f t="shared" si="54"/>
        <v>300</v>
      </c>
      <c r="O318" s="20">
        <v>1</v>
      </c>
      <c r="P318" s="20">
        <f>IFERROR(VLOOKUP(F318,Sheet2!$A:$F,4,0),"")</f>
        <v>919.43</v>
      </c>
      <c r="Q318" s="20">
        <f>IFERROR(VLOOKUP(F318,Sheet2!$A:$F,5,0),"")</f>
        <v>948.3</v>
      </c>
      <c r="R318" s="20">
        <f>IFERROR(VLOOKUP(F318,Sheet2!$A:$F,6,0),"")</f>
        <v>1030.25</v>
      </c>
      <c r="S318" s="48">
        <f t="shared" si="55"/>
        <v>183886</v>
      </c>
      <c r="T318" s="48">
        <f t="shared" si="56"/>
        <v>94830</v>
      </c>
      <c r="U318" s="48">
        <f t="shared" si="57"/>
        <v>0</v>
      </c>
      <c r="V318" s="48">
        <f t="shared" si="58"/>
        <v>278716</v>
      </c>
      <c r="W318" s="48">
        <f t="shared" si="59"/>
        <v>144450</v>
      </c>
      <c r="X318" s="48">
        <f t="shared" si="60"/>
        <v>2025</v>
      </c>
      <c r="Y318" s="48">
        <f t="shared" si="61"/>
        <v>4251.91</v>
      </c>
      <c r="Z318" s="48">
        <f t="shared" si="62"/>
        <v>425.19100000000003</v>
      </c>
      <c r="AA318" s="48">
        <f t="shared" si="63"/>
        <v>4298.6810099999993</v>
      </c>
      <c r="AB318" s="42">
        <f t="shared" si="64"/>
        <v>434166.78200999997</v>
      </c>
    </row>
    <row r="319" spans="1:28" x14ac:dyDescent="0.25">
      <c r="A319" s="41">
        <v>45401</v>
      </c>
      <c r="B319" s="44" t="str">
        <f t="shared" si="53"/>
        <v>Apr</v>
      </c>
      <c r="C319" s="16" t="s">
        <v>60</v>
      </c>
      <c r="D319" s="16"/>
      <c r="E319" s="16" t="s">
        <v>136</v>
      </c>
      <c r="F319" s="16" t="s">
        <v>216</v>
      </c>
      <c r="G319" s="20" t="str">
        <f>IFERROR(VLOOKUP(F319,Sheet2!A:F,2,0),"")</f>
        <v>Jugni Saunfi</v>
      </c>
      <c r="H319" s="44">
        <f>IFERROR(VLOOKUP(F319,Sheet2!A:G,7,0),"")</f>
        <v>50</v>
      </c>
      <c r="I319" s="56">
        <f t="shared" si="65"/>
        <v>1800</v>
      </c>
      <c r="J319" s="17">
        <v>19</v>
      </c>
      <c r="K319" s="21">
        <v>100</v>
      </c>
      <c r="L319" s="21">
        <v>250</v>
      </c>
      <c r="M319" s="21">
        <v>50</v>
      </c>
      <c r="N319" s="19">
        <f t="shared" si="54"/>
        <v>400</v>
      </c>
      <c r="O319" s="20">
        <v>1</v>
      </c>
      <c r="P319" s="20">
        <f>IFERROR(VLOOKUP(F319,Sheet2!$A:$F,4,0),"")</f>
        <v>919.43</v>
      </c>
      <c r="Q319" s="20">
        <f>IFERROR(VLOOKUP(F319,Sheet2!$A:$F,5,0),"")</f>
        <v>948.3</v>
      </c>
      <c r="R319" s="20">
        <f>IFERROR(VLOOKUP(F319,Sheet2!$A:$F,6,0),"")</f>
        <v>1030.25</v>
      </c>
      <c r="S319" s="48">
        <f t="shared" si="55"/>
        <v>91943</v>
      </c>
      <c r="T319" s="48">
        <f t="shared" si="56"/>
        <v>237075</v>
      </c>
      <c r="U319" s="48">
        <f t="shared" si="57"/>
        <v>51512.5</v>
      </c>
      <c r="V319" s="48">
        <f t="shared" si="58"/>
        <v>380530.5</v>
      </c>
      <c r="W319" s="48">
        <f t="shared" si="59"/>
        <v>192600</v>
      </c>
      <c r="X319" s="48">
        <f t="shared" si="60"/>
        <v>2700</v>
      </c>
      <c r="Y319" s="48">
        <f t="shared" si="61"/>
        <v>5758.3050000000003</v>
      </c>
      <c r="Z319" s="48">
        <f t="shared" si="62"/>
        <v>575.83050000000003</v>
      </c>
      <c r="AA319" s="48">
        <f t="shared" si="63"/>
        <v>5821.6463550000008</v>
      </c>
      <c r="AB319" s="42">
        <f t="shared" si="64"/>
        <v>587986.28185500007</v>
      </c>
    </row>
    <row r="320" spans="1:28" x14ac:dyDescent="0.25">
      <c r="A320" s="41">
        <v>45401</v>
      </c>
      <c r="B320" s="44" t="str">
        <f t="shared" si="53"/>
        <v>Apr</v>
      </c>
      <c r="C320" s="16" t="s">
        <v>60</v>
      </c>
      <c r="D320" s="16"/>
      <c r="E320" s="16" t="s">
        <v>136</v>
      </c>
      <c r="F320" s="16" t="s">
        <v>217</v>
      </c>
      <c r="G320" s="20" t="str">
        <f>IFERROR(VLOOKUP(F320,Sheet2!A:F,2,0),"")</f>
        <v>Dollar Rum</v>
      </c>
      <c r="H320" s="44">
        <f>IFERROR(VLOOKUP(F320,Sheet2!A:G,7,0),"")</f>
        <v>65</v>
      </c>
      <c r="I320" s="56">
        <f t="shared" si="65"/>
        <v>146.25</v>
      </c>
      <c r="J320" s="17">
        <v>19</v>
      </c>
      <c r="K320" s="21">
        <v>0</v>
      </c>
      <c r="L320" s="21">
        <v>0</v>
      </c>
      <c r="M320" s="21">
        <v>25</v>
      </c>
      <c r="N320" s="19">
        <f t="shared" si="54"/>
        <v>25</v>
      </c>
      <c r="O320" s="20">
        <v>1</v>
      </c>
      <c r="P320" s="20">
        <f>IFERROR(VLOOKUP(F320,Sheet2!$A:$F,4,0),"")</f>
        <v>1161.27</v>
      </c>
      <c r="Q320" s="20">
        <f>IFERROR(VLOOKUP(F320,Sheet2!$A:$F,5,0),"")</f>
        <v>1190.1300000000001</v>
      </c>
      <c r="R320" s="20">
        <f>IFERROR(VLOOKUP(F320,Sheet2!$A:$F,6,0),"")</f>
        <v>1272.08</v>
      </c>
      <c r="S320" s="48">
        <f t="shared" si="55"/>
        <v>0</v>
      </c>
      <c r="T320" s="48">
        <f t="shared" si="56"/>
        <v>0</v>
      </c>
      <c r="U320" s="48">
        <f t="shared" si="57"/>
        <v>31802</v>
      </c>
      <c r="V320" s="48">
        <f t="shared" si="58"/>
        <v>31802</v>
      </c>
      <c r="W320" s="48">
        <f t="shared" si="59"/>
        <v>15648.75</v>
      </c>
      <c r="X320" s="48">
        <f t="shared" si="60"/>
        <v>219.375</v>
      </c>
      <c r="Y320" s="48">
        <f t="shared" si="61"/>
        <v>476.70125000000002</v>
      </c>
      <c r="Z320" s="48">
        <f t="shared" si="62"/>
        <v>47.670125000000006</v>
      </c>
      <c r="AA320" s="48">
        <f t="shared" si="63"/>
        <v>481.94496374999994</v>
      </c>
      <c r="AB320" s="42">
        <f t="shared" si="64"/>
        <v>48676.441338749995</v>
      </c>
    </row>
    <row r="321" spans="1:28" x14ac:dyDescent="0.25">
      <c r="A321" s="41">
        <v>45401</v>
      </c>
      <c r="B321" s="44" t="str">
        <f t="shared" si="53"/>
        <v>Apr</v>
      </c>
      <c r="C321" s="16" t="s">
        <v>60</v>
      </c>
      <c r="D321" s="16"/>
      <c r="E321" s="16" t="s">
        <v>136</v>
      </c>
      <c r="F321" s="16" t="s">
        <v>219</v>
      </c>
      <c r="G321" s="20" t="str">
        <f>IFERROR(VLOOKUP(F321,Sheet2!A:F,2,0),"")</f>
        <v>Club Whiskey</v>
      </c>
      <c r="H321" s="44">
        <f>IFERROR(VLOOKUP(F321,Sheet2!A:G,7,0),"")</f>
        <v>65</v>
      </c>
      <c r="I321" s="56">
        <f t="shared" si="65"/>
        <v>1608.75</v>
      </c>
      <c r="J321" s="17">
        <v>19</v>
      </c>
      <c r="K321" s="21">
        <v>100</v>
      </c>
      <c r="L321" s="21">
        <v>125</v>
      </c>
      <c r="M321" s="21">
        <v>50</v>
      </c>
      <c r="N321" s="19">
        <f t="shared" si="54"/>
        <v>275</v>
      </c>
      <c r="O321" s="20">
        <v>1</v>
      </c>
      <c r="P321" s="20">
        <f>IFERROR(VLOOKUP(F321,Sheet2!$A:$F,4,0),"")</f>
        <v>1160.02</v>
      </c>
      <c r="Q321" s="20">
        <f>IFERROR(VLOOKUP(F321,Sheet2!$A:$F,5,0),"")</f>
        <v>1188.9000000000001</v>
      </c>
      <c r="R321" s="20">
        <f>IFERROR(VLOOKUP(F321,Sheet2!$A:$F,6,0),"")</f>
        <v>1270.83</v>
      </c>
      <c r="S321" s="48">
        <f t="shared" si="55"/>
        <v>116002</v>
      </c>
      <c r="T321" s="48">
        <f t="shared" si="56"/>
        <v>148612.5</v>
      </c>
      <c r="U321" s="48">
        <f t="shared" si="57"/>
        <v>63541.5</v>
      </c>
      <c r="V321" s="48">
        <f t="shared" si="58"/>
        <v>328156</v>
      </c>
      <c r="W321" s="48">
        <f t="shared" si="59"/>
        <v>172136.25</v>
      </c>
      <c r="X321" s="48">
        <f t="shared" si="60"/>
        <v>2413.125</v>
      </c>
      <c r="Y321" s="48">
        <f t="shared" si="61"/>
        <v>5027.05375</v>
      </c>
      <c r="Z321" s="48">
        <f t="shared" si="62"/>
        <v>502.705375</v>
      </c>
      <c r="AA321" s="48">
        <f t="shared" si="63"/>
        <v>5082.3513412500006</v>
      </c>
      <c r="AB321" s="42">
        <f t="shared" si="64"/>
        <v>513317.48546625004</v>
      </c>
    </row>
    <row r="322" spans="1:28" x14ac:dyDescent="0.25">
      <c r="A322" s="41">
        <v>45401</v>
      </c>
      <c r="B322" s="44" t="str">
        <f t="shared" si="53"/>
        <v>Apr</v>
      </c>
      <c r="C322" s="16" t="s">
        <v>60</v>
      </c>
      <c r="D322" s="16"/>
      <c r="E322" s="16" t="s">
        <v>137</v>
      </c>
      <c r="F322" s="16" t="s">
        <v>219</v>
      </c>
      <c r="G322" s="20" t="str">
        <f>IFERROR(VLOOKUP(F322,Sheet2!A:F,2,0),"")</f>
        <v>Club Whiskey</v>
      </c>
      <c r="H322" s="44">
        <f>IFERROR(VLOOKUP(F322,Sheet2!A:G,7,0),"")</f>
        <v>65</v>
      </c>
      <c r="I322" s="56">
        <f t="shared" si="65"/>
        <v>1608.75</v>
      </c>
      <c r="J322" s="17">
        <v>20</v>
      </c>
      <c r="K322" s="21">
        <v>100</v>
      </c>
      <c r="L322" s="21">
        <v>125</v>
      </c>
      <c r="M322" s="21">
        <v>50</v>
      </c>
      <c r="N322" s="19">
        <f t="shared" si="54"/>
        <v>275</v>
      </c>
      <c r="O322" s="20">
        <v>1</v>
      </c>
      <c r="P322" s="20">
        <f>IFERROR(VLOOKUP(F322,Sheet2!$A:$F,4,0),"")</f>
        <v>1160.02</v>
      </c>
      <c r="Q322" s="20">
        <f>IFERROR(VLOOKUP(F322,Sheet2!$A:$F,5,0),"")</f>
        <v>1188.9000000000001</v>
      </c>
      <c r="R322" s="20">
        <f>IFERROR(VLOOKUP(F322,Sheet2!$A:$F,6,0),"")</f>
        <v>1270.83</v>
      </c>
      <c r="S322" s="48">
        <f t="shared" si="55"/>
        <v>116002</v>
      </c>
      <c r="T322" s="48">
        <f t="shared" si="56"/>
        <v>148612.5</v>
      </c>
      <c r="U322" s="48">
        <f t="shared" si="57"/>
        <v>63541.5</v>
      </c>
      <c r="V322" s="48">
        <f t="shared" si="58"/>
        <v>328156</v>
      </c>
      <c r="W322" s="48">
        <f t="shared" si="59"/>
        <v>172136.25</v>
      </c>
      <c r="X322" s="48">
        <f t="shared" si="60"/>
        <v>2413.125</v>
      </c>
      <c r="Y322" s="48">
        <f t="shared" si="61"/>
        <v>5027.05375</v>
      </c>
      <c r="Z322" s="48">
        <f t="shared" si="62"/>
        <v>502.705375</v>
      </c>
      <c r="AA322" s="48">
        <f t="shared" si="63"/>
        <v>5082.3513412500006</v>
      </c>
      <c r="AB322" s="42">
        <f t="shared" si="64"/>
        <v>513317.48546625004</v>
      </c>
    </row>
    <row r="323" spans="1:28" x14ac:dyDescent="0.25">
      <c r="A323" s="41">
        <v>45401</v>
      </c>
      <c r="B323" s="44" t="str">
        <f t="shared" si="53"/>
        <v>Apr</v>
      </c>
      <c r="C323" s="16" t="s">
        <v>60</v>
      </c>
      <c r="D323" s="16"/>
      <c r="E323" s="16" t="s">
        <v>137</v>
      </c>
      <c r="F323" s="16" t="s">
        <v>217</v>
      </c>
      <c r="G323" s="20" t="str">
        <f>IFERROR(VLOOKUP(F323,Sheet2!A:F,2,0),"")</f>
        <v>Dollar Rum</v>
      </c>
      <c r="H323" s="44">
        <f>IFERROR(VLOOKUP(F323,Sheet2!A:G,7,0),"")</f>
        <v>65</v>
      </c>
      <c r="I323" s="56">
        <f t="shared" si="65"/>
        <v>146.25</v>
      </c>
      <c r="J323" s="17">
        <v>20</v>
      </c>
      <c r="K323" s="21">
        <v>0</v>
      </c>
      <c r="L323" s="21">
        <v>0</v>
      </c>
      <c r="M323" s="21">
        <v>25</v>
      </c>
      <c r="N323" s="19">
        <f t="shared" si="54"/>
        <v>25</v>
      </c>
      <c r="O323" s="20">
        <v>1</v>
      </c>
      <c r="P323" s="20">
        <f>IFERROR(VLOOKUP(F323,Sheet2!$A:$F,4,0),"")</f>
        <v>1161.27</v>
      </c>
      <c r="Q323" s="20">
        <f>IFERROR(VLOOKUP(F323,Sheet2!$A:$F,5,0),"")</f>
        <v>1190.1300000000001</v>
      </c>
      <c r="R323" s="20">
        <f>IFERROR(VLOOKUP(F323,Sheet2!$A:$F,6,0),"")</f>
        <v>1272.08</v>
      </c>
      <c r="S323" s="48">
        <f t="shared" si="55"/>
        <v>0</v>
      </c>
      <c r="T323" s="48">
        <f t="shared" si="56"/>
        <v>0</v>
      </c>
      <c r="U323" s="48">
        <f t="shared" si="57"/>
        <v>31802</v>
      </c>
      <c r="V323" s="48">
        <f t="shared" si="58"/>
        <v>31802</v>
      </c>
      <c r="W323" s="48">
        <f t="shared" si="59"/>
        <v>15648.75</v>
      </c>
      <c r="X323" s="48">
        <f t="shared" si="60"/>
        <v>219.375</v>
      </c>
      <c r="Y323" s="48">
        <f t="shared" si="61"/>
        <v>476.70125000000002</v>
      </c>
      <c r="Z323" s="48">
        <f t="shared" si="62"/>
        <v>47.670125000000006</v>
      </c>
      <c r="AA323" s="48">
        <f t="shared" si="63"/>
        <v>481.94496374999994</v>
      </c>
      <c r="AB323" s="42">
        <f t="shared" si="64"/>
        <v>48676.441338749995</v>
      </c>
    </row>
    <row r="324" spans="1:28" x14ac:dyDescent="0.25">
      <c r="A324" s="41">
        <v>45401</v>
      </c>
      <c r="B324" s="44" t="str">
        <f t="shared" si="53"/>
        <v>Apr</v>
      </c>
      <c r="C324" s="16" t="s">
        <v>60</v>
      </c>
      <c r="D324" s="16"/>
      <c r="E324" s="16" t="s">
        <v>137</v>
      </c>
      <c r="F324" s="16" t="s">
        <v>216</v>
      </c>
      <c r="G324" s="20" t="str">
        <f>IFERROR(VLOOKUP(F324,Sheet2!A:F,2,0),"")</f>
        <v>Jugni Saunfi</v>
      </c>
      <c r="H324" s="44">
        <f>IFERROR(VLOOKUP(F324,Sheet2!A:G,7,0),"")</f>
        <v>50</v>
      </c>
      <c r="I324" s="56">
        <f t="shared" si="65"/>
        <v>1800</v>
      </c>
      <c r="J324" s="17">
        <v>20</v>
      </c>
      <c r="K324" s="21">
        <v>100</v>
      </c>
      <c r="L324" s="21">
        <v>250</v>
      </c>
      <c r="M324" s="21">
        <v>50</v>
      </c>
      <c r="N324" s="19">
        <f t="shared" si="54"/>
        <v>400</v>
      </c>
      <c r="O324" s="20">
        <v>1</v>
      </c>
      <c r="P324" s="20">
        <f>IFERROR(VLOOKUP(F324,Sheet2!$A:$F,4,0),"")</f>
        <v>919.43</v>
      </c>
      <c r="Q324" s="20">
        <f>IFERROR(VLOOKUP(F324,Sheet2!$A:$F,5,0),"")</f>
        <v>948.3</v>
      </c>
      <c r="R324" s="20">
        <f>IFERROR(VLOOKUP(F324,Sheet2!$A:$F,6,0),"")</f>
        <v>1030.25</v>
      </c>
      <c r="S324" s="48">
        <f t="shared" si="55"/>
        <v>91943</v>
      </c>
      <c r="T324" s="48">
        <f t="shared" si="56"/>
        <v>237075</v>
      </c>
      <c r="U324" s="48">
        <f t="shared" si="57"/>
        <v>51512.5</v>
      </c>
      <c r="V324" s="48">
        <f t="shared" si="58"/>
        <v>380530.5</v>
      </c>
      <c r="W324" s="48">
        <f t="shared" si="59"/>
        <v>192600</v>
      </c>
      <c r="X324" s="48">
        <f t="shared" si="60"/>
        <v>2700</v>
      </c>
      <c r="Y324" s="48">
        <f t="shared" si="61"/>
        <v>5758.3050000000003</v>
      </c>
      <c r="Z324" s="48">
        <f t="shared" si="62"/>
        <v>575.83050000000003</v>
      </c>
      <c r="AA324" s="48">
        <f t="shared" si="63"/>
        <v>5821.6463550000008</v>
      </c>
      <c r="AB324" s="42">
        <f t="shared" si="64"/>
        <v>587986.28185500007</v>
      </c>
    </row>
    <row r="325" spans="1:28" x14ac:dyDescent="0.25">
      <c r="A325" s="41">
        <v>45401</v>
      </c>
      <c r="B325" s="44" t="str">
        <f t="shared" ref="B325:B388" si="66">TEXT(A325,"MMM")</f>
        <v>Apr</v>
      </c>
      <c r="C325" s="16" t="s">
        <v>60</v>
      </c>
      <c r="D325" s="16"/>
      <c r="E325" s="16" t="s">
        <v>101</v>
      </c>
      <c r="F325" s="16" t="s">
        <v>216</v>
      </c>
      <c r="G325" s="20" t="str">
        <f>IFERROR(VLOOKUP(F325,Sheet2!A:F,2,0),"")</f>
        <v>Jugni Saunfi</v>
      </c>
      <c r="H325" s="44">
        <f>IFERROR(VLOOKUP(F325,Sheet2!A:G,7,0),"")</f>
        <v>50</v>
      </c>
      <c r="I325" s="56">
        <f t="shared" si="65"/>
        <v>3150</v>
      </c>
      <c r="J325" s="17">
        <v>21</v>
      </c>
      <c r="K325" s="21">
        <v>400</v>
      </c>
      <c r="L325" s="21">
        <v>200</v>
      </c>
      <c r="M325" s="21">
        <v>100</v>
      </c>
      <c r="N325" s="19">
        <f t="shared" ref="N325:N388" si="67">SUM(K325:M325)</f>
        <v>700</v>
      </c>
      <c r="O325" s="20">
        <v>1</v>
      </c>
      <c r="P325" s="20">
        <f>IFERROR(VLOOKUP(F325,Sheet2!$A:$F,4,0),"")</f>
        <v>919.43</v>
      </c>
      <c r="Q325" s="20">
        <f>IFERROR(VLOOKUP(F325,Sheet2!$A:$F,5,0),"")</f>
        <v>948.3</v>
      </c>
      <c r="R325" s="20">
        <f>IFERROR(VLOOKUP(F325,Sheet2!$A:$F,6,0),"")</f>
        <v>1030.25</v>
      </c>
      <c r="S325" s="48">
        <f t="shared" ref="S325:S388" si="68">IFERROR(K325*P325," ")</f>
        <v>367772</v>
      </c>
      <c r="T325" s="48">
        <f t="shared" ref="T325:T388" si="69">IFERROR(Q325*L325," ")</f>
        <v>189660</v>
      </c>
      <c r="U325" s="48">
        <f t="shared" ref="U325:U388" si="70">IFERROR(R325*M325," ")</f>
        <v>103025</v>
      </c>
      <c r="V325" s="48">
        <f t="shared" ref="V325:V388" si="71">SUM(S325:U325)</f>
        <v>660457</v>
      </c>
      <c r="W325" s="48">
        <f t="shared" ref="W325:W388" si="72">IFERROR(IF(O325=1,I325*107)," ")+IFERROR(IF(O325=2,I325*53.5)," ")</f>
        <v>337050</v>
      </c>
      <c r="X325" s="48">
        <f t="shared" ref="X325:X388" si="73">I325*1.5</f>
        <v>4725</v>
      </c>
      <c r="Y325" s="48">
        <f t="shared" ref="Y325:Y388" si="74">IFERROR(SUM(V325:X325)*1%," ")</f>
        <v>10022.32</v>
      </c>
      <c r="Z325" s="48">
        <f t="shared" ref="Z325:Z388" si="75">IFERROR(Y325*10%," ")</f>
        <v>1002.232</v>
      </c>
      <c r="AA325" s="48">
        <f t="shared" ref="AA325:AA388" si="76">IFERROR(SUM(V325:Z325)*1%," ")</f>
        <v>10132.56552</v>
      </c>
      <c r="AB325" s="42">
        <f t="shared" ref="AB325:AB388" si="77">IFERROR(SUM(V325:AA325)," ")</f>
        <v>1023389.1175199999</v>
      </c>
    </row>
    <row r="326" spans="1:28" x14ac:dyDescent="0.25">
      <c r="A326" s="41">
        <v>45401</v>
      </c>
      <c r="B326" s="44" t="str">
        <f t="shared" si="66"/>
        <v>Apr</v>
      </c>
      <c r="C326" s="16" t="s">
        <v>60</v>
      </c>
      <c r="D326" s="16"/>
      <c r="E326" s="16" t="s">
        <v>101</v>
      </c>
      <c r="F326" s="16" t="s">
        <v>223</v>
      </c>
      <c r="G326" s="20" t="str">
        <f>IFERROR(VLOOKUP(F326,Sheet2!A:F,2,0),"")</f>
        <v>Jalwa Mota Santra</v>
      </c>
      <c r="H326" s="44">
        <f>IFERROR(VLOOKUP(F326,Sheet2!A:G,7,0),"")</f>
        <v>50</v>
      </c>
      <c r="I326" s="56">
        <f t="shared" ref="I326:I389" si="78">IF(H326=50,N326*4.5)+IF(H326=65,N326*5.85)</f>
        <v>3150</v>
      </c>
      <c r="J326" s="17">
        <v>22</v>
      </c>
      <c r="K326" s="21">
        <v>400</v>
      </c>
      <c r="L326" s="21">
        <v>200</v>
      </c>
      <c r="M326" s="21">
        <v>100</v>
      </c>
      <c r="N326" s="19">
        <f t="shared" si="67"/>
        <v>700</v>
      </c>
      <c r="O326" s="20">
        <v>1</v>
      </c>
      <c r="P326" s="20">
        <f>IFERROR(VLOOKUP(F326,Sheet2!$A:$F,4,0),"")</f>
        <v>919.43</v>
      </c>
      <c r="Q326" s="20">
        <f>IFERROR(VLOOKUP(F326,Sheet2!$A:$F,5,0),"")</f>
        <v>948.3</v>
      </c>
      <c r="R326" s="20">
        <f>IFERROR(VLOOKUP(F326,Sheet2!$A:$F,6,0),"")</f>
        <v>1030.25</v>
      </c>
      <c r="S326" s="48">
        <f t="shared" si="68"/>
        <v>367772</v>
      </c>
      <c r="T326" s="48">
        <f t="shared" si="69"/>
        <v>189660</v>
      </c>
      <c r="U326" s="48">
        <f t="shared" si="70"/>
        <v>103025</v>
      </c>
      <c r="V326" s="48">
        <f t="shared" si="71"/>
        <v>660457</v>
      </c>
      <c r="W326" s="48">
        <f t="shared" si="72"/>
        <v>337050</v>
      </c>
      <c r="X326" s="48">
        <f t="shared" si="73"/>
        <v>4725</v>
      </c>
      <c r="Y326" s="48">
        <f t="shared" si="74"/>
        <v>10022.32</v>
      </c>
      <c r="Z326" s="48">
        <f t="shared" si="75"/>
        <v>1002.232</v>
      </c>
      <c r="AA326" s="48">
        <f t="shared" si="76"/>
        <v>10132.56552</v>
      </c>
      <c r="AB326" s="42">
        <f t="shared" si="77"/>
        <v>1023389.1175199999</v>
      </c>
    </row>
    <row r="327" spans="1:28" x14ac:dyDescent="0.25">
      <c r="A327" s="41">
        <v>45401</v>
      </c>
      <c r="B327" s="44" t="str">
        <f t="shared" si="66"/>
        <v>Apr</v>
      </c>
      <c r="C327" s="16" t="s">
        <v>53</v>
      </c>
      <c r="D327" s="16"/>
      <c r="E327" s="16" t="s">
        <v>102</v>
      </c>
      <c r="F327" s="16" t="s">
        <v>219</v>
      </c>
      <c r="G327" s="20" t="str">
        <f>IFERROR(VLOOKUP(F327,Sheet2!A:F,2,0),"")</f>
        <v>Club Whiskey</v>
      </c>
      <c r="H327" s="44">
        <f>IFERROR(VLOOKUP(F327,Sheet2!A:G,7,0),"")</f>
        <v>65</v>
      </c>
      <c r="I327" s="56">
        <f t="shared" si="78"/>
        <v>8189.9999999999991</v>
      </c>
      <c r="J327" s="17">
        <v>33</v>
      </c>
      <c r="K327" s="21">
        <v>600</v>
      </c>
      <c r="L327" s="21">
        <v>400</v>
      </c>
      <c r="M327" s="21">
        <v>400</v>
      </c>
      <c r="N327" s="19">
        <f t="shared" si="67"/>
        <v>1400</v>
      </c>
      <c r="O327" s="20">
        <v>1</v>
      </c>
      <c r="P327" s="20">
        <f>IFERROR(VLOOKUP(F327,Sheet2!$A:$F,4,0),"")</f>
        <v>1160.02</v>
      </c>
      <c r="Q327" s="20">
        <f>IFERROR(VLOOKUP(F327,Sheet2!$A:$F,5,0),"")</f>
        <v>1188.9000000000001</v>
      </c>
      <c r="R327" s="20">
        <f>IFERROR(VLOOKUP(F327,Sheet2!$A:$F,6,0),"")</f>
        <v>1270.83</v>
      </c>
      <c r="S327" s="48">
        <f t="shared" si="68"/>
        <v>696012</v>
      </c>
      <c r="T327" s="48">
        <f t="shared" si="69"/>
        <v>475560.00000000006</v>
      </c>
      <c r="U327" s="48">
        <f t="shared" si="70"/>
        <v>508332</v>
      </c>
      <c r="V327" s="48">
        <f t="shared" si="71"/>
        <v>1679904</v>
      </c>
      <c r="W327" s="48">
        <f t="shared" si="72"/>
        <v>876329.99999999988</v>
      </c>
      <c r="X327" s="48">
        <f t="shared" si="73"/>
        <v>12284.999999999998</v>
      </c>
      <c r="Y327" s="48">
        <f t="shared" si="74"/>
        <v>25685.190000000002</v>
      </c>
      <c r="Z327" s="48">
        <f t="shared" si="75"/>
        <v>2568.5190000000002</v>
      </c>
      <c r="AA327" s="48">
        <f t="shared" si="76"/>
        <v>25967.72709</v>
      </c>
      <c r="AB327" s="42">
        <f t="shared" si="77"/>
        <v>2622740.43609</v>
      </c>
    </row>
    <row r="328" spans="1:28" x14ac:dyDescent="0.25">
      <c r="A328" s="41">
        <v>45401</v>
      </c>
      <c r="B328" s="44" t="str">
        <f t="shared" si="66"/>
        <v>Apr</v>
      </c>
      <c r="C328" s="16" t="s">
        <v>3</v>
      </c>
      <c r="D328" s="16"/>
      <c r="E328" s="16" t="s">
        <v>103</v>
      </c>
      <c r="F328" s="16" t="s">
        <v>216</v>
      </c>
      <c r="G328" s="20" t="str">
        <f>IFERROR(VLOOKUP(F328,Sheet2!A:F,2,0),"")</f>
        <v>Jugni Saunfi</v>
      </c>
      <c r="H328" s="44">
        <f>IFERROR(VLOOKUP(F328,Sheet2!A:G,7,0),"")</f>
        <v>50</v>
      </c>
      <c r="I328" s="56">
        <f t="shared" si="78"/>
        <v>2700</v>
      </c>
      <c r="J328" s="17">
        <v>112</v>
      </c>
      <c r="K328" s="21">
        <v>300</v>
      </c>
      <c r="L328" s="21">
        <v>200</v>
      </c>
      <c r="M328" s="21">
        <v>100</v>
      </c>
      <c r="N328" s="19">
        <f t="shared" si="67"/>
        <v>600</v>
      </c>
      <c r="O328" s="20">
        <v>1</v>
      </c>
      <c r="P328" s="20">
        <f>IFERROR(VLOOKUP(F328,Sheet2!$A:$F,4,0),"")</f>
        <v>919.43</v>
      </c>
      <c r="Q328" s="20">
        <f>IFERROR(VLOOKUP(F328,Sheet2!$A:$F,5,0),"")</f>
        <v>948.3</v>
      </c>
      <c r="R328" s="20">
        <f>IFERROR(VLOOKUP(F328,Sheet2!$A:$F,6,0),"")</f>
        <v>1030.25</v>
      </c>
      <c r="S328" s="48">
        <f t="shared" si="68"/>
        <v>275829</v>
      </c>
      <c r="T328" s="48">
        <f t="shared" si="69"/>
        <v>189660</v>
      </c>
      <c r="U328" s="48">
        <f t="shared" si="70"/>
        <v>103025</v>
      </c>
      <c r="V328" s="48">
        <f t="shared" si="71"/>
        <v>568514</v>
      </c>
      <c r="W328" s="48">
        <f t="shared" si="72"/>
        <v>288900</v>
      </c>
      <c r="X328" s="48">
        <f t="shared" si="73"/>
        <v>4050</v>
      </c>
      <c r="Y328" s="48">
        <f t="shared" si="74"/>
        <v>8614.64</v>
      </c>
      <c r="Z328" s="48">
        <f t="shared" si="75"/>
        <v>861.46399999999994</v>
      </c>
      <c r="AA328" s="48">
        <f t="shared" si="76"/>
        <v>8709.4010400000006</v>
      </c>
      <c r="AB328" s="42">
        <f t="shared" si="77"/>
        <v>879649.50504000008</v>
      </c>
    </row>
    <row r="329" spans="1:28" x14ac:dyDescent="0.25">
      <c r="A329" s="41">
        <v>45401</v>
      </c>
      <c r="B329" s="44" t="str">
        <f t="shared" si="66"/>
        <v>Apr</v>
      </c>
      <c r="C329" s="16" t="s">
        <v>3</v>
      </c>
      <c r="D329" s="16"/>
      <c r="E329" s="16" t="s">
        <v>72</v>
      </c>
      <c r="F329" s="16" t="s">
        <v>217</v>
      </c>
      <c r="G329" s="20" t="str">
        <f>IFERROR(VLOOKUP(F329,Sheet2!A:F,2,0),"")</f>
        <v>Dollar Rum</v>
      </c>
      <c r="H329" s="44">
        <f>IFERROR(VLOOKUP(F329,Sheet2!A:G,7,0),"")</f>
        <v>65</v>
      </c>
      <c r="I329" s="56">
        <f t="shared" si="78"/>
        <v>1755</v>
      </c>
      <c r="J329" s="17">
        <v>113</v>
      </c>
      <c r="K329" s="21">
        <v>250</v>
      </c>
      <c r="L329" s="21">
        <v>0</v>
      </c>
      <c r="M329" s="21">
        <v>50</v>
      </c>
      <c r="N329" s="19">
        <f t="shared" si="67"/>
        <v>300</v>
      </c>
      <c r="O329" s="20">
        <v>1</v>
      </c>
      <c r="P329" s="20">
        <f>IFERROR(VLOOKUP(F329,Sheet2!$A:$F,4,0),"")</f>
        <v>1161.27</v>
      </c>
      <c r="Q329" s="20">
        <f>IFERROR(VLOOKUP(F329,Sheet2!$A:$F,5,0),"")</f>
        <v>1190.1300000000001</v>
      </c>
      <c r="R329" s="20">
        <f>IFERROR(VLOOKUP(F329,Sheet2!$A:$F,6,0),"")</f>
        <v>1272.08</v>
      </c>
      <c r="S329" s="48">
        <f t="shared" si="68"/>
        <v>290317.5</v>
      </c>
      <c r="T329" s="48">
        <f t="shared" si="69"/>
        <v>0</v>
      </c>
      <c r="U329" s="48">
        <f t="shared" si="70"/>
        <v>63604</v>
      </c>
      <c r="V329" s="48">
        <f t="shared" si="71"/>
        <v>353921.5</v>
      </c>
      <c r="W329" s="48">
        <f t="shared" si="72"/>
        <v>187785</v>
      </c>
      <c r="X329" s="48">
        <f t="shared" si="73"/>
        <v>2632.5</v>
      </c>
      <c r="Y329" s="48">
        <f t="shared" si="74"/>
        <v>5443.39</v>
      </c>
      <c r="Z329" s="48">
        <f t="shared" si="75"/>
        <v>544.33900000000006</v>
      </c>
      <c r="AA329" s="48">
        <f t="shared" si="76"/>
        <v>5503.2672900000007</v>
      </c>
      <c r="AB329" s="42">
        <f t="shared" si="77"/>
        <v>555829.99629000004</v>
      </c>
    </row>
    <row r="330" spans="1:28" x14ac:dyDescent="0.25">
      <c r="A330" s="41">
        <v>45401</v>
      </c>
      <c r="B330" s="44" t="str">
        <f t="shared" si="66"/>
        <v>Apr</v>
      </c>
      <c r="C330" s="16" t="s">
        <v>3</v>
      </c>
      <c r="D330" s="16"/>
      <c r="E330" s="16" t="s">
        <v>33</v>
      </c>
      <c r="F330" s="16" t="s">
        <v>217</v>
      </c>
      <c r="G330" s="20" t="str">
        <f>IFERROR(VLOOKUP(F330,Sheet2!A:F,2,0),"")</f>
        <v>Dollar Rum</v>
      </c>
      <c r="H330" s="44">
        <f>IFERROR(VLOOKUP(F330,Sheet2!A:G,7,0),"")</f>
        <v>65</v>
      </c>
      <c r="I330" s="56">
        <f t="shared" si="78"/>
        <v>1696.5</v>
      </c>
      <c r="J330" s="17">
        <v>114</v>
      </c>
      <c r="K330" s="21">
        <v>150</v>
      </c>
      <c r="L330" s="21">
        <v>100</v>
      </c>
      <c r="M330" s="21">
        <v>40</v>
      </c>
      <c r="N330" s="19">
        <f t="shared" si="67"/>
        <v>290</v>
      </c>
      <c r="O330" s="20">
        <v>1</v>
      </c>
      <c r="P330" s="20">
        <f>IFERROR(VLOOKUP(F330,Sheet2!$A:$F,4,0),"")</f>
        <v>1161.27</v>
      </c>
      <c r="Q330" s="20">
        <f>IFERROR(VLOOKUP(F330,Sheet2!$A:$F,5,0),"")</f>
        <v>1190.1300000000001</v>
      </c>
      <c r="R330" s="20">
        <f>IFERROR(VLOOKUP(F330,Sheet2!$A:$F,6,0),"")</f>
        <v>1272.08</v>
      </c>
      <c r="S330" s="48">
        <f t="shared" si="68"/>
        <v>174190.5</v>
      </c>
      <c r="T330" s="48">
        <f t="shared" si="69"/>
        <v>119013.00000000001</v>
      </c>
      <c r="U330" s="48">
        <f t="shared" si="70"/>
        <v>50883.199999999997</v>
      </c>
      <c r="V330" s="48">
        <f t="shared" si="71"/>
        <v>344086.7</v>
      </c>
      <c r="W330" s="48">
        <f t="shared" si="72"/>
        <v>181525.5</v>
      </c>
      <c r="X330" s="48">
        <f t="shared" si="73"/>
        <v>2544.75</v>
      </c>
      <c r="Y330" s="48">
        <f t="shared" si="74"/>
        <v>5281.5694999999996</v>
      </c>
      <c r="Z330" s="48">
        <f t="shared" si="75"/>
        <v>528.15694999999994</v>
      </c>
      <c r="AA330" s="48">
        <f t="shared" si="76"/>
        <v>5339.6667644999989</v>
      </c>
      <c r="AB330" s="42">
        <f t="shared" si="77"/>
        <v>539306.34321449988</v>
      </c>
    </row>
    <row r="331" spans="1:28" x14ac:dyDescent="0.25">
      <c r="A331" s="41">
        <v>45401</v>
      </c>
      <c r="B331" s="44" t="str">
        <f t="shared" si="66"/>
        <v>Apr</v>
      </c>
      <c r="C331" s="16" t="s">
        <v>3</v>
      </c>
      <c r="D331" s="16"/>
      <c r="E331" s="16" t="s">
        <v>33</v>
      </c>
      <c r="F331" s="16" t="s">
        <v>216</v>
      </c>
      <c r="G331" s="20" t="str">
        <f>IFERROR(VLOOKUP(F331,Sheet2!A:F,2,0),"")</f>
        <v>Jugni Saunfi</v>
      </c>
      <c r="H331" s="44">
        <f>IFERROR(VLOOKUP(F331,Sheet2!A:G,7,0),"")</f>
        <v>50</v>
      </c>
      <c r="I331" s="56">
        <f t="shared" si="78"/>
        <v>22.5</v>
      </c>
      <c r="J331" s="17">
        <v>115</v>
      </c>
      <c r="K331" s="21">
        <v>5</v>
      </c>
      <c r="L331" s="21">
        <v>0</v>
      </c>
      <c r="M331" s="21">
        <v>0</v>
      </c>
      <c r="N331" s="19">
        <f t="shared" si="67"/>
        <v>5</v>
      </c>
      <c r="O331" s="20">
        <v>1</v>
      </c>
      <c r="P331" s="20">
        <f>IFERROR(VLOOKUP(F331,Sheet2!$A:$F,4,0),"")</f>
        <v>919.43</v>
      </c>
      <c r="Q331" s="20">
        <f>IFERROR(VLOOKUP(F331,Sheet2!$A:$F,5,0),"")</f>
        <v>948.3</v>
      </c>
      <c r="R331" s="20">
        <f>IFERROR(VLOOKUP(F331,Sheet2!$A:$F,6,0),"")</f>
        <v>1030.25</v>
      </c>
      <c r="S331" s="48">
        <f t="shared" si="68"/>
        <v>4597.1499999999996</v>
      </c>
      <c r="T331" s="48">
        <f t="shared" si="69"/>
        <v>0</v>
      </c>
      <c r="U331" s="48">
        <f t="shared" si="70"/>
        <v>0</v>
      </c>
      <c r="V331" s="48">
        <f t="shared" si="71"/>
        <v>4597.1499999999996</v>
      </c>
      <c r="W331" s="48">
        <f t="shared" si="72"/>
        <v>2407.5</v>
      </c>
      <c r="X331" s="48">
        <f t="shared" si="73"/>
        <v>33.75</v>
      </c>
      <c r="Y331" s="48">
        <f t="shared" si="74"/>
        <v>70.384</v>
      </c>
      <c r="Z331" s="48">
        <f t="shared" si="75"/>
        <v>7.0384000000000002</v>
      </c>
      <c r="AA331" s="48">
        <f t="shared" si="76"/>
        <v>71.158224000000004</v>
      </c>
      <c r="AB331" s="42">
        <f t="shared" si="77"/>
        <v>7186.9806239999998</v>
      </c>
    </row>
    <row r="332" spans="1:28" x14ac:dyDescent="0.25">
      <c r="A332" s="41">
        <v>45401</v>
      </c>
      <c r="B332" s="44" t="str">
        <f t="shared" si="66"/>
        <v>Apr</v>
      </c>
      <c r="C332" s="16" t="s">
        <v>3</v>
      </c>
      <c r="D332" s="16"/>
      <c r="E332" s="16" t="s">
        <v>73</v>
      </c>
      <c r="F332" s="16" t="s">
        <v>216</v>
      </c>
      <c r="G332" s="20" t="str">
        <f>IFERROR(VLOOKUP(F332,Sheet2!A:F,2,0),"")</f>
        <v>Jugni Saunfi</v>
      </c>
      <c r="H332" s="44">
        <f>IFERROR(VLOOKUP(F332,Sheet2!A:G,7,0),"")</f>
        <v>50</v>
      </c>
      <c r="I332" s="56">
        <f t="shared" si="78"/>
        <v>1593</v>
      </c>
      <c r="J332" s="17">
        <v>116</v>
      </c>
      <c r="K332" s="21">
        <v>0</v>
      </c>
      <c r="L332" s="21">
        <v>204</v>
      </c>
      <c r="M332" s="21">
        <v>150</v>
      </c>
      <c r="N332" s="19">
        <f t="shared" si="67"/>
        <v>354</v>
      </c>
      <c r="O332" s="20">
        <v>1</v>
      </c>
      <c r="P332" s="20">
        <f>IFERROR(VLOOKUP(F332,Sheet2!$A:$F,4,0),"")</f>
        <v>919.43</v>
      </c>
      <c r="Q332" s="20">
        <f>IFERROR(VLOOKUP(F332,Sheet2!$A:$F,5,0),"")</f>
        <v>948.3</v>
      </c>
      <c r="R332" s="20">
        <f>IFERROR(VLOOKUP(F332,Sheet2!$A:$F,6,0),"")</f>
        <v>1030.25</v>
      </c>
      <c r="S332" s="48">
        <f t="shared" si="68"/>
        <v>0</v>
      </c>
      <c r="T332" s="48">
        <f t="shared" si="69"/>
        <v>193453.19999999998</v>
      </c>
      <c r="U332" s="48">
        <f t="shared" si="70"/>
        <v>154537.5</v>
      </c>
      <c r="V332" s="48">
        <f t="shared" si="71"/>
        <v>347990.69999999995</v>
      </c>
      <c r="W332" s="48">
        <f t="shared" si="72"/>
        <v>170451</v>
      </c>
      <c r="X332" s="48">
        <f t="shared" si="73"/>
        <v>2389.5</v>
      </c>
      <c r="Y332" s="48">
        <f t="shared" si="74"/>
        <v>5208.3119999999999</v>
      </c>
      <c r="Z332" s="48">
        <f t="shared" si="75"/>
        <v>520.83119999999997</v>
      </c>
      <c r="AA332" s="48">
        <f t="shared" si="76"/>
        <v>5265.6034319999999</v>
      </c>
      <c r="AB332" s="42">
        <f t="shared" si="77"/>
        <v>531825.94663200004</v>
      </c>
    </row>
    <row r="333" spans="1:28" x14ac:dyDescent="0.25">
      <c r="A333" s="41">
        <v>45401</v>
      </c>
      <c r="B333" s="44" t="str">
        <f t="shared" si="66"/>
        <v>Apr</v>
      </c>
      <c r="C333" s="16" t="s">
        <v>3</v>
      </c>
      <c r="D333" s="16"/>
      <c r="E333" s="16" t="s">
        <v>73</v>
      </c>
      <c r="F333" s="16" t="s">
        <v>216</v>
      </c>
      <c r="G333" s="20" t="str">
        <f>IFERROR(VLOOKUP(F333,Sheet2!A:F,2,0),"")</f>
        <v>Jugni Saunfi</v>
      </c>
      <c r="H333" s="44">
        <f>IFERROR(VLOOKUP(F333,Sheet2!A:G,7,0),"")</f>
        <v>50</v>
      </c>
      <c r="I333" s="56">
        <f t="shared" si="78"/>
        <v>225</v>
      </c>
      <c r="J333" s="17">
        <v>117</v>
      </c>
      <c r="K333" s="21">
        <v>0</v>
      </c>
      <c r="L333" s="21">
        <v>50</v>
      </c>
      <c r="M333" s="21">
        <v>0</v>
      </c>
      <c r="N333" s="19">
        <f t="shared" si="67"/>
        <v>50</v>
      </c>
      <c r="O333" s="20">
        <v>1</v>
      </c>
      <c r="P333" s="20">
        <f>IFERROR(VLOOKUP(F333,Sheet2!$A:$F,4,0),"")</f>
        <v>919.43</v>
      </c>
      <c r="Q333" s="20">
        <f>IFERROR(VLOOKUP(F333,Sheet2!$A:$F,5,0),"")</f>
        <v>948.3</v>
      </c>
      <c r="R333" s="20">
        <f>IFERROR(VLOOKUP(F333,Sheet2!$A:$F,6,0),"")</f>
        <v>1030.25</v>
      </c>
      <c r="S333" s="48">
        <f t="shared" si="68"/>
        <v>0</v>
      </c>
      <c r="T333" s="48">
        <f t="shared" si="69"/>
        <v>47415</v>
      </c>
      <c r="U333" s="48">
        <f t="shared" si="70"/>
        <v>0</v>
      </c>
      <c r="V333" s="48">
        <f t="shared" si="71"/>
        <v>47415</v>
      </c>
      <c r="W333" s="48">
        <f t="shared" si="72"/>
        <v>24075</v>
      </c>
      <c r="X333" s="48">
        <f t="shared" si="73"/>
        <v>337.5</v>
      </c>
      <c r="Y333" s="48">
        <f t="shared" si="74"/>
        <v>718.27499999999998</v>
      </c>
      <c r="Z333" s="48">
        <f t="shared" si="75"/>
        <v>71.827500000000001</v>
      </c>
      <c r="AA333" s="48">
        <f t="shared" si="76"/>
        <v>726.17602499999998</v>
      </c>
      <c r="AB333" s="42">
        <f t="shared" si="77"/>
        <v>73343.778524999987</v>
      </c>
    </row>
    <row r="334" spans="1:28" x14ac:dyDescent="0.25">
      <c r="A334" s="41">
        <v>45401</v>
      </c>
      <c r="B334" s="44" t="str">
        <f t="shared" si="66"/>
        <v>Apr</v>
      </c>
      <c r="C334" s="16" t="s">
        <v>3</v>
      </c>
      <c r="D334" s="16"/>
      <c r="E334" s="16" t="s">
        <v>73</v>
      </c>
      <c r="F334" s="16" t="s">
        <v>217</v>
      </c>
      <c r="G334" s="20" t="str">
        <f>IFERROR(VLOOKUP(F334,Sheet2!A:F,2,0),"")</f>
        <v>Dollar Rum</v>
      </c>
      <c r="H334" s="44">
        <f>IFERROR(VLOOKUP(F334,Sheet2!A:G,7,0),"")</f>
        <v>65</v>
      </c>
      <c r="I334" s="56">
        <f t="shared" si="78"/>
        <v>702</v>
      </c>
      <c r="J334" s="17">
        <v>118</v>
      </c>
      <c r="K334" s="21">
        <v>0</v>
      </c>
      <c r="L334" s="21">
        <v>0</v>
      </c>
      <c r="M334" s="21">
        <v>120</v>
      </c>
      <c r="N334" s="19">
        <f t="shared" si="67"/>
        <v>120</v>
      </c>
      <c r="O334" s="20">
        <v>1</v>
      </c>
      <c r="P334" s="20">
        <f>IFERROR(VLOOKUP(F334,Sheet2!$A:$F,4,0),"")</f>
        <v>1161.27</v>
      </c>
      <c r="Q334" s="20">
        <f>IFERROR(VLOOKUP(F334,Sheet2!$A:$F,5,0),"")</f>
        <v>1190.1300000000001</v>
      </c>
      <c r="R334" s="20">
        <f>IFERROR(VLOOKUP(F334,Sheet2!$A:$F,6,0),"")</f>
        <v>1272.08</v>
      </c>
      <c r="S334" s="48">
        <f t="shared" si="68"/>
        <v>0</v>
      </c>
      <c r="T334" s="48">
        <f t="shared" si="69"/>
        <v>0</v>
      </c>
      <c r="U334" s="48">
        <f t="shared" si="70"/>
        <v>152649.59999999998</v>
      </c>
      <c r="V334" s="48">
        <f t="shared" si="71"/>
        <v>152649.59999999998</v>
      </c>
      <c r="W334" s="48">
        <f t="shared" si="72"/>
        <v>75114</v>
      </c>
      <c r="X334" s="48">
        <f t="shared" si="73"/>
        <v>1053</v>
      </c>
      <c r="Y334" s="48">
        <f t="shared" si="74"/>
        <v>2288.1659999999997</v>
      </c>
      <c r="Z334" s="48">
        <f t="shared" si="75"/>
        <v>228.81659999999999</v>
      </c>
      <c r="AA334" s="48">
        <f t="shared" si="76"/>
        <v>2313.3358259999995</v>
      </c>
      <c r="AB334" s="42">
        <f t="shared" si="77"/>
        <v>233646.91842599996</v>
      </c>
    </row>
    <row r="335" spans="1:28" x14ac:dyDescent="0.25">
      <c r="A335" s="41">
        <v>45401</v>
      </c>
      <c r="B335" s="44" t="str">
        <f t="shared" si="66"/>
        <v>Apr</v>
      </c>
      <c r="C335" s="16" t="s">
        <v>3</v>
      </c>
      <c r="D335" s="16"/>
      <c r="E335" s="16" t="s">
        <v>74</v>
      </c>
      <c r="F335" s="16" t="s">
        <v>216</v>
      </c>
      <c r="G335" s="20" t="str">
        <f>IFERROR(VLOOKUP(F335,Sheet2!A:F,2,0),"")</f>
        <v>Jugni Saunfi</v>
      </c>
      <c r="H335" s="44">
        <f>IFERROR(VLOOKUP(F335,Sheet2!A:G,7,0),"")</f>
        <v>50</v>
      </c>
      <c r="I335" s="56">
        <f t="shared" si="78"/>
        <v>1350</v>
      </c>
      <c r="J335" s="17">
        <v>119</v>
      </c>
      <c r="K335" s="21">
        <v>0</v>
      </c>
      <c r="L335" s="21">
        <v>225</v>
      </c>
      <c r="M335" s="21">
        <v>75</v>
      </c>
      <c r="N335" s="19">
        <f t="shared" si="67"/>
        <v>300</v>
      </c>
      <c r="O335" s="20">
        <v>1</v>
      </c>
      <c r="P335" s="20">
        <f>IFERROR(VLOOKUP(F335,Sheet2!$A:$F,4,0),"")</f>
        <v>919.43</v>
      </c>
      <c r="Q335" s="20">
        <f>IFERROR(VLOOKUP(F335,Sheet2!$A:$F,5,0),"")</f>
        <v>948.3</v>
      </c>
      <c r="R335" s="20">
        <f>IFERROR(VLOOKUP(F335,Sheet2!$A:$F,6,0),"")</f>
        <v>1030.25</v>
      </c>
      <c r="S335" s="48">
        <f t="shared" si="68"/>
        <v>0</v>
      </c>
      <c r="T335" s="48">
        <f t="shared" si="69"/>
        <v>213367.5</v>
      </c>
      <c r="U335" s="48">
        <f t="shared" si="70"/>
        <v>77268.75</v>
      </c>
      <c r="V335" s="48">
        <f t="shared" si="71"/>
        <v>290636.25</v>
      </c>
      <c r="W335" s="48">
        <f t="shared" si="72"/>
        <v>144450</v>
      </c>
      <c r="X335" s="48">
        <f t="shared" si="73"/>
        <v>2025</v>
      </c>
      <c r="Y335" s="48">
        <f t="shared" si="74"/>
        <v>4371.1125000000002</v>
      </c>
      <c r="Z335" s="48">
        <f t="shared" si="75"/>
        <v>437.11125000000004</v>
      </c>
      <c r="AA335" s="48">
        <f t="shared" si="76"/>
        <v>4419.1947375</v>
      </c>
      <c r="AB335" s="42">
        <f t="shared" si="77"/>
        <v>446338.66848749999</v>
      </c>
    </row>
    <row r="336" spans="1:28" x14ac:dyDescent="0.25">
      <c r="A336" s="41">
        <v>45401</v>
      </c>
      <c r="B336" s="44" t="str">
        <f t="shared" si="66"/>
        <v>Apr</v>
      </c>
      <c r="C336" s="16" t="s">
        <v>3</v>
      </c>
      <c r="D336" s="16"/>
      <c r="E336" s="16" t="s">
        <v>61</v>
      </c>
      <c r="F336" s="16" t="s">
        <v>216</v>
      </c>
      <c r="G336" s="20" t="str">
        <f>IFERROR(VLOOKUP(F336,Sheet2!A:F,2,0),"")</f>
        <v>Jugni Saunfi</v>
      </c>
      <c r="H336" s="44">
        <f>IFERROR(VLOOKUP(F336,Sheet2!A:G,7,0),"")</f>
        <v>50</v>
      </c>
      <c r="I336" s="56">
        <f t="shared" si="78"/>
        <v>607.5</v>
      </c>
      <c r="J336" s="17">
        <v>120</v>
      </c>
      <c r="K336" s="21">
        <v>0</v>
      </c>
      <c r="L336" s="21">
        <v>105</v>
      </c>
      <c r="M336" s="21">
        <v>30</v>
      </c>
      <c r="N336" s="19">
        <f t="shared" si="67"/>
        <v>135</v>
      </c>
      <c r="O336" s="20">
        <v>1</v>
      </c>
      <c r="P336" s="20">
        <f>IFERROR(VLOOKUP(F336,Sheet2!$A:$F,4,0),"")</f>
        <v>919.43</v>
      </c>
      <c r="Q336" s="20">
        <f>IFERROR(VLOOKUP(F336,Sheet2!$A:$F,5,0),"")</f>
        <v>948.3</v>
      </c>
      <c r="R336" s="20">
        <f>IFERROR(VLOOKUP(F336,Sheet2!$A:$F,6,0),"")</f>
        <v>1030.25</v>
      </c>
      <c r="S336" s="48">
        <f t="shared" si="68"/>
        <v>0</v>
      </c>
      <c r="T336" s="48">
        <f t="shared" si="69"/>
        <v>99571.5</v>
      </c>
      <c r="U336" s="48">
        <f t="shared" si="70"/>
        <v>30907.5</v>
      </c>
      <c r="V336" s="48">
        <f t="shared" si="71"/>
        <v>130479</v>
      </c>
      <c r="W336" s="48">
        <f t="shared" si="72"/>
        <v>65002.5</v>
      </c>
      <c r="X336" s="48">
        <f t="shared" si="73"/>
        <v>911.25</v>
      </c>
      <c r="Y336" s="48">
        <f t="shared" si="74"/>
        <v>1963.9275</v>
      </c>
      <c r="Z336" s="48">
        <f t="shared" si="75"/>
        <v>196.39275000000001</v>
      </c>
      <c r="AA336" s="48">
        <f t="shared" si="76"/>
        <v>1985.5307025</v>
      </c>
      <c r="AB336" s="42">
        <f t="shared" si="77"/>
        <v>200538.60095249998</v>
      </c>
    </row>
    <row r="337" spans="1:28" x14ac:dyDescent="0.25">
      <c r="A337" s="41">
        <v>45401</v>
      </c>
      <c r="B337" s="44" t="str">
        <f t="shared" si="66"/>
        <v>Apr</v>
      </c>
      <c r="C337" s="16" t="s">
        <v>3</v>
      </c>
      <c r="D337" s="16"/>
      <c r="E337" s="16" t="s">
        <v>61</v>
      </c>
      <c r="F337" s="16" t="s">
        <v>216</v>
      </c>
      <c r="G337" s="20" t="str">
        <f>IFERROR(VLOOKUP(F337,Sheet2!A:F,2,0),"")</f>
        <v>Jugni Saunfi</v>
      </c>
      <c r="H337" s="44">
        <f>IFERROR(VLOOKUP(F337,Sheet2!A:G,7,0),"")</f>
        <v>50</v>
      </c>
      <c r="I337" s="56">
        <f t="shared" si="78"/>
        <v>90</v>
      </c>
      <c r="J337" s="17">
        <v>121</v>
      </c>
      <c r="K337" s="21">
        <v>0</v>
      </c>
      <c r="L337" s="21">
        <v>0</v>
      </c>
      <c r="M337" s="21">
        <v>20</v>
      </c>
      <c r="N337" s="19">
        <f t="shared" si="67"/>
        <v>20</v>
      </c>
      <c r="O337" s="20">
        <v>1</v>
      </c>
      <c r="P337" s="20">
        <f>IFERROR(VLOOKUP(F337,Sheet2!$A:$F,4,0),"")</f>
        <v>919.43</v>
      </c>
      <c r="Q337" s="20">
        <f>IFERROR(VLOOKUP(F337,Sheet2!$A:$F,5,0),"")</f>
        <v>948.3</v>
      </c>
      <c r="R337" s="20">
        <f>IFERROR(VLOOKUP(F337,Sheet2!$A:$F,6,0),"")</f>
        <v>1030.25</v>
      </c>
      <c r="S337" s="48">
        <f t="shared" si="68"/>
        <v>0</v>
      </c>
      <c r="T337" s="48">
        <f t="shared" si="69"/>
        <v>0</v>
      </c>
      <c r="U337" s="48">
        <f t="shared" si="70"/>
        <v>20605</v>
      </c>
      <c r="V337" s="48">
        <f t="shared" si="71"/>
        <v>20605</v>
      </c>
      <c r="W337" s="48">
        <f t="shared" si="72"/>
        <v>9630</v>
      </c>
      <c r="X337" s="48">
        <f t="shared" si="73"/>
        <v>135</v>
      </c>
      <c r="Y337" s="48">
        <f t="shared" si="74"/>
        <v>303.7</v>
      </c>
      <c r="Z337" s="48">
        <f t="shared" si="75"/>
        <v>30.37</v>
      </c>
      <c r="AA337" s="48">
        <f t="shared" si="76"/>
        <v>307.04070000000002</v>
      </c>
      <c r="AB337" s="42">
        <f t="shared" si="77"/>
        <v>31011.110700000001</v>
      </c>
    </row>
    <row r="338" spans="1:28" x14ac:dyDescent="0.25">
      <c r="A338" s="41">
        <v>45401</v>
      </c>
      <c r="B338" s="44" t="str">
        <f t="shared" si="66"/>
        <v>Apr</v>
      </c>
      <c r="C338" s="16" t="s">
        <v>3</v>
      </c>
      <c r="D338" s="16"/>
      <c r="E338" s="16" t="s">
        <v>61</v>
      </c>
      <c r="F338" s="16" t="s">
        <v>217</v>
      </c>
      <c r="G338" s="20" t="str">
        <f>IFERROR(VLOOKUP(F338,Sheet2!A:F,2,0),"")</f>
        <v>Dollar Rum</v>
      </c>
      <c r="H338" s="44">
        <f>IFERROR(VLOOKUP(F338,Sheet2!A:G,7,0),"")</f>
        <v>65</v>
      </c>
      <c r="I338" s="56">
        <f t="shared" si="78"/>
        <v>585</v>
      </c>
      <c r="J338" s="17">
        <v>121</v>
      </c>
      <c r="K338" s="21">
        <v>0</v>
      </c>
      <c r="L338" s="21">
        <v>50</v>
      </c>
      <c r="M338" s="21">
        <v>50</v>
      </c>
      <c r="N338" s="19">
        <f t="shared" si="67"/>
        <v>100</v>
      </c>
      <c r="O338" s="20">
        <v>1</v>
      </c>
      <c r="P338" s="20">
        <f>IFERROR(VLOOKUP(F338,Sheet2!$A:$F,4,0),"")</f>
        <v>1161.27</v>
      </c>
      <c r="Q338" s="20">
        <f>IFERROR(VLOOKUP(F338,Sheet2!$A:$F,5,0),"")</f>
        <v>1190.1300000000001</v>
      </c>
      <c r="R338" s="20">
        <f>IFERROR(VLOOKUP(F338,Sheet2!$A:$F,6,0),"")</f>
        <v>1272.08</v>
      </c>
      <c r="S338" s="48">
        <f t="shared" si="68"/>
        <v>0</v>
      </c>
      <c r="T338" s="48">
        <f t="shared" si="69"/>
        <v>59506.500000000007</v>
      </c>
      <c r="U338" s="48">
        <f t="shared" si="70"/>
        <v>63604</v>
      </c>
      <c r="V338" s="48">
        <f t="shared" si="71"/>
        <v>123110.5</v>
      </c>
      <c r="W338" s="48">
        <f t="shared" si="72"/>
        <v>62595</v>
      </c>
      <c r="X338" s="48">
        <f t="shared" si="73"/>
        <v>877.5</v>
      </c>
      <c r="Y338" s="48">
        <f t="shared" si="74"/>
        <v>1865.83</v>
      </c>
      <c r="Z338" s="48">
        <f t="shared" si="75"/>
        <v>186.583</v>
      </c>
      <c r="AA338" s="48">
        <f t="shared" si="76"/>
        <v>1886.3541299999999</v>
      </c>
      <c r="AB338" s="42">
        <f t="shared" si="77"/>
        <v>190521.76712999999</v>
      </c>
    </row>
    <row r="339" spans="1:28" x14ac:dyDescent="0.25">
      <c r="A339" s="41">
        <v>45401</v>
      </c>
      <c r="B339" s="44" t="str">
        <f t="shared" si="66"/>
        <v>Apr</v>
      </c>
      <c r="C339" s="16" t="s">
        <v>3</v>
      </c>
      <c r="D339" s="16"/>
      <c r="E339" s="16" t="s">
        <v>17</v>
      </c>
      <c r="F339" s="16" t="s">
        <v>217</v>
      </c>
      <c r="G339" s="20" t="str">
        <f>IFERROR(VLOOKUP(F339,Sheet2!A:F,2,0),"")</f>
        <v>Dollar Rum</v>
      </c>
      <c r="H339" s="44">
        <f>IFERROR(VLOOKUP(F339,Sheet2!A:G,7,0),"")</f>
        <v>65</v>
      </c>
      <c r="I339" s="56">
        <f t="shared" si="78"/>
        <v>1287</v>
      </c>
      <c r="J339" s="17">
        <v>122</v>
      </c>
      <c r="K339" s="21">
        <v>70</v>
      </c>
      <c r="L339" s="21">
        <v>50</v>
      </c>
      <c r="M339" s="21">
        <v>100</v>
      </c>
      <c r="N339" s="19">
        <f t="shared" si="67"/>
        <v>220</v>
      </c>
      <c r="O339" s="20">
        <v>1</v>
      </c>
      <c r="P339" s="20">
        <f>IFERROR(VLOOKUP(F339,Sheet2!$A:$F,4,0),"")</f>
        <v>1161.27</v>
      </c>
      <c r="Q339" s="20">
        <f>IFERROR(VLOOKUP(F339,Sheet2!$A:$F,5,0),"")</f>
        <v>1190.1300000000001</v>
      </c>
      <c r="R339" s="20">
        <f>IFERROR(VLOOKUP(F339,Sheet2!$A:$F,6,0),"")</f>
        <v>1272.08</v>
      </c>
      <c r="S339" s="48">
        <f t="shared" si="68"/>
        <v>81288.899999999994</v>
      </c>
      <c r="T339" s="48">
        <f t="shared" si="69"/>
        <v>59506.500000000007</v>
      </c>
      <c r="U339" s="48">
        <f t="shared" si="70"/>
        <v>127208</v>
      </c>
      <c r="V339" s="48">
        <f t="shared" si="71"/>
        <v>268003.40000000002</v>
      </c>
      <c r="W339" s="48">
        <f t="shared" si="72"/>
        <v>137709</v>
      </c>
      <c r="X339" s="48">
        <f t="shared" si="73"/>
        <v>1930.5</v>
      </c>
      <c r="Y339" s="48">
        <f t="shared" si="74"/>
        <v>4076.4290000000005</v>
      </c>
      <c r="Z339" s="48">
        <f t="shared" si="75"/>
        <v>407.64290000000005</v>
      </c>
      <c r="AA339" s="48">
        <f t="shared" si="76"/>
        <v>4121.2697189999999</v>
      </c>
      <c r="AB339" s="42">
        <f t="shared" si="77"/>
        <v>416248.24161899998</v>
      </c>
    </row>
    <row r="340" spans="1:28" x14ac:dyDescent="0.25">
      <c r="A340" s="41">
        <v>45401</v>
      </c>
      <c r="B340" s="44" t="str">
        <f t="shared" si="66"/>
        <v>Apr</v>
      </c>
      <c r="C340" s="16" t="s">
        <v>3</v>
      </c>
      <c r="D340" s="16"/>
      <c r="E340" s="16" t="s">
        <v>17</v>
      </c>
      <c r="F340" s="16" t="s">
        <v>216</v>
      </c>
      <c r="G340" s="20" t="str">
        <f>IFERROR(VLOOKUP(F340,Sheet2!A:F,2,0),"")</f>
        <v>Jugni Saunfi</v>
      </c>
      <c r="H340" s="44">
        <f>IFERROR(VLOOKUP(F340,Sheet2!A:G,7,0),"")</f>
        <v>50</v>
      </c>
      <c r="I340" s="56">
        <f t="shared" si="78"/>
        <v>468</v>
      </c>
      <c r="J340" s="17">
        <v>122</v>
      </c>
      <c r="K340" s="21">
        <v>104</v>
      </c>
      <c r="L340" s="21">
        <v>0</v>
      </c>
      <c r="M340" s="21">
        <v>0</v>
      </c>
      <c r="N340" s="19">
        <f t="shared" si="67"/>
        <v>104</v>
      </c>
      <c r="O340" s="20">
        <v>1</v>
      </c>
      <c r="P340" s="20">
        <f>IFERROR(VLOOKUP(F340,Sheet2!$A:$F,4,0),"")</f>
        <v>919.43</v>
      </c>
      <c r="Q340" s="20">
        <f>IFERROR(VLOOKUP(F340,Sheet2!$A:$F,5,0),"")</f>
        <v>948.3</v>
      </c>
      <c r="R340" s="20">
        <f>IFERROR(VLOOKUP(F340,Sheet2!$A:$F,6,0),"")</f>
        <v>1030.25</v>
      </c>
      <c r="S340" s="48">
        <f t="shared" si="68"/>
        <v>95620.72</v>
      </c>
      <c r="T340" s="48">
        <f t="shared" si="69"/>
        <v>0</v>
      </c>
      <c r="U340" s="48">
        <f t="shared" si="70"/>
        <v>0</v>
      </c>
      <c r="V340" s="48">
        <f t="shared" si="71"/>
        <v>95620.72</v>
      </c>
      <c r="W340" s="48">
        <f t="shared" si="72"/>
        <v>50076</v>
      </c>
      <c r="X340" s="48">
        <f t="shared" si="73"/>
        <v>702</v>
      </c>
      <c r="Y340" s="48">
        <f t="shared" si="74"/>
        <v>1463.9872</v>
      </c>
      <c r="Z340" s="48">
        <f t="shared" si="75"/>
        <v>146.39872</v>
      </c>
      <c r="AA340" s="48">
        <f t="shared" si="76"/>
        <v>1480.0910592</v>
      </c>
      <c r="AB340" s="42">
        <f t="shared" si="77"/>
        <v>149489.1969792</v>
      </c>
    </row>
    <row r="341" spans="1:28" x14ac:dyDescent="0.25">
      <c r="A341" s="41">
        <v>45401</v>
      </c>
      <c r="B341" s="44" t="str">
        <f t="shared" si="66"/>
        <v>Apr</v>
      </c>
      <c r="C341" s="16" t="s">
        <v>3</v>
      </c>
      <c r="D341" s="16"/>
      <c r="E341" s="16" t="s">
        <v>175</v>
      </c>
      <c r="F341" s="16" t="s">
        <v>217</v>
      </c>
      <c r="G341" s="20" t="str">
        <f>IFERROR(VLOOKUP(F341,Sheet2!A:F,2,0),"")</f>
        <v>Dollar Rum</v>
      </c>
      <c r="H341" s="44">
        <f>IFERROR(VLOOKUP(F341,Sheet2!A:G,7,0),"")</f>
        <v>65</v>
      </c>
      <c r="I341" s="56">
        <f t="shared" si="78"/>
        <v>1755</v>
      </c>
      <c r="J341" s="17">
        <v>123</v>
      </c>
      <c r="K341" s="21">
        <v>300</v>
      </c>
      <c r="L341" s="21">
        <v>0</v>
      </c>
      <c r="M341" s="21">
        <v>0</v>
      </c>
      <c r="N341" s="19">
        <f t="shared" si="67"/>
        <v>300</v>
      </c>
      <c r="O341" s="20">
        <v>1</v>
      </c>
      <c r="P341" s="20">
        <f>IFERROR(VLOOKUP(F341,Sheet2!$A:$F,4,0),"")</f>
        <v>1161.27</v>
      </c>
      <c r="Q341" s="20">
        <f>IFERROR(VLOOKUP(F341,Sheet2!$A:$F,5,0),"")</f>
        <v>1190.1300000000001</v>
      </c>
      <c r="R341" s="20">
        <f>IFERROR(VLOOKUP(F341,Sheet2!$A:$F,6,0),"")</f>
        <v>1272.08</v>
      </c>
      <c r="S341" s="48">
        <f t="shared" si="68"/>
        <v>348381</v>
      </c>
      <c r="T341" s="48">
        <f t="shared" si="69"/>
        <v>0</v>
      </c>
      <c r="U341" s="48">
        <f t="shared" si="70"/>
        <v>0</v>
      </c>
      <c r="V341" s="48">
        <f t="shared" si="71"/>
        <v>348381</v>
      </c>
      <c r="W341" s="48">
        <f t="shared" si="72"/>
        <v>187785</v>
      </c>
      <c r="X341" s="48">
        <f t="shared" si="73"/>
        <v>2632.5</v>
      </c>
      <c r="Y341" s="48">
        <f t="shared" si="74"/>
        <v>5387.9849999999997</v>
      </c>
      <c r="Z341" s="48">
        <f t="shared" si="75"/>
        <v>538.79849999999999</v>
      </c>
      <c r="AA341" s="48">
        <f t="shared" si="76"/>
        <v>5447.2528350000002</v>
      </c>
      <c r="AB341" s="42">
        <f t="shared" si="77"/>
        <v>550172.53633500007</v>
      </c>
    </row>
    <row r="342" spans="1:28" x14ac:dyDescent="0.25">
      <c r="A342" s="41">
        <v>45401</v>
      </c>
      <c r="B342" s="44" t="str">
        <f t="shared" si="66"/>
        <v>Apr</v>
      </c>
      <c r="C342" s="16" t="s">
        <v>3</v>
      </c>
      <c r="D342" s="16"/>
      <c r="E342" s="16" t="s">
        <v>175</v>
      </c>
      <c r="F342" s="16" t="s">
        <v>217</v>
      </c>
      <c r="G342" s="20" t="str">
        <f>IFERROR(VLOOKUP(F342,Sheet2!A:F,2,0),"")</f>
        <v>Dollar Rum</v>
      </c>
      <c r="H342" s="44">
        <f>IFERROR(VLOOKUP(F342,Sheet2!A:G,7,0),"")</f>
        <v>65</v>
      </c>
      <c r="I342" s="56">
        <f t="shared" si="78"/>
        <v>1755</v>
      </c>
      <c r="J342" s="17">
        <v>124</v>
      </c>
      <c r="K342" s="21">
        <v>300</v>
      </c>
      <c r="L342" s="21">
        <v>0</v>
      </c>
      <c r="M342" s="21">
        <v>0</v>
      </c>
      <c r="N342" s="19">
        <f t="shared" si="67"/>
        <v>300</v>
      </c>
      <c r="O342" s="20">
        <v>1</v>
      </c>
      <c r="P342" s="20">
        <f>IFERROR(VLOOKUP(F342,Sheet2!$A:$F,4,0),"")</f>
        <v>1161.27</v>
      </c>
      <c r="Q342" s="20">
        <f>IFERROR(VLOOKUP(F342,Sheet2!$A:$F,5,0),"")</f>
        <v>1190.1300000000001</v>
      </c>
      <c r="R342" s="20">
        <f>IFERROR(VLOOKUP(F342,Sheet2!$A:$F,6,0),"")</f>
        <v>1272.08</v>
      </c>
      <c r="S342" s="48">
        <f t="shared" si="68"/>
        <v>348381</v>
      </c>
      <c r="T342" s="48">
        <f t="shared" si="69"/>
        <v>0</v>
      </c>
      <c r="U342" s="48">
        <f t="shared" si="70"/>
        <v>0</v>
      </c>
      <c r="V342" s="48">
        <f t="shared" si="71"/>
        <v>348381</v>
      </c>
      <c r="W342" s="48">
        <f t="shared" si="72"/>
        <v>187785</v>
      </c>
      <c r="X342" s="48">
        <f t="shared" si="73"/>
        <v>2632.5</v>
      </c>
      <c r="Y342" s="48">
        <f t="shared" si="74"/>
        <v>5387.9849999999997</v>
      </c>
      <c r="Z342" s="48">
        <f t="shared" si="75"/>
        <v>538.79849999999999</v>
      </c>
      <c r="AA342" s="48">
        <f t="shared" si="76"/>
        <v>5447.2528350000002</v>
      </c>
      <c r="AB342" s="42">
        <f t="shared" si="77"/>
        <v>550172.53633500007</v>
      </c>
    </row>
    <row r="343" spans="1:28" x14ac:dyDescent="0.25">
      <c r="A343" s="41">
        <v>45401</v>
      </c>
      <c r="B343" s="44" t="str">
        <f t="shared" si="66"/>
        <v>Apr</v>
      </c>
      <c r="C343" s="16" t="s">
        <v>3</v>
      </c>
      <c r="D343" s="16"/>
      <c r="E343" s="16" t="s">
        <v>49</v>
      </c>
      <c r="F343" s="16" t="s">
        <v>216</v>
      </c>
      <c r="G343" s="20" t="str">
        <f>IFERROR(VLOOKUP(F343,Sheet2!A:F,2,0),"")</f>
        <v>Jugni Saunfi</v>
      </c>
      <c r="H343" s="44">
        <f>IFERROR(VLOOKUP(F343,Sheet2!A:G,7,0),"")</f>
        <v>50</v>
      </c>
      <c r="I343" s="56">
        <f t="shared" si="78"/>
        <v>450</v>
      </c>
      <c r="J343" s="17">
        <v>125</v>
      </c>
      <c r="K343" s="21">
        <v>0</v>
      </c>
      <c r="L343" s="21">
        <v>100</v>
      </c>
      <c r="M343" s="21">
        <v>0</v>
      </c>
      <c r="N343" s="19">
        <f t="shared" si="67"/>
        <v>100</v>
      </c>
      <c r="O343" s="20">
        <v>1</v>
      </c>
      <c r="P343" s="20">
        <f>IFERROR(VLOOKUP(F343,Sheet2!$A:$F,4,0),"")</f>
        <v>919.43</v>
      </c>
      <c r="Q343" s="20">
        <f>IFERROR(VLOOKUP(F343,Sheet2!$A:$F,5,0),"")</f>
        <v>948.3</v>
      </c>
      <c r="R343" s="20">
        <f>IFERROR(VLOOKUP(F343,Sheet2!$A:$F,6,0),"")</f>
        <v>1030.25</v>
      </c>
      <c r="S343" s="48">
        <f t="shared" si="68"/>
        <v>0</v>
      </c>
      <c r="T343" s="48">
        <f t="shared" si="69"/>
        <v>94830</v>
      </c>
      <c r="U343" s="48">
        <f t="shared" si="70"/>
        <v>0</v>
      </c>
      <c r="V343" s="48">
        <f t="shared" si="71"/>
        <v>94830</v>
      </c>
      <c r="W343" s="48">
        <f t="shared" si="72"/>
        <v>48150</v>
      </c>
      <c r="X343" s="48">
        <f t="shared" si="73"/>
        <v>675</v>
      </c>
      <c r="Y343" s="48">
        <f t="shared" si="74"/>
        <v>1436.55</v>
      </c>
      <c r="Z343" s="48">
        <f t="shared" si="75"/>
        <v>143.655</v>
      </c>
      <c r="AA343" s="48">
        <f t="shared" si="76"/>
        <v>1452.35205</v>
      </c>
      <c r="AB343" s="42">
        <f t="shared" si="77"/>
        <v>146687.55704999997</v>
      </c>
    </row>
    <row r="344" spans="1:28" x14ac:dyDescent="0.25">
      <c r="A344" s="41">
        <v>45401</v>
      </c>
      <c r="B344" s="44" t="str">
        <f t="shared" si="66"/>
        <v>Apr</v>
      </c>
      <c r="C344" s="16" t="s">
        <v>3</v>
      </c>
      <c r="D344" s="16"/>
      <c r="E344" s="16" t="s">
        <v>20</v>
      </c>
      <c r="F344" s="16" t="s">
        <v>217</v>
      </c>
      <c r="G344" s="20" t="str">
        <f>IFERROR(VLOOKUP(F344,Sheet2!A:F,2,0),"")</f>
        <v>Dollar Rum</v>
      </c>
      <c r="H344" s="44">
        <f>IFERROR(VLOOKUP(F344,Sheet2!A:G,7,0),"")</f>
        <v>65</v>
      </c>
      <c r="I344" s="56">
        <f t="shared" si="78"/>
        <v>2340</v>
      </c>
      <c r="J344" s="17">
        <v>126</v>
      </c>
      <c r="K344" s="21">
        <v>300</v>
      </c>
      <c r="L344" s="21">
        <v>50</v>
      </c>
      <c r="M344" s="21">
        <v>50</v>
      </c>
      <c r="N344" s="19">
        <f t="shared" si="67"/>
        <v>400</v>
      </c>
      <c r="O344" s="20">
        <v>1</v>
      </c>
      <c r="P344" s="20">
        <f>IFERROR(VLOOKUP(F344,Sheet2!$A:$F,4,0),"")</f>
        <v>1161.27</v>
      </c>
      <c r="Q344" s="20">
        <f>IFERROR(VLOOKUP(F344,Sheet2!$A:$F,5,0),"")</f>
        <v>1190.1300000000001</v>
      </c>
      <c r="R344" s="20">
        <f>IFERROR(VLOOKUP(F344,Sheet2!$A:$F,6,0),"")</f>
        <v>1272.08</v>
      </c>
      <c r="S344" s="48">
        <f t="shared" si="68"/>
        <v>348381</v>
      </c>
      <c r="T344" s="48">
        <f t="shared" si="69"/>
        <v>59506.500000000007</v>
      </c>
      <c r="U344" s="48">
        <f t="shared" si="70"/>
        <v>63604</v>
      </c>
      <c r="V344" s="48">
        <f t="shared" si="71"/>
        <v>471491.5</v>
      </c>
      <c r="W344" s="48">
        <f t="shared" si="72"/>
        <v>250380</v>
      </c>
      <c r="X344" s="48">
        <f t="shared" si="73"/>
        <v>3510</v>
      </c>
      <c r="Y344" s="48">
        <f t="shared" si="74"/>
        <v>7253.8150000000005</v>
      </c>
      <c r="Z344" s="48">
        <f t="shared" si="75"/>
        <v>725.38150000000007</v>
      </c>
      <c r="AA344" s="48">
        <f t="shared" si="76"/>
        <v>7333.6069649999999</v>
      </c>
      <c r="AB344" s="42">
        <f t="shared" si="77"/>
        <v>740694.303465</v>
      </c>
    </row>
    <row r="345" spans="1:28" x14ac:dyDescent="0.25">
      <c r="A345" s="41">
        <v>45401</v>
      </c>
      <c r="B345" s="44" t="str">
        <f t="shared" si="66"/>
        <v>Apr</v>
      </c>
      <c r="C345" s="16" t="s">
        <v>3</v>
      </c>
      <c r="D345" s="16"/>
      <c r="E345" s="16" t="s">
        <v>20</v>
      </c>
      <c r="F345" s="16" t="s">
        <v>217</v>
      </c>
      <c r="G345" s="20" t="str">
        <f>IFERROR(VLOOKUP(F345,Sheet2!A:F,2,0),"")</f>
        <v>Dollar Rum</v>
      </c>
      <c r="H345" s="44">
        <f>IFERROR(VLOOKUP(F345,Sheet2!A:G,7,0),"")</f>
        <v>65</v>
      </c>
      <c r="I345" s="56">
        <f t="shared" si="78"/>
        <v>1755</v>
      </c>
      <c r="J345" s="17">
        <v>127</v>
      </c>
      <c r="K345" s="21">
        <v>100</v>
      </c>
      <c r="L345" s="21">
        <v>150</v>
      </c>
      <c r="M345" s="21">
        <v>50</v>
      </c>
      <c r="N345" s="19">
        <f t="shared" si="67"/>
        <v>300</v>
      </c>
      <c r="O345" s="20">
        <v>1</v>
      </c>
      <c r="P345" s="20">
        <f>IFERROR(VLOOKUP(F345,Sheet2!$A:$F,4,0),"")</f>
        <v>1161.27</v>
      </c>
      <c r="Q345" s="20">
        <f>IFERROR(VLOOKUP(F345,Sheet2!$A:$F,5,0),"")</f>
        <v>1190.1300000000001</v>
      </c>
      <c r="R345" s="20">
        <f>IFERROR(VLOOKUP(F345,Sheet2!$A:$F,6,0),"")</f>
        <v>1272.08</v>
      </c>
      <c r="S345" s="48">
        <f t="shared" si="68"/>
        <v>116127</v>
      </c>
      <c r="T345" s="48">
        <f t="shared" si="69"/>
        <v>178519.50000000003</v>
      </c>
      <c r="U345" s="48">
        <f t="shared" si="70"/>
        <v>63604</v>
      </c>
      <c r="V345" s="48">
        <f t="shared" si="71"/>
        <v>358250.5</v>
      </c>
      <c r="W345" s="48">
        <f t="shared" si="72"/>
        <v>187785</v>
      </c>
      <c r="X345" s="48">
        <f t="shared" si="73"/>
        <v>2632.5</v>
      </c>
      <c r="Y345" s="48">
        <f t="shared" si="74"/>
        <v>5486.68</v>
      </c>
      <c r="Z345" s="48">
        <f t="shared" si="75"/>
        <v>548.66800000000001</v>
      </c>
      <c r="AA345" s="48">
        <f t="shared" si="76"/>
        <v>5547.0334800000001</v>
      </c>
      <c r="AB345" s="42">
        <f t="shared" si="77"/>
        <v>560250.38147999998</v>
      </c>
    </row>
    <row r="346" spans="1:28" x14ac:dyDescent="0.25">
      <c r="A346" s="41">
        <v>45401</v>
      </c>
      <c r="B346" s="44" t="str">
        <f t="shared" si="66"/>
        <v>Apr</v>
      </c>
      <c r="C346" s="16" t="s">
        <v>3</v>
      </c>
      <c r="D346" s="16"/>
      <c r="E346" s="16" t="s">
        <v>20</v>
      </c>
      <c r="F346" s="16" t="s">
        <v>216</v>
      </c>
      <c r="G346" s="20" t="str">
        <f>IFERROR(VLOOKUP(F346,Sheet2!A:F,2,0),"")</f>
        <v>Jugni Saunfi</v>
      </c>
      <c r="H346" s="44">
        <f>IFERROR(VLOOKUP(F346,Sheet2!A:G,7,0),"")</f>
        <v>50</v>
      </c>
      <c r="I346" s="56">
        <f t="shared" si="78"/>
        <v>45</v>
      </c>
      <c r="J346" s="17">
        <v>127</v>
      </c>
      <c r="K346" s="21">
        <v>10</v>
      </c>
      <c r="L346" s="21">
        <v>0</v>
      </c>
      <c r="M346" s="21">
        <v>0</v>
      </c>
      <c r="N346" s="19">
        <f t="shared" si="67"/>
        <v>10</v>
      </c>
      <c r="O346" s="20">
        <v>1</v>
      </c>
      <c r="P346" s="20">
        <f>IFERROR(VLOOKUP(F346,Sheet2!$A:$F,4,0),"")</f>
        <v>919.43</v>
      </c>
      <c r="Q346" s="20">
        <f>IFERROR(VLOOKUP(F346,Sheet2!$A:$F,5,0),"")</f>
        <v>948.3</v>
      </c>
      <c r="R346" s="20">
        <f>IFERROR(VLOOKUP(F346,Sheet2!$A:$F,6,0),"")</f>
        <v>1030.25</v>
      </c>
      <c r="S346" s="48">
        <f t="shared" si="68"/>
        <v>9194.2999999999993</v>
      </c>
      <c r="T346" s="48">
        <f t="shared" si="69"/>
        <v>0</v>
      </c>
      <c r="U346" s="48">
        <f t="shared" si="70"/>
        <v>0</v>
      </c>
      <c r="V346" s="48">
        <f t="shared" si="71"/>
        <v>9194.2999999999993</v>
      </c>
      <c r="W346" s="48">
        <f t="shared" si="72"/>
        <v>4815</v>
      </c>
      <c r="X346" s="48">
        <f t="shared" si="73"/>
        <v>67.5</v>
      </c>
      <c r="Y346" s="48">
        <f t="shared" si="74"/>
        <v>140.768</v>
      </c>
      <c r="Z346" s="48">
        <f t="shared" si="75"/>
        <v>14.0768</v>
      </c>
      <c r="AA346" s="48">
        <f t="shared" si="76"/>
        <v>142.31644800000001</v>
      </c>
      <c r="AB346" s="42">
        <f t="shared" si="77"/>
        <v>14373.961248</v>
      </c>
    </row>
    <row r="347" spans="1:28" x14ac:dyDescent="0.25">
      <c r="A347" s="41">
        <v>45401</v>
      </c>
      <c r="B347" s="44" t="str">
        <f t="shared" si="66"/>
        <v>Apr</v>
      </c>
      <c r="C347" s="16" t="s">
        <v>3</v>
      </c>
      <c r="D347" s="16"/>
      <c r="E347" s="16" t="s">
        <v>20</v>
      </c>
      <c r="F347" s="16" t="s">
        <v>217</v>
      </c>
      <c r="G347" s="20" t="str">
        <f>IFERROR(VLOOKUP(F347,Sheet2!A:F,2,0),"")</f>
        <v>Dollar Rum</v>
      </c>
      <c r="H347" s="44">
        <f>IFERROR(VLOOKUP(F347,Sheet2!A:G,7,0),"")</f>
        <v>65</v>
      </c>
      <c r="I347" s="56">
        <f t="shared" si="78"/>
        <v>1170</v>
      </c>
      <c r="J347" s="17">
        <v>128</v>
      </c>
      <c r="K347" s="21">
        <v>100</v>
      </c>
      <c r="L347" s="21">
        <v>50</v>
      </c>
      <c r="M347" s="21">
        <v>50</v>
      </c>
      <c r="N347" s="19">
        <f t="shared" si="67"/>
        <v>200</v>
      </c>
      <c r="O347" s="20">
        <v>1</v>
      </c>
      <c r="P347" s="20">
        <f>IFERROR(VLOOKUP(F347,Sheet2!$A:$F,4,0),"")</f>
        <v>1161.27</v>
      </c>
      <c r="Q347" s="20">
        <f>IFERROR(VLOOKUP(F347,Sheet2!$A:$F,5,0),"")</f>
        <v>1190.1300000000001</v>
      </c>
      <c r="R347" s="20">
        <f>IFERROR(VLOOKUP(F347,Sheet2!$A:$F,6,0),"")</f>
        <v>1272.08</v>
      </c>
      <c r="S347" s="48">
        <f t="shared" si="68"/>
        <v>116127</v>
      </c>
      <c r="T347" s="48">
        <f t="shared" si="69"/>
        <v>59506.500000000007</v>
      </c>
      <c r="U347" s="48">
        <f t="shared" si="70"/>
        <v>63604</v>
      </c>
      <c r="V347" s="48">
        <f t="shared" si="71"/>
        <v>239237.5</v>
      </c>
      <c r="W347" s="48">
        <f t="shared" si="72"/>
        <v>125190</v>
      </c>
      <c r="X347" s="48">
        <f t="shared" si="73"/>
        <v>1755</v>
      </c>
      <c r="Y347" s="48">
        <f t="shared" si="74"/>
        <v>3661.8250000000003</v>
      </c>
      <c r="Z347" s="48">
        <f t="shared" si="75"/>
        <v>366.18250000000006</v>
      </c>
      <c r="AA347" s="48">
        <f t="shared" si="76"/>
        <v>3702.1050749999999</v>
      </c>
      <c r="AB347" s="42">
        <f t="shared" si="77"/>
        <v>373912.61257500004</v>
      </c>
    </row>
    <row r="348" spans="1:28" x14ac:dyDescent="0.25">
      <c r="A348" s="41">
        <v>45401</v>
      </c>
      <c r="B348" s="44" t="str">
        <f t="shared" si="66"/>
        <v>Apr</v>
      </c>
      <c r="C348" s="16" t="s">
        <v>26</v>
      </c>
      <c r="D348" s="16"/>
      <c r="E348" s="16" t="s">
        <v>104</v>
      </c>
      <c r="F348" s="16" t="s">
        <v>213</v>
      </c>
      <c r="G348" s="20" t="str">
        <f>IFERROR(VLOOKUP(F348,Sheet2!A:F,2,0),"")</f>
        <v>Malwa</v>
      </c>
      <c r="H348" s="44">
        <f>IFERROR(VLOOKUP(F348,Sheet2!A:G,7,0),"")</f>
        <v>50</v>
      </c>
      <c r="I348" s="56">
        <f t="shared" si="78"/>
        <v>3600</v>
      </c>
      <c r="J348" s="17">
        <v>50</v>
      </c>
      <c r="K348" s="21">
        <v>0</v>
      </c>
      <c r="L348" s="21">
        <v>550</v>
      </c>
      <c r="M348" s="21">
        <v>250</v>
      </c>
      <c r="N348" s="19">
        <f t="shared" si="67"/>
        <v>800</v>
      </c>
      <c r="O348" s="20">
        <v>1</v>
      </c>
      <c r="P348" s="20">
        <f>IFERROR(VLOOKUP(F348,Sheet2!$A:$F,4,0),"")</f>
        <v>919.43</v>
      </c>
      <c r="Q348" s="20">
        <f>IFERROR(VLOOKUP(F348,Sheet2!$A:$F,5,0),"")</f>
        <v>948.3</v>
      </c>
      <c r="R348" s="20">
        <f>IFERROR(VLOOKUP(F348,Sheet2!$A:$F,6,0),"")</f>
        <v>1030.25</v>
      </c>
      <c r="S348" s="48">
        <f t="shared" si="68"/>
        <v>0</v>
      </c>
      <c r="T348" s="48">
        <f t="shared" si="69"/>
        <v>521565</v>
      </c>
      <c r="U348" s="48">
        <f t="shared" si="70"/>
        <v>257562.5</v>
      </c>
      <c r="V348" s="48">
        <f t="shared" si="71"/>
        <v>779127.5</v>
      </c>
      <c r="W348" s="48">
        <f t="shared" si="72"/>
        <v>385200</v>
      </c>
      <c r="X348" s="48">
        <f t="shared" si="73"/>
        <v>5400</v>
      </c>
      <c r="Y348" s="48">
        <f t="shared" si="74"/>
        <v>11697.275</v>
      </c>
      <c r="Z348" s="48">
        <f t="shared" si="75"/>
        <v>1169.7275</v>
      </c>
      <c r="AA348" s="48">
        <f t="shared" si="76"/>
        <v>11825.945024999999</v>
      </c>
      <c r="AB348" s="42">
        <f t="shared" si="77"/>
        <v>1194420.447525</v>
      </c>
    </row>
    <row r="349" spans="1:28" x14ac:dyDescent="0.25">
      <c r="A349" s="41">
        <v>45401</v>
      </c>
      <c r="B349" s="44" t="str">
        <f t="shared" si="66"/>
        <v>Apr</v>
      </c>
      <c r="C349" s="16" t="s">
        <v>26</v>
      </c>
      <c r="D349" s="16"/>
      <c r="E349" s="16" t="s">
        <v>104</v>
      </c>
      <c r="F349" s="16" t="s">
        <v>213</v>
      </c>
      <c r="G349" s="20" t="str">
        <f>IFERROR(VLOOKUP(F349,Sheet2!A:F,2,0),"")</f>
        <v>Malwa</v>
      </c>
      <c r="H349" s="44">
        <f>IFERROR(VLOOKUP(F349,Sheet2!A:G,7,0),"")</f>
        <v>50</v>
      </c>
      <c r="I349" s="56">
        <f t="shared" si="78"/>
        <v>2700</v>
      </c>
      <c r="J349" s="17">
        <v>51</v>
      </c>
      <c r="K349" s="21">
        <v>600</v>
      </c>
      <c r="L349" s="21">
        <v>0</v>
      </c>
      <c r="M349" s="21">
        <v>0</v>
      </c>
      <c r="N349" s="19">
        <f t="shared" si="67"/>
        <v>600</v>
      </c>
      <c r="O349" s="20">
        <v>1</v>
      </c>
      <c r="P349" s="20">
        <f>IFERROR(VLOOKUP(F349,Sheet2!$A:$F,4,0),"")</f>
        <v>919.43</v>
      </c>
      <c r="Q349" s="20">
        <f>IFERROR(VLOOKUP(F349,Sheet2!$A:$F,5,0),"")</f>
        <v>948.3</v>
      </c>
      <c r="R349" s="20">
        <f>IFERROR(VLOOKUP(F349,Sheet2!$A:$F,6,0),"")</f>
        <v>1030.25</v>
      </c>
      <c r="S349" s="48">
        <f t="shared" si="68"/>
        <v>551658</v>
      </c>
      <c r="T349" s="48">
        <f t="shared" si="69"/>
        <v>0</v>
      </c>
      <c r="U349" s="48">
        <f t="shared" si="70"/>
        <v>0</v>
      </c>
      <c r="V349" s="48">
        <f t="shared" si="71"/>
        <v>551658</v>
      </c>
      <c r="W349" s="48">
        <f t="shared" si="72"/>
        <v>288900</v>
      </c>
      <c r="X349" s="48">
        <f t="shared" si="73"/>
        <v>4050</v>
      </c>
      <c r="Y349" s="48">
        <f t="shared" si="74"/>
        <v>8446.08</v>
      </c>
      <c r="Z349" s="48">
        <f t="shared" si="75"/>
        <v>844.60800000000006</v>
      </c>
      <c r="AA349" s="48">
        <f t="shared" si="76"/>
        <v>8538.9868800000004</v>
      </c>
      <c r="AB349" s="42">
        <f t="shared" si="77"/>
        <v>862437.67487999995</v>
      </c>
    </row>
    <row r="350" spans="1:28" x14ac:dyDescent="0.25">
      <c r="A350" s="41">
        <v>45401</v>
      </c>
      <c r="B350" s="44" t="str">
        <f t="shared" si="66"/>
        <v>Apr</v>
      </c>
      <c r="C350" s="16" t="s">
        <v>26</v>
      </c>
      <c r="D350" s="16"/>
      <c r="E350" s="16" t="s">
        <v>104</v>
      </c>
      <c r="F350" s="16" t="s">
        <v>213</v>
      </c>
      <c r="G350" s="20" t="str">
        <f>IFERROR(VLOOKUP(F350,Sheet2!A:F,2,0),"")</f>
        <v>Malwa</v>
      </c>
      <c r="H350" s="44">
        <f>IFERROR(VLOOKUP(F350,Sheet2!A:G,7,0),"")</f>
        <v>50</v>
      </c>
      <c r="I350" s="56">
        <f t="shared" si="78"/>
        <v>2250</v>
      </c>
      <c r="J350" s="17">
        <v>52</v>
      </c>
      <c r="K350" s="21">
        <v>500</v>
      </c>
      <c r="L350" s="21">
        <v>0</v>
      </c>
      <c r="M350" s="21">
        <v>0</v>
      </c>
      <c r="N350" s="19">
        <f t="shared" si="67"/>
        <v>500</v>
      </c>
      <c r="O350" s="20">
        <v>1</v>
      </c>
      <c r="P350" s="20">
        <f>IFERROR(VLOOKUP(F350,Sheet2!$A:$F,4,0),"")</f>
        <v>919.43</v>
      </c>
      <c r="Q350" s="20">
        <f>IFERROR(VLOOKUP(F350,Sheet2!$A:$F,5,0),"")</f>
        <v>948.3</v>
      </c>
      <c r="R350" s="20">
        <f>IFERROR(VLOOKUP(F350,Sheet2!$A:$F,6,0),"")</f>
        <v>1030.25</v>
      </c>
      <c r="S350" s="48">
        <f t="shared" si="68"/>
        <v>459715</v>
      </c>
      <c r="T350" s="48">
        <f t="shared" si="69"/>
        <v>0</v>
      </c>
      <c r="U350" s="48">
        <f t="shared" si="70"/>
        <v>0</v>
      </c>
      <c r="V350" s="48">
        <f t="shared" si="71"/>
        <v>459715</v>
      </c>
      <c r="W350" s="48">
        <f t="shared" si="72"/>
        <v>240750</v>
      </c>
      <c r="X350" s="48">
        <f t="shared" si="73"/>
        <v>3375</v>
      </c>
      <c r="Y350" s="48">
        <f t="shared" si="74"/>
        <v>7038.4000000000005</v>
      </c>
      <c r="Z350" s="48">
        <f t="shared" si="75"/>
        <v>703.84000000000015</v>
      </c>
      <c r="AA350" s="48">
        <f t="shared" si="76"/>
        <v>7115.8224</v>
      </c>
      <c r="AB350" s="42">
        <f t="shared" si="77"/>
        <v>718698.06239999994</v>
      </c>
    </row>
    <row r="351" spans="1:28" x14ac:dyDescent="0.25">
      <c r="A351" s="41">
        <v>45401</v>
      </c>
      <c r="B351" s="44" t="str">
        <f t="shared" si="66"/>
        <v>Apr</v>
      </c>
      <c r="C351" s="16" t="s">
        <v>26</v>
      </c>
      <c r="D351" s="16"/>
      <c r="E351" s="16" t="s">
        <v>104</v>
      </c>
      <c r="F351" s="16" t="s">
        <v>216</v>
      </c>
      <c r="G351" s="20" t="str">
        <f>IFERROR(VLOOKUP(F351,Sheet2!A:F,2,0),"")</f>
        <v>Jugni Saunfi</v>
      </c>
      <c r="H351" s="44">
        <f>IFERROR(VLOOKUP(F351,Sheet2!A:G,7,0),"")</f>
        <v>50</v>
      </c>
      <c r="I351" s="56">
        <f t="shared" si="78"/>
        <v>2250</v>
      </c>
      <c r="J351" s="17">
        <v>53</v>
      </c>
      <c r="K351" s="21">
        <v>0</v>
      </c>
      <c r="L351" s="21">
        <v>500</v>
      </c>
      <c r="M351" s="21">
        <v>0</v>
      </c>
      <c r="N351" s="19">
        <f t="shared" si="67"/>
        <v>500</v>
      </c>
      <c r="O351" s="20">
        <v>1</v>
      </c>
      <c r="P351" s="20">
        <f>IFERROR(VLOOKUP(F351,Sheet2!$A:$F,4,0),"")</f>
        <v>919.43</v>
      </c>
      <c r="Q351" s="20">
        <f>IFERROR(VLOOKUP(F351,Sheet2!$A:$F,5,0),"")</f>
        <v>948.3</v>
      </c>
      <c r="R351" s="20">
        <f>IFERROR(VLOOKUP(F351,Sheet2!$A:$F,6,0),"")</f>
        <v>1030.25</v>
      </c>
      <c r="S351" s="48">
        <f t="shared" si="68"/>
        <v>0</v>
      </c>
      <c r="T351" s="48">
        <f t="shared" si="69"/>
        <v>474150</v>
      </c>
      <c r="U351" s="48">
        <f t="shared" si="70"/>
        <v>0</v>
      </c>
      <c r="V351" s="48">
        <f t="shared" si="71"/>
        <v>474150</v>
      </c>
      <c r="W351" s="48">
        <f t="shared" si="72"/>
        <v>240750</v>
      </c>
      <c r="X351" s="48">
        <f t="shared" si="73"/>
        <v>3375</v>
      </c>
      <c r="Y351" s="48">
        <f t="shared" si="74"/>
        <v>7182.75</v>
      </c>
      <c r="Z351" s="48">
        <f t="shared" si="75"/>
        <v>718.27500000000009</v>
      </c>
      <c r="AA351" s="48">
        <f t="shared" si="76"/>
        <v>7261.7602500000003</v>
      </c>
      <c r="AB351" s="42">
        <f t="shared" si="77"/>
        <v>733437.78525000007</v>
      </c>
    </row>
    <row r="352" spans="1:28" x14ac:dyDescent="0.25">
      <c r="A352" s="41">
        <v>45401</v>
      </c>
      <c r="B352" s="44" t="str">
        <f t="shared" si="66"/>
        <v>Apr</v>
      </c>
      <c r="C352" s="16" t="s">
        <v>26</v>
      </c>
      <c r="D352" s="16"/>
      <c r="E352" s="16" t="s">
        <v>104</v>
      </c>
      <c r="F352" s="16" t="s">
        <v>216</v>
      </c>
      <c r="G352" s="20" t="str">
        <f>IFERROR(VLOOKUP(F352,Sheet2!A:F,2,0),"")</f>
        <v>Jugni Saunfi</v>
      </c>
      <c r="H352" s="44">
        <f>IFERROR(VLOOKUP(F352,Sheet2!A:G,7,0),"")</f>
        <v>50</v>
      </c>
      <c r="I352" s="56">
        <f t="shared" si="78"/>
        <v>1800</v>
      </c>
      <c r="J352" s="17">
        <v>54</v>
      </c>
      <c r="K352" s="21">
        <v>100</v>
      </c>
      <c r="L352" s="21">
        <v>0</v>
      </c>
      <c r="M352" s="21">
        <v>300</v>
      </c>
      <c r="N352" s="19">
        <f t="shared" si="67"/>
        <v>400</v>
      </c>
      <c r="O352" s="20">
        <v>1</v>
      </c>
      <c r="P352" s="20">
        <f>IFERROR(VLOOKUP(F352,Sheet2!$A:$F,4,0),"")</f>
        <v>919.43</v>
      </c>
      <c r="Q352" s="20">
        <f>IFERROR(VLOOKUP(F352,Sheet2!$A:$F,5,0),"")</f>
        <v>948.3</v>
      </c>
      <c r="R352" s="20">
        <f>IFERROR(VLOOKUP(F352,Sheet2!$A:$F,6,0),"")</f>
        <v>1030.25</v>
      </c>
      <c r="S352" s="48">
        <f t="shared" si="68"/>
        <v>91943</v>
      </c>
      <c r="T352" s="48">
        <f t="shared" si="69"/>
        <v>0</v>
      </c>
      <c r="U352" s="48">
        <f t="shared" si="70"/>
        <v>309075</v>
      </c>
      <c r="V352" s="48">
        <f t="shared" si="71"/>
        <v>401018</v>
      </c>
      <c r="W352" s="48">
        <f t="shared" si="72"/>
        <v>192600</v>
      </c>
      <c r="X352" s="48">
        <f t="shared" si="73"/>
        <v>2700</v>
      </c>
      <c r="Y352" s="48">
        <f t="shared" si="74"/>
        <v>5963.18</v>
      </c>
      <c r="Z352" s="48">
        <f t="shared" si="75"/>
        <v>596.3180000000001</v>
      </c>
      <c r="AA352" s="48">
        <f t="shared" si="76"/>
        <v>6028.7749800000001</v>
      </c>
      <c r="AB352" s="42">
        <f t="shared" si="77"/>
        <v>608906.27298000001</v>
      </c>
    </row>
    <row r="353" spans="1:28" x14ac:dyDescent="0.25">
      <c r="A353" s="41">
        <v>45401</v>
      </c>
      <c r="B353" s="44" t="str">
        <f t="shared" si="66"/>
        <v>Apr</v>
      </c>
      <c r="C353" s="16" t="s">
        <v>26</v>
      </c>
      <c r="D353" s="16"/>
      <c r="E353" s="16" t="s">
        <v>39</v>
      </c>
      <c r="F353" s="16" t="s">
        <v>216</v>
      </c>
      <c r="G353" s="20" t="str">
        <f>IFERROR(VLOOKUP(F353,Sheet2!A:F,2,0),"")</f>
        <v>Jugni Saunfi</v>
      </c>
      <c r="H353" s="44">
        <f>IFERROR(VLOOKUP(F353,Sheet2!A:G,7,0),"")</f>
        <v>50</v>
      </c>
      <c r="I353" s="56">
        <f t="shared" si="78"/>
        <v>450</v>
      </c>
      <c r="J353" s="17">
        <v>55</v>
      </c>
      <c r="K353" s="21">
        <v>0</v>
      </c>
      <c r="L353" s="21">
        <v>0</v>
      </c>
      <c r="M353" s="21">
        <v>100</v>
      </c>
      <c r="N353" s="19">
        <f t="shared" si="67"/>
        <v>100</v>
      </c>
      <c r="O353" s="20">
        <v>1</v>
      </c>
      <c r="P353" s="20">
        <f>IFERROR(VLOOKUP(F353,Sheet2!$A:$F,4,0),"")</f>
        <v>919.43</v>
      </c>
      <c r="Q353" s="20">
        <f>IFERROR(VLOOKUP(F353,Sheet2!$A:$F,5,0),"")</f>
        <v>948.3</v>
      </c>
      <c r="R353" s="20">
        <f>IFERROR(VLOOKUP(F353,Sheet2!$A:$F,6,0),"")</f>
        <v>1030.25</v>
      </c>
      <c r="S353" s="48">
        <f t="shared" si="68"/>
        <v>0</v>
      </c>
      <c r="T353" s="48">
        <f t="shared" si="69"/>
        <v>0</v>
      </c>
      <c r="U353" s="48">
        <f t="shared" si="70"/>
        <v>103025</v>
      </c>
      <c r="V353" s="48">
        <f t="shared" si="71"/>
        <v>103025</v>
      </c>
      <c r="W353" s="48">
        <f t="shared" si="72"/>
        <v>48150</v>
      </c>
      <c r="X353" s="48">
        <f t="shared" si="73"/>
        <v>675</v>
      </c>
      <c r="Y353" s="48">
        <f t="shared" si="74"/>
        <v>1518.5</v>
      </c>
      <c r="Z353" s="48">
        <f t="shared" si="75"/>
        <v>151.85</v>
      </c>
      <c r="AA353" s="48">
        <f t="shared" si="76"/>
        <v>1535.2035000000001</v>
      </c>
      <c r="AB353" s="42">
        <f t="shared" si="77"/>
        <v>155055.55350000001</v>
      </c>
    </row>
    <row r="354" spans="1:28" x14ac:dyDescent="0.25">
      <c r="A354" s="41">
        <v>45401</v>
      </c>
      <c r="B354" s="44" t="str">
        <f t="shared" si="66"/>
        <v>Apr</v>
      </c>
      <c r="C354" s="16" t="s">
        <v>26</v>
      </c>
      <c r="D354" s="16"/>
      <c r="E354" s="16" t="s">
        <v>39</v>
      </c>
      <c r="F354" s="16" t="s">
        <v>223</v>
      </c>
      <c r="G354" s="20" t="str">
        <f>IFERROR(VLOOKUP(F354,Sheet2!A:F,2,0),"")</f>
        <v>Jalwa Mota Santra</v>
      </c>
      <c r="H354" s="44">
        <f>IFERROR(VLOOKUP(F354,Sheet2!A:G,7,0),"")</f>
        <v>50</v>
      </c>
      <c r="I354" s="56">
        <f t="shared" si="78"/>
        <v>2700</v>
      </c>
      <c r="J354" s="17">
        <v>55</v>
      </c>
      <c r="K354" s="21">
        <v>250</v>
      </c>
      <c r="L354" s="21">
        <v>200</v>
      </c>
      <c r="M354" s="21">
        <v>150</v>
      </c>
      <c r="N354" s="19">
        <f t="shared" si="67"/>
        <v>600</v>
      </c>
      <c r="O354" s="20">
        <v>1</v>
      </c>
      <c r="P354" s="20">
        <f>IFERROR(VLOOKUP(F354,Sheet2!$A:$F,4,0),"")</f>
        <v>919.43</v>
      </c>
      <c r="Q354" s="20">
        <f>IFERROR(VLOOKUP(F354,Sheet2!$A:$F,5,0),"")</f>
        <v>948.3</v>
      </c>
      <c r="R354" s="20">
        <f>IFERROR(VLOOKUP(F354,Sheet2!$A:$F,6,0),"")</f>
        <v>1030.25</v>
      </c>
      <c r="S354" s="48">
        <f t="shared" si="68"/>
        <v>229857.5</v>
      </c>
      <c r="T354" s="48">
        <f t="shared" si="69"/>
        <v>189660</v>
      </c>
      <c r="U354" s="48">
        <f t="shared" si="70"/>
        <v>154537.5</v>
      </c>
      <c r="V354" s="48">
        <f t="shared" si="71"/>
        <v>574055</v>
      </c>
      <c r="W354" s="48">
        <f t="shared" si="72"/>
        <v>288900</v>
      </c>
      <c r="X354" s="48">
        <f t="shared" si="73"/>
        <v>4050</v>
      </c>
      <c r="Y354" s="48">
        <f t="shared" si="74"/>
        <v>8670.0499999999993</v>
      </c>
      <c r="Z354" s="48">
        <f t="shared" si="75"/>
        <v>867.005</v>
      </c>
      <c r="AA354" s="48">
        <f t="shared" si="76"/>
        <v>8765.4205500000007</v>
      </c>
      <c r="AB354" s="42">
        <f t="shared" si="77"/>
        <v>885307.47555000009</v>
      </c>
    </row>
    <row r="355" spans="1:28" x14ac:dyDescent="0.25">
      <c r="A355" s="41">
        <v>45401</v>
      </c>
      <c r="B355" s="44" t="str">
        <f t="shared" si="66"/>
        <v>Apr</v>
      </c>
      <c r="C355" s="16" t="s">
        <v>26</v>
      </c>
      <c r="D355" s="16"/>
      <c r="E355" s="16" t="s">
        <v>39</v>
      </c>
      <c r="F355" s="16" t="s">
        <v>216</v>
      </c>
      <c r="G355" s="20" t="str">
        <f>IFERROR(VLOOKUP(F355,Sheet2!A:F,2,0),"")</f>
        <v>Jugni Saunfi</v>
      </c>
      <c r="H355" s="44">
        <f>IFERROR(VLOOKUP(F355,Sheet2!A:G,7,0),"")</f>
        <v>50</v>
      </c>
      <c r="I355" s="56">
        <f t="shared" si="78"/>
        <v>3150</v>
      </c>
      <c r="J355" s="17">
        <v>56</v>
      </c>
      <c r="K355" s="21">
        <v>350</v>
      </c>
      <c r="L355" s="21">
        <v>300</v>
      </c>
      <c r="M355" s="21">
        <v>50</v>
      </c>
      <c r="N355" s="19">
        <f t="shared" si="67"/>
        <v>700</v>
      </c>
      <c r="O355" s="20">
        <v>1</v>
      </c>
      <c r="P355" s="20">
        <f>IFERROR(VLOOKUP(F355,Sheet2!$A:$F,4,0),"")</f>
        <v>919.43</v>
      </c>
      <c r="Q355" s="20">
        <f>IFERROR(VLOOKUP(F355,Sheet2!$A:$F,5,0),"")</f>
        <v>948.3</v>
      </c>
      <c r="R355" s="20">
        <f>IFERROR(VLOOKUP(F355,Sheet2!$A:$F,6,0),"")</f>
        <v>1030.25</v>
      </c>
      <c r="S355" s="48">
        <f t="shared" si="68"/>
        <v>321800.5</v>
      </c>
      <c r="T355" s="48">
        <f t="shared" si="69"/>
        <v>284490</v>
      </c>
      <c r="U355" s="48">
        <f t="shared" si="70"/>
        <v>51512.5</v>
      </c>
      <c r="V355" s="48">
        <f t="shared" si="71"/>
        <v>657803</v>
      </c>
      <c r="W355" s="48">
        <f t="shared" si="72"/>
        <v>337050</v>
      </c>
      <c r="X355" s="48">
        <f t="shared" si="73"/>
        <v>4725</v>
      </c>
      <c r="Y355" s="48">
        <f t="shared" si="74"/>
        <v>9995.7800000000007</v>
      </c>
      <c r="Z355" s="48">
        <f t="shared" si="75"/>
        <v>999.57800000000009</v>
      </c>
      <c r="AA355" s="48">
        <f t="shared" si="76"/>
        <v>10105.73358</v>
      </c>
      <c r="AB355" s="42">
        <f t="shared" si="77"/>
        <v>1020679.09158</v>
      </c>
    </row>
    <row r="356" spans="1:28" x14ac:dyDescent="0.25">
      <c r="A356" s="41">
        <v>45401</v>
      </c>
      <c r="B356" s="44" t="str">
        <f t="shared" si="66"/>
        <v>Apr</v>
      </c>
      <c r="C356" s="16" t="s">
        <v>95</v>
      </c>
      <c r="D356" s="16"/>
      <c r="E356" s="16" t="s">
        <v>96</v>
      </c>
      <c r="F356" s="16" t="s">
        <v>216</v>
      </c>
      <c r="G356" s="20" t="str">
        <f>IFERROR(VLOOKUP(F356,Sheet2!A:F,2,0),"")</f>
        <v>Jugni Saunfi</v>
      </c>
      <c r="H356" s="44">
        <f>IFERROR(VLOOKUP(F356,Sheet2!A:G,7,0),"")</f>
        <v>50</v>
      </c>
      <c r="I356" s="56">
        <f t="shared" si="78"/>
        <v>6300</v>
      </c>
      <c r="J356" s="17">
        <v>2</v>
      </c>
      <c r="K356" s="21">
        <v>600</v>
      </c>
      <c r="L356" s="21">
        <v>400</v>
      </c>
      <c r="M356" s="21">
        <v>400</v>
      </c>
      <c r="N356" s="19">
        <f t="shared" si="67"/>
        <v>1400</v>
      </c>
      <c r="O356" s="20">
        <v>1</v>
      </c>
      <c r="P356" s="20">
        <f>IFERROR(VLOOKUP(F356,Sheet2!$A:$F,4,0),"")</f>
        <v>919.43</v>
      </c>
      <c r="Q356" s="20">
        <f>IFERROR(VLOOKUP(F356,Sheet2!$A:$F,5,0),"")</f>
        <v>948.3</v>
      </c>
      <c r="R356" s="20">
        <f>IFERROR(VLOOKUP(F356,Sheet2!$A:$F,6,0),"")</f>
        <v>1030.25</v>
      </c>
      <c r="S356" s="48">
        <f t="shared" si="68"/>
        <v>551658</v>
      </c>
      <c r="T356" s="48">
        <f t="shared" si="69"/>
        <v>379320</v>
      </c>
      <c r="U356" s="48">
        <f t="shared" si="70"/>
        <v>412100</v>
      </c>
      <c r="V356" s="48">
        <f t="shared" si="71"/>
        <v>1343078</v>
      </c>
      <c r="W356" s="48">
        <f t="shared" si="72"/>
        <v>674100</v>
      </c>
      <c r="X356" s="48">
        <f t="shared" si="73"/>
        <v>9450</v>
      </c>
      <c r="Y356" s="48">
        <f t="shared" si="74"/>
        <v>20266.28</v>
      </c>
      <c r="Z356" s="48">
        <f t="shared" si="75"/>
        <v>2026.6279999999999</v>
      </c>
      <c r="AA356" s="48">
        <f t="shared" si="76"/>
        <v>20489.209080000001</v>
      </c>
      <c r="AB356" s="42">
        <f t="shared" si="77"/>
        <v>2069410.11708</v>
      </c>
    </row>
    <row r="357" spans="1:28" x14ac:dyDescent="0.25">
      <c r="A357" s="41">
        <v>45401</v>
      </c>
      <c r="B357" s="44" t="str">
        <f t="shared" si="66"/>
        <v>Apr</v>
      </c>
      <c r="C357" s="16" t="s">
        <v>105</v>
      </c>
      <c r="D357" s="16"/>
      <c r="E357" s="16" t="s">
        <v>106</v>
      </c>
      <c r="F357" s="16" t="s">
        <v>213</v>
      </c>
      <c r="G357" s="20" t="str">
        <f>IFERROR(VLOOKUP(F357,Sheet2!A:F,2,0),"")</f>
        <v>Malwa</v>
      </c>
      <c r="H357" s="44">
        <f>IFERROR(VLOOKUP(F357,Sheet2!A:G,7,0),"")</f>
        <v>50</v>
      </c>
      <c r="I357" s="56">
        <f t="shared" si="78"/>
        <v>1350</v>
      </c>
      <c r="J357" s="17">
        <v>1</v>
      </c>
      <c r="K357" s="21">
        <v>150</v>
      </c>
      <c r="L357" s="21">
        <v>100</v>
      </c>
      <c r="M357" s="21">
        <v>50</v>
      </c>
      <c r="N357" s="19">
        <f t="shared" si="67"/>
        <v>300</v>
      </c>
      <c r="O357" s="20">
        <v>1</v>
      </c>
      <c r="P357" s="20">
        <f>IFERROR(VLOOKUP(F357,Sheet2!$A:$F,4,0),"")</f>
        <v>919.43</v>
      </c>
      <c r="Q357" s="20">
        <f>IFERROR(VLOOKUP(F357,Sheet2!$A:$F,5,0),"")</f>
        <v>948.3</v>
      </c>
      <c r="R357" s="20">
        <f>IFERROR(VLOOKUP(F357,Sheet2!$A:$F,6,0),"")</f>
        <v>1030.25</v>
      </c>
      <c r="S357" s="48">
        <f t="shared" si="68"/>
        <v>137914.5</v>
      </c>
      <c r="T357" s="48">
        <f t="shared" si="69"/>
        <v>94830</v>
      </c>
      <c r="U357" s="48">
        <f t="shared" si="70"/>
        <v>51512.5</v>
      </c>
      <c r="V357" s="48">
        <f t="shared" si="71"/>
        <v>284257</v>
      </c>
      <c r="W357" s="48">
        <f t="shared" si="72"/>
        <v>144450</v>
      </c>
      <c r="X357" s="48">
        <f t="shared" si="73"/>
        <v>2025</v>
      </c>
      <c r="Y357" s="48">
        <f t="shared" si="74"/>
        <v>4307.32</v>
      </c>
      <c r="Z357" s="48">
        <f t="shared" si="75"/>
        <v>430.73199999999997</v>
      </c>
      <c r="AA357" s="48">
        <f t="shared" si="76"/>
        <v>4354.7005200000003</v>
      </c>
      <c r="AB357" s="42">
        <f t="shared" si="77"/>
        <v>439824.75252000004</v>
      </c>
    </row>
    <row r="358" spans="1:28" x14ac:dyDescent="0.25">
      <c r="A358" s="41">
        <v>45401</v>
      </c>
      <c r="B358" s="44" t="str">
        <f t="shared" si="66"/>
        <v>Apr</v>
      </c>
      <c r="C358" s="16" t="s">
        <v>105</v>
      </c>
      <c r="D358" s="16"/>
      <c r="E358" s="16" t="s">
        <v>106</v>
      </c>
      <c r="F358" s="16" t="s">
        <v>213</v>
      </c>
      <c r="G358" s="20" t="str">
        <f>IFERROR(VLOOKUP(F358,Sheet2!A:F,2,0),"")</f>
        <v>Malwa</v>
      </c>
      <c r="H358" s="44">
        <f>IFERROR(VLOOKUP(F358,Sheet2!A:G,7,0),"")</f>
        <v>50</v>
      </c>
      <c r="I358" s="56">
        <f t="shared" si="78"/>
        <v>1350</v>
      </c>
      <c r="J358" s="17">
        <v>2</v>
      </c>
      <c r="K358" s="21">
        <v>150</v>
      </c>
      <c r="L358" s="21">
        <v>100</v>
      </c>
      <c r="M358" s="21">
        <v>50</v>
      </c>
      <c r="N358" s="19">
        <f t="shared" si="67"/>
        <v>300</v>
      </c>
      <c r="O358" s="20">
        <v>1</v>
      </c>
      <c r="P358" s="20">
        <f>IFERROR(VLOOKUP(F358,Sheet2!$A:$F,4,0),"")</f>
        <v>919.43</v>
      </c>
      <c r="Q358" s="20">
        <f>IFERROR(VLOOKUP(F358,Sheet2!$A:$F,5,0),"")</f>
        <v>948.3</v>
      </c>
      <c r="R358" s="20">
        <f>IFERROR(VLOOKUP(F358,Sheet2!$A:$F,6,0),"")</f>
        <v>1030.25</v>
      </c>
      <c r="S358" s="48">
        <f t="shared" si="68"/>
        <v>137914.5</v>
      </c>
      <c r="T358" s="48">
        <f t="shared" si="69"/>
        <v>94830</v>
      </c>
      <c r="U358" s="48">
        <f t="shared" si="70"/>
        <v>51512.5</v>
      </c>
      <c r="V358" s="48">
        <f t="shared" si="71"/>
        <v>284257</v>
      </c>
      <c r="W358" s="48">
        <f t="shared" si="72"/>
        <v>144450</v>
      </c>
      <c r="X358" s="48">
        <f t="shared" si="73"/>
        <v>2025</v>
      </c>
      <c r="Y358" s="48">
        <f t="shared" si="74"/>
        <v>4307.32</v>
      </c>
      <c r="Z358" s="48">
        <f t="shared" si="75"/>
        <v>430.73199999999997</v>
      </c>
      <c r="AA358" s="48">
        <f t="shared" si="76"/>
        <v>4354.7005200000003</v>
      </c>
      <c r="AB358" s="42">
        <f t="shared" si="77"/>
        <v>439824.75252000004</v>
      </c>
    </row>
    <row r="359" spans="1:28" x14ac:dyDescent="0.25">
      <c r="A359" s="41">
        <v>45401</v>
      </c>
      <c r="B359" s="44" t="str">
        <f t="shared" si="66"/>
        <v>Apr</v>
      </c>
      <c r="C359" s="16" t="s">
        <v>105</v>
      </c>
      <c r="D359" s="16"/>
      <c r="E359" s="16" t="s">
        <v>106</v>
      </c>
      <c r="F359" s="16" t="s">
        <v>213</v>
      </c>
      <c r="G359" s="20" t="str">
        <f>IFERROR(VLOOKUP(F359,Sheet2!A:F,2,0),"")</f>
        <v>Malwa</v>
      </c>
      <c r="H359" s="44">
        <f>IFERROR(VLOOKUP(F359,Sheet2!A:G,7,0),"")</f>
        <v>50</v>
      </c>
      <c r="I359" s="56">
        <f t="shared" si="78"/>
        <v>1350</v>
      </c>
      <c r="J359" s="17">
        <v>3</v>
      </c>
      <c r="K359" s="21">
        <v>100</v>
      </c>
      <c r="L359" s="21">
        <v>150</v>
      </c>
      <c r="M359" s="21">
        <v>50</v>
      </c>
      <c r="N359" s="19">
        <f t="shared" si="67"/>
        <v>300</v>
      </c>
      <c r="O359" s="20">
        <v>1</v>
      </c>
      <c r="P359" s="20">
        <f>IFERROR(VLOOKUP(F359,Sheet2!$A:$F,4,0),"")</f>
        <v>919.43</v>
      </c>
      <c r="Q359" s="20">
        <f>IFERROR(VLOOKUP(F359,Sheet2!$A:$F,5,0),"")</f>
        <v>948.3</v>
      </c>
      <c r="R359" s="20">
        <f>IFERROR(VLOOKUP(F359,Sheet2!$A:$F,6,0),"")</f>
        <v>1030.25</v>
      </c>
      <c r="S359" s="48">
        <f t="shared" si="68"/>
        <v>91943</v>
      </c>
      <c r="T359" s="48">
        <f t="shared" si="69"/>
        <v>142245</v>
      </c>
      <c r="U359" s="48">
        <f t="shared" si="70"/>
        <v>51512.5</v>
      </c>
      <c r="V359" s="48">
        <f t="shared" si="71"/>
        <v>285700.5</v>
      </c>
      <c r="W359" s="48">
        <f t="shared" si="72"/>
        <v>144450</v>
      </c>
      <c r="X359" s="48">
        <f t="shared" si="73"/>
        <v>2025</v>
      </c>
      <c r="Y359" s="48">
        <f t="shared" si="74"/>
        <v>4321.7550000000001</v>
      </c>
      <c r="Z359" s="48">
        <f t="shared" si="75"/>
        <v>432.17550000000006</v>
      </c>
      <c r="AA359" s="48">
        <f t="shared" si="76"/>
        <v>4369.2943050000003</v>
      </c>
      <c r="AB359" s="42">
        <f t="shared" si="77"/>
        <v>441298.72480500001</v>
      </c>
    </row>
    <row r="360" spans="1:28" x14ac:dyDescent="0.25">
      <c r="A360" s="41">
        <v>45401</v>
      </c>
      <c r="B360" s="44" t="str">
        <f t="shared" si="66"/>
        <v>Apr</v>
      </c>
      <c r="C360" s="16" t="s">
        <v>105</v>
      </c>
      <c r="D360" s="16"/>
      <c r="E360" s="16" t="s">
        <v>106</v>
      </c>
      <c r="F360" s="16" t="s">
        <v>213</v>
      </c>
      <c r="G360" s="20" t="str">
        <f>IFERROR(VLOOKUP(F360,Sheet2!A:F,2,0),"")</f>
        <v>Malwa</v>
      </c>
      <c r="H360" s="44">
        <f>IFERROR(VLOOKUP(F360,Sheet2!A:G,7,0),"")</f>
        <v>50</v>
      </c>
      <c r="I360" s="56">
        <f t="shared" si="78"/>
        <v>1350</v>
      </c>
      <c r="J360" s="17">
        <v>4</v>
      </c>
      <c r="K360" s="21">
        <v>100</v>
      </c>
      <c r="L360" s="21">
        <v>200</v>
      </c>
      <c r="M360" s="21">
        <v>0</v>
      </c>
      <c r="N360" s="19">
        <f t="shared" si="67"/>
        <v>300</v>
      </c>
      <c r="O360" s="20">
        <v>1</v>
      </c>
      <c r="P360" s="20">
        <f>IFERROR(VLOOKUP(F360,Sheet2!$A:$F,4,0),"")</f>
        <v>919.43</v>
      </c>
      <c r="Q360" s="20">
        <f>IFERROR(VLOOKUP(F360,Sheet2!$A:$F,5,0),"")</f>
        <v>948.3</v>
      </c>
      <c r="R360" s="20">
        <f>IFERROR(VLOOKUP(F360,Sheet2!$A:$F,6,0),"")</f>
        <v>1030.25</v>
      </c>
      <c r="S360" s="48">
        <f t="shared" si="68"/>
        <v>91943</v>
      </c>
      <c r="T360" s="48">
        <f t="shared" si="69"/>
        <v>189660</v>
      </c>
      <c r="U360" s="48">
        <f t="shared" si="70"/>
        <v>0</v>
      </c>
      <c r="V360" s="48">
        <f t="shared" si="71"/>
        <v>281603</v>
      </c>
      <c r="W360" s="48">
        <f t="shared" si="72"/>
        <v>144450</v>
      </c>
      <c r="X360" s="48">
        <f t="shared" si="73"/>
        <v>2025</v>
      </c>
      <c r="Y360" s="48">
        <f t="shared" si="74"/>
        <v>4280.78</v>
      </c>
      <c r="Z360" s="48">
        <f t="shared" si="75"/>
        <v>428.07799999999997</v>
      </c>
      <c r="AA360" s="48">
        <f t="shared" si="76"/>
        <v>4327.8685800000003</v>
      </c>
      <c r="AB360" s="42">
        <f t="shared" si="77"/>
        <v>437114.72658000002</v>
      </c>
    </row>
    <row r="361" spans="1:28" x14ac:dyDescent="0.25">
      <c r="A361" s="41">
        <v>45401</v>
      </c>
      <c r="B361" s="44" t="str">
        <f t="shared" si="66"/>
        <v>Apr</v>
      </c>
      <c r="C361" s="16" t="s">
        <v>105</v>
      </c>
      <c r="D361" s="16"/>
      <c r="E361" s="16" t="s">
        <v>107</v>
      </c>
      <c r="F361" s="16" t="s">
        <v>213</v>
      </c>
      <c r="G361" s="20" t="str">
        <f>IFERROR(VLOOKUP(F361,Sheet2!A:F,2,0),"")</f>
        <v>Malwa</v>
      </c>
      <c r="H361" s="44">
        <f>IFERROR(VLOOKUP(F361,Sheet2!A:G,7,0),"")</f>
        <v>50</v>
      </c>
      <c r="I361" s="56">
        <f t="shared" si="78"/>
        <v>900</v>
      </c>
      <c r="J361" s="17">
        <v>5</v>
      </c>
      <c r="K361" s="21">
        <v>100</v>
      </c>
      <c r="L361" s="21">
        <v>50</v>
      </c>
      <c r="M361" s="21">
        <v>50</v>
      </c>
      <c r="N361" s="19">
        <f t="shared" si="67"/>
        <v>200</v>
      </c>
      <c r="O361" s="20">
        <v>1</v>
      </c>
      <c r="P361" s="20">
        <f>IFERROR(VLOOKUP(F361,Sheet2!$A:$F,4,0),"")</f>
        <v>919.43</v>
      </c>
      <c r="Q361" s="20">
        <f>IFERROR(VLOOKUP(F361,Sheet2!$A:$F,5,0),"")</f>
        <v>948.3</v>
      </c>
      <c r="R361" s="20">
        <f>IFERROR(VLOOKUP(F361,Sheet2!$A:$F,6,0),"")</f>
        <v>1030.25</v>
      </c>
      <c r="S361" s="48">
        <f t="shared" si="68"/>
        <v>91943</v>
      </c>
      <c r="T361" s="48">
        <f t="shared" si="69"/>
        <v>47415</v>
      </c>
      <c r="U361" s="48">
        <f t="shared" si="70"/>
        <v>51512.5</v>
      </c>
      <c r="V361" s="48">
        <f t="shared" si="71"/>
        <v>190870.5</v>
      </c>
      <c r="W361" s="48">
        <f t="shared" si="72"/>
        <v>96300</v>
      </c>
      <c r="X361" s="48">
        <f t="shared" si="73"/>
        <v>1350</v>
      </c>
      <c r="Y361" s="48">
        <f t="shared" si="74"/>
        <v>2885.2049999999999</v>
      </c>
      <c r="Z361" s="48">
        <f t="shared" si="75"/>
        <v>288.52050000000003</v>
      </c>
      <c r="AA361" s="48">
        <f t="shared" si="76"/>
        <v>2916.9422549999999</v>
      </c>
      <c r="AB361" s="42">
        <f t="shared" si="77"/>
        <v>294611.167755</v>
      </c>
    </row>
    <row r="362" spans="1:28" x14ac:dyDescent="0.25">
      <c r="A362" s="41">
        <v>45401</v>
      </c>
      <c r="B362" s="44" t="str">
        <f t="shared" si="66"/>
        <v>Apr</v>
      </c>
      <c r="C362" s="16" t="s">
        <v>105</v>
      </c>
      <c r="D362" s="16"/>
      <c r="E362" s="16" t="s">
        <v>107</v>
      </c>
      <c r="F362" s="16" t="s">
        <v>213</v>
      </c>
      <c r="G362" s="20" t="str">
        <f>IFERROR(VLOOKUP(F362,Sheet2!A:F,2,0),"")</f>
        <v>Malwa</v>
      </c>
      <c r="H362" s="44">
        <f>IFERROR(VLOOKUP(F362,Sheet2!A:G,7,0),"")</f>
        <v>50</v>
      </c>
      <c r="I362" s="56">
        <f t="shared" si="78"/>
        <v>900</v>
      </c>
      <c r="J362" s="17">
        <v>6</v>
      </c>
      <c r="K362" s="21">
        <v>100</v>
      </c>
      <c r="L362" s="21">
        <v>50</v>
      </c>
      <c r="M362" s="21">
        <v>50</v>
      </c>
      <c r="N362" s="19">
        <f t="shared" si="67"/>
        <v>200</v>
      </c>
      <c r="O362" s="20">
        <v>1</v>
      </c>
      <c r="P362" s="20">
        <f>IFERROR(VLOOKUP(F362,Sheet2!$A:$F,4,0),"")</f>
        <v>919.43</v>
      </c>
      <c r="Q362" s="20">
        <f>IFERROR(VLOOKUP(F362,Sheet2!$A:$F,5,0),"")</f>
        <v>948.3</v>
      </c>
      <c r="R362" s="20">
        <f>IFERROR(VLOOKUP(F362,Sheet2!$A:$F,6,0),"")</f>
        <v>1030.25</v>
      </c>
      <c r="S362" s="48">
        <f t="shared" si="68"/>
        <v>91943</v>
      </c>
      <c r="T362" s="48">
        <f t="shared" si="69"/>
        <v>47415</v>
      </c>
      <c r="U362" s="48">
        <f t="shared" si="70"/>
        <v>51512.5</v>
      </c>
      <c r="V362" s="48">
        <f t="shared" si="71"/>
        <v>190870.5</v>
      </c>
      <c r="W362" s="48">
        <f t="shared" si="72"/>
        <v>96300</v>
      </c>
      <c r="X362" s="48">
        <f t="shared" si="73"/>
        <v>1350</v>
      </c>
      <c r="Y362" s="48">
        <f t="shared" si="74"/>
        <v>2885.2049999999999</v>
      </c>
      <c r="Z362" s="48">
        <f t="shared" si="75"/>
        <v>288.52050000000003</v>
      </c>
      <c r="AA362" s="48">
        <f t="shared" si="76"/>
        <v>2916.9422549999999</v>
      </c>
      <c r="AB362" s="42">
        <f t="shared" si="77"/>
        <v>294611.167755</v>
      </c>
    </row>
    <row r="363" spans="1:28" x14ac:dyDescent="0.25">
      <c r="A363" s="41">
        <v>45401</v>
      </c>
      <c r="B363" s="44" t="str">
        <f t="shared" si="66"/>
        <v>Apr</v>
      </c>
      <c r="C363" s="16" t="s">
        <v>105</v>
      </c>
      <c r="D363" s="16"/>
      <c r="E363" s="16" t="s">
        <v>108</v>
      </c>
      <c r="F363" s="16" t="s">
        <v>213</v>
      </c>
      <c r="G363" s="20" t="str">
        <f>IFERROR(VLOOKUP(F363,Sheet2!A:F,2,0),"")</f>
        <v>Malwa</v>
      </c>
      <c r="H363" s="44">
        <f>IFERROR(VLOOKUP(F363,Sheet2!A:G,7,0),"")</f>
        <v>50</v>
      </c>
      <c r="I363" s="56">
        <f t="shared" si="78"/>
        <v>1350</v>
      </c>
      <c r="J363" s="17">
        <v>7</v>
      </c>
      <c r="K363" s="21">
        <v>150</v>
      </c>
      <c r="L363" s="21">
        <v>100</v>
      </c>
      <c r="M363" s="21">
        <v>50</v>
      </c>
      <c r="N363" s="19">
        <f t="shared" si="67"/>
        <v>300</v>
      </c>
      <c r="O363" s="20">
        <v>1</v>
      </c>
      <c r="P363" s="20">
        <f>IFERROR(VLOOKUP(F363,Sheet2!$A:$F,4,0),"")</f>
        <v>919.43</v>
      </c>
      <c r="Q363" s="20">
        <f>IFERROR(VLOOKUP(F363,Sheet2!$A:$F,5,0),"")</f>
        <v>948.3</v>
      </c>
      <c r="R363" s="20">
        <f>IFERROR(VLOOKUP(F363,Sheet2!$A:$F,6,0),"")</f>
        <v>1030.25</v>
      </c>
      <c r="S363" s="48">
        <f t="shared" si="68"/>
        <v>137914.5</v>
      </c>
      <c r="T363" s="48">
        <f t="shared" si="69"/>
        <v>94830</v>
      </c>
      <c r="U363" s="48">
        <f t="shared" si="70"/>
        <v>51512.5</v>
      </c>
      <c r="V363" s="48">
        <f t="shared" si="71"/>
        <v>284257</v>
      </c>
      <c r="W363" s="48">
        <f t="shared" si="72"/>
        <v>144450</v>
      </c>
      <c r="X363" s="48">
        <f t="shared" si="73"/>
        <v>2025</v>
      </c>
      <c r="Y363" s="48">
        <f t="shared" si="74"/>
        <v>4307.32</v>
      </c>
      <c r="Z363" s="48">
        <f t="shared" si="75"/>
        <v>430.73199999999997</v>
      </c>
      <c r="AA363" s="48">
        <f t="shared" si="76"/>
        <v>4354.7005200000003</v>
      </c>
      <c r="AB363" s="42">
        <f t="shared" si="77"/>
        <v>439824.75252000004</v>
      </c>
    </row>
    <row r="364" spans="1:28" x14ac:dyDescent="0.25">
      <c r="A364" s="41">
        <v>45401</v>
      </c>
      <c r="B364" s="44" t="str">
        <f t="shared" si="66"/>
        <v>Apr</v>
      </c>
      <c r="C364" s="16" t="s">
        <v>105</v>
      </c>
      <c r="D364" s="16"/>
      <c r="E364" s="16" t="s">
        <v>108</v>
      </c>
      <c r="F364" s="16" t="s">
        <v>213</v>
      </c>
      <c r="G364" s="20" t="str">
        <f>IFERROR(VLOOKUP(F364,Sheet2!A:F,2,0),"")</f>
        <v>Malwa</v>
      </c>
      <c r="H364" s="44">
        <f>IFERROR(VLOOKUP(F364,Sheet2!A:G,7,0),"")</f>
        <v>50</v>
      </c>
      <c r="I364" s="56">
        <f t="shared" si="78"/>
        <v>1350</v>
      </c>
      <c r="J364" s="17">
        <v>8</v>
      </c>
      <c r="K364" s="21">
        <v>150</v>
      </c>
      <c r="L364" s="21">
        <v>100</v>
      </c>
      <c r="M364" s="21">
        <v>50</v>
      </c>
      <c r="N364" s="19">
        <f t="shared" si="67"/>
        <v>300</v>
      </c>
      <c r="O364" s="20">
        <v>1</v>
      </c>
      <c r="P364" s="20">
        <f>IFERROR(VLOOKUP(F364,Sheet2!$A:$F,4,0),"")</f>
        <v>919.43</v>
      </c>
      <c r="Q364" s="20">
        <f>IFERROR(VLOOKUP(F364,Sheet2!$A:$F,5,0),"")</f>
        <v>948.3</v>
      </c>
      <c r="R364" s="20">
        <f>IFERROR(VLOOKUP(F364,Sheet2!$A:$F,6,0),"")</f>
        <v>1030.25</v>
      </c>
      <c r="S364" s="48">
        <f t="shared" si="68"/>
        <v>137914.5</v>
      </c>
      <c r="T364" s="48">
        <f t="shared" si="69"/>
        <v>94830</v>
      </c>
      <c r="U364" s="48">
        <f t="shared" si="70"/>
        <v>51512.5</v>
      </c>
      <c r="V364" s="48">
        <f t="shared" si="71"/>
        <v>284257</v>
      </c>
      <c r="W364" s="48">
        <f t="shared" si="72"/>
        <v>144450</v>
      </c>
      <c r="X364" s="48">
        <f t="shared" si="73"/>
        <v>2025</v>
      </c>
      <c r="Y364" s="48">
        <f t="shared" si="74"/>
        <v>4307.32</v>
      </c>
      <c r="Z364" s="48">
        <f t="shared" si="75"/>
        <v>430.73199999999997</v>
      </c>
      <c r="AA364" s="48">
        <f t="shared" si="76"/>
        <v>4354.7005200000003</v>
      </c>
      <c r="AB364" s="42">
        <f t="shared" si="77"/>
        <v>439824.75252000004</v>
      </c>
    </row>
    <row r="365" spans="1:28" x14ac:dyDescent="0.25">
      <c r="A365" s="41">
        <v>45401</v>
      </c>
      <c r="B365" s="44" t="str">
        <f t="shared" si="66"/>
        <v>Apr</v>
      </c>
      <c r="C365" s="16" t="s">
        <v>105</v>
      </c>
      <c r="D365" s="16"/>
      <c r="E365" s="16" t="s">
        <v>108</v>
      </c>
      <c r="F365" s="16" t="s">
        <v>213</v>
      </c>
      <c r="G365" s="20" t="str">
        <f>IFERROR(VLOOKUP(F365,Sheet2!A:F,2,0),"")</f>
        <v>Malwa</v>
      </c>
      <c r="H365" s="44">
        <f>IFERROR(VLOOKUP(F365,Sheet2!A:G,7,0),"")</f>
        <v>50</v>
      </c>
      <c r="I365" s="56">
        <f t="shared" si="78"/>
        <v>1350</v>
      </c>
      <c r="J365" s="17">
        <v>9</v>
      </c>
      <c r="K365" s="21">
        <v>100</v>
      </c>
      <c r="L365" s="21">
        <v>150</v>
      </c>
      <c r="M365" s="21">
        <v>50</v>
      </c>
      <c r="N365" s="19">
        <f t="shared" si="67"/>
        <v>300</v>
      </c>
      <c r="O365" s="20">
        <v>1</v>
      </c>
      <c r="P365" s="20">
        <f>IFERROR(VLOOKUP(F365,Sheet2!$A:$F,4,0),"")</f>
        <v>919.43</v>
      </c>
      <c r="Q365" s="20">
        <f>IFERROR(VLOOKUP(F365,Sheet2!$A:$F,5,0),"")</f>
        <v>948.3</v>
      </c>
      <c r="R365" s="20">
        <f>IFERROR(VLOOKUP(F365,Sheet2!$A:$F,6,0),"")</f>
        <v>1030.25</v>
      </c>
      <c r="S365" s="48">
        <f t="shared" si="68"/>
        <v>91943</v>
      </c>
      <c r="T365" s="48">
        <f t="shared" si="69"/>
        <v>142245</v>
      </c>
      <c r="U365" s="48">
        <f t="shared" si="70"/>
        <v>51512.5</v>
      </c>
      <c r="V365" s="48">
        <f t="shared" si="71"/>
        <v>285700.5</v>
      </c>
      <c r="W365" s="48">
        <f t="shared" si="72"/>
        <v>144450</v>
      </c>
      <c r="X365" s="48">
        <f t="shared" si="73"/>
        <v>2025</v>
      </c>
      <c r="Y365" s="48">
        <f t="shared" si="74"/>
        <v>4321.7550000000001</v>
      </c>
      <c r="Z365" s="48">
        <f t="shared" si="75"/>
        <v>432.17550000000006</v>
      </c>
      <c r="AA365" s="48">
        <f t="shared" si="76"/>
        <v>4369.2943050000003</v>
      </c>
      <c r="AB365" s="42">
        <f t="shared" si="77"/>
        <v>441298.72480500001</v>
      </c>
    </row>
    <row r="366" spans="1:28" x14ac:dyDescent="0.25">
      <c r="A366" s="41">
        <v>45401</v>
      </c>
      <c r="B366" s="44" t="str">
        <f t="shared" si="66"/>
        <v>Apr</v>
      </c>
      <c r="C366" s="16" t="s">
        <v>105</v>
      </c>
      <c r="D366" s="16"/>
      <c r="E366" s="16" t="s">
        <v>108</v>
      </c>
      <c r="F366" s="16" t="s">
        <v>213</v>
      </c>
      <c r="G366" s="20" t="str">
        <f>IFERROR(VLOOKUP(F366,Sheet2!A:F,2,0),"")</f>
        <v>Malwa</v>
      </c>
      <c r="H366" s="44">
        <f>IFERROR(VLOOKUP(F366,Sheet2!A:G,7,0),"")</f>
        <v>50</v>
      </c>
      <c r="I366" s="56">
        <f t="shared" si="78"/>
        <v>1350</v>
      </c>
      <c r="J366" s="17">
        <v>10</v>
      </c>
      <c r="K366" s="21">
        <v>100</v>
      </c>
      <c r="L366" s="21">
        <v>200</v>
      </c>
      <c r="M366" s="21">
        <v>0</v>
      </c>
      <c r="N366" s="19">
        <f t="shared" si="67"/>
        <v>300</v>
      </c>
      <c r="O366" s="20">
        <v>1</v>
      </c>
      <c r="P366" s="20">
        <f>IFERROR(VLOOKUP(F366,Sheet2!$A:$F,4,0),"")</f>
        <v>919.43</v>
      </c>
      <c r="Q366" s="20">
        <f>IFERROR(VLOOKUP(F366,Sheet2!$A:$F,5,0),"")</f>
        <v>948.3</v>
      </c>
      <c r="R366" s="20">
        <f>IFERROR(VLOOKUP(F366,Sheet2!$A:$F,6,0),"")</f>
        <v>1030.25</v>
      </c>
      <c r="S366" s="48">
        <f t="shared" si="68"/>
        <v>91943</v>
      </c>
      <c r="T366" s="48">
        <f t="shared" si="69"/>
        <v>189660</v>
      </c>
      <c r="U366" s="48">
        <f t="shared" si="70"/>
        <v>0</v>
      </c>
      <c r="V366" s="48">
        <f t="shared" si="71"/>
        <v>281603</v>
      </c>
      <c r="W366" s="48">
        <f t="shared" si="72"/>
        <v>144450</v>
      </c>
      <c r="X366" s="48">
        <f t="shared" si="73"/>
        <v>2025</v>
      </c>
      <c r="Y366" s="48">
        <f t="shared" si="74"/>
        <v>4280.78</v>
      </c>
      <c r="Z366" s="48">
        <f t="shared" si="75"/>
        <v>428.07799999999997</v>
      </c>
      <c r="AA366" s="48">
        <f t="shared" si="76"/>
        <v>4327.8685800000003</v>
      </c>
      <c r="AB366" s="42">
        <f t="shared" si="77"/>
        <v>437114.72658000002</v>
      </c>
    </row>
    <row r="367" spans="1:28" x14ac:dyDescent="0.25">
      <c r="A367" s="41">
        <v>45401</v>
      </c>
      <c r="B367" s="44" t="str">
        <f t="shared" si="66"/>
        <v>Apr</v>
      </c>
      <c r="C367" s="16" t="s">
        <v>59</v>
      </c>
      <c r="D367" s="16"/>
      <c r="E367" s="16" t="s">
        <v>109</v>
      </c>
      <c r="F367" s="16" t="s">
        <v>216</v>
      </c>
      <c r="G367" s="20" t="str">
        <f>IFERROR(VLOOKUP(F367,Sheet2!A:F,2,0),"")</f>
        <v>Jugni Saunfi</v>
      </c>
      <c r="H367" s="44">
        <f>IFERROR(VLOOKUP(F367,Sheet2!A:G,7,0),"")</f>
        <v>50</v>
      </c>
      <c r="I367" s="56">
        <f t="shared" si="78"/>
        <v>1125</v>
      </c>
      <c r="J367" s="17">
        <v>18</v>
      </c>
      <c r="K367" s="21">
        <v>100</v>
      </c>
      <c r="L367" s="21">
        <v>50</v>
      </c>
      <c r="M367" s="21">
        <v>100</v>
      </c>
      <c r="N367" s="19">
        <f t="shared" si="67"/>
        <v>250</v>
      </c>
      <c r="O367" s="20">
        <v>1</v>
      </c>
      <c r="P367" s="20">
        <f>IFERROR(VLOOKUP(F367,Sheet2!$A:$F,4,0),"")</f>
        <v>919.43</v>
      </c>
      <c r="Q367" s="20">
        <f>IFERROR(VLOOKUP(F367,Sheet2!$A:$F,5,0),"")</f>
        <v>948.3</v>
      </c>
      <c r="R367" s="20">
        <f>IFERROR(VLOOKUP(F367,Sheet2!$A:$F,6,0),"")</f>
        <v>1030.25</v>
      </c>
      <c r="S367" s="48">
        <f t="shared" si="68"/>
        <v>91943</v>
      </c>
      <c r="T367" s="48">
        <f t="shared" si="69"/>
        <v>47415</v>
      </c>
      <c r="U367" s="48">
        <f t="shared" si="70"/>
        <v>103025</v>
      </c>
      <c r="V367" s="48">
        <f t="shared" si="71"/>
        <v>242383</v>
      </c>
      <c r="W367" s="48">
        <f t="shared" si="72"/>
        <v>120375</v>
      </c>
      <c r="X367" s="48">
        <f t="shared" si="73"/>
        <v>1687.5</v>
      </c>
      <c r="Y367" s="48">
        <f t="shared" si="74"/>
        <v>3644.4549999999999</v>
      </c>
      <c r="Z367" s="48">
        <f t="shared" si="75"/>
        <v>364.44550000000004</v>
      </c>
      <c r="AA367" s="48">
        <f t="shared" si="76"/>
        <v>3684.5440049999997</v>
      </c>
      <c r="AB367" s="42">
        <f t="shared" si="77"/>
        <v>372138.94450499996</v>
      </c>
    </row>
    <row r="368" spans="1:28" x14ac:dyDescent="0.25">
      <c r="A368" s="41">
        <v>45401</v>
      </c>
      <c r="B368" s="44" t="str">
        <f t="shared" si="66"/>
        <v>Apr</v>
      </c>
      <c r="C368" s="16" t="s">
        <v>59</v>
      </c>
      <c r="D368" s="16"/>
      <c r="E368" s="16" t="s">
        <v>109</v>
      </c>
      <c r="F368" s="16" t="s">
        <v>216</v>
      </c>
      <c r="G368" s="20" t="str">
        <f>IFERROR(VLOOKUP(F368,Sheet2!A:F,2,0),"")</f>
        <v>Jugni Saunfi</v>
      </c>
      <c r="H368" s="44">
        <f>IFERROR(VLOOKUP(F368,Sheet2!A:G,7,0),"")</f>
        <v>50</v>
      </c>
      <c r="I368" s="56">
        <f t="shared" si="78"/>
        <v>1125</v>
      </c>
      <c r="J368" s="17">
        <v>19</v>
      </c>
      <c r="K368" s="21">
        <v>150</v>
      </c>
      <c r="L368" s="21">
        <v>50</v>
      </c>
      <c r="M368" s="21">
        <v>50</v>
      </c>
      <c r="N368" s="19">
        <f t="shared" si="67"/>
        <v>250</v>
      </c>
      <c r="O368" s="20">
        <v>1</v>
      </c>
      <c r="P368" s="20">
        <f>IFERROR(VLOOKUP(F368,Sheet2!$A:$F,4,0),"")</f>
        <v>919.43</v>
      </c>
      <c r="Q368" s="20">
        <f>IFERROR(VLOOKUP(F368,Sheet2!$A:$F,5,0),"")</f>
        <v>948.3</v>
      </c>
      <c r="R368" s="20">
        <f>IFERROR(VLOOKUP(F368,Sheet2!$A:$F,6,0),"")</f>
        <v>1030.25</v>
      </c>
      <c r="S368" s="48">
        <f t="shared" si="68"/>
        <v>137914.5</v>
      </c>
      <c r="T368" s="48">
        <f t="shared" si="69"/>
        <v>47415</v>
      </c>
      <c r="U368" s="48">
        <f t="shared" si="70"/>
        <v>51512.5</v>
      </c>
      <c r="V368" s="48">
        <f t="shared" si="71"/>
        <v>236842</v>
      </c>
      <c r="W368" s="48">
        <f t="shared" si="72"/>
        <v>120375</v>
      </c>
      <c r="X368" s="48">
        <f t="shared" si="73"/>
        <v>1687.5</v>
      </c>
      <c r="Y368" s="48">
        <f t="shared" si="74"/>
        <v>3589.0450000000001</v>
      </c>
      <c r="Z368" s="48">
        <f t="shared" si="75"/>
        <v>358.90450000000004</v>
      </c>
      <c r="AA368" s="48">
        <f t="shared" si="76"/>
        <v>3628.5244950000001</v>
      </c>
      <c r="AB368" s="42">
        <f t="shared" si="77"/>
        <v>366480.97399500001</v>
      </c>
    </row>
    <row r="369" spans="1:28" x14ac:dyDescent="0.25">
      <c r="A369" s="41">
        <v>45401</v>
      </c>
      <c r="B369" s="44" t="str">
        <f t="shared" si="66"/>
        <v>Apr</v>
      </c>
      <c r="C369" s="16" t="s">
        <v>44</v>
      </c>
      <c r="D369" s="16"/>
      <c r="E369" s="16" t="s">
        <v>110</v>
      </c>
      <c r="F369" s="16" t="s">
        <v>223</v>
      </c>
      <c r="G369" s="20" t="str">
        <f>IFERROR(VLOOKUP(F369,Sheet2!A:F,2,0),"")</f>
        <v>Jalwa Mota Santra</v>
      </c>
      <c r="H369" s="44">
        <f>IFERROR(VLOOKUP(F369,Sheet2!A:G,7,0),"")</f>
        <v>50</v>
      </c>
      <c r="I369" s="56">
        <f t="shared" si="78"/>
        <v>900</v>
      </c>
      <c r="J369" s="17">
        <v>55</v>
      </c>
      <c r="K369" s="21">
        <v>100</v>
      </c>
      <c r="L369" s="21">
        <v>100</v>
      </c>
      <c r="M369" s="21">
        <v>0</v>
      </c>
      <c r="N369" s="19">
        <f t="shared" si="67"/>
        <v>200</v>
      </c>
      <c r="O369" s="20">
        <v>1</v>
      </c>
      <c r="P369" s="20">
        <f>IFERROR(VLOOKUP(F369,Sheet2!$A:$F,4,0),"")</f>
        <v>919.43</v>
      </c>
      <c r="Q369" s="20">
        <f>IFERROR(VLOOKUP(F369,Sheet2!$A:$F,5,0),"")</f>
        <v>948.3</v>
      </c>
      <c r="R369" s="20">
        <f>IFERROR(VLOOKUP(F369,Sheet2!$A:$F,6,0),"")</f>
        <v>1030.25</v>
      </c>
      <c r="S369" s="48">
        <f t="shared" si="68"/>
        <v>91943</v>
      </c>
      <c r="T369" s="48">
        <f t="shared" si="69"/>
        <v>94830</v>
      </c>
      <c r="U369" s="48">
        <f t="shared" si="70"/>
        <v>0</v>
      </c>
      <c r="V369" s="48">
        <f t="shared" si="71"/>
        <v>186773</v>
      </c>
      <c r="W369" s="48">
        <f t="shared" si="72"/>
        <v>96300</v>
      </c>
      <c r="X369" s="48">
        <f t="shared" si="73"/>
        <v>1350</v>
      </c>
      <c r="Y369" s="48">
        <f t="shared" si="74"/>
        <v>2844.23</v>
      </c>
      <c r="Z369" s="48">
        <f t="shared" si="75"/>
        <v>284.423</v>
      </c>
      <c r="AA369" s="48">
        <f t="shared" si="76"/>
        <v>2875.5165299999999</v>
      </c>
      <c r="AB369" s="42">
        <f t="shared" si="77"/>
        <v>290427.16953000001</v>
      </c>
    </row>
    <row r="370" spans="1:28" x14ac:dyDescent="0.25">
      <c r="A370" s="41">
        <v>45401</v>
      </c>
      <c r="B370" s="44" t="str">
        <f t="shared" si="66"/>
        <v>Apr</v>
      </c>
      <c r="C370" s="16" t="s">
        <v>44</v>
      </c>
      <c r="D370" s="16"/>
      <c r="E370" s="16" t="s">
        <v>110</v>
      </c>
      <c r="F370" s="16" t="s">
        <v>223</v>
      </c>
      <c r="G370" s="20" t="str">
        <f>IFERROR(VLOOKUP(F370,Sheet2!A:F,2,0),"")</f>
        <v>Jalwa Mota Santra</v>
      </c>
      <c r="H370" s="44">
        <f>IFERROR(VLOOKUP(F370,Sheet2!A:G,7,0),"")</f>
        <v>50</v>
      </c>
      <c r="I370" s="56">
        <f t="shared" si="78"/>
        <v>675</v>
      </c>
      <c r="J370" s="17">
        <v>56</v>
      </c>
      <c r="K370" s="21">
        <v>100</v>
      </c>
      <c r="L370" s="21">
        <v>0</v>
      </c>
      <c r="M370" s="21">
        <v>50</v>
      </c>
      <c r="N370" s="19">
        <f t="shared" si="67"/>
        <v>150</v>
      </c>
      <c r="O370" s="20">
        <v>1</v>
      </c>
      <c r="P370" s="20">
        <f>IFERROR(VLOOKUP(F370,Sheet2!$A:$F,4,0),"")</f>
        <v>919.43</v>
      </c>
      <c r="Q370" s="20">
        <f>IFERROR(VLOOKUP(F370,Sheet2!$A:$F,5,0),"")</f>
        <v>948.3</v>
      </c>
      <c r="R370" s="20">
        <f>IFERROR(VLOOKUP(F370,Sheet2!$A:$F,6,0),"")</f>
        <v>1030.25</v>
      </c>
      <c r="S370" s="48">
        <f t="shared" si="68"/>
        <v>91943</v>
      </c>
      <c r="T370" s="48">
        <f t="shared" si="69"/>
        <v>0</v>
      </c>
      <c r="U370" s="48">
        <f t="shared" si="70"/>
        <v>51512.5</v>
      </c>
      <c r="V370" s="48">
        <f t="shared" si="71"/>
        <v>143455.5</v>
      </c>
      <c r="W370" s="48">
        <f t="shared" si="72"/>
        <v>72225</v>
      </c>
      <c r="X370" s="48">
        <f t="shared" si="73"/>
        <v>1012.5</v>
      </c>
      <c r="Y370" s="48">
        <f t="shared" si="74"/>
        <v>2166.9299999999998</v>
      </c>
      <c r="Z370" s="48">
        <f t="shared" si="75"/>
        <v>216.69299999999998</v>
      </c>
      <c r="AA370" s="48">
        <f t="shared" si="76"/>
        <v>2190.7662300000002</v>
      </c>
      <c r="AB370" s="42">
        <f t="shared" si="77"/>
        <v>221267.38923</v>
      </c>
    </row>
    <row r="371" spans="1:28" x14ac:dyDescent="0.25">
      <c r="A371" s="41">
        <v>45401</v>
      </c>
      <c r="B371" s="44" t="str">
        <f t="shared" si="66"/>
        <v>Apr</v>
      </c>
      <c r="C371" s="16" t="s">
        <v>44</v>
      </c>
      <c r="D371" s="16"/>
      <c r="E371" s="16" t="s">
        <v>111</v>
      </c>
      <c r="F371" s="16" t="s">
        <v>223</v>
      </c>
      <c r="G371" s="20" t="str">
        <f>IFERROR(VLOOKUP(F371,Sheet2!A:F,2,0),"")</f>
        <v>Jalwa Mota Santra</v>
      </c>
      <c r="H371" s="44">
        <f>IFERROR(VLOOKUP(F371,Sheet2!A:G,7,0),"")</f>
        <v>50</v>
      </c>
      <c r="I371" s="56">
        <f t="shared" si="78"/>
        <v>900</v>
      </c>
      <c r="J371" s="17">
        <v>57</v>
      </c>
      <c r="K371" s="21">
        <v>0</v>
      </c>
      <c r="L371" s="21">
        <v>0</v>
      </c>
      <c r="M371" s="21">
        <v>200</v>
      </c>
      <c r="N371" s="19">
        <f t="shared" si="67"/>
        <v>200</v>
      </c>
      <c r="O371" s="20">
        <v>1</v>
      </c>
      <c r="P371" s="20">
        <f>IFERROR(VLOOKUP(F371,Sheet2!$A:$F,4,0),"")</f>
        <v>919.43</v>
      </c>
      <c r="Q371" s="20">
        <f>IFERROR(VLOOKUP(F371,Sheet2!$A:$F,5,0),"")</f>
        <v>948.3</v>
      </c>
      <c r="R371" s="20">
        <f>IFERROR(VLOOKUP(F371,Sheet2!$A:$F,6,0),"")</f>
        <v>1030.25</v>
      </c>
      <c r="S371" s="48">
        <f t="shared" si="68"/>
        <v>0</v>
      </c>
      <c r="T371" s="48">
        <f t="shared" si="69"/>
        <v>0</v>
      </c>
      <c r="U371" s="48">
        <f t="shared" si="70"/>
        <v>206050</v>
      </c>
      <c r="V371" s="48">
        <f t="shared" si="71"/>
        <v>206050</v>
      </c>
      <c r="W371" s="48">
        <f t="shared" si="72"/>
        <v>96300</v>
      </c>
      <c r="X371" s="48">
        <f t="shared" si="73"/>
        <v>1350</v>
      </c>
      <c r="Y371" s="48">
        <f t="shared" si="74"/>
        <v>3037</v>
      </c>
      <c r="Z371" s="48">
        <f t="shared" si="75"/>
        <v>303.7</v>
      </c>
      <c r="AA371" s="48">
        <f t="shared" si="76"/>
        <v>3070.4070000000002</v>
      </c>
      <c r="AB371" s="42">
        <f t="shared" si="77"/>
        <v>310111.10700000002</v>
      </c>
    </row>
    <row r="372" spans="1:28" x14ac:dyDescent="0.25">
      <c r="A372" s="41">
        <v>45401</v>
      </c>
      <c r="B372" s="44" t="str">
        <f t="shared" si="66"/>
        <v>Apr</v>
      </c>
      <c r="C372" s="16" t="s">
        <v>44</v>
      </c>
      <c r="D372" s="16"/>
      <c r="E372" s="16" t="s">
        <v>111</v>
      </c>
      <c r="F372" s="16" t="s">
        <v>223</v>
      </c>
      <c r="G372" s="20" t="str">
        <f>IFERROR(VLOOKUP(F372,Sheet2!A:F,2,0),"")</f>
        <v>Jalwa Mota Santra</v>
      </c>
      <c r="H372" s="44">
        <f>IFERROR(VLOOKUP(F372,Sheet2!A:G,7,0),"")</f>
        <v>50</v>
      </c>
      <c r="I372" s="56">
        <f t="shared" si="78"/>
        <v>1800</v>
      </c>
      <c r="J372" s="17">
        <v>58</v>
      </c>
      <c r="K372" s="21">
        <v>0</v>
      </c>
      <c r="L372" s="21">
        <v>400</v>
      </c>
      <c r="M372" s="21">
        <v>0</v>
      </c>
      <c r="N372" s="19">
        <f t="shared" si="67"/>
        <v>400</v>
      </c>
      <c r="O372" s="20">
        <v>1</v>
      </c>
      <c r="P372" s="20">
        <f>IFERROR(VLOOKUP(F372,Sheet2!$A:$F,4,0),"")</f>
        <v>919.43</v>
      </c>
      <c r="Q372" s="20">
        <f>IFERROR(VLOOKUP(F372,Sheet2!$A:$F,5,0),"")</f>
        <v>948.3</v>
      </c>
      <c r="R372" s="20">
        <f>IFERROR(VLOOKUP(F372,Sheet2!$A:$F,6,0),"")</f>
        <v>1030.25</v>
      </c>
      <c r="S372" s="48">
        <f t="shared" si="68"/>
        <v>0</v>
      </c>
      <c r="T372" s="48">
        <f t="shared" si="69"/>
        <v>379320</v>
      </c>
      <c r="U372" s="48">
        <f t="shared" si="70"/>
        <v>0</v>
      </c>
      <c r="V372" s="48">
        <f t="shared" si="71"/>
        <v>379320</v>
      </c>
      <c r="W372" s="48">
        <f t="shared" si="72"/>
        <v>192600</v>
      </c>
      <c r="X372" s="48">
        <f t="shared" si="73"/>
        <v>2700</v>
      </c>
      <c r="Y372" s="48">
        <f t="shared" si="74"/>
        <v>5746.2</v>
      </c>
      <c r="Z372" s="48">
        <f t="shared" si="75"/>
        <v>574.62</v>
      </c>
      <c r="AA372" s="48">
        <f t="shared" si="76"/>
        <v>5809.4081999999999</v>
      </c>
      <c r="AB372" s="42">
        <f t="shared" si="77"/>
        <v>586750.2281999999</v>
      </c>
    </row>
    <row r="373" spans="1:28" x14ac:dyDescent="0.25">
      <c r="A373" s="41">
        <v>45401</v>
      </c>
      <c r="B373" s="44" t="str">
        <f t="shared" si="66"/>
        <v>Apr</v>
      </c>
      <c r="C373" s="16" t="s">
        <v>44</v>
      </c>
      <c r="D373" s="16"/>
      <c r="E373" s="16" t="s">
        <v>111</v>
      </c>
      <c r="F373" s="16" t="s">
        <v>223</v>
      </c>
      <c r="G373" s="20" t="str">
        <f>IFERROR(VLOOKUP(F373,Sheet2!A:F,2,0),"")</f>
        <v>Jalwa Mota Santra</v>
      </c>
      <c r="H373" s="44">
        <f>IFERROR(VLOOKUP(F373,Sheet2!A:G,7,0),"")</f>
        <v>50</v>
      </c>
      <c r="I373" s="56">
        <f t="shared" si="78"/>
        <v>1800</v>
      </c>
      <c r="J373" s="17">
        <v>59</v>
      </c>
      <c r="K373" s="21">
        <v>400</v>
      </c>
      <c r="L373" s="21">
        <v>0</v>
      </c>
      <c r="M373" s="21">
        <v>0</v>
      </c>
      <c r="N373" s="19">
        <f t="shared" si="67"/>
        <v>400</v>
      </c>
      <c r="O373" s="20">
        <v>1</v>
      </c>
      <c r="P373" s="20">
        <f>IFERROR(VLOOKUP(F373,Sheet2!$A:$F,4,0),"")</f>
        <v>919.43</v>
      </c>
      <c r="Q373" s="20">
        <f>IFERROR(VLOOKUP(F373,Sheet2!$A:$F,5,0),"")</f>
        <v>948.3</v>
      </c>
      <c r="R373" s="20">
        <f>IFERROR(VLOOKUP(F373,Sheet2!$A:$F,6,0),"")</f>
        <v>1030.25</v>
      </c>
      <c r="S373" s="48">
        <f t="shared" si="68"/>
        <v>367772</v>
      </c>
      <c r="T373" s="48">
        <f t="shared" si="69"/>
        <v>0</v>
      </c>
      <c r="U373" s="48">
        <f t="shared" si="70"/>
        <v>0</v>
      </c>
      <c r="V373" s="48">
        <f t="shared" si="71"/>
        <v>367772</v>
      </c>
      <c r="W373" s="48">
        <f t="shared" si="72"/>
        <v>192600</v>
      </c>
      <c r="X373" s="48">
        <f t="shared" si="73"/>
        <v>2700</v>
      </c>
      <c r="Y373" s="48">
        <f t="shared" si="74"/>
        <v>5630.72</v>
      </c>
      <c r="Z373" s="48">
        <f t="shared" si="75"/>
        <v>563.072</v>
      </c>
      <c r="AA373" s="48">
        <f t="shared" si="76"/>
        <v>5692.6579200000006</v>
      </c>
      <c r="AB373" s="42">
        <f t="shared" si="77"/>
        <v>574958.44992000004</v>
      </c>
    </row>
    <row r="374" spans="1:28" x14ac:dyDescent="0.25">
      <c r="A374" s="41">
        <v>45401</v>
      </c>
      <c r="B374" s="44" t="str">
        <f t="shared" si="66"/>
        <v>Apr</v>
      </c>
      <c r="C374" s="16" t="s">
        <v>44</v>
      </c>
      <c r="D374" s="16"/>
      <c r="E374" s="16" t="s">
        <v>111</v>
      </c>
      <c r="F374" s="16" t="s">
        <v>223</v>
      </c>
      <c r="G374" s="20" t="str">
        <f>IFERROR(VLOOKUP(F374,Sheet2!A:F,2,0),"")</f>
        <v>Jalwa Mota Santra</v>
      </c>
      <c r="H374" s="44">
        <f>IFERROR(VLOOKUP(F374,Sheet2!A:G,7,0),"")</f>
        <v>50</v>
      </c>
      <c r="I374" s="56">
        <f t="shared" si="78"/>
        <v>1800</v>
      </c>
      <c r="J374" s="17">
        <v>60</v>
      </c>
      <c r="K374" s="21">
        <v>400</v>
      </c>
      <c r="L374" s="21">
        <v>0</v>
      </c>
      <c r="M374" s="21">
        <v>0</v>
      </c>
      <c r="N374" s="19">
        <f t="shared" si="67"/>
        <v>400</v>
      </c>
      <c r="O374" s="20">
        <v>1</v>
      </c>
      <c r="P374" s="20">
        <f>IFERROR(VLOOKUP(F374,Sheet2!$A:$F,4,0),"")</f>
        <v>919.43</v>
      </c>
      <c r="Q374" s="20">
        <f>IFERROR(VLOOKUP(F374,Sheet2!$A:$F,5,0),"")</f>
        <v>948.3</v>
      </c>
      <c r="R374" s="20">
        <f>IFERROR(VLOOKUP(F374,Sheet2!$A:$F,6,0),"")</f>
        <v>1030.25</v>
      </c>
      <c r="S374" s="48">
        <f t="shared" si="68"/>
        <v>367772</v>
      </c>
      <c r="T374" s="48">
        <f t="shared" si="69"/>
        <v>0</v>
      </c>
      <c r="U374" s="48">
        <f t="shared" si="70"/>
        <v>0</v>
      </c>
      <c r="V374" s="48">
        <f t="shared" si="71"/>
        <v>367772</v>
      </c>
      <c r="W374" s="48">
        <f t="shared" si="72"/>
        <v>192600</v>
      </c>
      <c r="X374" s="48">
        <f t="shared" si="73"/>
        <v>2700</v>
      </c>
      <c r="Y374" s="48">
        <f t="shared" si="74"/>
        <v>5630.72</v>
      </c>
      <c r="Z374" s="48">
        <f t="shared" si="75"/>
        <v>563.072</v>
      </c>
      <c r="AA374" s="48">
        <f t="shared" si="76"/>
        <v>5692.6579200000006</v>
      </c>
      <c r="AB374" s="42">
        <f t="shared" si="77"/>
        <v>574958.44992000004</v>
      </c>
    </row>
    <row r="375" spans="1:28" x14ac:dyDescent="0.25">
      <c r="A375" s="41">
        <v>45401</v>
      </c>
      <c r="B375" s="44" t="str">
        <f t="shared" si="66"/>
        <v>Apr</v>
      </c>
      <c r="C375" s="16" t="s">
        <v>44</v>
      </c>
      <c r="D375" s="16"/>
      <c r="E375" s="16" t="s">
        <v>46</v>
      </c>
      <c r="F375" s="16" t="s">
        <v>223</v>
      </c>
      <c r="G375" s="20" t="str">
        <f>IFERROR(VLOOKUP(F375,Sheet2!A:F,2,0),"")</f>
        <v>Jalwa Mota Santra</v>
      </c>
      <c r="H375" s="44">
        <f>IFERROR(VLOOKUP(F375,Sheet2!A:G,7,0),"")</f>
        <v>50</v>
      </c>
      <c r="I375" s="56">
        <f t="shared" si="78"/>
        <v>1575</v>
      </c>
      <c r="J375" s="17">
        <v>61</v>
      </c>
      <c r="K375" s="21">
        <v>150</v>
      </c>
      <c r="L375" s="21">
        <v>50</v>
      </c>
      <c r="M375" s="21">
        <v>150</v>
      </c>
      <c r="N375" s="19">
        <f t="shared" si="67"/>
        <v>350</v>
      </c>
      <c r="O375" s="20">
        <v>1</v>
      </c>
      <c r="P375" s="20">
        <f>IFERROR(VLOOKUP(F375,Sheet2!$A:$F,4,0),"")</f>
        <v>919.43</v>
      </c>
      <c r="Q375" s="20">
        <f>IFERROR(VLOOKUP(F375,Sheet2!$A:$F,5,0),"")</f>
        <v>948.3</v>
      </c>
      <c r="R375" s="20">
        <f>IFERROR(VLOOKUP(F375,Sheet2!$A:$F,6,0),"")</f>
        <v>1030.25</v>
      </c>
      <c r="S375" s="48">
        <f t="shared" si="68"/>
        <v>137914.5</v>
      </c>
      <c r="T375" s="48">
        <f t="shared" si="69"/>
        <v>47415</v>
      </c>
      <c r="U375" s="48">
        <f t="shared" si="70"/>
        <v>154537.5</v>
      </c>
      <c r="V375" s="48">
        <f t="shared" si="71"/>
        <v>339867</v>
      </c>
      <c r="W375" s="48">
        <f t="shared" si="72"/>
        <v>168525</v>
      </c>
      <c r="X375" s="48">
        <f t="shared" si="73"/>
        <v>2362.5</v>
      </c>
      <c r="Y375" s="48">
        <f t="shared" si="74"/>
        <v>5107.5450000000001</v>
      </c>
      <c r="Z375" s="48">
        <f t="shared" si="75"/>
        <v>510.75450000000001</v>
      </c>
      <c r="AA375" s="48">
        <f t="shared" si="76"/>
        <v>5163.7279950000002</v>
      </c>
      <c r="AB375" s="42">
        <f t="shared" si="77"/>
        <v>521536.52749499999</v>
      </c>
    </row>
    <row r="376" spans="1:28" x14ac:dyDescent="0.25">
      <c r="A376" s="41">
        <v>45401</v>
      </c>
      <c r="B376" s="44" t="str">
        <f t="shared" si="66"/>
        <v>Apr</v>
      </c>
      <c r="C376" s="16" t="s">
        <v>44</v>
      </c>
      <c r="D376" s="16"/>
      <c r="E376" s="16" t="s">
        <v>84</v>
      </c>
      <c r="F376" s="16" t="s">
        <v>216</v>
      </c>
      <c r="G376" s="20" t="str">
        <f>IFERROR(VLOOKUP(F376,Sheet2!A:F,2,0),"")</f>
        <v>Jugni Saunfi</v>
      </c>
      <c r="H376" s="44">
        <f>IFERROR(VLOOKUP(F376,Sheet2!A:G,7,0),"")</f>
        <v>50</v>
      </c>
      <c r="I376" s="56">
        <f t="shared" si="78"/>
        <v>1575</v>
      </c>
      <c r="J376" s="17">
        <v>62</v>
      </c>
      <c r="K376" s="21">
        <v>350</v>
      </c>
      <c r="L376" s="21">
        <v>0</v>
      </c>
      <c r="M376" s="21">
        <v>0</v>
      </c>
      <c r="N376" s="19">
        <f t="shared" si="67"/>
        <v>350</v>
      </c>
      <c r="O376" s="20">
        <v>1</v>
      </c>
      <c r="P376" s="20">
        <f>IFERROR(VLOOKUP(F376,Sheet2!$A:$F,4,0),"")</f>
        <v>919.43</v>
      </c>
      <c r="Q376" s="20">
        <f>IFERROR(VLOOKUP(F376,Sheet2!$A:$F,5,0),"")</f>
        <v>948.3</v>
      </c>
      <c r="R376" s="20">
        <f>IFERROR(VLOOKUP(F376,Sheet2!$A:$F,6,0),"")</f>
        <v>1030.25</v>
      </c>
      <c r="S376" s="48">
        <f t="shared" si="68"/>
        <v>321800.5</v>
      </c>
      <c r="T376" s="48">
        <f t="shared" si="69"/>
        <v>0</v>
      </c>
      <c r="U376" s="48">
        <f t="shared" si="70"/>
        <v>0</v>
      </c>
      <c r="V376" s="48">
        <f t="shared" si="71"/>
        <v>321800.5</v>
      </c>
      <c r="W376" s="48">
        <f t="shared" si="72"/>
        <v>168525</v>
      </c>
      <c r="X376" s="48">
        <f t="shared" si="73"/>
        <v>2362.5</v>
      </c>
      <c r="Y376" s="48">
        <f t="shared" si="74"/>
        <v>4926.88</v>
      </c>
      <c r="Z376" s="48">
        <f t="shared" si="75"/>
        <v>492.68800000000005</v>
      </c>
      <c r="AA376" s="48">
        <f t="shared" si="76"/>
        <v>4981.0756800000008</v>
      </c>
      <c r="AB376" s="42">
        <f t="shared" si="77"/>
        <v>503088.64368000004</v>
      </c>
    </row>
    <row r="377" spans="1:28" x14ac:dyDescent="0.25">
      <c r="A377" s="41">
        <v>45401</v>
      </c>
      <c r="B377" s="44" t="str">
        <f t="shared" si="66"/>
        <v>Apr</v>
      </c>
      <c r="C377" s="16" t="s">
        <v>44</v>
      </c>
      <c r="D377" s="16"/>
      <c r="E377" s="16" t="s">
        <v>84</v>
      </c>
      <c r="F377" s="16" t="s">
        <v>216</v>
      </c>
      <c r="G377" s="20" t="str">
        <f>IFERROR(VLOOKUP(F377,Sheet2!A:F,2,0),"")</f>
        <v>Jugni Saunfi</v>
      </c>
      <c r="H377" s="44">
        <f>IFERROR(VLOOKUP(F377,Sheet2!A:G,7,0),"")</f>
        <v>50</v>
      </c>
      <c r="I377" s="56">
        <f t="shared" si="78"/>
        <v>1575</v>
      </c>
      <c r="J377" s="17">
        <v>63</v>
      </c>
      <c r="K377" s="21">
        <v>250</v>
      </c>
      <c r="L377" s="21">
        <v>100</v>
      </c>
      <c r="M377" s="21">
        <v>0</v>
      </c>
      <c r="N377" s="19">
        <f t="shared" si="67"/>
        <v>350</v>
      </c>
      <c r="O377" s="20">
        <v>1</v>
      </c>
      <c r="P377" s="20">
        <f>IFERROR(VLOOKUP(F377,Sheet2!$A:$F,4,0),"")</f>
        <v>919.43</v>
      </c>
      <c r="Q377" s="20">
        <f>IFERROR(VLOOKUP(F377,Sheet2!$A:$F,5,0),"")</f>
        <v>948.3</v>
      </c>
      <c r="R377" s="20">
        <f>IFERROR(VLOOKUP(F377,Sheet2!$A:$F,6,0),"")</f>
        <v>1030.25</v>
      </c>
      <c r="S377" s="48">
        <f t="shared" si="68"/>
        <v>229857.5</v>
      </c>
      <c r="T377" s="48">
        <f t="shared" si="69"/>
        <v>94830</v>
      </c>
      <c r="U377" s="48">
        <f t="shared" si="70"/>
        <v>0</v>
      </c>
      <c r="V377" s="48">
        <f t="shared" si="71"/>
        <v>324687.5</v>
      </c>
      <c r="W377" s="48">
        <f t="shared" si="72"/>
        <v>168525</v>
      </c>
      <c r="X377" s="48">
        <f t="shared" si="73"/>
        <v>2362.5</v>
      </c>
      <c r="Y377" s="48">
        <f t="shared" si="74"/>
        <v>4955.75</v>
      </c>
      <c r="Z377" s="48">
        <f t="shared" si="75"/>
        <v>495.57500000000005</v>
      </c>
      <c r="AA377" s="48">
        <f t="shared" si="76"/>
        <v>5010.26325</v>
      </c>
      <c r="AB377" s="42">
        <f t="shared" si="77"/>
        <v>506036.58825000003</v>
      </c>
    </row>
    <row r="378" spans="1:28" x14ac:dyDescent="0.25">
      <c r="A378" s="41">
        <v>45401</v>
      </c>
      <c r="B378" s="44" t="str">
        <f t="shared" si="66"/>
        <v>Apr</v>
      </c>
      <c r="C378" s="16" t="s">
        <v>44</v>
      </c>
      <c r="D378" s="16"/>
      <c r="E378" s="16" t="s">
        <v>84</v>
      </c>
      <c r="F378" s="16" t="s">
        <v>216</v>
      </c>
      <c r="G378" s="20" t="str">
        <f>IFERROR(VLOOKUP(F378,Sheet2!A:F,2,0),"")</f>
        <v>Jugni Saunfi</v>
      </c>
      <c r="H378" s="44">
        <f>IFERROR(VLOOKUP(F378,Sheet2!A:G,7,0),"")</f>
        <v>50</v>
      </c>
      <c r="I378" s="56">
        <f t="shared" si="78"/>
        <v>1575</v>
      </c>
      <c r="J378" s="17">
        <v>64</v>
      </c>
      <c r="K378" s="21">
        <v>0</v>
      </c>
      <c r="L378" s="21">
        <v>350</v>
      </c>
      <c r="M378" s="21">
        <v>0</v>
      </c>
      <c r="N378" s="19">
        <f t="shared" si="67"/>
        <v>350</v>
      </c>
      <c r="O378" s="20">
        <v>1</v>
      </c>
      <c r="P378" s="20">
        <f>IFERROR(VLOOKUP(F378,Sheet2!$A:$F,4,0),"")</f>
        <v>919.43</v>
      </c>
      <c r="Q378" s="20">
        <f>IFERROR(VLOOKUP(F378,Sheet2!$A:$F,5,0),"")</f>
        <v>948.3</v>
      </c>
      <c r="R378" s="20">
        <f>IFERROR(VLOOKUP(F378,Sheet2!$A:$F,6,0),"")</f>
        <v>1030.25</v>
      </c>
      <c r="S378" s="48">
        <f t="shared" si="68"/>
        <v>0</v>
      </c>
      <c r="T378" s="48">
        <f t="shared" si="69"/>
        <v>331905</v>
      </c>
      <c r="U378" s="48">
        <f t="shared" si="70"/>
        <v>0</v>
      </c>
      <c r="V378" s="48">
        <f t="shared" si="71"/>
        <v>331905</v>
      </c>
      <c r="W378" s="48">
        <f t="shared" si="72"/>
        <v>168525</v>
      </c>
      <c r="X378" s="48">
        <f t="shared" si="73"/>
        <v>2362.5</v>
      </c>
      <c r="Y378" s="48">
        <f t="shared" si="74"/>
        <v>5027.9250000000002</v>
      </c>
      <c r="Z378" s="48">
        <f t="shared" si="75"/>
        <v>502.79250000000002</v>
      </c>
      <c r="AA378" s="48">
        <f t="shared" si="76"/>
        <v>5083.2321750000001</v>
      </c>
      <c r="AB378" s="42">
        <f t="shared" si="77"/>
        <v>513406.44967499998</v>
      </c>
    </row>
    <row r="379" spans="1:28" x14ac:dyDescent="0.25">
      <c r="A379" s="41">
        <v>45401</v>
      </c>
      <c r="B379" s="44" t="str">
        <f t="shared" si="66"/>
        <v>Apr</v>
      </c>
      <c r="C379" s="16" t="s">
        <v>44</v>
      </c>
      <c r="D379" s="16"/>
      <c r="E379" s="16" t="s">
        <v>84</v>
      </c>
      <c r="F379" s="16" t="s">
        <v>216</v>
      </c>
      <c r="G379" s="20" t="str">
        <f>IFERROR(VLOOKUP(F379,Sheet2!A:F,2,0),"")</f>
        <v>Jugni Saunfi</v>
      </c>
      <c r="H379" s="44">
        <f>IFERROR(VLOOKUP(F379,Sheet2!A:G,7,0),"")</f>
        <v>50</v>
      </c>
      <c r="I379" s="56">
        <f t="shared" si="78"/>
        <v>1575</v>
      </c>
      <c r="J379" s="17">
        <v>65</v>
      </c>
      <c r="K379" s="21">
        <v>0</v>
      </c>
      <c r="L379" s="21">
        <v>0</v>
      </c>
      <c r="M379" s="21">
        <v>350</v>
      </c>
      <c r="N379" s="19">
        <f t="shared" si="67"/>
        <v>350</v>
      </c>
      <c r="O379" s="20">
        <v>1</v>
      </c>
      <c r="P379" s="20">
        <f>IFERROR(VLOOKUP(F379,Sheet2!$A:$F,4,0),"")</f>
        <v>919.43</v>
      </c>
      <c r="Q379" s="20">
        <f>IFERROR(VLOOKUP(F379,Sheet2!$A:$F,5,0),"")</f>
        <v>948.3</v>
      </c>
      <c r="R379" s="20">
        <f>IFERROR(VLOOKUP(F379,Sheet2!$A:$F,6,0),"")</f>
        <v>1030.25</v>
      </c>
      <c r="S379" s="48">
        <f t="shared" si="68"/>
        <v>0</v>
      </c>
      <c r="T379" s="48">
        <f t="shared" si="69"/>
        <v>0</v>
      </c>
      <c r="U379" s="48">
        <f t="shared" si="70"/>
        <v>360587.5</v>
      </c>
      <c r="V379" s="48">
        <f t="shared" si="71"/>
        <v>360587.5</v>
      </c>
      <c r="W379" s="48">
        <f t="shared" si="72"/>
        <v>168525</v>
      </c>
      <c r="X379" s="48">
        <f t="shared" si="73"/>
        <v>2362.5</v>
      </c>
      <c r="Y379" s="48">
        <f t="shared" si="74"/>
        <v>5314.75</v>
      </c>
      <c r="Z379" s="48">
        <f t="shared" si="75"/>
        <v>531.47500000000002</v>
      </c>
      <c r="AA379" s="48">
        <f t="shared" si="76"/>
        <v>5373.2122499999996</v>
      </c>
      <c r="AB379" s="42">
        <f t="shared" si="77"/>
        <v>542694.43724999996</v>
      </c>
    </row>
    <row r="380" spans="1:28" x14ac:dyDescent="0.25">
      <c r="A380" s="41">
        <v>45402</v>
      </c>
      <c r="B380" s="44" t="str">
        <f t="shared" si="66"/>
        <v>Apr</v>
      </c>
      <c r="C380" s="16" t="s">
        <v>105</v>
      </c>
      <c r="D380" s="16"/>
      <c r="E380" s="16" t="s">
        <v>108</v>
      </c>
      <c r="F380" s="16" t="s">
        <v>213</v>
      </c>
      <c r="G380" s="20" t="str">
        <f>IFERROR(VLOOKUP(F380,Sheet2!A:F,2,0),"")</f>
        <v>Malwa</v>
      </c>
      <c r="H380" s="44">
        <f>IFERROR(VLOOKUP(F380,Sheet2!A:G,7,0),"")</f>
        <v>50</v>
      </c>
      <c r="I380" s="56">
        <f t="shared" si="78"/>
        <v>1350</v>
      </c>
      <c r="J380" s="17">
        <v>11</v>
      </c>
      <c r="K380" s="21">
        <v>200</v>
      </c>
      <c r="L380" s="21">
        <v>100</v>
      </c>
      <c r="M380" s="21">
        <v>0</v>
      </c>
      <c r="N380" s="19">
        <f t="shared" si="67"/>
        <v>300</v>
      </c>
      <c r="O380" s="20">
        <v>1</v>
      </c>
      <c r="P380" s="20">
        <f>IFERROR(VLOOKUP(F380,Sheet2!$A:$F,4,0),"")</f>
        <v>919.43</v>
      </c>
      <c r="Q380" s="20">
        <f>IFERROR(VLOOKUP(F380,Sheet2!$A:$F,5,0),"")</f>
        <v>948.3</v>
      </c>
      <c r="R380" s="20">
        <f>IFERROR(VLOOKUP(F380,Sheet2!$A:$F,6,0),"")</f>
        <v>1030.25</v>
      </c>
      <c r="S380" s="48">
        <f t="shared" si="68"/>
        <v>183886</v>
      </c>
      <c r="T380" s="48">
        <f t="shared" si="69"/>
        <v>94830</v>
      </c>
      <c r="U380" s="48">
        <f t="shared" si="70"/>
        <v>0</v>
      </c>
      <c r="V380" s="48">
        <f t="shared" si="71"/>
        <v>278716</v>
      </c>
      <c r="W380" s="48">
        <f t="shared" si="72"/>
        <v>144450</v>
      </c>
      <c r="X380" s="48">
        <f t="shared" si="73"/>
        <v>2025</v>
      </c>
      <c r="Y380" s="48">
        <f t="shared" si="74"/>
        <v>4251.91</v>
      </c>
      <c r="Z380" s="48">
        <f t="shared" si="75"/>
        <v>425.19100000000003</v>
      </c>
      <c r="AA380" s="48">
        <f t="shared" si="76"/>
        <v>4298.6810099999993</v>
      </c>
      <c r="AB380" s="42">
        <f t="shared" si="77"/>
        <v>434166.78200999997</v>
      </c>
    </row>
    <row r="381" spans="1:28" x14ac:dyDescent="0.25">
      <c r="A381" s="41">
        <v>45402</v>
      </c>
      <c r="B381" s="44" t="str">
        <f t="shared" si="66"/>
        <v>Apr</v>
      </c>
      <c r="C381" s="16" t="s">
        <v>105</v>
      </c>
      <c r="D381" s="16"/>
      <c r="E381" s="16" t="s">
        <v>108</v>
      </c>
      <c r="F381" s="16" t="s">
        <v>213</v>
      </c>
      <c r="G381" s="20" t="str">
        <f>IFERROR(VLOOKUP(F381,Sheet2!A:F,2,0),"")</f>
        <v>Malwa</v>
      </c>
      <c r="H381" s="44">
        <f>IFERROR(VLOOKUP(F381,Sheet2!A:G,7,0),"")</f>
        <v>50</v>
      </c>
      <c r="I381" s="56">
        <f t="shared" si="78"/>
        <v>1350</v>
      </c>
      <c r="J381" s="17">
        <v>12</v>
      </c>
      <c r="K381" s="21">
        <v>100</v>
      </c>
      <c r="L381" s="21">
        <v>150</v>
      </c>
      <c r="M381" s="21">
        <v>50</v>
      </c>
      <c r="N381" s="19">
        <f t="shared" si="67"/>
        <v>300</v>
      </c>
      <c r="O381" s="20">
        <v>1</v>
      </c>
      <c r="P381" s="20">
        <f>IFERROR(VLOOKUP(F381,Sheet2!$A:$F,4,0),"")</f>
        <v>919.43</v>
      </c>
      <c r="Q381" s="20">
        <f>IFERROR(VLOOKUP(F381,Sheet2!$A:$F,5,0),"")</f>
        <v>948.3</v>
      </c>
      <c r="R381" s="20">
        <f>IFERROR(VLOOKUP(F381,Sheet2!$A:$F,6,0),"")</f>
        <v>1030.25</v>
      </c>
      <c r="S381" s="48">
        <f t="shared" si="68"/>
        <v>91943</v>
      </c>
      <c r="T381" s="48">
        <f t="shared" si="69"/>
        <v>142245</v>
      </c>
      <c r="U381" s="48">
        <f t="shared" si="70"/>
        <v>51512.5</v>
      </c>
      <c r="V381" s="48">
        <f t="shared" si="71"/>
        <v>285700.5</v>
      </c>
      <c r="W381" s="48">
        <f t="shared" si="72"/>
        <v>144450</v>
      </c>
      <c r="X381" s="48">
        <f t="shared" si="73"/>
        <v>2025</v>
      </c>
      <c r="Y381" s="48">
        <f t="shared" si="74"/>
        <v>4321.7550000000001</v>
      </c>
      <c r="Z381" s="48">
        <f t="shared" si="75"/>
        <v>432.17550000000006</v>
      </c>
      <c r="AA381" s="48">
        <f t="shared" si="76"/>
        <v>4369.2943050000003</v>
      </c>
      <c r="AB381" s="42">
        <f t="shared" si="77"/>
        <v>441298.72480500001</v>
      </c>
    </row>
    <row r="382" spans="1:28" x14ac:dyDescent="0.25">
      <c r="A382" s="41">
        <v>45402</v>
      </c>
      <c r="B382" s="44" t="str">
        <f t="shared" si="66"/>
        <v>Apr</v>
      </c>
      <c r="C382" s="16" t="s">
        <v>105</v>
      </c>
      <c r="D382" s="16"/>
      <c r="E382" s="16" t="s">
        <v>108</v>
      </c>
      <c r="F382" s="16" t="s">
        <v>213</v>
      </c>
      <c r="G382" s="20" t="str">
        <f>IFERROR(VLOOKUP(F382,Sheet2!A:F,2,0),"")</f>
        <v>Malwa</v>
      </c>
      <c r="H382" s="44">
        <f>IFERROR(VLOOKUP(F382,Sheet2!A:G,7,0),"")</f>
        <v>50</v>
      </c>
      <c r="I382" s="56">
        <f t="shared" si="78"/>
        <v>1350</v>
      </c>
      <c r="J382" s="17">
        <v>13</v>
      </c>
      <c r="K382" s="21">
        <v>100</v>
      </c>
      <c r="L382" s="21">
        <v>150</v>
      </c>
      <c r="M382" s="21">
        <v>50</v>
      </c>
      <c r="N382" s="19">
        <f t="shared" si="67"/>
        <v>300</v>
      </c>
      <c r="O382" s="20">
        <v>1</v>
      </c>
      <c r="P382" s="20">
        <f>IFERROR(VLOOKUP(F382,Sheet2!$A:$F,4,0),"")</f>
        <v>919.43</v>
      </c>
      <c r="Q382" s="20">
        <f>IFERROR(VLOOKUP(F382,Sheet2!$A:$F,5,0),"")</f>
        <v>948.3</v>
      </c>
      <c r="R382" s="20">
        <f>IFERROR(VLOOKUP(F382,Sheet2!$A:$F,6,0),"")</f>
        <v>1030.25</v>
      </c>
      <c r="S382" s="48">
        <f t="shared" si="68"/>
        <v>91943</v>
      </c>
      <c r="T382" s="48">
        <f t="shared" si="69"/>
        <v>142245</v>
      </c>
      <c r="U382" s="48">
        <f t="shared" si="70"/>
        <v>51512.5</v>
      </c>
      <c r="V382" s="48">
        <f t="shared" si="71"/>
        <v>285700.5</v>
      </c>
      <c r="W382" s="48">
        <f t="shared" si="72"/>
        <v>144450</v>
      </c>
      <c r="X382" s="48">
        <f t="shared" si="73"/>
        <v>2025</v>
      </c>
      <c r="Y382" s="48">
        <f t="shared" si="74"/>
        <v>4321.7550000000001</v>
      </c>
      <c r="Z382" s="48">
        <f t="shared" si="75"/>
        <v>432.17550000000006</v>
      </c>
      <c r="AA382" s="48">
        <f t="shared" si="76"/>
        <v>4369.2943050000003</v>
      </c>
      <c r="AB382" s="42">
        <f t="shared" si="77"/>
        <v>441298.72480500001</v>
      </c>
    </row>
    <row r="383" spans="1:28" x14ac:dyDescent="0.25">
      <c r="A383" s="41">
        <v>45402</v>
      </c>
      <c r="B383" s="44" t="str">
        <f t="shared" si="66"/>
        <v>Apr</v>
      </c>
      <c r="C383" s="16" t="s">
        <v>105</v>
      </c>
      <c r="D383" s="16"/>
      <c r="E383" s="16" t="s">
        <v>108</v>
      </c>
      <c r="F383" s="16" t="s">
        <v>213</v>
      </c>
      <c r="G383" s="20" t="str">
        <f>IFERROR(VLOOKUP(F383,Sheet2!A:F,2,0),"")</f>
        <v>Malwa</v>
      </c>
      <c r="H383" s="44">
        <f>IFERROR(VLOOKUP(F383,Sheet2!A:G,7,0),"")</f>
        <v>50</v>
      </c>
      <c r="I383" s="56">
        <f t="shared" si="78"/>
        <v>1350</v>
      </c>
      <c r="J383" s="17">
        <v>14</v>
      </c>
      <c r="K383" s="21">
        <v>100</v>
      </c>
      <c r="L383" s="21">
        <v>150</v>
      </c>
      <c r="M383" s="21">
        <v>50</v>
      </c>
      <c r="N383" s="19">
        <f t="shared" si="67"/>
        <v>300</v>
      </c>
      <c r="O383" s="20">
        <v>1</v>
      </c>
      <c r="P383" s="20">
        <f>IFERROR(VLOOKUP(F383,Sheet2!$A:$F,4,0),"")</f>
        <v>919.43</v>
      </c>
      <c r="Q383" s="20">
        <f>IFERROR(VLOOKUP(F383,Sheet2!$A:$F,5,0),"")</f>
        <v>948.3</v>
      </c>
      <c r="R383" s="20">
        <f>IFERROR(VLOOKUP(F383,Sheet2!$A:$F,6,0),"")</f>
        <v>1030.25</v>
      </c>
      <c r="S383" s="48">
        <f t="shared" si="68"/>
        <v>91943</v>
      </c>
      <c r="T383" s="48">
        <f t="shared" si="69"/>
        <v>142245</v>
      </c>
      <c r="U383" s="48">
        <f t="shared" si="70"/>
        <v>51512.5</v>
      </c>
      <c r="V383" s="48">
        <f t="shared" si="71"/>
        <v>285700.5</v>
      </c>
      <c r="W383" s="48">
        <f t="shared" si="72"/>
        <v>144450</v>
      </c>
      <c r="X383" s="48">
        <f t="shared" si="73"/>
        <v>2025</v>
      </c>
      <c r="Y383" s="48">
        <f t="shared" si="74"/>
        <v>4321.7550000000001</v>
      </c>
      <c r="Z383" s="48">
        <f t="shared" si="75"/>
        <v>432.17550000000006</v>
      </c>
      <c r="AA383" s="48">
        <f t="shared" si="76"/>
        <v>4369.2943050000003</v>
      </c>
      <c r="AB383" s="42">
        <f t="shared" si="77"/>
        <v>441298.72480500001</v>
      </c>
    </row>
    <row r="384" spans="1:28" x14ac:dyDescent="0.25">
      <c r="A384" s="41">
        <v>45402</v>
      </c>
      <c r="B384" s="44" t="str">
        <f t="shared" si="66"/>
        <v>Apr</v>
      </c>
      <c r="C384" s="16" t="s">
        <v>105</v>
      </c>
      <c r="D384" s="16"/>
      <c r="E384" s="16" t="s">
        <v>107</v>
      </c>
      <c r="F384" s="16" t="s">
        <v>213</v>
      </c>
      <c r="G384" s="20" t="str">
        <f>IFERROR(VLOOKUP(F384,Sheet2!A:F,2,0),"")</f>
        <v>Malwa</v>
      </c>
      <c r="H384" s="44">
        <f>IFERROR(VLOOKUP(F384,Sheet2!A:G,7,0),"")</f>
        <v>50</v>
      </c>
      <c r="I384" s="56">
        <f t="shared" si="78"/>
        <v>900</v>
      </c>
      <c r="J384" s="17">
        <v>15</v>
      </c>
      <c r="K384" s="21">
        <v>100</v>
      </c>
      <c r="L384" s="21">
        <v>50</v>
      </c>
      <c r="M384" s="21">
        <v>50</v>
      </c>
      <c r="N384" s="19">
        <f t="shared" si="67"/>
        <v>200</v>
      </c>
      <c r="O384" s="20">
        <v>1</v>
      </c>
      <c r="P384" s="20">
        <f>IFERROR(VLOOKUP(F384,Sheet2!$A:$F,4,0),"")</f>
        <v>919.43</v>
      </c>
      <c r="Q384" s="20">
        <f>IFERROR(VLOOKUP(F384,Sheet2!$A:$F,5,0),"")</f>
        <v>948.3</v>
      </c>
      <c r="R384" s="20">
        <f>IFERROR(VLOOKUP(F384,Sheet2!$A:$F,6,0),"")</f>
        <v>1030.25</v>
      </c>
      <c r="S384" s="48">
        <f t="shared" si="68"/>
        <v>91943</v>
      </c>
      <c r="T384" s="48">
        <f t="shared" si="69"/>
        <v>47415</v>
      </c>
      <c r="U384" s="48">
        <f t="shared" si="70"/>
        <v>51512.5</v>
      </c>
      <c r="V384" s="48">
        <f t="shared" si="71"/>
        <v>190870.5</v>
      </c>
      <c r="W384" s="48">
        <f t="shared" si="72"/>
        <v>96300</v>
      </c>
      <c r="X384" s="48">
        <f t="shared" si="73"/>
        <v>1350</v>
      </c>
      <c r="Y384" s="48">
        <f t="shared" si="74"/>
        <v>2885.2049999999999</v>
      </c>
      <c r="Z384" s="48">
        <f t="shared" si="75"/>
        <v>288.52050000000003</v>
      </c>
      <c r="AA384" s="48">
        <f t="shared" si="76"/>
        <v>2916.9422549999999</v>
      </c>
      <c r="AB384" s="42">
        <f t="shared" si="77"/>
        <v>294611.167755</v>
      </c>
    </row>
    <row r="385" spans="1:28" x14ac:dyDescent="0.25">
      <c r="A385" s="41">
        <v>45403</v>
      </c>
      <c r="B385" s="44" t="str">
        <f t="shared" si="66"/>
        <v>Apr</v>
      </c>
      <c r="C385" s="16" t="s">
        <v>113</v>
      </c>
      <c r="D385" s="16"/>
      <c r="E385" s="16" t="s">
        <v>114</v>
      </c>
      <c r="F385" s="16" t="s">
        <v>223</v>
      </c>
      <c r="G385" s="20" t="str">
        <f>IFERROR(VLOOKUP(F385,Sheet2!A:F,2,0),"")</f>
        <v>Jalwa Mota Santra</v>
      </c>
      <c r="H385" s="44">
        <f>IFERROR(VLOOKUP(F385,Sheet2!A:G,7,0),"")</f>
        <v>50</v>
      </c>
      <c r="I385" s="56">
        <f t="shared" si="78"/>
        <v>562.5</v>
      </c>
      <c r="J385" s="17">
        <v>1</v>
      </c>
      <c r="K385" s="21">
        <v>0</v>
      </c>
      <c r="L385" s="21">
        <v>50</v>
      </c>
      <c r="M385" s="21">
        <v>75</v>
      </c>
      <c r="N385" s="19">
        <f t="shared" si="67"/>
        <v>125</v>
      </c>
      <c r="O385" s="20">
        <v>1</v>
      </c>
      <c r="P385" s="20">
        <f>IFERROR(VLOOKUP(F385,Sheet2!$A:$F,4,0),"")</f>
        <v>919.43</v>
      </c>
      <c r="Q385" s="20">
        <f>IFERROR(VLOOKUP(F385,Sheet2!$A:$F,5,0),"")</f>
        <v>948.3</v>
      </c>
      <c r="R385" s="20">
        <f>IFERROR(VLOOKUP(F385,Sheet2!$A:$F,6,0),"")</f>
        <v>1030.25</v>
      </c>
      <c r="S385" s="48">
        <f t="shared" si="68"/>
        <v>0</v>
      </c>
      <c r="T385" s="48">
        <f t="shared" si="69"/>
        <v>47415</v>
      </c>
      <c r="U385" s="48">
        <f t="shared" si="70"/>
        <v>77268.75</v>
      </c>
      <c r="V385" s="48">
        <f t="shared" si="71"/>
        <v>124683.75</v>
      </c>
      <c r="W385" s="48">
        <f t="shared" si="72"/>
        <v>60187.5</v>
      </c>
      <c r="X385" s="48">
        <f t="shared" si="73"/>
        <v>843.75</v>
      </c>
      <c r="Y385" s="48">
        <f t="shared" si="74"/>
        <v>1857.15</v>
      </c>
      <c r="Z385" s="48">
        <f t="shared" si="75"/>
        <v>185.71500000000003</v>
      </c>
      <c r="AA385" s="48">
        <f t="shared" si="76"/>
        <v>1877.5786499999999</v>
      </c>
      <c r="AB385" s="42">
        <f t="shared" si="77"/>
        <v>189635.44365</v>
      </c>
    </row>
    <row r="386" spans="1:28" x14ac:dyDescent="0.25">
      <c r="A386" s="41">
        <v>45403</v>
      </c>
      <c r="B386" s="44" t="str">
        <f t="shared" si="66"/>
        <v>Apr</v>
      </c>
      <c r="C386" s="16" t="s">
        <v>113</v>
      </c>
      <c r="D386" s="16"/>
      <c r="E386" s="16" t="s">
        <v>114</v>
      </c>
      <c r="F386" s="16" t="s">
        <v>223</v>
      </c>
      <c r="G386" s="20" t="str">
        <f>IFERROR(VLOOKUP(F386,Sheet2!A:F,2,0),"")</f>
        <v>Jalwa Mota Santra</v>
      </c>
      <c r="H386" s="44">
        <f>IFERROR(VLOOKUP(F386,Sheet2!A:G,7,0),"")</f>
        <v>50</v>
      </c>
      <c r="I386" s="56">
        <f t="shared" si="78"/>
        <v>562.5</v>
      </c>
      <c r="J386" s="17">
        <v>2</v>
      </c>
      <c r="K386" s="21">
        <v>0</v>
      </c>
      <c r="L386" s="21">
        <v>50</v>
      </c>
      <c r="M386" s="21">
        <v>75</v>
      </c>
      <c r="N386" s="19">
        <f t="shared" si="67"/>
        <v>125</v>
      </c>
      <c r="O386" s="20">
        <v>1</v>
      </c>
      <c r="P386" s="20">
        <f>IFERROR(VLOOKUP(F386,Sheet2!$A:$F,4,0),"")</f>
        <v>919.43</v>
      </c>
      <c r="Q386" s="20">
        <f>IFERROR(VLOOKUP(F386,Sheet2!$A:$F,5,0),"")</f>
        <v>948.3</v>
      </c>
      <c r="R386" s="20">
        <f>IFERROR(VLOOKUP(F386,Sheet2!$A:$F,6,0),"")</f>
        <v>1030.25</v>
      </c>
      <c r="S386" s="48">
        <f t="shared" si="68"/>
        <v>0</v>
      </c>
      <c r="T386" s="48">
        <f t="shared" si="69"/>
        <v>47415</v>
      </c>
      <c r="U386" s="48">
        <f t="shared" si="70"/>
        <v>77268.75</v>
      </c>
      <c r="V386" s="48">
        <f t="shared" si="71"/>
        <v>124683.75</v>
      </c>
      <c r="W386" s="48">
        <f t="shared" si="72"/>
        <v>60187.5</v>
      </c>
      <c r="X386" s="48">
        <f t="shared" si="73"/>
        <v>843.75</v>
      </c>
      <c r="Y386" s="48">
        <f t="shared" si="74"/>
        <v>1857.15</v>
      </c>
      <c r="Z386" s="48">
        <f t="shared" si="75"/>
        <v>185.71500000000003</v>
      </c>
      <c r="AA386" s="48">
        <f t="shared" si="76"/>
        <v>1877.5786499999999</v>
      </c>
      <c r="AB386" s="42">
        <f t="shared" si="77"/>
        <v>189635.44365</v>
      </c>
    </row>
    <row r="387" spans="1:28" x14ac:dyDescent="0.25">
      <c r="A387" s="41">
        <v>45403</v>
      </c>
      <c r="B387" s="44" t="str">
        <f t="shared" si="66"/>
        <v>Apr</v>
      </c>
      <c r="C387" s="16" t="s">
        <v>113</v>
      </c>
      <c r="D387" s="16"/>
      <c r="E387" s="16" t="s">
        <v>114</v>
      </c>
      <c r="F387" s="16" t="s">
        <v>223</v>
      </c>
      <c r="G387" s="20" t="str">
        <f>IFERROR(VLOOKUP(F387,Sheet2!A:F,2,0),"")</f>
        <v>Jalwa Mota Santra</v>
      </c>
      <c r="H387" s="44">
        <f>IFERROR(VLOOKUP(F387,Sheet2!A:G,7,0),"")</f>
        <v>50</v>
      </c>
      <c r="I387" s="56">
        <f t="shared" si="78"/>
        <v>562.5</v>
      </c>
      <c r="J387" s="17">
        <v>3</v>
      </c>
      <c r="K387" s="21">
        <v>0</v>
      </c>
      <c r="L387" s="21">
        <v>50</v>
      </c>
      <c r="M387" s="21">
        <v>75</v>
      </c>
      <c r="N387" s="19">
        <f t="shared" si="67"/>
        <v>125</v>
      </c>
      <c r="O387" s="20">
        <v>1</v>
      </c>
      <c r="P387" s="20">
        <f>IFERROR(VLOOKUP(F387,Sheet2!$A:$F,4,0),"")</f>
        <v>919.43</v>
      </c>
      <c r="Q387" s="20">
        <f>IFERROR(VLOOKUP(F387,Sheet2!$A:$F,5,0),"")</f>
        <v>948.3</v>
      </c>
      <c r="R387" s="20">
        <f>IFERROR(VLOOKUP(F387,Sheet2!$A:$F,6,0),"")</f>
        <v>1030.25</v>
      </c>
      <c r="S387" s="48">
        <f t="shared" si="68"/>
        <v>0</v>
      </c>
      <c r="T387" s="48">
        <f t="shared" si="69"/>
        <v>47415</v>
      </c>
      <c r="U387" s="48">
        <f t="shared" si="70"/>
        <v>77268.75</v>
      </c>
      <c r="V387" s="48">
        <f t="shared" si="71"/>
        <v>124683.75</v>
      </c>
      <c r="W387" s="48">
        <f t="shared" si="72"/>
        <v>60187.5</v>
      </c>
      <c r="X387" s="48">
        <f t="shared" si="73"/>
        <v>843.75</v>
      </c>
      <c r="Y387" s="48">
        <f t="shared" si="74"/>
        <v>1857.15</v>
      </c>
      <c r="Z387" s="48">
        <f t="shared" si="75"/>
        <v>185.71500000000003</v>
      </c>
      <c r="AA387" s="48">
        <f t="shared" si="76"/>
        <v>1877.5786499999999</v>
      </c>
      <c r="AB387" s="42">
        <f t="shared" si="77"/>
        <v>189635.44365</v>
      </c>
    </row>
    <row r="388" spans="1:28" x14ac:dyDescent="0.25">
      <c r="A388" s="41">
        <v>45403</v>
      </c>
      <c r="B388" s="44" t="str">
        <f t="shared" si="66"/>
        <v>Apr</v>
      </c>
      <c r="C388" s="16" t="s">
        <v>113</v>
      </c>
      <c r="D388" s="16"/>
      <c r="E388" s="16" t="s">
        <v>114</v>
      </c>
      <c r="F388" s="16" t="s">
        <v>223</v>
      </c>
      <c r="G388" s="20" t="str">
        <f>IFERROR(VLOOKUP(F388,Sheet2!A:F,2,0),"")</f>
        <v>Jalwa Mota Santra</v>
      </c>
      <c r="H388" s="44">
        <f>IFERROR(VLOOKUP(F388,Sheet2!A:G,7,0),"")</f>
        <v>50</v>
      </c>
      <c r="I388" s="56">
        <f t="shared" si="78"/>
        <v>562.5</v>
      </c>
      <c r="J388" s="17">
        <v>4</v>
      </c>
      <c r="K388" s="21">
        <v>0</v>
      </c>
      <c r="L388" s="21">
        <v>50</v>
      </c>
      <c r="M388" s="21">
        <v>75</v>
      </c>
      <c r="N388" s="19">
        <f t="shared" si="67"/>
        <v>125</v>
      </c>
      <c r="O388" s="20">
        <v>1</v>
      </c>
      <c r="P388" s="20">
        <f>IFERROR(VLOOKUP(F388,Sheet2!$A:$F,4,0),"")</f>
        <v>919.43</v>
      </c>
      <c r="Q388" s="20">
        <f>IFERROR(VLOOKUP(F388,Sheet2!$A:$F,5,0),"")</f>
        <v>948.3</v>
      </c>
      <c r="R388" s="20">
        <f>IFERROR(VLOOKUP(F388,Sheet2!$A:$F,6,0),"")</f>
        <v>1030.25</v>
      </c>
      <c r="S388" s="48">
        <f t="shared" si="68"/>
        <v>0</v>
      </c>
      <c r="T388" s="48">
        <f t="shared" si="69"/>
        <v>47415</v>
      </c>
      <c r="U388" s="48">
        <f t="shared" si="70"/>
        <v>77268.75</v>
      </c>
      <c r="V388" s="48">
        <f t="shared" si="71"/>
        <v>124683.75</v>
      </c>
      <c r="W388" s="48">
        <f t="shared" si="72"/>
        <v>60187.5</v>
      </c>
      <c r="X388" s="48">
        <f t="shared" si="73"/>
        <v>843.75</v>
      </c>
      <c r="Y388" s="48">
        <f t="shared" si="74"/>
        <v>1857.15</v>
      </c>
      <c r="Z388" s="48">
        <f t="shared" si="75"/>
        <v>185.71500000000003</v>
      </c>
      <c r="AA388" s="48">
        <f t="shared" si="76"/>
        <v>1877.5786499999999</v>
      </c>
      <c r="AB388" s="42">
        <f t="shared" si="77"/>
        <v>189635.44365</v>
      </c>
    </row>
    <row r="389" spans="1:28" x14ac:dyDescent="0.25">
      <c r="A389" s="41">
        <v>45403</v>
      </c>
      <c r="B389" s="44" t="str">
        <f t="shared" ref="B389:B452" si="79">TEXT(A389,"MMM")</f>
        <v>Apr</v>
      </c>
      <c r="C389" s="16" t="s">
        <v>113</v>
      </c>
      <c r="D389" s="16"/>
      <c r="E389" s="16" t="s">
        <v>114</v>
      </c>
      <c r="F389" s="16" t="s">
        <v>223</v>
      </c>
      <c r="G389" s="20" t="str">
        <f>IFERROR(VLOOKUP(F389,Sheet2!A:F,2,0),"")</f>
        <v>Jalwa Mota Santra</v>
      </c>
      <c r="H389" s="44">
        <f>IFERROR(VLOOKUP(F389,Sheet2!A:G,7,0),"")</f>
        <v>50</v>
      </c>
      <c r="I389" s="56">
        <f t="shared" si="78"/>
        <v>1350</v>
      </c>
      <c r="J389" s="17">
        <v>5</v>
      </c>
      <c r="K389" s="21">
        <v>100</v>
      </c>
      <c r="L389" s="21">
        <v>100</v>
      </c>
      <c r="M389" s="21">
        <v>100</v>
      </c>
      <c r="N389" s="19">
        <f t="shared" ref="N389:N452" si="80">SUM(K389:M389)</f>
        <v>300</v>
      </c>
      <c r="O389" s="20">
        <v>1</v>
      </c>
      <c r="P389" s="20">
        <f>IFERROR(VLOOKUP(F389,Sheet2!$A:$F,4,0),"")</f>
        <v>919.43</v>
      </c>
      <c r="Q389" s="20">
        <f>IFERROR(VLOOKUP(F389,Sheet2!$A:$F,5,0),"")</f>
        <v>948.3</v>
      </c>
      <c r="R389" s="20">
        <f>IFERROR(VLOOKUP(F389,Sheet2!$A:$F,6,0),"")</f>
        <v>1030.25</v>
      </c>
      <c r="S389" s="48">
        <f t="shared" ref="S389:S452" si="81">IFERROR(K389*P389," ")</f>
        <v>91943</v>
      </c>
      <c r="T389" s="48">
        <f t="shared" ref="T389:T452" si="82">IFERROR(Q389*L389," ")</f>
        <v>94830</v>
      </c>
      <c r="U389" s="48">
        <f t="shared" ref="U389:U452" si="83">IFERROR(R389*M389," ")</f>
        <v>103025</v>
      </c>
      <c r="V389" s="48">
        <f t="shared" ref="V389:V452" si="84">SUM(S389:U389)</f>
        <v>289798</v>
      </c>
      <c r="W389" s="48">
        <f t="shared" ref="W389:W452" si="85">IFERROR(IF(O389=1,I389*107)," ")+IFERROR(IF(O389=2,I389*53.5)," ")</f>
        <v>144450</v>
      </c>
      <c r="X389" s="48">
        <f t="shared" ref="X389:X452" si="86">I389*1.5</f>
        <v>2025</v>
      </c>
      <c r="Y389" s="48">
        <f t="shared" ref="Y389:Y452" si="87">IFERROR(SUM(V389:X389)*1%," ")</f>
        <v>4362.7300000000005</v>
      </c>
      <c r="Z389" s="48">
        <f t="shared" ref="Z389:Z452" si="88">IFERROR(Y389*10%," ")</f>
        <v>436.27300000000008</v>
      </c>
      <c r="AA389" s="48">
        <f t="shared" ref="AA389:AA452" si="89">IFERROR(SUM(V389:Z389)*1%," ")</f>
        <v>4410.7200299999995</v>
      </c>
      <c r="AB389" s="42">
        <f t="shared" ref="AB389:AB452" si="90">IFERROR(SUM(V389:AA389)," ")</f>
        <v>445482.72302999999</v>
      </c>
    </row>
    <row r="390" spans="1:28" x14ac:dyDescent="0.25">
      <c r="A390" s="41">
        <v>45403</v>
      </c>
      <c r="B390" s="44" t="str">
        <f t="shared" si="79"/>
        <v>Apr</v>
      </c>
      <c r="C390" s="16" t="s">
        <v>113</v>
      </c>
      <c r="D390" s="16"/>
      <c r="E390" s="16" t="s">
        <v>114</v>
      </c>
      <c r="F390" s="16" t="s">
        <v>223</v>
      </c>
      <c r="G390" s="20" t="str">
        <f>IFERROR(VLOOKUP(F390,Sheet2!A:F,2,0),"")</f>
        <v>Jalwa Mota Santra</v>
      </c>
      <c r="H390" s="44">
        <f>IFERROR(VLOOKUP(F390,Sheet2!A:G,7,0),"")</f>
        <v>50</v>
      </c>
      <c r="I390" s="56">
        <f t="shared" ref="I390:I453" si="91">IF(H390=50,N390*4.5)+IF(H390=65,N390*5.85)</f>
        <v>900</v>
      </c>
      <c r="J390" s="17">
        <v>6</v>
      </c>
      <c r="K390" s="21">
        <v>100</v>
      </c>
      <c r="L390" s="21">
        <v>100</v>
      </c>
      <c r="M390" s="21">
        <v>0</v>
      </c>
      <c r="N390" s="19">
        <f t="shared" si="80"/>
        <v>200</v>
      </c>
      <c r="O390" s="20">
        <v>1</v>
      </c>
      <c r="P390" s="20">
        <f>IFERROR(VLOOKUP(F390,Sheet2!$A:$F,4,0),"")</f>
        <v>919.43</v>
      </c>
      <c r="Q390" s="20">
        <f>IFERROR(VLOOKUP(F390,Sheet2!$A:$F,5,0),"")</f>
        <v>948.3</v>
      </c>
      <c r="R390" s="20">
        <f>IFERROR(VLOOKUP(F390,Sheet2!$A:$F,6,0),"")</f>
        <v>1030.25</v>
      </c>
      <c r="S390" s="48">
        <f t="shared" si="81"/>
        <v>91943</v>
      </c>
      <c r="T390" s="48">
        <f t="shared" si="82"/>
        <v>94830</v>
      </c>
      <c r="U390" s="48">
        <f t="shared" si="83"/>
        <v>0</v>
      </c>
      <c r="V390" s="48">
        <f t="shared" si="84"/>
        <v>186773</v>
      </c>
      <c r="W390" s="48">
        <f t="shared" si="85"/>
        <v>96300</v>
      </c>
      <c r="X390" s="48">
        <f t="shared" si="86"/>
        <v>1350</v>
      </c>
      <c r="Y390" s="48">
        <f t="shared" si="87"/>
        <v>2844.23</v>
      </c>
      <c r="Z390" s="48">
        <f t="shared" si="88"/>
        <v>284.423</v>
      </c>
      <c r="AA390" s="48">
        <f t="shared" si="89"/>
        <v>2875.5165299999999</v>
      </c>
      <c r="AB390" s="42">
        <f t="shared" si="90"/>
        <v>290427.16953000001</v>
      </c>
    </row>
    <row r="391" spans="1:28" x14ac:dyDescent="0.25">
      <c r="A391" s="41">
        <v>45403</v>
      </c>
      <c r="B391" s="44" t="str">
        <f t="shared" si="79"/>
        <v>Apr</v>
      </c>
      <c r="C391" s="16" t="s">
        <v>113</v>
      </c>
      <c r="D391" s="16"/>
      <c r="E391" s="16" t="s">
        <v>114</v>
      </c>
      <c r="F391" s="16" t="s">
        <v>216</v>
      </c>
      <c r="G391" s="20" t="str">
        <f>IFERROR(VLOOKUP(F391,Sheet2!A:F,2,0),"")</f>
        <v>Jugni Saunfi</v>
      </c>
      <c r="H391" s="44">
        <f>IFERROR(VLOOKUP(F391,Sheet2!A:G,7,0),"")</f>
        <v>50</v>
      </c>
      <c r="I391" s="56">
        <f t="shared" si="91"/>
        <v>450</v>
      </c>
      <c r="J391" s="17">
        <v>6</v>
      </c>
      <c r="K391" s="21">
        <v>0</v>
      </c>
      <c r="L391" s="21">
        <v>100</v>
      </c>
      <c r="M391" s="21">
        <v>0</v>
      </c>
      <c r="N391" s="19">
        <f t="shared" si="80"/>
        <v>100</v>
      </c>
      <c r="O391" s="20">
        <v>1</v>
      </c>
      <c r="P391" s="20">
        <f>IFERROR(VLOOKUP(F391,Sheet2!$A:$F,4,0),"")</f>
        <v>919.43</v>
      </c>
      <c r="Q391" s="20">
        <f>IFERROR(VLOOKUP(F391,Sheet2!$A:$F,5,0),"")</f>
        <v>948.3</v>
      </c>
      <c r="R391" s="20">
        <f>IFERROR(VLOOKUP(F391,Sheet2!$A:$F,6,0),"")</f>
        <v>1030.25</v>
      </c>
      <c r="S391" s="48">
        <f t="shared" si="81"/>
        <v>0</v>
      </c>
      <c r="T391" s="48">
        <f t="shared" si="82"/>
        <v>94830</v>
      </c>
      <c r="U391" s="48">
        <f t="shared" si="83"/>
        <v>0</v>
      </c>
      <c r="V391" s="48">
        <f t="shared" si="84"/>
        <v>94830</v>
      </c>
      <c r="W391" s="48">
        <f t="shared" si="85"/>
        <v>48150</v>
      </c>
      <c r="X391" s="48">
        <f t="shared" si="86"/>
        <v>675</v>
      </c>
      <c r="Y391" s="48">
        <f t="shared" si="87"/>
        <v>1436.55</v>
      </c>
      <c r="Z391" s="48">
        <f t="shared" si="88"/>
        <v>143.655</v>
      </c>
      <c r="AA391" s="48">
        <f t="shared" si="89"/>
        <v>1452.35205</v>
      </c>
      <c r="AB391" s="42">
        <f t="shared" si="90"/>
        <v>146687.55704999997</v>
      </c>
    </row>
    <row r="392" spans="1:28" x14ac:dyDescent="0.25">
      <c r="A392" s="41">
        <v>45403</v>
      </c>
      <c r="B392" s="44" t="str">
        <f t="shared" si="79"/>
        <v>Apr</v>
      </c>
      <c r="C392" s="16" t="s">
        <v>113</v>
      </c>
      <c r="D392" s="16"/>
      <c r="E392" s="16" t="s">
        <v>114</v>
      </c>
      <c r="F392" s="16" t="s">
        <v>223</v>
      </c>
      <c r="G392" s="20" t="str">
        <f>IFERROR(VLOOKUP(F392,Sheet2!A:F,2,0),"")</f>
        <v>Jalwa Mota Santra</v>
      </c>
      <c r="H392" s="44">
        <f>IFERROR(VLOOKUP(F392,Sheet2!A:G,7,0),"")</f>
        <v>50</v>
      </c>
      <c r="I392" s="56">
        <f t="shared" si="91"/>
        <v>900</v>
      </c>
      <c r="J392" s="17">
        <v>7</v>
      </c>
      <c r="K392" s="21">
        <v>100</v>
      </c>
      <c r="L392" s="21">
        <v>100</v>
      </c>
      <c r="M392" s="21">
        <v>0</v>
      </c>
      <c r="N392" s="19">
        <f t="shared" si="80"/>
        <v>200</v>
      </c>
      <c r="O392" s="20">
        <v>1</v>
      </c>
      <c r="P392" s="20">
        <f>IFERROR(VLOOKUP(F392,Sheet2!$A:$F,4,0),"")</f>
        <v>919.43</v>
      </c>
      <c r="Q392" s="20">
        <f>IFERROR(VLOOKUP(F392,Sheet2!$A:$F,5,0),"")</f>
        <v>948.3</v>
      </c>
      <c r="R392" s="20">
        <f>IFERROR(VLOOKUP(F392,Sheet2!$A:$F,6,0),"")</f>
        <v>1030.25</v>
      </c>
      <c r="S392" s="48">
        <f t="shared" si="81"/>
        <v>91943</v>
      </c>
      <c r="T392" s="48">
        <f t="shared" si="82"/>
        <v>94830</v>
      </c>
      <c r="U392" s="48">
        <f t="shared" si="83"/>
        <v>0</v>
      </c>
      <c r="V392" s="48">
        <f t="shared" si="84"/>
        <v>186773</v>
      </c>
      <c r="W392" s="48">
        <f t="shared" si="85"/>
        <v>96300</v>
      </c>
      <c r="X392" s="48">
        <f t="shared" si="86"/>
        <v>1350</v>
      </c>
      <c r="Y392" s="48">
        <f t="shared" si="87"/>
        <v>2844.23</v>
      </c>
      <c r="Z392" s="48">
        <f t="shared" si="88"/>
        <v>284.423</v>
      </c>
      <c r="AA392" s="48">
        <f t="shared" si="89"/>
        <v>2875.5165299999999</v>
      </c>
      <c r="AB392" s="42">
        <f t="shared" si="90"/>
        <v>290427.16953000001</v>
      </c>
    </row>
    <row r="393" spans="1:28" x14ac:dyDescent="0.25">
      <c r="A393" s="41">
        <v>45403</v>
      </c>
      <c r="B393" s="44" t="str">
        <f t="shared" si="79"/>
        <v>Apr</v>
      </c>
      <c r="C393" s="16" t="s">
        <v>113</v>
      </c>
      <c r="D393" s="16"/>
      <c r="E393" s="16" t="s">
        <v>114</v>
      </c>
      <c r="F393" s="16" t="s">
        <v>216</v>
      </c>
      <c r="G393" s="20" t="str">
        <f>IFERROR(VLOOKUP(F393,Sheet2!A:F,2,0),"")</f>
        <v>Jugni Saunfi</v>
      </c>
      <c r="H393" s="44">
        <f>IFERROR(VLOOKUP(F393,Sheet2!A:G,7,0),"")</f>
        <v>50</v>
      </c>
      <c r="I393" s="56">
        <f t="shared" si="91"/>
        <v>450</v>
      </c>
      <c r="J393" s="17">
        <v>7</v>
      </c>
      <c r="K393" s="21">
        <v>0</v>
      </c>
      <c r="L393" s="21">
        <v>100</v>
      </c>
      <c r="M393" s="21">
        <v>0</v>
      </c>
      <c r="N393" s="19">
        <f t="shared" si="80"/>
        <v>100</v>
      </c>
      <c r="O393" s="20">
        <v>1</v>
      </c>
      <c r="P393" s="20">
        <f>IFERROR(VLOOKUP(F393,Sheet2!$A:$F,4,0),"")</f>
        <v>919.43</v>
      </c>
      <c r="Q393" s="20">
        <f>IFERROR(VLOOKUP(F393,Sheet2!$A:$F,5,0),"")</f>
        <v>948.3</v>
      </c>
      <c r="R393" s="20">
        <f>IFERROR(VLOOKUP(F393,Sheet2!$A:$F,6,0),"")</f>
        <v>1030.25</v>
      </c>
      <c r="S393" s="48">
        <f t="shared" si="81"/>
        <v>0</v>
      </c>
      <c r="T393" s="48">
        <f t="shared" si="82"/>
        <v>94830</v>
      </c>
      <c r="U393" s="48">
        <f t="shared" si="83"/>
        <v>0</v>
      </c>
      <c r="V393" s="48">
        <f t="shared" si="84"/>
        <v>94830</v>
      </c>
      <c r="W393" s="48">
        <f t="shared" si="85"/>
        <v>48150</v>
      </c>
      <c r="X393" s="48">
        <f t="shared" si="86"/>
        <v>675</v>
      </c>
      <c r="Y393" s="48">
        <f t="shared" si="87"/>
        <v>1436.55</v>
      </c>
      <c r="Z393" s="48">
        <f t="shared" si="88"/>
        <v>143.655</v>
      </c>
      <c r="AA393" s="48">
        <f t="shared" si="89"/>
        <v>1452.35205</v>
      </c>
      <c r="AB393" s="42">
        <f t="shared" si="90"/>
        <v>146687.55704999997</v>
      </c>
    </row>
    <row r="394" spans="1:28" x14ac:dyDescent="0.25">
      <c r="A394" s="41">
        <v>45403</v>
      </c>
      <c r="B394" s="44" t="str">
        <f t="shared" si="79"/>
        <v>Apr</v>
      </c>
      <c r="C394" s="16" t="s">
        <v>53</v>
      </c>
      <c r="D394" s="16"/>
      <c r="E394" s="16" t="s">
        <v>92</v>
      </c>
      <c r="F394" s="16" t="s">
        <v>219</v>
      </c>
      <c r="G394" s="20" t="str">
        <f>IFERROR(VLOOKUP(F394,Sheet2!A:F,2,0),"")</f>
        <v>Club Whiskey</v>
      </c>
      <c r="H394" s="44">
        <f>IFERROR(VLOOKUP(F394,Sheet2!A:G,7,0),"")</f>
        <v>65</v>
      </c>
      <c r="I394" s="56">
        <f t="shared" si="91"/>
        <v>2340</v>
      </c>
      <c r="J394" s="17">
        <v>34</v>
      </c>
      <c r="K394" s="21">
        <v>0</v>
      </c>
      <c r="L394" s="21">
        <v>200</v>
      </c>
      <c r="M394" s="21">
        <v>200</v>
      </c>
      <c r="N394" s="19">
        <f t="shared" si="80"/>
        <v>400</v>
      </c>
      <c r="O394" s="20">
        <v>1</v>
      </c>
      <c r="P394" s="20">
        <f>IFERROR(VLOOKUP(F394,Sheet2!$A:$F,4,0),"")</f>
        <v>1160.02</v>
      </c>
      <c r="Q394" s="20">
        <f>IFERROR(VLOOKUP(F394,Sheet2!$A:$F,5,0),"")</f>
        <v>1188.9000000000001</v>
      </c>
      <c r="R394" s="20">
        <f>IFERROR(VLOOKUP(F394,Sheet2!$A:$F,6,0),"")</f>
        <v>1270.83</v>
      </c>
      <c r="S394" s="48">
        <f t="shared" si="81"/>
        <v>0</v>
      </c>
      <c r="T394" s="48">
        <f t="shared" si="82"/>
        <v>237780.00000000003</v>
      </c>
      <c r="U394" s="48">
        <f t="shared" si="83"/>
        <v>254166</v>
      </c>
      <c r="V394" s="48">
        <f t="shared" si="84"/>
        <v>491946</v>
      </c>
      <c r="W394" s="48">
        <f t="shared" si="85"/>
        <v>250380</v>
      </c>
      <c r="X394" s="48">
        <f t="shared" si="86"/>
        <v>3510</v>
      </c>
      <c r="Y394" s="48">
        <f t="shared" si="87"/>
        <v>7458.3600000000006</v>
      </c>
      <c r="Z394" s="48">
        <f t="shared" si="88"/>
        <v>745.83600000000013</v>
      </c>
      <c r="AA394" s="48">
        <f t="shared" si="89"/>
        <v>7540.4019600000001</v>
      </c>
      <c r="AB394" s="42">
        <f t="shared" si="90"/>
        <v>761580.59796000004</v>
      </c>
    </row>
    <row r="395" spans="1:28" x14ac:dyDescent="0.25">
      <c r="A395" s="41">
        <v>45403</v>
      </c>
      <c r="B395" s="44" t="str">
        <f t="shared" si="79"/>
        <v>Apr</v>
      </c>
      <c r="C395" s="16" t="s">
        <v>53</v>
      </c>
      <c r="D395" s="16"/>
      <c r="E395" s="16" t="s">
        <v>81</v>
      </c>
      <c r="F395" s="16" t="s">
        <v>219</v>
      </c>
      <c r="G395" s="20" t="str">
        <f>IFERROR(VLOOKUP(F395,Sheet2!A:F,2,0),"")</f>
        <v>Club Whiskey</v>
      </c>
      <c r="H395" s="44">
        <f>IFERROR(VLOOKUP(F395,Sheet2!A:G,7,0),"")</f>
        <v>65</v>
      </c>
      <c r="I395" s="56">
        <f t="shared" si="91"/>
        <v>585</v>
      </c>
      <c r="J395" s="17">
        <v>35</v>
      </c>
      <c r="K395" s="21">
        <v>0</v>
      </c>
      <c r="L395" s="21">
        <v>0</v>
      </c>
      <c r="M395" s="21">
        <v>100</v>
      </c>
      <c r="N395" s="19">
        <f t="shared" si="80"/>
        <v>100</v>
      </c>
      <c r="O395" s="20">
        <v>1</v>
      </c>
      <c r="P395" s="20">
        <f>IFERROR(VLOOKUP(F395,Sheet2!$A:$F,4,0),"")</f>
        <v>1160.02</v>
      </c>
      <c r="Q395" s="20">
        <f>IFERROR(VLOOKUP(F395,Sheet2!$A:$F,5,0),"")</f>
        <v>1188.9000000000001</v>
      </c>
      <c r="R395" s="20">
        <f>IFERROR(VLOOKUP(F395,Sheet2!$A:$F,6,0),"")</f>
        <v>1270.83</v>
      </c>
      <c r="S395" s="48">
        <f t="shared" si="81"/>
        <v>0</v>
      </c>
      <c r="T395" s="48">
        <f t="shared" si="82"/>
        <v>0</v>
      </c>
      <c r="U395" s="48">
        <f t="shared" si="83"/>
        <v>127083</v>
      </c>
      <c r="V395" s="48">
        <f t="shared" si="84"/>
        <v>127083</v>
      </c>
      <c r="W395" s="48">
        <f t="shared" si="85"/>
        <v>62595</v>
      </c>
      <c r="X395" s="48">
        <f t="shared" si="86"/>
        <v>877.5</v>
      </c>
      <c r="Y395" s="48">
        <f t="shared" si="87"/>
        <v>1905.5550000000001</v>
      </c>
      <c r="Z395" s="48">
        <f t="shared" si="88"/>
        <v>190.55550000000002</v>
      </c>
      <c r="AA395" s="48">
        <f t="shared" si="89"/>
        <v>1926.5161049999999</v>
      </c>
      <c r="AB395" s="42">
        <f t="shared" si="90"/>
        <v>194578.12660499997</v>
      </c>
    </row>
    <row r="396" spans="1:28" x14ac:dyDescent="0.25">
      <c r="A396" s="41">
        <v>45403</v>
      </c>
      <c r="B396" s="44" t="str">
        <f t="shared" si="79"/>
        <v>Apr</v>
      </c>
      <c r="C396" s="16" t="s">
        <v>53</v>
      </c>
      <c r="D396" s="16"/>
      <c r="E396" s="16" t="s">
        <v>55</v>
      </c>
      <c r="F396" s="16" t="s">
        <v>219</v>
      </c>
      <c r="G396" s="20" t="str">
        <f>IFERROR(VLOOKUP(F396,Sheet2!A:F,2,0),"")</f>
        <v>Club Whiskey</v>
      </c>
      <c r="H396" s="44">
        <f>IFERROR(VLOOKUP(F396,Sheet2!A:G,7,0),"")</f>
        <v>65</v>
      </c>
      <c r="I396" s="56">
        <f t="shared" si="91"/>
        <v>1462.5</v>
      </c>
      <c r="J396" s="17">
        <v>36</v>
      </c>
      <c r="K396" s="21">
        <v>250</v>
      </c>
      <c r="L396" s="21">
        <v>0</v>
      </c>
      <c r="M396" s="21">
        <v>0</v>
      </c>
      <c r="N396" s="19">
        <f t="shared" si="80"/>
        <v>250</v>
      </c>
      <c r="O396" s="20">
        <v>1</v>
      </c>
      <c r="P396" s="20">
        <f>IFERROR(VLOOKUP(F396,Sheet2!$A:$F,4,0),"")</f>
        <v>1160.02</v>
      </c>
      <c r="Q396" s="20">
        <f>IFERROR(VLOOKUP(F396,Sheet2!$A:$F,5,0),"")</f>
        <v>1188.9000000000001</v>
      </c>
      <c r="R396" s="20">
        <f>IFERROR(VLOOKUP(F396,Sheet2!$A:$F,6,0),"")</f>
        <v>1270.83</v>
      </c>
      <c r="S396" s="48">
        <f t="shared" si="81"/>
        <v>290005</v>
      </c>
      <c r="T396" s="48">
        <f t="shared" si="82"/>
        <v>0</v>
      </c>
      <c r="U396" s="48">
        <f t="shared" si="83"/>
        <v>0</v>
      </c>
      <c r="V396" s="48">
        <f t="shared" si="84"/>
        <v>290005</v>
      </c>
      <c r="W396" s="48">
        <f t="shared" si="85"/>
        <v>156487.5</v>
      </c>
      <c r="X396" s="48">
        <f t="shared" si="86"/>
        <v>2193.75</v>
      </c>
      <c r="Y396" s="48">
        <f t="shared" si="87"/>
        <v>4486.8625000000002</v>
      </c>
      <c r="Z396" s="48">
        <f t="shared" si="88"/>
        <v>448.68625000000003</v>
      </c>
      <c r="AA396" s="48">
        <f t="shared" si="89"/>
        <v>4536.2179875000002</v>
      </c>
      <c r="AB396" s="42">
        <f t="shared" si="90"/>
        <v>458158.01673750003</v>
      </c>
    </row>
    <row r="397" spans="1:28" x14ac:dyDescent="0.25">
      <c r="A397" s="41">
        <v>45403</v>
      </c>
      <c r="B397" s="44" t="str">
        <f t="shared" si="79"/>
        <v>Apr</v>
      </c>
      <c r="C397" s="16" t="s">
        <v>53</v>
      </c>
      <c r="D397" s="16"/>
      <c r="E397" s="16" t="s">
        <v>55</v>
      </c>
      <c r="F397" s="16" t="s">
        <v>219</v>
      </c>
      <c r="G397" s="20" t="str">
        <f>IFERROR(VLOOKUP(F397,Sheet2!A:F,2,0),"")</f>
        <v>Club Whiskey</v>
      </c>
      <c r="H397" s="44">
        <f>IFERROR(VLOOKUP(F397,Sheet2!A:G,7,0),"")</f>
        <v>65</v>
      </c>
      <c r="I397" s="56">
        <f t="shared" si="91"/>
        <v>1462.5</v>
      </c>
      <c r="J397" s="17">
        <v>37</v>
      </c>
      <c r="K397" s="21">
        <v>250</v>
      </c>
      <c r="L397" s="21">
        <v>0</v>
      </c>
      <c r="M397" s="21">
        <v>0</v>
      </c>
      <c r="N397" s="19">
        <f t="shared" si="80"/>
        <v>250</v>
      </c>
      <c r="O397" s="20">
        <v>1</v>
      </c>
      <c r="P397" s="20">
        <f>IFERROR(VLOOKUP(F397,Sheet2!$A:$F,4,0),"")</f>
        <v>1160.02</v>
      </c>
      <c r="Q397" s="20">
        <f>IFERROR(VLOOKUP(F397,Sheet2!$A:$F,5,0),"")</f>
        <v>1188.9000000000001</v>
      </c>
      <c r="R397" s="20">
        <f>IFERROR(VLOOKUP(F397,Sheet2!$A:$F,6,0),"")</f>
        <v>1270.83</v>
      </c>
      <c r="S397" s="48">
        <f t="shared" si="81"/>
        <v>290005</v>
      </c>
      <c r="T397" s="48">
        <f t="shared" si="82"/>
        <v>0</v>
      </c>
      <c r="U397" s="48">
        <f t="shared" si="83"/>
        <v>0</v>
      </c>
      <c r="V397" s="48">
        <f t="shared" si="84"/>
        <v>290005</v>
      </c>
      <c r="W397" s="48">
        <f t="shared" si="85"/>
        <v>156487.5</v>
      </c>
      <c r="X397" s="48">
        <f t="shared" si="86"/>
        <v>2193.75</v>
      </c>
      <c r="Y397" s="48">
        <f t="shared" si="87"/>
        <v>4486.8625000000002</v>
      </c>
      <c r="Z397" s="48">
        <f t="shared" si="88"/>
        <v>448.68625000000003</v>
      </c>
      <c r="AA397" s="48">
        <f t="shared" si="89"/>
        <v>4536.2179875000002</v>
      </c>
      <c r="AB397" s="42">
        <f t="shared" si="90"/>
        <v>458158.01673750003</v>
      </c>
    </row>
    <row r="398" spans="1:28" x14ac:dyDescent="0.25">
      <c r="A398" s="41">
        <v>45403</v>
      </c>
      <c r="B398" s="44" t="str">
        <f t="shared" si="79"/>
        <v>Apr</v>
      </c>
      <c r="C398" s="16" t="s">
        <v>53</v>
      </c>
      <c r="D398" s="16"/>
      <c r="E398" s="16" t="s">
        <v>93</v>
      </c>
      <c r="F398" s="16" t="s">
        <v>223</v>
      </c>
      <c r="G398" s="20" t="str">
        <f>IFERROR(VLOOKUP(F398,Sheet2!A:F,2,0),"")</f>
        <v>Jalwa Mota Santra</v>
      </c>
      <c r="H398" s="44">
        <f>IFERROR(VLOOKUP(F398,Sheet2!A:G,7,0),"")</f>
        <v>50</v>
      </c>
      <c r="I398" s="56">
        <f t="shared" si="91"/>
        <v>450</v>
      </c>
      <c r="J398" s="17">
        <v>38</v>
      </c>
      <c r="K398" s="21">
        <v>0</v>
      </c>
      <c r="L398" s="21">
        <v>100</v>
      </c>
      <c r="M398" s="21">
        <v>0</v>
      </c>
      <c r="N398" s="19">
        <f t="shared" si="80"/>
        <v>100</v>
      </c>
      <c r="O398" s="20">
        <v>1</v>
      </c>
      <c r="P398" s="20">
        <f>IFERROR(VLOOKUP(F398,Sheet2!$A:$F,4,0),"")</f>
        <v>919.43</v>
      </c>
      <c r="Q398" s="20">
        <f>IFERROR(VLOOKUP(F398,Sheet2!$A:$F,5,0),"")</f>
        <v>948.3</v>
      </c>
      <c r="R398" s="20">
        <f>IFERROR(VLOOKUP(F398,Sheet2!$A:$F,6,0),"")</f>
        <v>1030.25</v>
      </c>
      <c r="S398" s="48">
        <f t="shared" si="81"/>
        <v>0</v>
      </c>
      <c r="T398" s="48">
        <f t="shared" si="82"/>
        <v>94830</v>
      </c>
      <c r="U398" s="48">
        <f t="shared" si="83"/>
        <v>0</v>
      </c>
      <c r="V398" s="48">
        <f t="shared" si="84"/>
        <v>94830</v>
      </c>
      <c r="W398" s="48">
        <f t="shared" si="85"/>
        <v>48150</v>
      </c>
      <c r="X398" s="48">
        <f t="shared" si="86"/>
        <v>675</v>
      </c>
      <c r="Y398" s="48">
        <f t="shared" si="87"/>
        <v>1436.55</v>
      </c>
      <c r="Z398" s="48">
        <f t="shared" si="88"/>
        <v>143.655</v>
      </c>
      <c r="AA398" s="48">
        <f t="shared" si="89"/>
        <v>1452.35205</v>
      </c>
      <c r="AB398" s="42">
        <f t="shared" si="90"/>
        <v>146687.55704999997</v>
      </c>
    </row>
    <row r="399" spans="1:28" x14ac:dyDescent="0.25">
      <c r="A399" s="41">
        <v>45403</v>
      </c>
      <c r="B399" s="44" t="str">
        <f t="shared" si="79"/>
        <v>Apr</v>
      </c>
      <c r="C399" s="16" t="s">
        <v>53</v>
      </c>
      <c r="D399" s="16"/>
      <c r="E399" s="16" t="s">
        <v>93</v>
      </c>
      <c r="F399" s="16" t="s">
        <v>222</v>
      </c>
      <c r="G399" s="20" t="str">
        <f>IFERROR(VLOOKUP(F399,Sheet2!A:F,2,0),"")</f>
        <v>Khasa Santra</v>
      </c>
      <c r="H399" s="44">
        <f>IFERROR(VLOOKUP(F399,Sheet2!A:G,7,0),"")</f>
        <v>50</v>
      </c>
      <c r="I399" s="56">
        <f t="shared" si="91"/>
        <v>2250</v>
      </c>
      <c r="J399" s="17">
        <v>38</v>
      </c>
      <c r="K399" s="21">
        <v>500</v>
      </c>
      <c r="L399" s="21">
        <v>0</v>
      </c>
      <c r="M399" s="21">
        <v>0</v>
      </c>
      <c r="N399" s="19">
        <f t="shared" si="80"/>
        <v>500</v>
      </c>
      <c r="O399" s="20">
        <v>1</v>
      </c>
      <c r="P399" s="20">
        <f>IFERROR(VLOOKUP(F399,Sheet2!$A:$F,4,0),"")</f>
        <v>919.43</v>
      </c>
      <c r="Q399" s="20">
        <f>IFERROR(VLOOKUP(F399,Sheet2!$A:$F,5,0),"")</f>
        <v>948.3</v>
      </c>
      <c r="R399" s="20">
        <f>IFERROR(VLOOKUP(F399,Sheet2!$A:$F,6,0),"")</f>
        <v>1030.25</v>
      </c>
      <c r="S399" s="48">
        <f t="shared" si="81"/>
        <v>459715</v>
      </c>
      <c r="T399" s="48">
        <f t="shared" si="82"/>
        <v>0</v>
      </c>
      <c r="U399" s="48">
        <f t="shared" si="83"/>
        <v>0</v>
      </c>
      <c r="V399" s="48">
        <f t="shared" si="84"/>
        <v>459715</v>
      </c>
      <c r="W399" s="48">
        <f t="shared" si="85"/>
        <v>240750</v>
      </c>
      <c r="X399" s="48">
        <f t="shared" si="86"/>
        <v>3375</v>
      </c>
      <c r="Y399" s="48">
        <f t="shared" si="87"/>
        <v>7038.4000000000005</v>
      </c>
      <c r="Z399" s="48">
        <f t="shared" si="88"/>
        <v>703.84000000000015</v>
      </c>
      <c r="AA399" s="48">
        <f t="shared" si="89"/>
        <v>7115.8224</v>
      </c>
      <c r="AB399" s="42">
        <f t="shared" si="90"/>
        <v>718698.06239999994</v>
      </c>
    </row>
    <row r="400" spans="1:28" x14ac:dyDescent="0.25">
      <c r="A400" s="41">
        <v>45403</v>
      </c>
      <c r="B400" s="44" t="str">
        <f t="shared" si="79"/>
        <v>Apr</v>
      </c>
      <c r="C400" s="16" t="s">
        <v>53</v>
      </c>
      <c r="D400" s="16"/>
      <c r="E400" s="16" t="s">
        <v>141</v>
      </c>
      <c r="F400" s="16" t="s">
        <v>219</v>
      </c>
      <c r="G400" s="20" t="str">
        <f>IFERROR(VLOOKUP(F400,Sheet2!A:F,2,0),"")</f>
        <v>Club Whiskey</v>
      </c>
      <c r="H400" s="44">
        <f>IFERROR(VLOOKUP(F400,Sheet2!A:G,7,0),"")</f>
        <v>65</v>
      </c>
      <c r="I400" s="56">
        <f t="shared" si="91"/>
        <v>877.5</v>
      </c>
      <c r="J400" s="17">
        <v>39</v>
      </c>
      <c r="K400" s="21">
        <v>0</v>
      </c>
      <c r="L400" s="21">
        <v>0</v>
      </c>
      <c r="M400" s="21">
        <v>150</v>
      </c>
      <c r="N400" s="19">
        <f t="shared" si="80"/>
        <v>150</v>
      </c>
      <c r="O400" s="20">
        <v>1</v>
      </c>
      <c r="P400" s="20">
        <f>IFERROR(VLOOKUP(F400,Sheet2!$A:$F,4,0),"")</f>
        <v>1160.02</v>
      </c>
      <c r="Q400" s="20">
        <f>IFERROR(VLOOKUP(F400,Sheet2!$A:$F,5,0),"")</f>
        <v>1188.9000000000001</v>
      </c>
      <c r="R400" s="20">
        <f>IFERROR(VLOOKUP(F400,Sheet2!$A:$F,6,0),"")</f>
        <v>1270.83</v>
      </c>
      <c r="S400" s="48">
        <f t="shared" si="81"/>
        <v>0</v>
      </c>
      <c r="T400" s="48">
        <f t="shared" si="82"/>
        <v>0</v>
      </c>
      <c r="U400" s="48">
        <f t="shared" si="83"/>
        <v>190624.5</v>
      </c>
      <c r="V400" s="48">
        <f t="shared" si="84"/>
        <v>190624.5</v>
      </c>
      <c r="W400" s="48">
        <f t="shared" si="85"/>
        <v>93892.5</v>
      </c>
      <c r="X400" s="48">
        <f t="shared" si="86"/>
        <v>1316.25</v>
      </c>
      <c r="Y400" s="48">
        <f t="shared" si="87"/>
        <v>2858.3325</v>
      </c>
      <c r="Z400" s="48">
        <f t="shared" si="88"/>
        <v>285.83325000000002</v>
      </c>
      <c r="AA400" s="48">
        <f t="shared" si="89"/>
        <v>2889.7741575000005</v>
      </c>
      <c r="AB400" s="42">
        <f t="shared" si="90"/>
        <v>291867.18990750005</v>
      </c>
    </row>
    <row r="401" spans="1:28" x14ac:dyDescent="0.25">
      <c r="A401" s="41">
        <v>45403</v>
      </c>
      <c r="B401" s="44" t="str">
        <f t="shared" si="79"/>
        <v>Apr</v>
      </c>
      <c r="C401" s="16" t="s">
        <v>53</v>
      </c>
      <c r="D401" s="16"/>
      <c r="E401" s="16" t="s">
        <v>141</v>
      </c>
      <c r="F401" s="16" t="s">
        <v>219</v>
      </c>
      <c r="G401" s="20" t="str">
        <f>IFERROR(VLOOKUP(F401,Sheet2!A:F,2,0),"")</f>
        <v>Club Whiskey</v>
      </c>
      <c r="H401" s="44">
        <f>IFERROR(VLOOKUP(F401,Sheet2!A:G,7,0),"")</f>
        <v>65</v>
      </c>
      <c r="I401" s="56">
        <f t="shared" si="91"/>
        <v>585</v>
      </c>
      <c r="J401" s="17">
        <v>40</v>
      </c>
      <c r="K401" s="21">
        <v>0</v>
      </c>
      <c r="L401" s="21">
        <v>100</v>
      </c>
      <c r="M401" s="21">
        <v>0</v>
      </c>
      <c r="N401" s="19">
        <f t="shared" si="80"/>
        <v>100</v>
      </c>
      <c r="O401" s="20">
        <v>1</v>
      </c>
      <c r="P401" s="20">
        <f>IFERROR(VLOOKUP(F401,Sheet2!$A:$F,4,0),"")</f>
        <v>1160.02</v>
      </c>
      <c r="Q401" s="20">
        <f>IFERROR(VLOOKUP(F401,Sheet2!$A:$F,5,0),"")</f>
        <v>1188.9000000000001</v>
      </c>
      <c r="R401" s="20">
        <f>IFERROR(VLOOKUP(F401,Sheet2!$A:$F,6,0),"")</f>
        <v>1270.83</v>
      </c>
      <c r="S401" s="48">
        <f t="shared" si="81"/>
        <v>0</v>
      </c>
      <c r="T401" s="48">
        <f t="shared" si="82"/>
        <v>118890.00000000001</v>
      </c>
      <c r="U401" s="48">
        <f t="shared" si="83"/>
        <v>0</v>
      </c>
      <c r="V401" s="48">
        <f t="shared" si="84"/>
        <v>118890.00000000001</v>
      </c>
      <c r="W401" s="48">
        <f t="shared" si="85"/>
        <v>62595</v>
      </c>
      <c r="X401" s="48">
        <f t="shared" si="86"/>
        <v>877.5</v>
      </c>
      <c r="Y401" s="48">
        <f t="shared" si="87"/>
        <v>1823.625</v>
      </c>
      <c r="Z401" s="48">
        <f t="shared" si="88"/>
        <v>182.36250000000001</v>
      </c>
      <c r="AA401" s="48">
        <f t="shared" si="89"/>
        <v>1843.6848749999999</v>
      </c>
      <c r="AB401" s="42">
        <f t="shared" si="90"/>
        <v>186212.17237499999</v>
      </c>
    </row>
    <row r="402" spans="1:28" x14ac:dyDescent="0.25">
      <c r="A402" s="41">
        <v>45403</v>
      </c>
      <c r="B402" s="44" t="str">
        <f t="shared" si="79"/>
        <v>Apr</v>
      </c>
      <c r="C402" s="16" t="s">
        <v>3</v>
      </c>
      <c r="D402" s="16"/>
      <c r="E402" s="16" t="s">
        <v>16</v>
      </c>
      <c r="F402" s="16" t="s">
        <v>217</v>
      </c>
      <c r="G402" s="20" t="str">
        <f>IFERROR(VLOOKUP(F402,Sheet2!A:F,2,0),"")</f>
        <v>Dollar Rum</v>
      </c>
      <c r="H402" s="44">
        <f>IFERROR(VLOOKUP(F402,Sheet2!A:G,7,0),"")</f>
        <v>65</v>
      </c>
      <c r="I402" s="56">
        <f t="shared" si="91"/>
        <v>1228.5</v>
      </c>
      <c r="J402" s="17">
        <v>129</v>
      </c>
      <c r="K402" s="21">
        <v>80</v>
      </c>
      <c r="L402" s="21">
        <v>0</v>
      </c>
      <c r="M402" s="21">
        <v>130</v>
      </c>
      <c r="N402" s="19">
        <f t="shared" si="80"/>
        <v>210</v>
      </c>
      <c r="O402" s="20">
        <v>1</v>
      </c>
      <c r="P402" s="20">
        <f>IFERROR(VLOOKUP(F402,Sheet2!$A:$F,4,0),"")</f>
        <v>1161.27</v>
      </c>
      <c r="Q402" s="20">
        <f>IFERROR(VLOOKUP(F402,Sheet2!$A:$F,5,0),"")</f>
        <v>1190.1300000000001</v>
      </c>
      <c r="R402" s="20">
        <f>IFERROR(VLOOKUP(F402,Sheet2!$A:$F,6,0),"")</f>
        <v>1272.08</v>
      </c>
      <c r="S402" s="48">
        <f t="shared" si="81"/>
        <v>92901.6</v>
      </c>
      <c r="T402" s="48">
        <f t="shared" si="82"/>
        <v>0</v>
      </c>
      <c r="U402" s="48">
        <f t="shared" si="83"/>
        <v>165370.4</v>
      </c>
      <c r="V402" s="48">
        <f t="shared" si="84"/>
        <v>258272</v>
      </c>
      <c r="W402" s="48">
        <f t="shared" si="85"/>
        <v>131449.5</v>
      </c>
      <c r="X402" s="48">
        <f t="shared" si="86"/>
        <v>1842.75</v>
      </c>
      <c r="Y402" s="48">
        <f t="shared" si="87"/>
        <v>3915.6424999999999</v>
      </c>
      <c r="Z402" s="48">
        <f t="shared" si="88"/>
        <v>391.56425000000002</v>
      </c>
      <c r="AA402" s="48">
        <f t="shared" si="89"/>
        <v>3958.7145675000002</v>
      </c>
      <c r="AB402" s="42">
        <f t="shared" si="90"/>
        <v>399830.1713175</v>
      </c>
    </row>
    <row r="403" spans="1:28" x14ac:dyDescent="0.25">
      <c r="A403" s="41">
        <v>45403</v>
      </c>
      <c r="B403" s="44" t="str">
        <f t="shared" si="79"/>
        <v>Apr</v>
      </c>
      <c r="C403" s="16" t="s">
        <v>3</v>
      </c>
      <c r="D403" s="16"/>
      <c r="E403" s="16" t="s">
        <v>16</v>
      </c>
      <c r="F403" s="16" t="s">
        <v>216</v>
      </c>
      <c r="G403" s="20" t="str">
        <f>IFERROR(VLOOKUP(F403,Sheet2!A:F,2,0),"")</f>
        <v>Jugni Saunfi</v>
      </c>
      <c r="H403" s="44">
        <f>IFERROR(VLOOKUP(F403,Sheet2!A:G,7,0),"")</f>
        <v>50</v>
      </c>
      <c r="I403" s="56">
        <f t="shared" si="91"/>
        <v>526.5</v>
      </c>
      <c r="J403" s="17">
        <v>129</v>
      </c>
      <c r="K403" s="21">
        <v>0</v>
      </c>
      <c r="L403" s="21">
        <v>92</v>
      </c>
      <c r="M403" s="21">
        <v>25</v>
      </c>
      <c r="N403" s="19">
        <f t="shared" si="80"/>
        <v>117</v>
      </c>
      <c r="O403" s="20">
        <v>1</v>
      </c>
      <c r="P403" s="20">
        <f>IFERROR(VLOOKUP(F403,Sheet2!$A:$F,4,0),"")</f>
        <v>919.43</v>
      </c>
      <c r="Q403" s="20">
        <f>IFERROR(VLOOKUP(F403,Sheet2!$A:$F,5,0),"")</f>
        <v>948.3</v>
      </c>
      <c r="R403" s="20">
        <f>IFERROR(VLOOKUP(F403,Sheet2!$A:$F,6,0),"")</f>
        <v>1030.25</v>
      </c>
      <c r="S403" s="48">
        <f t="shared" si="81"/>
        <v>0</v>
      </c>
      <c r="T403" s="48">
        <f t="shared" si="82"/>
        <v>87243.599999999991</v>
      </c>
      <c r="U403" s="48">
        <f t="shared" si="83"/>
        <v>25756.25</v>
      </c>
      <c r="V403" s="48">
        <f t="shared" si="84"/>
        <v>112999.84999999999</v>
      </c>
      <c r="W403" s="48">
        <f t="shared" si="85"/>
        <v>56335.5</v>
      </c>
      <c r="X403" s="48">
        <f t="shared" si="86"/>
        <v>789.75</v>
      </c>
      <c r="Y403" s="48">
        <f t="shared" si="87"/>
        <v>1701.2509999999997</v>
      </c>
      <c r="Z403" s="48">
        <f t="shared" si="88"/>
        <v>170.12509999999997</v>
      </c>
      <c r="AA403" s="48">
        <f t="shared" si="89"/>
        <v>1719.9647609999997</v>
      </c>
      <c r="AB403" s="42">
        <f t="shared" si="90"/>
        <v>173716.44086099998</v>
      </c>
    </row>
    <row r="404" spans="1:28" x14ac:dyDescent="0.25">
      <c r="A404" s="41">
        <v>45403</v>
      </c>
      <c r="B404" s="44" t="str">
        <f t="shared" si="79"/>
        <v>Apr</v>
      </c>
      <c r="C404" s="16" t="s">
        <v>3</v>
      </c>
      <c r="D404" s="16"/>
      <c r="E404" s="16" t="s">
        <v>19</v>
      </c>
      <c r="F404" s="16" t="s">
        <v>217</v>
      </c>
      <c r="G404" s="20" t="str">
        <f>IFERROR(VLOOKUP(F404,Sheet2!A:F,2,0),"")</f>
        <v>Dollar Rum</v>
      </c>
      <c r="H404" s="44">
        <f>IFERROR(VLOOKUP(F404,Sheet2!A:G,7,0),"")</f>
        <v>65</v>
      </c>
      <c r="I404" s="56">
        <f t="shared" si="91"/>
        <v>7020</v>
      </c>
      <c r="J404" s="17">
        <v>130</v>
      </c>
      <c r="K404" s="21">
        <v>700</v>
      </c>
      <c r="L404" s="21">
        <v>300</v>
      </c>
      <c r="M404" s="21">
        <v>200</v>
      </c>
      <c r="N404" s="19">
        <f t="shared" si="80"/>
        <v>1200</v>
      </c>
      <c r="O404" s="20">
        <v>1</v>
      </c>
      <c r="P404" s="20">
        <f>IFERROR(VLOOKUP(F404,Sheet2!$A:$F,4,0),"")</f>
        <v>1161.27</v>
      </c>
      <c r="Q404" s="20">
        <f>IFERROR(VLOOKUP(F404,Sheet2!$A:$F,5,0),"")</f>
        <v>1190.1300000000001</v>
      </c>
      <c r="R404" s="20">
        <f>IFERROR(VLOOKUP(F404,Sheet2!$A:$F,6,0),"")</f>
        <v>1272.08</v>
      </c>
      <c r="S404" s="48">
        <f t="shared" si="81"/>
        <v>812889</v>
      </c>
      <c r="T404" s="48">
        <f t="shared" si="82"/>
        <v>357039.00000000006</v>
      </c>
      <c r="U404" s="48">
        <f t="shared" si="83"/>
        <v>254416</v>
      </c>
      <c r="V404" s="48">
        <f t="shared" si="84"/>
        <v>1424344</v>
      </c>
      <c r="W404" s="48">
        <f t="shared" si="85"/>
        <v>751140</v>
      </c>
      <c r="X404" s="48">
        <f t="shared" si="86"/>
        <v>10530</v>
      </c>
      <c r="Y404" s="48">
        <f t="shared" si="87"/>
        <v>21860.14</v>
      </c>
      <c r="Z404" s="48">
        <f t="shared" si="88"/>
        <v>2186.0140000000001</v>
      </c>
      <c r="AA404" s="48">
        <f t="shared" si="89"/>
        <v>22100.60154</v>
      </c>
      <c r="AB404" s="42">
        <f t="shared" si="90"/>
        <v>2232160.7555400003</v>
      </c>
    </row>
    <row r="405" spans="1:28" x14ac:dyDescent="0.25">
      <c r="A405" s="41">
        <v>45403</v>
      </c>
      <c r="B405" s="44" t="str">
        <f t="shared" si="79"/>
        <v>Apr</v>
      </c>
      <c r="C405" s="16" t="s">
        <v>3</v>
      </c>
      <c r="D405" s="16"/>
      <c r="E405" s="16" t="s">
        <v>154</v>
      </c>
      <c r="F405" s="16" t="s">
        <v>217</v>
      </c>
      <c r="G405" s="20" t="str">
        <f>IFERROR(VLOOKUP(F405,Sheet2!A:F,2,0),"")</f>
        <v>Dollar Rum</v>
      </c>
      <c r="H405" s="44">
        <f>IFERROR(VLOOKUP(F405,Sheet2!A:G,7,0),"")</f>
        <v>65</v>
      </c>
      <c r="I405" s="56">
        <f t="shared" si="91"/>
        <v>1755</v>
      </c>
      <c r="J405" s="17">
        <v>131</v>
      </c>
      <c r="K405" s="21">
        <v>100</v>
      </c>
      <c r="L405" s="21">
        <v>150</v>
      </c>
      <c r="M405" s="21">
        <v>50</v>
      </c>
      <c r="N405" s="19">
        <f t="shared" si="80"/>
        <v>300</v>
      </c>
      <c r="O405" s="20">
        <v>1</v>
      </c>
      <c r="P405" s="20">
        <f>IFERROR(VLOOKUP(F405,Sheet2!$A:$F,4,0),"")</f>
        <v>1161.27</v>
      </c>
      <c r="Q405" s="20">
        <f>IFERROR(VLOOKUP(F405,Sheet2!$A:$F,5,0),"")</f>
        <v>1190.1300000000001</v>
      </c>
      <c r="R405" s="20">
        <f>IFERROR(VLOOKUP(F405,Sheet2!$A:$F,6,0),"")</f>
        <v>1272.08</v>
      </c>
      <c r="S405" s="48">
        <f t="shared" si="81"/>
        <v>116127</v>
      </c>
      <c r="T405" s="48">
        <f t="shared" si="82"/>
        <v>178519.50000000003</v>
      </c>
      <c r="U405" s="48">
        <f t="shared" si="83"/>
        <v>63604</v>
      </c>
      <c r="V405" s="48">
        <f t="shared" si="84"/>
        <v>358250.5</v>
      </c>
      <c r="W405" s="48">
        <f t="shared" si="85"/>
        <v>187785</v>
      </c>
      <c r="X405" s="48">
        <f t="shared" si="86"/>
        <v>2632.5</v>
      </c>
      <c r="Y405" s="48">
        <f t="shared" si="87"/>
        <v>5486.68</v>
      </c>
      <c r="Z405" s="48">
        <f t="shared" si="88"/>
        <v>548.66800000000001</v>
      </c>
      <c r="AA405" s="48">
        <f t="shared" si="89"/>
        <v>5547.0334800000001</v>
      </c>
      <c r="AB405" s="42">
        <f t="shared" si="90"/>
        <v>560250.38147999998</v>
      </c>
    </row>
    <row r="406" spans="1:28" x14ac:dyDescent="0.25">
      <c r="A406" s="41">
        <v>45403</v>
      </c>
      <c r="B406" s="44" t="str">
        <f t="shared" si="79"/>
        <v>Apr</v>
      </c>
      <c r="C406" s="16" t="s">
        <v>3</v>
      </c>
      <c r="D406" s="16"/>
      <c r="E406" s="16" t="s">
        <v>36</v>
      </c>
      <c r="F406" s="16" t="s">
        <v>217</v>
      </c>
      <c r="G406" s="20" t="str">
        <f>IFERROR(VLOOKUP(F406,Sheet2!A:F,2,0),"")</f>
        <v>Dollar Rum</v>
      </c>
      <c r="H406" s="44">
        <f>IFERROR(VLOOKUP(F406,Sheet2!A:G,7,0),"")</f>
        <v>65</v>
      </c>
      <c r="I406" s="56">
        <f t="shared" si="91"/>
        <v>1755</v>
      </c>
      <c r="J406" s="17">
        <v>132</v>
      </c>
      <c r="K406" s="21">
        <v>50</v>
      </c>
      <c r="L406" s="21">
        <v>200</v>
      </c>
      <c r="M406" s="21">
        <v>50</v>
      </c>
      <c r="N406" s="19">
        <f t="shared" si="80"/>
        <v>300</v>
      </c>
      <c r="O406" s="20">
        <v>1</v>
      </c>
      <c r="P406" s="20">
        <f>IFERROR(VLOOKUP(F406,Sheet2!$A:$F,4,0),"")</f>
        <v>1161.27</v>
      </c>
      <c r="Q406" s="20">
        <f>IFERROR(VLOOKUP(F406,Sheet2!$A:$F,5,0),"")</f>
        <v>1190.1300000000001</v>
      </c>
      <c r="R406" s="20">
        <f>IFERROR(VLOOKUP(F406,Sheet2!$A:$F,6,0),"")</f>
        <v>1272.08</v>
      </c>
      <c r="S406" s="48">
        <f t="shared" si="81"/>
        <v>58063.5</v>
      </c>
      <c r="T406" s="48">
        <f t="shared" si="82"/>
        <v>238026.00000000003</v>
      </c>
      <c r="U406" s="48">
        <f t="shared" si="83"/>
        <v>63604</v>
      </c>
      <c r="V406" s="48">
        <f t="shared" si="84"/>
        <v>359693.5</v>
      </c>
      <c r="W406" s="48">
        <f t="shared" si="85"/>
        <v>187785</v>
      </c>
      <c r="X406" s="48">
        <f t="shared" si="86"/>
        <v>2632.5</v>
      </c>
      <c r="Y406" s="48">
        <f t="shared" si="87"/>
        <v>5501.11</v>
      </c>
      <c r="Z406" s="48">
        <f t="shared" si="88"/>
        <v>550.11099999999999</v>
      </c>
      <c r="AA406" s="48">
        <f t="shared" si="89"/>
        <v>5561.6222100000005</v>
      </c>
      <c r="AB406" s="42">
        <f t="shared" si="90"/>
        <v>561723.84320999996</v>
      </c>
    </row>
    <row r="407" spans="1:28" x14ac:dyDescent="0.25">
      <c r="A407" s="41">
        <v>45403</v>
      </c>
      <c r="B407" s="44" t="str">
        <f t="shared" si="79"/>
        <v>Apr</v>
      </c>
      <c r="C407" s="16" t="s">
        <v>3</v>
      </c>
      <c r="D407" s="16"/>
      <c r="E407" s="16" t="s">
        <v>57</v>
      </c>
      <c r="F407" s="16" t="s">
        <v>217</v>
      </c>
      <c r="G407" s="20" t="str">
        <f>IFERROR(VLOOKUP(F407,Sheet2!A:F,2,0),"")</f>
        <v>Dollar Rum</v>
      </c>
      <c r="H407" s="44">
        <f>IFERROR(VLOOKUP(F407,Sheet2!A:G,7,0),"")</f>
        <v>65</v>
      </c>
      <c r="I407" s="56">
        <f t="shared" si="91"/>
        <v>1696.5</v>
      </c>
      <c r="J407" s="17">
        <v>133</v>
      </c>
      <c r="K407" s="21">
        <v>200</v>
      </c>
      <c r="L407" s="21">
        <v>90</v>
      </c>
      <c r="M407" s="21">
        <v>0</v>
      </c>
      <c r="N407" s="19">
        <f t="shared" si="80"/>
        <v>290</v>
      </c>
      <c r="O407" s="20">
        <v>1</v>
      </c>
      <c r="P407" s="20">
        <f>IFERROR(VLOOKUP(F407,Sheet2!$A:$F,4,0),"")</f>
        <v>1161.27</v>
      </c>
      <c r="Q407" s="20">
        <f>IFERROR(VLOOKUP(F407,Sheet2!$A:$F,5,0),"")</f>
        <v>1190.1300000000001</v>
      </c>
      <c r="R407" s="20">
        <f>IFERROR(VLOOKUP(F407,Sheet2!$A:$F,6,0),"")</f>
        <v>1272.08</v>
      </c>
      <c r="S407" s="48">
        <f t="shared" si="81"/>
        <v>232254</v>
      </c>
      <c r="T407" s="48">
        <f t="shared" si="82"/>
        <v>107111.70000000001</v>
      </c>
      <c r="U407" s="48">
        <f t="shared" si="83"/>
        <v>0</v>
      </c>
      <c r="V407" s="48">
        <f t="shared" si="84"/>
        <v>339365.7</v>
      </c>
      <c r="W407" s="48">
        <f t="shared" si="85"/>
        <v>181525.5</v>
      </c>
      <c r="X407" s="48">
        <f t="shared" si="86"/>
        <v>2544.75</v>
      </c>
      <c r="Y407" s="48">
        <f t="shared" si="87"/>
        <v>5234.3595000000005</v>
      </c>
      <c r="Z407" s="48">
        <f t="shared" si="88"/>
        <v>523.43595000000005</v>
      </c>
      <c r="AA407" s="48">
        <f t="shared" si="89"/>
        <v>5291.9374544999991</v>
      </c>
      <c r="AB407" s="42">
        <f t="shared" si="90"/>
        <v>534485.68290449993</v>
      </c>
    </row>
    <row r="408" spans="1:28" x14ac:dyDescent="0.25">
      <c r="A408" s="41">
        <v>45403</v>
      </c>
      <c r="B408" s="44" t="str">
        <f t="shared" si="79"/>
        <v>Apr</v>
      </c>
      <c r="C408" s="16" t="s">
        <v>3</v>
      </c>
      <c r="D408" s="16"/>
      <c r="E408" s="16" t="s">
        <v>57</v>
      </c>
      <c r="F408" s="16" t="s">
        <v>216</v>
      </c>
      <c r="G408" s="20" t="str">
        <f>IFERROR(VLOOKUP(F408,Sheet2!A:F,2,0),"")</f>
        <v>Jugni Saunfi</v>
      </c>
      <c r="H408" s="44">
        <f>IFERROR(VLOOKUP(F408,Sheet2!A:G,7,0),"")</f>
        <v>50</v>
      </c>
      <c r="I408" s="56">
        <f t="shared" si="91"/>
        <v>13.5</v>
      </c>
      <c r="J408" s="17">
        <v>133</v>
      </c>
      <c r="K408" s="21">
        <v>3</v>
      </c>
      <c r="L408" s="21">
        <v>0</v>
      </c>
      <c r="M408" s="21">
        <v>0</v>
      </c>
      <c r="N408" s="19">
        <f t="shared" si="80"/>
        <v>3</v>
      </c>
      <c r="O408" s="20">
        <v>1</v>
      </c>
      <c r="P408" s="20">
        <f>IFERROR(VLOOKUP(F408,Sheet2!$A:$F,4,0),"")</f>
        <v>919.43</v>
      </c>
      <c r="Q408" s="20">
        <f>IFERROR(VLOOKUP(F408,Sheet2!$A:$F,5,0),"")</f>
        <v>948.3</v>
      </c>
      <c r="R408" s="20">
        <f>IFERROR(VLOOKUP(F408,Sheet2!$A:$F,6,0),"")</f>
        <v>1030.25</v>
      </c>
      <c r="S408" s="48">
        <f t="shared" si="81"/>
        <v>2758.29</v>
      </c>
      <c r="T408" s="48">
        <f t="shared" si="82"/>
        <v>0</v>
      </c>
      <c r="U408" s="48">
        <f t="shared" si="83"/>
        <v>0</v>
      </c>
      <c r="V408" s="48">
        <f t="shared" si="84"/>
        <v>2758.29</v>
      </c>
      <c r="W408" s="48">
        <f t="shared" si="85"/>
        <v>1444.5</v>
      </c>
      <c r="X408" s="48">
        <f t="shared" si="86"/>
        <v>20.25</v>
      </c>
      <c r="Y408" s="48">
        <f t="shared" si="87"/>
        <v>42.230400000000003</v>
      </c>
      <c r="Z408" s="48">
        <f t="shared" si="88"/>
        <v>4.2230400000000001</v>
      </c>
      <c r="AA408" s="48">
        <f t="shared" si="89"/>
        <v>42.694934400000001</v>
      </c>
      <c r="AB408" s="42">
        <f t="shared" si="90"/>
        <v>4312.1883744000006</v>
      </c>
    </row>
    <row r="409" spans="1:28" x14ac:dyDescent="0.25">
      <c r="A409" s="41">
        <v>45403</v>
      </c>
      <c r="B409" s="44" t="str">
        <f t="shared" si="79"/>
        <v>Apr</v>
      </c>
      <c r="C409" s="16" t="s">
        <v>3</v>
      </c>
      <c r="D409" s="16"/>
      <c r="E409" s="16" t="s">
        <v>57</v>
      </c>
      <c r="F409" s="16" t="s">
        <v>216</v>
      </c>
      <c r="G409" s="20" t="str">
        <f>IFERROR(VLOOKUP(F409,Sheet2!A:F,2,0),"")</f>
        <v>Jugni Saunfi</v>
      </c>
      <c r="H409" s="44">
        <f>IFERROR(VLOOKUP(F409,Sheet2!A:G,7,0),"")</f>
        <v>50</v>
      </c>
      <c r="I409" s="56">
        <f t="shared" si="91"/>
        <v>1350</v>
      </c>
      <c r="J409" s="17">
        <v>134</v>
      </c>
      <c r="K409" s="21">
        <v>300</v>
      </c>
      <c r="L409" s="21">
        <v>0</v>
      </c>
      <c r="M409" s="21">
        <v>0</v>
      </c>
      <c r="N409" s="19">
        <f t="shared" si="80"/>
        <v>300</v>
      </c>
      <c r="O409" s="20">
        <v>1</v>
      </c>
      <c r="P409" s="20">
        <f>IFERROR(VLOOKUP(F409,Sheet2!$A:$F,4,0),"")</f>
        <v>919.43</v>
      </c>
      <c r="Q409" s="20">
        <f>IFERROR(VLOOKUP(F409,Sheet2!$A:$F,5,0),"")</f>
        <v>948.3</v>
      </c>
      <c r="R409" s="20">
        <f>IFERROR(VLOOKUP(F409,Sheet2!$A:$F,6,0),"")</f>
        <v>1030.25</v>
      </c>
      <c r="S409" s="48">
        <f t="shared" si="81"/>
        <v>275829</v>
      </c>
      <c r="T409" s="48">
        <f t="shared" si="82"/>
        <v>0</v>
      </c>
      <c r="U409" s="48">
        <f t="shared" si="83"/>
        <v>0</v>
      </c>
      <c r="V409" s="48">
        <f t="shared" si="84"/>
        <v>275829</v>
      </c>
      <c r="W409" s="48">
        <f t="shared" si="85"/>
        <v>144450</v>
      </c>
      <c r="X409" s="48">
        <f t="shared" si="86"/>
        <v>2025</v>
      </c>
      <c r="Y409" s="48">
        <f t="shared" si="87"/>
        <v>4223.04</v>
      </c>
      <c r="Z409" s="48">
        <f t="shared" si="88"/>
        <v>422.30400000000003</v>
      </c>
      <c r="AA409" s="48">
        <f t="shared" si="89"/>
        <v>4269.4934400000002</v>
      </c>
      <c r="AB409" s="42">
        <f t="shared" si="90"/>
        <v>431218.83743999997</v>
      </c>
    </row>
    <row r="410" spans="1:28" x14ac:dyDescent="0.25">
      <c r="A410" s="41">
        <v>45403</v>
      </c>
      <c r="B410" s="44" t="str">
        <f t="shared" si="79"/>
        <v>Apr</v>
      </c>
      <c r="C410" s="16" t="s">
        <v>3</v>
      </c>
      <c r="D410" s="16"/>
      <c r="E410" s="16" t="s">
        <v>70</v>
      </c>
      <c r="F410" s="16" t="s">
        <v>217</v>
      </c>
      <c r="G410" s="20" t="str">
        <f>IFERROR(VLOOKUP(F410,Sheet2!A:F,2,0),"")</f>
        <v>Dollar Rum</v>
      </c>
      <c r="H410" s="44">
        <f>IFERROR(VLOOKUP(F410,Sheet2!A:G,7,0),"")</f>
        <v>65</v>
      </c>
      <c r="I410" s="56">
        <f t="shared" si="91"/>
        <v>1170</v>
      </c>
      <c r="J410" s="17">
        <v>135</v>
      </c>
      <c r="K410" s="21">
        <v>100</v>
      </c>
      <c r="L410" s="21">
        <v>0</v>
      </c>
      <c r="M410" s="21">
        <v>100</v>
      </c>
      <c r="N410" s="19">
        <f t="shared" si="80"/>
        <v>200</v>
      </c>
      <c r="O410" s="20">
        <v>1</v>
      </c>
      <c r="P410" s="20">
        <f>IFERROR(VLOOKUP(F410,Sheet2!$A:$F,4,0),"")</f>
        <v>1161.27</v>
      </c>
      <c r="Q410" s="20">
        <f>IFERROR(VLOOKUP(F410,Sheet2!$A:$F,5,0),"")</f>
        <v>1190.1300000000001</v>
      </c>
      <c r="R410" s="20">
        <f>IFERROR(VLOOKUP(F410,Sheet2!$A:$F,6,0),"")</f>
        <v>1272.08</v>
      </c>
      <c r="S410" s="48">
        <f t="shared" si="81"/>
        <v>116127</v>
      </c>
      <c r="T410" s="48">
        <f t="shared" si="82"/>
        <v>0</v>
      </c>
      <c r="U410" s="48">
        <f t="shared" si="83"/>
        <v>127208</v>
      </c>
      <c r="V410" s="48">
        <f t="shared" si="84"/>
        <v>243335</v>
      </c>
      <c r="W410" s="48">
        <f t="shared" si="85"/>
        <v>125190</v>
      </c>
      <c r="X410" s="48">
        <f t="shared" si="86"/>
        <v>1755</v>
      </c>
      <c r="Y410" s="48">
        <f t="shared" si="87"/>
        <v>3702.8</v>
      </c>
      <c r="Z410" s="48">
        <f t="shared" si="88"/>
        <v>370.28000000000003</v>
      </c>
      <c r="AA410" s="48">
        <f t="shared" si="89"/>
        <v>3743.5308000000005</v>
      </c>
      <c r="AB410" s="42">
        <f t="shared" si="90"/>
        <v>378096.61080000002</v>
      </c>
    </row>
    <row r="411" spans="1:28" x14ac:dyDescent="0.25">
      <c r="A411" s="41">
        <v>45403</v>
      </c>
      <c r="B411" s="44" t="str">
        <f t="shared" si="79"/>
        <v>Apr</v>
      </c>
      <c r="C411" s="16" t="s">
        <v>3</v>
      </c>
      <c r="D411" s="16"/>
      <c r="E411" s="16" t="s">
        <v>70</v>
      </c>
      <c r="F411" s="16" t="s">
        <v>217</v>
      </c>
      <c r="G411" s="20" t="str">
        <f>IFERROR(VLOOKUP(F411,Sheet2!A:F,2,0),"")</f>
        <v>Dollar Rum</v>
      </c>
      <c r="H411" s="44">
        <f>IFERROR(VLOOKUP(F411,Sheet2!A:G,7,0),"")</f>
        <v>65</v>
      </c>
      <c r="I411" s="56">
        <f t="shared" si="91"/>
        <v>2047.4999999999998</v>
      </c>
      <c r="J411" s="17">
        <v>136</v>
      </c>
      <c r="K411" s="21">
        <v>150</v>
      </c>
      <c r="L411" s="21">
        <v>100</v>
      </c>
      <c r="M411" s="21">
        <v>100</v>
      </c>
      <c r="N411" s="19">
        <f t="shared" si="80"/>
        <v>350</v>
      </c>
      <c r="O411" s="20">
        <v>1</v>
      </c>
      <c r="P411" s="20">
        <f>IFERROR(VLOOKUP(F411,Sheet2!$A:$F,4,0),"")</f>
        <v>1161.27</v>
      </c>
      <c r="Q411" s="20">
        <f>IFERROR(VLOOKUP(F411,Sheet2!$A:$F,5,0),"")</f>
        <v>1190.1300000000001</v>
      </c>
      <c r="R411" s="20">
        <f>IFERROR(VLOOKUP(F411,Sheet2!$A:$F,6,0),"")</f>
        <v>1272.08</v>
      </c>
      <c r="S411" s="48">
        <f t="shared" si="81"/>
        <v>174190.5</v>
      </c>
      <c r="T411" s="48">
        <f t="shared" si="82"/>
        <v>119013.00000000001</v>
      </c>
      <c r="U411" s="48">
        <f t="shared" si="83"/>
        <v>127208</v>
      </c>
      <c r="V411" s="48">
        <f t="shared" si="84"/>
        <v>420411.5</v>
      </c>
      <c r="W411" s="48">
        <f t="shared" si="85"/>
        <v>219082.49999999997</v>
      </c>
      <c r="X411" s="48">
        <f t="shared" si="86"/>
        <v>3071.2499999999995</v>
      </c>
      <c r="Y411" s="48">
        <f t="shared" si="87"/>
        <v>6425.6525000000001</v>
      </c>
      <c r="Z411" s="48">
        <f t="shared" si="88"/>
        <v>642.56525000000011</v>
      </c>
      <c r="AA411" s="48">
        <f t="shared" si="89"/>
        <v>6496.3346775</v>
      </c>
      <c r="AB411" s="42">
        <f t="shared" si="90"/>
        <v>656129.8024274999</v>
      </c>
    </row>
    <row r="412" spans="1:28" x14ac:dyDescent="0.25">
      <c r="A412" s="41">
        <v>45403</v>
      </c>
      <c r="B412" s="44" t="str">
        <f t="shared" si="79"/>
        <v>Apr</v>
      </c>
      <c r="C412" s="16" t="s">
        <v>3</v>
      </c>
      <c r="D412" s="16"/>
      <c r="E412" s="16" t="s">
        <v>70</v>
      </c>
      <c r="F412" s="16" t="s">
        <v>217</v>
      </c>
      <c r="G412" s="20" t="str">
        <f>IFERROR(VLOOKUP(F412,Sheet2!A:F,2,0),"")</f>
        <v>Dollar Rum</v>
      </c>
      <c r="H412" s="44">
        <f>IFERROR(VLOOKUP(F412,Sheet2!A:G,7,0),"")</f>
        <v>65</v>
      </c>
      <c r="I412" s="56">
        <f t="shared" si="91"/>
        <v>2047.4999999999998</v>
      </c>
      <c r="J412" s="17">
        <v>137</v>
      </c>
      <c r="K412" s="21">
        <v>150</v>
      </c>
      <c r="L412" s="21">
        <v>100</v>
      </c>
      <c r="M412" s="21">
        <v>100</v>
      </c>
      <c r="N412" s="19">
        <f t="shared" si="80"/>
        <v>350</v>
      </c>
      <c r="O412" s="20">
        <v>1</v>
      </c>
      <c r="P412" s="20">
        <f>IFERROR(VLOOKUP(F412,Sheet2!$A:$F,4,0),"")</f>
        <v>1161.27</v>
      </c>
      <c r="Q412" s="20">
        <f>IFERROR(VLOOKUP(F412,Sheet2!$A:$F,5,0),"")</f>
        <v>1190.1300000000001</v>
      </c>
      <c r="R412" s="20">
        <f>IFERROR(VLOOKUP(F412,Sheet2!$A:$F,6,0),"")</f>
        <v>1272.08</v>
      </c>
      <c r="S412" s="48">
        <f t="shared" si="81"/>
        <v>174190.5</v>
      </c>
      <c r="T412" s="48">
        <f t="shared" si="82"/>
        <v>119013.00000000001</v>
      </c>
      <c r="U412" s="48">
        <f t="shared" si="83"/>
        <v>127208</v>
      </c>
      <c r="V412" s="48">
        <f t="shared" si="84"/>
        <v>420411.5</v>
      </c>
      <c r="W412" s="48">
        <f t="shared" si="85"/>
        <v>219082.49999999997</v>
      </c>
      <c r="X412" s="48">
        <f t="shared" si="86"/>
        <v>3071.2499999999995</v>
      </c>
      <c r="Y412" s="48">
        <f t="shared" si="87"/>
        <v>6425.6525000000001</v>
      </c>
      <c r="Z412" s="48">
        <f t="shared" si="88"/>
        <v>642.56525000000011</v>
      </c>
      <c r="AA412" s="48">
        <f t="shared" si="89"/>
        <v>6496.3346775</v>
      </c>
      <c r="AB412" s="42">
        <f t="shared" si="90"/>
        <v>656129.8024274999</v>
      </c>
    </row>
    <row r="413" spans="1:28" x14ac:dyDescent="0.25">
      <c r="A413" s="41">
        <v>45403</v>
      </c>
      <c r="B413" s="44" t="str">
        <f t="shared" si="79"/>
        <v>Apr</v>
      </c>
      <c r="C413" s="16" t="s">
        <v>3</v>
      </c>
      <c r="D413" s="16"/>
      <c r="E413" s="16" t="s">
        <v>69</v>
      </c>
      <c r="F413" s="16" t="s">
        <v>217</v>
      </c>
      <c r="G413" s="20" t="str">
        <f>IFERROR(VLOOKUP(F413,Sheet2!A:F,2,0),"")</f>
        <v>Dollar Rum</v>
      </c>
      <c r="H413" s="44">
        <f>IFERROR(VLOOKUP(F413,Sheet2!A:G,7,0),"")</f>
        <v>65</v>
      </c>
      <c r="I413" s="56">
        <f t="shared" si="91"/>
        <v>1755</v>
      </c>
      <c r="J413" s="17">
        <v>138</v>
      </c>
      <c r="K413" s="21">
        <v>100</v>
      </c>
      <c r="L413" s="21">
        <v>125</v>
      </c>
      <c r="M413" s="21">
        <v>75</v>
      </c>
      <c r="N413" s="19">
        <f t="shared" si="80"/>
        <v>300</v>
      </c>
      <c r="O413" s="20">
        <v>1</v>
      </c>
      <c r="P413" s="20">
        <f>IFERROR(VLOOKUP(F413,Sheet2!$A:$F,4,0),"")</f>
        <v>1161.27</v>
      </c>
      <c r="Q413" s="20">
        <f>IFERROR(VLOOKUP(F413,Sheet2!$A:$F,5,0),"")</f>
        <v>1190.1300000000001</v>
      </c>
      <c r="R413" s="20">
        <f>IFERROR(VLOOKUP(F413,Sheet2!$A:$F,6,0),"")</f>
        <v>1272.08</v>
      </c>
      <c r="S413" s="48">
        <f t="shared" si="81"/>
        <v>116127</v>
      </c>
      <c r="T413" s="48">
        <f t="shared" si="82"/>
        <v>148766.25</v>
      </c>
      <c r="U413" s="48">
        <f t="shared" si="83"/>
        <v>95406</v>
      </c>
      <c r="V413" s="48">
        <f t="shared" si="84"/>
        <v>360299.25</v>
      </c>
      <c r="W413" s="48">
        <f t="shared" si="85"/>
        <v>187785</v>
      </c>
      <c r="X413" s="48">
        <f t="shared" si="86"/>
        <v>2632.5</v>
      </c>
      <c r="Y413" s="48">
        <f t="shared" si="87"/>
        <v>5507.1675000000005</v>
      </c>
      <c r="Z413" s="48">
        <f t="shared" si="88"/>
        <v>550.71675000000005</v>
      </c>
      <c r="AA413" s="48">
        <f t="shared" si="89"/>
        <v>5567.7463425000005</v>
      </c>
      <c r="AB413" s="42">
        <f t="shared" si="90"/>
        <v>562342.38059249998</v>
      </c>
    </row>
    <row r="414" spans="1:28" x14ac:dyDescent="0.25">
      <c r="A414" s="41">
        <v>45403</v>
      </c>
      <c r="B414" s="44" t="str">
        <f t="shared" si="79"/>
        <v>Apr</v>
      </c>
      <c r="C414" s="16" t="s">
        <v>3</v>
      </c>
      <c r="D414" s="16"/>
      <c r="E414" s="16" t="s">
        <v>69</v>
      </c>
      <c r="F414" s="16" t="s">
        <v>217</v>
      </c>
      <c r="G414" s="20" t="str">
        <f>IFERROR(VLOOKUP(F414,Sheet2!A:F,2,0),"")</f>
        <v>Dollar Rum</v>
      </c>
      <c r="H414" s="44">
        <f>IFERROR(VLOOKUP(F414,Sheet2!A:G,7,0),"")</f>
        <v>65</v>
      </c>
      <c r="I414" s="56">
        <f t="shared" si="91"/>
        <v>1755</v>
      </c>
      <c r="J414" s="17">
        <v>139</v>
      </c>
      <c r="K414" s="21">
        <v>100</v>
      </c>
      <c r="L414" s="21">
        <v>125</v>
      </c>
      <c r="M414" s="21">
        <v>75</v>
      </c>
      <c r="N414" s="19">
        <f t="shared" si="80"/>
        <v>300</v>
      </c>
      <c r="O414" s="20">
        <v>1</v>
      </c>
      <c r="P414" s="20">
        <f>IFERROR(VLOOKUP(F414,Sheet2!$A:$F,4,0),"")</f>
        <v>1161.27</v>
      </c>
      <c r="Q414" s="20">
        <f>IFERROR(VLOOKUP(F414,Sheet2!$A:$F,5,0),"")</f>
        <v>1190.1300000000001</v>
      </c>
      <c r="R414" s="20">
        <f>IFERROR(VLOOKUP(F414,Sheet2!$A:$F,6,0),"")</f>
        <v>1272.08</v>
      </c>
      <c r="S414" s="48">
        <f t="shared" si="81"/>
        <v>116127</v>
      </c>
      <c r="T414" s="48">
        <f t="shared" si="82"/>
        <v>148766.25</v>
      </c>
      <c r="U414" s="48">
        <f t="shared" si="83"/>
        <v>95406</v>
      </c>
      <c r="V414" s="48">
        <f t="shared" si="84"/>
        <v>360299.25</v>
      </c>
      <c r="W414" s="48">
        <f t="shared" si="85"/>
        <v>187785</v>
      </c>
      <c r="X414" s="48">
        <f t="shared" si="86"/>
        <v>2632.5</v>
      </c>
      <c r="Y414" s="48">
        <f t="shared" si="87"/>
        <v>5507.1675000000005</v>
      </c>
      <c r="Z414" s="48">
        <f t="shared" si="88"/>
        <v>550.71675000000005</v>
      </c>
      <c r="AA414" s="48">
        <f t="shared" si="89"/>
        <v>5567.7463425000005</v>
      </c>
      <c r="AB414" s="42">
        <f t="shared" si="90"/>
        <v>562342.38059249998</v>
      </c>
    </row>
    <row r="415" spans="1:28" x14ac:dyDescent="0.25">
      <c r="A415" s="41">
        <v>45403</v>
      </c>
      <c r="B415" s="44" t="str">
        <f t="shared" si="79"/>
        <v>Apr</v>
      </c>
      <c r="C415" s="16" t="s">
        <v>3</v>
      </c>
      <c r="D415" s="16"/>
      <c r="E415" s="16" t="s">
        <v>72</v>
      </c>
      <c r="F415" s="16" t="s">
        <v>217</v>
      </c>
      <c r="G415" s="20" t="str">
        <f>IFERROR(VLOOKUP(F415,Sheet2!A:F,2,0),"")</f>
        <v>Dollar Rum</v>
      </c>
      <c r="H415" s="44">
        <f>IFERROR(VLOOKUP(F415,Sheet2!A:G,7,0),"")</f>
        <v>65</v>
      </c>
      <c r="I415" s="56">
        <f t="shared" si="91"/>
        <v>1755</v>
      </c>
      <c r="J415" s="17">
        <v>140</v>
      </c>
      <c r="K415" s="21">
        <v>250</v>
      </c>
      <c r="L415" s="21">
        <v>0</v>
      </c>
      <c r="M415" s="21">
        <v>50</v>
      </c>
      <c r="N415" s="19">
        <f t="shared" si="80"/>
        <v>300</v>
      </c>
      <c r="O415" s="20">
        <v>1</v>
      </c>
      <c r="P415" s="20">
        <f>IFERROR(VLOOKUP(F415,Sheet2!$A:$F,4,0),"")</f>
        <v>1161.27</v>
      </c>
      <c r="Q415" s="20">
        <f>IFERROR(VLOOKUP(F415,Sheet2!$A:$F,5,0),"")</f>
        <v>1190.1300000000001</v>
      </c>
      <c r="R415" s="20">
        <f>IFERROR(VLOOKUP(F415,Sheet2!$A:$F,6,0),"")</f>
        <v>1272.08</v>
      </c>
      <c r="S415" s="48">
        <f t="shared" si="81"/>
        <v>290317.5</v>
      </c>
      <c r="T415" s="48">
        <f t="shared" si="82"/>
        <v>0</v>
      </c>
      <c r="U415" s="48">
        <f t="shared" si="83"/>
        <v>63604</v>
      </c>
      <c r="V415" s="48">
        <f t="shared" si="84"/>
        <v>353921.5</v>
      </c>
      <c r="W415" s="48">
        <f t="shared" si="85"/>
        <v>187785</v>
      </c>
      <c r="X415" s="48">
        <f t="shared" si="86"/>
        <v>2632.5</v>
      </c>
      <c r="Y415" s="48">
        <f t="shared" si="87"/>
        <v>5443.39</v>
      </c>
      <c r="Z415" s="48">
        <f t="shared" si="88"/>
        <v>544.33900000000006</v>
      </c>
      <c r="AA415" s="48">
        <f t="shared" si="89"/>
        <v>5503.2672900000007</v>
      </c>
      <c r="AB415" s="42">
        <f t="shared" si="90"/>
        <v>555829.99629000004</v>
      </c>
    </row>
    <row r="416" spans="1:28" x14ac:dyDescent="0.25">
      <c r="A416" s="41">
        <v>45403</v>
      </c>
      <c r="B416" s="44" t="str">
        <f t="shared" si="79"/>
        <v>Apr</v>
      </c>
      <c r="C416" s="16" t="s">
        <v>3</v>
      </c>
      <c r="D416" s="16"/>
      <c r="E416" s="16" t="s">
        <v>116</v>
      </c>
      <c r="F416" s="16" t="s">
        <v>217</v>
      </c>
      <c r="G416" s="20" t="str">
        <f>IFERROR(VLOOKUP(F416,Sheet2!A:F,2,0),"")</f>
        <v>Dollar Rum</v>
      </c>
      <c r="H416" s="44">
        <f>IFERROR(VLOOKUP(F416,Sheet2!A:G,7,0),"")</f>
        <v>65</v>
      </c>
      <c r="I416" s="56">
        <f t="shared" si="91"/>
        <v>3510</v>
      </c>
      <c r="J416" s="17">
        <v>141</v>
      </c>
      <c r="K416" s="21">
        <v>150</v>
      </c>
      <c r="L416" s="21">
        <v>250</v>
      </c>
      <c r="M416" s="21">
        <v>200</v>
      </c>
      <c r="N416" s="19">
        <f t="shared" si="80"/>
        <v>600</v>
      </c>
      <c r="O416" s="20">
        <v>1</v>
      </c>
      <c r="P416" s="20">
        <f>IFERROR(VLOOKUP(F416,Sheet2!$A:$F,4,0),"")</f>
        <v>1161.27</v>
      </c>
      <c r="Q416" s="20">
        <f>IFERROR(VLOOKUP(F416,Sheet2!$A:$F,5,0),"")</f>
        <v>1190.1300000000001</v>
      </c>
      <c r="R416" s="20">
        <f>IFERROR(VLOOKUP(F416,Sheet2!$A:$F,6,0),"")</f>
        <v>1272.08</v>
      </c>
      <c r="S416" s="48">
        <f t="shared" si="81"/>
        <v>174190.5</v>
      </c>
      <c r="T416" s="48">
        <f t="shared" si="82"/>
        <v>297532.5</v>
      </c>
      <c r="U416" s="48">
        <f t="shared" si="83"/>
        <v>254416</v>
      </c>
      <c r="V416" s="48">
        <f t="shared" si="84"/>
        <v>726139</v>
      </c>
      <c r="W416" s="48">
        <f t="shared" si="85"/>
        <v>375570</v>
      </c>
      <c r="X416" s="48">
        <f t="shared" si="86"/>
        <v>5265</v>
      </c>
      <c r="Y416" s="48">
        <f t="shared" si="87"/>
        <v>11069.74</v>
      </c>
      <c r="Z416" s="48">
        <f t="shared" si="88"/>
        <v>1106.9739999999999</v>
      </c>
      <c r="AA416" s="48">
        <f t="shared" si="89"/>
        <v>11191.50714</v>
      </c>
      <c r="AB416" s="42">
        <f t="shared" si="90"/>
        <v>1130342.2211399998</v>
      </c>
    </row>
    <row r="417" spans="1:28" x14ac:dyDescent="0.25">
      <c r="A417" s="41">
        <v>45403</v>
      </c>
      <c r="B417" s="44" t="str">
        <f t="shared" si="79"/>
        <v>Apr</v>
      </c>
      <c r="C417" s="16" t="s">
        <v>3</v>
      </c>
      <c r="D417" s="16"/>
      <c r="E417" s="16" t="s">
        <v>116</v>
      </c>
      <c r="F417" s="16" t="s">
        <v>217</v>
      </c>
      <c r="G417" s="20" t="str">
        <f>IFERROR(VLOOKUP(F417,Sheet2!A:F,2,0),"")</f>
        <v>Dollar Rum</v>
      </c>
      <c r="H417" s="44">
        <f>IFERROR(VLOOKUP(F417,Sheet2!A:G,7,0),"")</f>
        <v>65</v>
      </c>
      <c r="I417" s="56">
        <f t="shared" si="91"/>
        <v>3510</v>
      </c>
      <c r="J417" s="17">
        <v>142</v>
      </c>
      <c r="K417" s="21">
        <v>150</v>
      </c>
      <c r="L417" s="21">
        <v>250</v>
      </c>
      <c r="M417" s="21">
        <v>200</v>
      </c>
      <c r="N417" s="19">
        <f t="shared" si="80"/>
        <v>600</v>
      </c>
      <c r="O417" s="20">
        <v>1</v>
      </c>
      <c r="P417" s="20">
        <f>IFERROR(VLOOKUP(F417,Sheet2!$A:$F,4,0),"")</f>
        <v>1161.27</v>
      </c>
      <c r="Q417" s="20">
        <f>IFERROR(VLOOKUP(F417,Sheet2!$A:$F,5,0),"")</f>
        <v>1190.1300000000001</v>
      </c>
      <c r="R417" s="20">
        <f>IFERROR(VLOOKUP(F417,Sheet2!$A:$F,6,0),"")</f>
        <v>1272.08</v>
      </c>
      <c r="S417" s="48">
        <f t="shared" si="81"/>
        <v>174190.5</v>
      </c>
      <c r="T417" s="48">
        <f t="shared" si="82"/>
        <v>297532.5</v>
      </c>
      <c r="U417" s="48">
        <f t="shared" si="83"/>
        <v>254416</v>
      </c>
      <c r="V417" s="48">
        <f t="shared" si="84"/>
        <v>726139</v>
      </c>
      <c r="W417" s="48">
        <f t="shared" si="85"/>
        <v>375570</v>
      </c>
      <c r="X417" s="48">
        <f t="shared" si="86"/>
        <v>5265</v>
      </c>
      <c r="Y417" s="48">
        <f t="shared" si="87"/>
        <v>11069.74</v>
      </c>
      <c r="Z417" s="48">
        <f t="shared" si="88"/>
        <v>1106.9739999999999</v>
      </c>
      <c r="AA417" s="48">
        <f t="shared" si="89"/>
        <v>11191.50714</v>
      </c>
      <c r="AB417" s="42">
        <f t="shared" si="90"/>
        <v>1130342.2211399998</v>
      </c>
    </row>
    <row r="418" spans="1:28" x14ac:dyDescent="0.25">
      <c r="A418" s="41">
        <v>45403</v>
      </c>
      <c r="B418" s="44" t="str">
        <f t="shared" si="79"/>
        <v>Apr</v>
      </c>
      <c r="C418" s="16" t="s">
        <v>26</v>
      </c>
      <c r="D418" s="16"/>
      <c r="E418" s="16" t="s">
        <v>39</v>
      </c>
      <c r="F418" s="16" t="s">
        <v>216</v>
      </c>
      <c r="G418" s="20" t="str">
        <f>IFERROR(VLOOKUP(F418,Sheet2!A:F,2,0),"")</f>
        <v>Jugni Saunfi</v>
      </c>
      <c r="H418" s="44">
        <f>IFERROR(VLOOKUP(F418,Sheet2!A:G,7,0),"")</f>
        <v>50</v>
      </c>
      <c r="I418" s="56">
        <f t="shared" si="91"/>
        <v>1350</v>
      </c>
      <c r="J418" s="17">
        <v>57</v>
      </c>
      <c r="K418" s="21">
        <v>0</v>
      </c>
      <c r="L418" s="21">
        <v>0</v>
      </c>
      <c r="M418" s="21">
        <v>300</v>
      </c>
      <c r="N418" s="19">
        <f t="shared" si="80"/>
        <v>300</v>
      </c>
      <c r="O418" s="20">
        <v>1</v>
      </c>
      <c r="P418" s="20">
        <f>IFERROR(VLOOKUP(F418,Sheet2!$A:$F,4,0),"")</f>
        <v>919.43</v>
      </c>
      <c r="Q418" s="20">
        <f>IFERROR(VLOOKUP(F418,Sheet2!$A:$F,5,0),"")</f>
        <v>948.3</v>
      </c>
      <c r="R418" s="20">
        <f>IFERROR(VLOOKUP(F418,Sheet2!$A:$F,6,0),"")</f>
        <v>1030.25</v>
      </c>
      <c r="S418" s="48">
        <f t="shared" si="81"/>
        <v>0</v>
      </c>
      <c r="T418" s="48">
        <f t="shared" si="82"/>
        <v>0</v>
      </c>
      <c r="U418" s="48">
        <f t="shared" si="83"/>
        <v>309075</v>
      </c>
      <c r="V418" s="48">
        <f t="shared" si="84"/>
        <v>309075</v>
      </c>
      <c r="W418" s="48">
        <f t="shared" si="85"/>
        <v>144450</v>
      </c>
      <c r="X418" s="48">
        <f t="shared" si="86"/>
        <v>2025</v>
      </c>
      <c r="Y418" s="48">
        <f t="shared" si="87"/>
        <v>4555.5</v>
      </c>
      <c r="Z418" s="48">
        <f t="shared" si="88"/>
        <v>455.55</v>
      </c>
      <c r="AA418" s="48">
        <f t="shared" si="89"/>
        <v>4605.6104999999998</v>
      </c>
      <c r="AB418" s="42">
        <f t="shared" si="90"/>
        <v>465166.6605</v>
      </c>
    </row>
    <row r="419" spans="1:28" x14ac:dyDescent="0.25">
      <c r="A419" s="41">
        <v>45403</v>
      </c>
      <c r="B419" s="44" t="str">
        <f t="shared" si="79"/>
        <v>Apr</v>
      </c>
      <c r="C419" s="16" t="s">
        <v>26</v>
      </c>
      <c r="D419" s="16"/>
      <c r="E419" s="16" t="s">
        <v>39</v>
      </c>
      <c r="F419" s="16" t="s">
        <v>216</v>
      </c>
      <c r="G419" s="20" t="str">
        <f>IFERROR(VLOOKUP(F419,Sheet2!A:F,2,0),"")</f>
        <v>Jugni Saunfi</v>
      </c>
      <c r="H419" s="44">
        <f>IFERROR(VLOOKUP(F419,Sheet2!A:G,7,0),"")</f>
        <v>50</v>
      </c>
      <c r="I419" s="56">
        <f t="shared" si="91"/>
        <v>2250</v>
      </c>
      <c r="J419" s="17">
        <v>58</v>
      </c>
      <c r="K419" s="21">
        <v>0</v>
      </c>
      <c r="L419" s="21">
        <v>500</v>
      </c>
      <c r="M419" s="21">
        <v>0</v>
      </c>
      <c r="N419" s="19">
        <f t="shared" si="80"/>
        <v>500</v>
      </c>
      <c r="O419" s="20">
        <v>1</v>
      </c>
      <c r="P419" s="20">
        <f>IFERROR(VLOOKUP(F419,Sheet2!$A:$F,4,0),"")</f>
        <v>919.43</v>
      </c>
      <c r="Q419" s="20">
        <f>IFERROR(VLOOKUP(F419,Sheet2!$A:$F,5,0),"")</f>
        <v>948.3</v>
      </c>
      <c r="R419" s="20">
        <f>IFERROR(VLOOKUP(F419,Sheet2!$A:$F,6,0),"")</f>
        <v>1030.25</v>
      </c>
      <c r="S419" s="48">
        <f t="shared" si="81"/>
        <v>0</v>
      </c>
      <c r="T419" s="48">
        <f t="shared" si="82"/>
        <v>474150</v>
      </c>
      <c r="U419" s="48">
        <f t="shared" si="83"/>
        <v>0</v>
      </c>
      <c r="V419" s="48">
        <f t="shared" si="84"/>
        <v>474150</v>
      </c>
      <c r="W419" s="48">
        <f t="shared" si="85"/>
        <v>240750</v>
      </c>
      <c r="X419" s="48">
        <f t="shared" si="86"/>
        <v>3375</v>
      </c>
      <c r="Y419" s="48">
        <f t="shared" si="87"/>
        <v>7182.75</v>
      </c>
      <c r="Z419" s="48">
        <f t="shared" si="88"/>
        <v>718.27500000000009</v>
      </c>
      <c r="AA419" s="48">
        <f t="shared" si="89"/>
        <v>7261.7602500000003</v>
      </c>
      <c r="AB419" s="42">
        <f t="shared" si="90"/>
        <v>733437.78525000007</v>
      </c>
    </row>
    <row r="420" spans="1:28" x14ac:dyDescent="0.25">
      <c r="A420" s="41">
        <v>45403</v>
      </c>
      <c r="B420" s="44" t="str">
        <f t="shared" si="79"/>
        <v>Apr</v>
      </c>
      <c r="C420" s="16" t="s">
        <v>26</v>
      </c>
      <c r="D420" s="16"/>
      <c r="E420" s="16" t="s">
        <v>39</v>
      </c>
      <c r="F420" s="16" t="s">
        <v>216</v>
      </c>
      <c r="G420" s="20" t="str">
        <f>IFERROR(VLOOKUP(F420,Sheet2!A:F,2,0),"")</f>
        <v>Jugni Saunfi</v>
      </c>
      <c r="H420" s="44">
        <f>IFERROR(VLOOKUP(F420,Sheet2!A:G,7,0),"")</f>
        <v>50</v>
      </c>
      <c r="I420" s="56">
        <f t="shared" si="91"/>
        <v>2700</v>
      </c>
      <c r="J420" s="17">
        <v>59</v>
      </c>
      <c r="K420" s="21">
        <v>600</v>
      </c>
      <c r="L420" s="21">
        <v>0</v>
      </c>
      <c r="M420" s="21">
        <v>0</v>
      </c>
      <c r="N420" s="19">
        <f t="shared" si="80"/>
        <v>600</v>
      </c>
      <c r="O420" s="20">
        <v>1</v>
      </c>
      <c r="P420" s="20">
        <f>IFERROR(VLOOKUP(F420,Sheet2!$A:$F,4,0),"")</f>
        <v>919.43</v>
      </c>
      <c r="Q420" s="20">
        <f>IFERROR(VLOOKUP(F420,Sheet2!$A:$F,5,0),"")</f>
        <v>948.3</v>
      </c>
      <c r="R420" s="20">
        <f>IFERROR(VLOOKUP(F420,Sheet2!$A:$F,6,0),"")</f>
        <v>1030.25</v>
      </c>
      <c r="S420" s="48">
        <f t="shared" si="81"/>
        <v>551658</v>
      </c>
      <c r="T420" s="48">
        <f t="shared" si="82"/>
        <v>0</v>
      </c>
      <c r="U420" s="48">
        <f t="shared" si="83"/>
        <v>0</v>
      </c>
      <c r="V420" s="48">
        <f t="shared" si="84"/>
        <v>551658</v>
      </c>
      <c r="W420" s="48">
        <f t="shared" si="85"/>
        <v>288900</v>
      </c>
      <c r="X420" s="48">
        <f t="shared" si="86"/>
        <v>4050</v>
      </c>
      <c r="Y420" s="48">
        <f t="shared" si="87"/>
        <v>8446.08</v>
      </c>
      <c r="Z420" s="48">
        <f t="shared" si="88"/>
        <v>844.60800000000006</v>
      </c>
      <c r="AA420" s="48">
        <f t="shared" si="89"/>
        <v>8538.9868800000004</v>
      </c>
      <c r="AB420" s="42">
        <f t="shared" si="90"/>
        <v>862437.67487999995</v>
      </c>
    </row>
    <row r="421" spans="1:28" x14ac:dyDescent="0.25">
      <c r="A421" s="41">
        <v>45403</v>
      </c>
      <c r="B421" s="44" t="str">
        <f t="shared" si="79"/>
        <v>Apr</v>
      </c>
      <c r="C421" s="16" t="s">
        <v>26</v>
      </c>
      <c r="D421" s="16"/>
      <c r="E421" s="16" t="s">
        <v>39</v>
      </c>
      <c r="F421" s="16" t="s">
        <v>223</v>
      </c>
      <c r="G421" s="20" t="str">
        <f>IFERROR(VLOOKUP(F421,Sheet2!A:F,2,0),"")</f>
        <v>Jalwa Mota Santra</v>
      </c>
      <c r="H421" s="44">
        <f>IFERROR(VLOOKUP(F421,Sheet2!A:G,7,0),"")</f>
        <v>50</v>
      </c>
      <c r="I421" s="56">
        <f t="shared" si="91"/>
        <v>2700</v>
      </c>
      <c r="J421" s="17">
        <v>60</v>
      </c>
      <c r="K421" s="21">
        <v>0</v>
      </c>
      <c r="L421" s="21">
        <v>600</v>
      </c>
      <c r="M421" s="21">
        <v>0</v>
      </c>
      <c r="N421" s="19">
        <f t="shared" si="80"/>
        <v>600</v>
      </c>
      <c r="O421" s="20">
        <v>1</v>
      </c>
      <c r="P421" s="20">
        <f>IFERROR(VLOOKUP(F421,Sheet2!$A:$F,4,0),"")</f>
        <v>919.43</v>
      </c>
      <c r="Q421" s="20">
        <f>IFERROR(VLOOKUP(F421,Sheet2!$A:$F,5,0),"")</f>
        <v>948.3</v>
      </c>
      <c r="R421" s="20">
        <f>IFERROR(VLOOKUP(F421,Sheet2!$A:$F,6,0),"")</f>
        <v>1030.25</v>
      </c>
      <c r="S421" s="48">
        <f t="shared" si="81"/>
        <v>0</v>
      </c>
      <c r="T421" s="48">
        <f t="shared" si="82"/>
        <v>568980</v>
      </c>
      <c r="U421" s="48">
        <f t="shared" si="83"/>
        <v>0</v>
      </c>
      <c r="V421" s="48">
        <f t="shared" si="84"/>
        <v>568980</v>
      </c>
      <c r="W421" s="48">
        <f t="shared" si="85"/>
        <v>288900</v>
      </c>
      <c r="X421" s="48">
        <f t="shared" si="86"/>
        <v>4050</v>
      </c>
      <c r="Y421" s="48">
        <f t="shared" si="87"/>
        <v>8619.2999999999993</v>
      </c>
      <c r="Z421" s="48">
        <f t="shared" si="88"/>
        <v>861.93</v>
      </c>
      <c r="AA421" s="48">
        <f t="shared" si="89"/>
        <v>8714.1123000000007</v>
      </c>
      <c r="AB421" s="42">
        <f t="shared" si="90"/>
        <v>880125.34230000013</v>
      </c>
    </row>
    <row r="422" spans="1:28" x14ac:dyDescent="0.25">
      <c r="A422" s="41">
        <v>45403</v>
      </c>
      <c r="B422" s="44" t="str">
        <f t="shared" si="79"/>
        <v>Apr</v>
      </c>
      <c r="C422" s="16" t="s">
        <v>26</v>
      </c>
      <c r="D422" s="16"/>
      <c r="E422" s="16" t="s">
        <v>39</v>
      </c>
      <c r="F422" s="16" t="s">
        <v>223</v>
      </c>
      <c r="G422" s="20" t="str">
        <f>IFERROR(VLOOKUP(F422,Sheet2!A:F,2,0),"")</f>
        <v>Jalwa Mota Santra</v>
      </c>
      <c r="H422" s="44">
        <f>IFERROR(VLOOKUP(F422,Sheet2!A:G,7,0),"")</f>
        <v>50</v>
      </c>
      <c r="I422" s="56">
        <f t="shared" si="91"/>
        <v>3600</v>
      </c>
      <c r="J422" s="17">
        <v>61</v>
      </c>
      <c r="K422" s="21">
        <v>800</v>
      </c>
      <c r="L422" s="21">
        <v>0</v>
      </c>
      <c r="M422" s="21">
        <v>0</v>
      </c>
      <c r="N422" s="19">
        <f t="shared" si="80"/>
        <v>800</v>
      </c>
      <c r="O422" s="20">
        <v>1</v>
      </c>
      <c r="P422" s="20">
        <f>IFERROR(VLOOKUP(F422,Sheet2!$A:$F,4,0),"")</f>
        <v>919.43</v>
      </c>
      <c r="Q422" s="20">
        <f>IFERROR(VLOOKUP(F422,Sheet2!$A:$F,5,0),"")</f>
        <v>948.3</v>
      </c>
      <c r="R422" s="20">
        <f>IFERROR(VLOOKUP(F422,Sheet2!$A:$F,6,0),"")</f>
        <v>1030.25</v>
      </c>
      <c r="S422" s="48">
        <f t="shared" si="81"/>
        <v>735544</v>
      </c>
      <c r="T422" s="48">
        <f t="shared" si="82"/>
        <v>0</v>
      </c>
      <c r="U422" s="48">
        <f t="shared" si="83"/>
        <v>0</v>
      </c>
      <c r="V422" s="48">
        <f t="shared" si="84"/>
        <v>735544</v>
      </c>
      <c r="W422" s="48">
        <f t="shared" si="85"/>
        <v>385200</v>
      </c>
      <c r="X422" s="48">
        <f t="shared" si="86"/>
        <v>5400</v>
      </c>
      <c r="Y422" s="48">
        <f t="shared" si="87"/>
        <v>11261.44</v>
      </c>
      <c r="Z422" s="48">
        <f t="shared" si="88"/>
        <v>1126.144</v>
      </c>
      <c r="AA422" s="48">
        <f t="shared" si="89"/>
        <v>11385.315840000001</v>
      </c>
      <c r="AB422" s="42">
        <f t="shared" si="90"/>
        <v>1149916.8998400001</v>
      </c>
    </row>
    <row r="423" spans="1:28" x14ac:dyDescent="0.25">
      <c r="A423" s="41">
        <v>45403</v>
      </c>
      <c r="B423" s="44" t="str">
        <f t="shared" si="79"/>
        <v>Apr</v>
      </c>
      <c r="C423" s="16" t="s">
        <v>59</v>
      </c>
      <c r="D423" s="16"/>
      <c r="E423" s="16" t="s">
        <v>30</v>
      </c>
      <c r="F423" s="16" t="s">
        <v>217</v>
      </c>
      <c r="G423" s="20" t="str">
        <f>IFERROR(VLOOKUP(F423,Sheet2!A:F,2,0),"")</f>
        <v>Dollar Rum</v>
      </c>
      <c r="H423" s="44">
        <f>IFERROR(VLOOKUP(F423,Sheet2!A:G,7,0),"")</f>
        <v>65</v>
      </c>
      <c r="I423" s="56">
        <f t="shared" si="91"/>
        <v>1755</v>
      </c>
      <c r="J423" s="17">
        <v>20</v>
      </c>
      <c r="K423" s="21">
        <v>0</v>
      </c>
      <c r="L423" s="21">
        <v>0</v>
      </c>
      <c r="M423" s="21">
        <v>300</v>
      </c>
      <c r="N423" s="19">
        <f t="shared" si="80"/>
        <v>300</v>
      </c>
      <c r="O423" s="20">
        <v>1</v>
      </c>
      <c r="P423" s="20">
        <f>IFERROR(VLOOKUP(F423,Sheet2!$A:$F,4,0),"")</f>
        <v>1161.27</v>
      </c>
      <c r="Q423" s="20">
        <f>IFERROR(VLOOKUP(F423,Sheet2!$A:$F,5,0),"")</f>
        <v>1190.1300000000001</v>
      </c>
      <c r="R423" s="20">
        <f>IFERROR(VLOOKUP(F423,Sheet2!$A:$F,6,0),"")</f>
        <v>1272.08</v>
      </c>
      <c r="S423" s="48">
        <f t="shared" si="81"/>
        <v>0</v>
      </c>
      <c r="T423" s="48">
        <f t="shared" si="82"/>
        <v>0</v>
      </c>
      <c r="U423" s="48">
        <f t="shared" si="83"/>
        <v>381624</v>
      </c>
      <c r="V423" s="48">
        <f t="shared" si="84"/>
        <v>381624</v>
      </c>
      <c r="W423" s="48">
        <f t="shared" si="85"/>
        <v>187785</v>
      </c>
      <c r="X423" s="48">
        <f t="shared" si="86"/>
        <v>2632.5</v>
      </c>
      <c r="Y423" s="48">
        <f t="shared" si="87"/>
        <v>5720.415</v>
      </c>
      <c r="Z423" s="48">
        <f t="shared" si="88"/>
        <v>572.04150000000004</v>
      </c>
      <c r="AA423" s="48">
        <f t="shared" si="89"/>
        <v>5783.3395650000011</v>
      </c>
      <c r="AB423" s="42">
        <f t="shared" si="90"/>
        <v>584117.29606500012</v>
      </c>
    </row>
    <row r="424" spans="1:28" x14ac:dyDescent="0.25">
      <c r="A424" s="41">
        <v>45403</v>
      </c>
      <c r="B424" s="44" t="str">
        <f t="shared" si="79"/>
        <v>Apr</v>
      </c>
      <c r="C424" s="16" t="s">
        <v>44</v>
      </c>
      <c r="D424" s="16"/>
      <c r="E424" s="16" t="s">
        <v>46</v>
      </c>
      <c r="F424" s="16" t="s">
        <v>223</v>
      </c>
      <c r="G424" s="20" t="str">
        <f>IFERROR(VLOOKUP(F424,Sheet2!A:F,2,0),"")</f>
        <v>Jalwa Mota Santra</v>
      </c>
      <c r="H424" s="44">
        <f>IFERROR(VLOOKUP(F424,Sheet2!A:G,7,0),"")</f>
        <v>50</v>
      </c>
      <c r="I424" s="56">
        <f t="shared" si="91"/>
        <v>675</v>
      </c>
      <c r="J424" s="17">
        <v>66</v>
      </c>
      <c r="K424" s="21">
        <v>50</v>
      </c>
      <c r="L424" s="21">
        <v>0</v>
      </c>
      <c r="M424" s="21">
        <v>100</v>
      </c>
      <c r="N424" s="19">
        <f t="shared" si="80"/>
        <v>150</v>
      </c>
      <c r="O424" s="20">
        <v>1</v>
      </c>
      <c r="P424" s="20">
        <f>IFERROR(VLOOKUP(F424,Sheet2!$A:$F,4,0),"")</f>
        <v>919.43</v>
      </c>
      <c r="Q424" s="20">
        <f>IFERROR(VLOOKUP(F424,Sheet2!$A:$F,5,0),"")</f>
        <v>948.3</v>
      </c>
      <c r="R424" s="20">
        <f>IFERROR(VLOOKUP(F424,Sheet2!$A:$F,6,0),"")</f>
        <v>1030.25</v>
      </c>
      <c r="S424" s="48">
        <f t="shared" si="81"/>
        <v>45971.5</v>
      </c>
      <c r="T424" s="48">
        <f t="shared" si="82"/>
        <v>0</v>
      </c>
      <c r="U424" s="48">
        <f t="shared" si="83"/>
        <v>103025</v>
      </c>
      <c r="V424" s="48">
        <f t="shared" si="84"/>
        <v>148996.5</v>
      </c>
      <c r="W424" s="48">
        <f t="shared" si="85"/>
        <v>72225</v>
      </c>
      <c r="X424" s="48">
        <f t="shared" si="86"/>
        <v>1012.5</v>
      </c>
      <c r="Y424" s="48">
        <f t="shared" si="87"/>
        <v>2222.34</v>
      </c>
      <c r="Z424" s="48">
        <f t="shared" si="88"/>
        <v>222.23400000000004</v>
      </c>
      <c r="AA424" s="48">
        <f t="shared" si="89"/>
        <v>2246.7857399999998</v>
      </c>
      <c r="AB424" s="42">
        <f t="shared" si="90"/>
        <v>226925.35973999999</v>
      </c>
    </row>
    <row r="425" spans="1:28" x14ac:dyDescent="0.25">
      <c r="A425" s="41">
        <v>45403</v>
      </c>
      <c r="B425" s="44" t="str">
        <f t="shared" si="79"/>
        <v>Apr</v>
      </c>
      <c r="C425" s="16" t="s">
        <v>44</v>
      </c>
      <c r="D425" s="16"/>
      <c r="E425" s="16" t="s">
        <v>46</v>
      </c>
      <c r="F425" s="16" t="s">
        <v>216</v>
      </c>
      <c r="G425" s="20" t="str">
        <f>IFERROR(VLOOKUP(F425,Sheet2!A:F,2,0),"")</f>
        <v>Jugni Saunfi</v>
      </c>
      <c r="H425" s="44">
        <f>IFERROR(VLOOKUP(F425,Sheet2!A:G,7,0),"")</f>
        <v>50</v>
      </c>
      <c r="I425" s="56">
        <f t="shared" si="91"/>
        <v>900</v>
      </c>
      <c r="J425" s="17">
        <v>66</v>
      </c>
      <c r="K425" s="21">
        <v>100</v>
      </c>
      <c r="L425" s="21">
        <v>100</v>
      </c>
      <c r="M425" s="21">
        <v>0</v>
      </c>
      <c r="N425" s="19">
        <f t="shared" si="80"/>
        <v>200</v>
      </c>
      <c r="O425" s="20">
        <v>1</v>
      </c>
      <c r="P425" s="20">
        <f>IFERROR(VLOOKUP(F425,Sheet2!$A:$F,4,0),"")</f>
        <v>919.43</v>
      </c>
      <c r="Q425" s="20">
        <f>IFERROR(VLOOKUP(F425,Sheet2!$A:$F,5,0),"")</f>
        <v>948.3</v>
      </c>
      <c r="R425" s="20">
        <f>IFERROR(VLOOKUP(F425,Sheet2!$A:$F,6,0),"")</f>
        <v>1030.25</v>
      </c>
      <c r="S425" s="48">
        <f t="shared" si="81"/>
        <v>91943</v>
      </c>
      <c r="T425" s="48">
        <f t="shared" si="82"/>
        <v>94830</v>
      </c>
      <c r="U425" s="48">
        <f t="shared" si="83"/>
        <v>0</v>
      </c>
      <c r="V425" s="48">
        <f t="shared" si="84"/>
        <v>186773</v>
      </c>
      <c r="W425" s="48">
        <f t="shared" si="85"/>
        <v>96300</v>
      </c>
      <c r="X425" s="48">
        <f t="shared" si="86"/>
        <v>1350</v>
      </c>
      <c r="Y425" s="48">
        <f t="shared" si="87"/>
        <v>2844.23</v>
      </c>
      <c r="Z425" s="48">
        <f t="shared" si="88"/>
        <v>284.423</v>
      </c>
      <c r="AA425" s="48">
        <f t="shared" si="89"/>
        <v>2875.5165299999999</v>
      </c>
      <c r="AB425" s="42">
        <f t="shared" si="90"/>
        <v>290427.16953000001</v>
      </c>
    </row>
    <row r="426" spans="1:28" x14ac:dyDescent="0.25">
      <c r="A426" s="41">
        <v>45403</v>
      </c>
      <c r="B426" s="44" t="str">
        <f t="shared" si="79"/>
        <v>Apr</v>
      </c>
      <c r="C426" s="16" t="s">
        <v>44</v>
      </c>
      <c r="D426" s="16"/>
      <c r="E426" s="16" t="s">
        <v>51</v>
      </c>
      <c r="F426" s="16" t="s">
        <v>216</v>
      </c>
      <c r="G426" s="20" t="str">
        <f>IFERROR(VLOOKUP(F426,Sheet2!A:F,2,0),"")</f>
        <v>Jugni Saunfi</v>
      </c>
      <c r="H426" s="44">
        <f>IFERROR(VLOOKUP(F426,Sheet2!A:G,7,0),"")</f>
        <v>50</v>
      </c>
      <c r="I426" s="56">
        <f t="shared" si="91"/>
        <v>1575</v>
      </c>
      <c r="J426" s="17">
        <v>67</v>
      </c>
      <c r="K426" s="21">
        <v>250</v>
      </c>
      <c r="L426" s="21">
        <v>50</v>
      </c>
      <c r="M426" s="21">
        <v>50</v>
      </c>
      <c r="N426" s="19">
        <f t="shared" si="80"/>
        <v>350</v>
      </c>
      <c r="O426" s="20">
        <v>1</v>
      </c>
      <c r="P426" s="20">
        <f>IFERROR(VLOOKUP(F426,Sheet2!$A:$F,4,0),"")</f>
        <v>919.43</v>
      </c>
      <c r="Q426" s="20">
        <f>IFERROR(VLOOKUP(F426,Sheet2!$A:$F,5,0),"")</f>
        <v>948.3</v>
      </c>
      <c r="R426" s="20">
        <f>IFERROR(VLOOKUP(F426,Sheet2!$A:$F,6,0),"")</f>
        <v>1030.25</v>
      </c>
      <c r="S426" s="48">
        <f t="shared" si="81"/>
        <v>229857.5</v>
      </c>
      <c r="T426" s="48">
        <f t="shared" si="82"/>
        <v>47415</v>
      </c>
      <c r="U426" s="48">
        <f t="shared" si="83"/>
        <v>51512.5</v>
      </c>
      <c r="V426" s="48">
        <f t="shared" si="84"/>
        <v>328785</v>
      </c>
      <c r="W426" s="48">
        <f t="shared" si="85"/>
        <v>168525</v>
      </c>
      <c r="X426" s="48">
        <f t="shared" si="86"/>
        <v>2362.5</v>
      </c>
      <c r="Y426" s="48">
        <f t="shared" si="87"/>
        <v>4996.7250000000004</v>
      </c>
      <c r="Z426" s="48">
        <f t="shared" si="88"/>
        <v>499.67250000000007</v>
      </c>
      <c r="AA426" s="48">
        <f t="shared" si="89"/>
        <v>5051.688975</v>
      </c>
      <c r="AB426" s="42">
        <f t="shared" si="90"/>
        <v>510220.58647499996</v>
      </c>
    </row>
    <row r="427" spans="1:28" x14ac:dyDescent="0.25">
      <c r="A427" s="41">
        <v>45403</v>
      </c>
      <c r="B427" s="44" t="str">
        <f t="shared" si="79"/>
        <v>Apr</v>
      </c>
      <c r="C427" s="16" t="s">
        <v>44</v>
      </c>
      <c r="D427" s="16"/>
      <c r="E427" s="16" t="s">
        <v>83</v>
      </c>
      <c r="F427" s="16" t="s">
        <v>216</v>
      </c>
      <c r="G427" s="20" t="str">
        <f>IFERROR(VLOOKUP(F427,Sheet2!A:F,2,0),"")</f>
        <v>Jugni Saunfi</v>
      </c>
      <c r="H427" s="44">
        <f>IFERROR(VLOOKUP(F427,Sheet2!A:G,7,0),"")</f>
        <v>50</v>
      </c>
      <c r="I427" s="56">
        <f t="shared" si="91"/>
        <v>1575</v>
      </c>
      <c r="J427" s="17">
        <v>68</v>
      </c>
      <c r="K427" s="21">
        <v>200</v>
      </c>
      <c r="L427" s="21">
        <v>100</v>
      </c>
      <c r="M427" s="21">
        <v>50</v>
      </c>
      <c r="N427" s="19">
        <f t="shared" si="80"/>
        <v>350</v>
      </c>
      <c r="O427" s="20">
        <v>1</v>
      </c>
      <c r="P427" s="20">
        <f>IFERROR(VLOOKUP(F427,Sheet2!$A:$F,4,0),"")</f>
        <v>919.43</v>
      </c>
      <c r="Q427" s="20">
        <f>IFERROR(VLOOKUP(F427,Sheet2!$A:$F,5,0),"")</f>
        <v>948.3</v>
      </c>
      <c r="R427" s="20">
        <f>IFERROR(VLOOKUP(F427,Sheet2!$A:$F,6,0),"")</f>
        <v>1030.25</v>
      </c>
      <c r="S427" s="48">
        <f t="shared" si="81"/>
        <v>183886</v>
      </c>
      <c r="T427" s="48">
        <f t="shared" si="82"/>
        <v>94830</v>
      </c>
      <c r="U427" s="48">
        <f t="shared" si="83"/>
        <v>51512.5</v>
      </c>
      <c r="V427" s="48">
        <f t="shared" si="84"/>
        <v>330228.5</v>
      </c>
      <c r="W427" s="48">
        <f t="shared" si="85"/>
        <v>168525</v>
      </c>
      <c r="X427" s="48">
        <f t="shared" si="86"/>
        <v>2362.5</v>
      </c>
      <c r="Y427" s="48">
        <f t="shared" si="87"/>
        <v>5011.16</v>
      </c>
      <c r="Z427" s="48">
        <f t="shared" si="88"/>
        <v>501.11599999999999</v>
      </c>
      <c r="AA427" s="48">
        <f t="shared" si="89"/>
        <v>5066.2827600000001</v>
      </c>
      <c r="AB427" s="42">
        <f t="shared" si="90"/>
        <v>511694.55875999993</v>
      </c>
    </row>
    <row r="428" spans="1:28" x14ac:dyDescent="0.25">
      <c r="A428" s="41">
        <v>45403</v>
      </c>
      <c r="B428" s="44" t="str">
        <f t="shared" si="79"/>
        <v>Apr</v>
      </c>
      <c r="C428" s="16" t="s">
        <v>44</v>
      </c>
      <c r="D428" s="16"/>
      <c r="E428" s="16" t="s">
        <v>45</v>
      </c>
      <c r="F428" s="16" t="s">
        <v>216</v>
      </c>
      <c r="G428" s="20" t="str">
        <f>IFERROR(VLOOKUP(F428,Sheet2!A:F,2,0),"")</f>
        <v>Jugni Saunfi</v>
      </c>
      <c r="H428" s="44">
        <f>IFERROR(VLOOKUP(F428,Sheet2!A:G,7,0),"")</f>
        <v>50</v>
      </c>
      <c r="I428" s="56">
        <f t="shared" si="91"/>
        <v>1575</v>
      </c>
      <c r="J428" s="17">
        <v>69</v>
      </c>
      <c r="K428" s="21">
        <v>150</v>
      </c>
      <c r="L428" s="21">
        <v>100</v>
      </c>
      <c r="M428" s="21">
        <v>100</v>
      </c>
      <c r="N428" s="19">
        <f t="shared" si="80"/>
        <v>350</v>
      </c>
      <c r="O428" s="20">
        <v>1</v>
      </c>
      <c r="P428" s="20">
        <f>IFERROR(VLOOKUP(F428,Sheet2!$A:$F,4,0),"")</f>
        <v>919.43</v>
      </c>
      <c r="Q428" s="20">
        <f>IFERROR(VLOOKUP(F428,Sheet2!$A:$F,5,0),"")</f>
        <v>948.3</v>
      </c>
      <c r="R428" s="20">
        <f>IFERROR(VLOOKUP(F428,Sheet2!$A:$F,6,0),"")</f>
        <v>1030.25</v>
      </c>
      <c r="S428" s="48">
        <f t="shared" si="81"/>
        <v>137914.5</v>
      </c>
      <c r="T428" s="48">
        <f t="shared" si="82"/>
        <v>94830</v>
      </c>
      <c r="U428" s="48">
        <f t="shared" si="83"/>
        <v>103025</v>
      </c>
      <c r="V428" s="48">
        <f t="shared" si="84"/>
        <v>335769.5</v>
      </c>
      <c r="W428" s="48">
        <f t="shared" si="85"/>
        <v>168525</v>
      </c>
      <c r="X428" s="48">
        <f t="shared" si="86"/>
        <v>2362.5</v>
      </c>
      <c r="Y428" s="48">
        <f t="shared" si="87"/>
        <v>5066.57</v>
      </c>
      <c r="Z428" s="48">
        <f t="shared" si="88"/>
        <v>506.65699999999998</v>
      </c>
      <c r="AA428" s="48">
        <f t="shared" si="89"/>
        <v>5122.3022700000001</v>
      </c>
      <c r="AB428" s="42">
        <f t="shared" si="90"/>
        <v>517352.52927</v>
      </c>
    </row>
    <row r="429" spans="1:28" x14ac:dyDescent="0.25">
      <c r="A429" s="41">
        <v>45403</v>
      </c>
      <c r="B429" s="44" t="str">
        <f t="shared" si="79"/>
        <v>Apr</v>
      </c>
      <c r="C429" s="16" t="s">
        <v>44</v>
      </c>
      <c r="D429" s="16"/>
      <c r="E429" s="16" t="s">
        <v>80</v>
      </c>
      <c r="F429" s="16" t="s">
        <v>216</v>
      </c>
      <c r="G429" s="20" t="str">
        <f>IFERROR(VLOOKUP(F429,Sheet2!A:F,2,0),"")</f>
        <v>Jugni Saunfi</v>
      </c>
      <c r="H429" s="44">
        <f>IFERROR(VLOOKUP(F429,Sheet2!A:G,7,0),"")</f>
        <v>50</v>
      </c>
      <c r="I429" s="56">
        <f t="shared" si="91"/>
        <v>1800</v>
      </c>
      <c r="J429" s="17">
        <v>70</v>
      </c>
      <c r="K429" s="21">
        <v>400</v>
      </c>
      <c r="L429" s="21">
        <v>0</v>
      </c>
      <c r="M429" s="21">
        <v>0</v>
      </c>
      <c r="N429" s="19">
        <f t="shared" si="80"/>
        <v>400</v>
      </c>
      <c r="O429" s="20">
        <v>1</v>
      </c>
      <c r="P429" s="20">
        <f>IFERROR(VLOOKUP(F429,Sheet2!$A:$F,4,0),"")</f>
        <v>919.43</v>
      </c>
      <c r="Q429" s="20">
        <f>IFERROR(VLOOKUP(F429,Sheet2!$A:$F,5,0),"")</f>
        <v>948.3</v>
      </c>
      <c r="R429" s="20">
        <f>IFERROR(VLOOKUP(F429,Sheet2!$A:$F,6,0),"")</f>
        <v>1030.25</v>
      </c>
      <c r="S429" s="48">
        <f t="shared" si="81"/>
        <v>367772</v>
      </c>
      <c r="T429" s="48">
        <f t="shared" si="82"/>
        <v>0</v>
      </c>
      <c r="U429" s="48">
        <f t="shared" si="83"/>
        <v>0</v>
      </c>
      <c r="V429" s="48">
        <f t="shared" si="84"/>
        <v>367772</v>
      </c>
      <c r="W429" s="48">
        <f t="shared" si="85"/>
        <v>192600</v>
      </c>
      <c r="X429" s="48">
        <f t="shared" si="86"/>
        <v>2700</v>
      </c>
      <c r="Y429" s="48">
        <f t="shared" si="87"/>
        <v>5630.72</v>
      </c>
      <c r="Z429" s="48">
        <f t="shared" si="88"/>
        <v>563.072</v>
      </c>
      <c r="AA429" s="48">
        <f t="shared" si="89"/>
        <v>5692.6579200000006</v>
      </c>
      <c r="AB429" s="42">
        <f t="shared" si="90"/>
        <v>574958.44992000004</v>
      </c>
    </row>
    <row r="430" spans="1:28" x14ac:dyDescent="0.25">
      <c r="A430" s="41">
        <v>45403</v>
      </c>
      <c r="B430" s="44" t="str">
        <f t="shared" si="79"/>
        <v>Apr</v>
      </c>
      <c r="C430" s="16" t="s">
        <v>44</v>
      </c>
      <c r="D430" s="16"/>
      <c r="E430" s="16" t="s">
        <v>80</v>
      </c>
      <c r="F430" s="16" t="s">
        <v>216</v>
      </c>
      <c r="G430" s="20" t="str">
        <f>IFERROR(VLOOKUP(F430,Sheet2!A:F,2,0),"")</f>
        <v>Jugni Saunfi</v>
      </c>
      <c r="H430" s="44">
        <f>IFERROR(VLOOKUP(F430,Sheet2!A:G,7,0),"")</f>
        <v>50</v>
      </c>
      <c r="I430" s="56">
        <f t="shared" si="91"/>
        <v>1350</v>
      </c>
      <c r="J430" s="17">
        <v>71</v>
      </c>
      <c r="K430" s="21">
        <v>0</v>
      </c>
      <c r="L430" s="21">
        <v>200</v>
      </c>
      <c r="M430" s="21">
        <v>100</v>
      </c>
      <c r="N430" s="19">
        <f t="shared" si="80"/>
        <v>300</v>
      </c>
      <c r="O430" s="20">
        <v>1</v>
      </c>
      <c r="P430" s="20">
        <f>IFERROR(VLOOKUP(F430,Sheet2!$A:$F,4,0),"")</f>
        <v>919.43</v>
      </c>
      <c r="Q430" s="20">
        <f>IFERROR(VLOOKUP(F430,Sheet2!$A:$F,5,0),"")</f>
        <v>948.3</v>
      </c>
      <c r="R430" s="20">
        <f>IFERROR(VLOOKUP(F430,Sheet2!$A:$F,6,0),"")</f>
        <v>1030.25</v>
      </c>
      <c r="S430" s="48">
        <f t="shared" si="81"/>
        <v>0</v>
      </c>
      <c r="T430" s="48">
        <f t="shared" si="82"/>
        <v>189660</v>
      </c>
      <c r="U430" s="48">
        <f t="shared" si="83"/>
        <v>103025</v>
      </c>
      <c r="V430" s="48">
        <f t="shared" si="84"/>
        <v>292685</v>
      </c>
      <c r="W430" s="48">
        <f t="shared" si="85"/>
        <v>144450</v>
      </c>
      <c r="X430" s="48">
        <f t="shared" si="86"/>
        <v>2025</v>
      </c>
      <c r="Y430" s="48">
        <f t="shared" si="87"/>
        <v>4391.6000000000004</v>
      </c>
      <c r="Z430" s="48">
        <f t="shared" si="88"/>
        <v>439.16000000000008</v>
      </c>
      <c r="AA430" s="48">
        <f t="shared" si="89"/>
        <v>4439.9075999999995</v>
      </c>
      <c r="AB430" s="42">
        <f t="shared" si="90"/>
        <v>448430.66759999993</v>
      </c>
    </row>
    <row r="431" spans="1:28" x14ac:dyDescent="0.25">
      <c r="A431" s="41">
        <v>45403</v>
      </c>
      <c r="B431" s="44" t="str">
        <f t="shared" si="79"/>
        <v>Apr</v>
      </c>
      <c r="C431" s="16" t="s">
        <v>44</v>
      </c>
      <c r="D431" s="16"/>
      <c r="E431" s="16" t="s">
        <v>52</v>
      </c>
      <c r="F431" s="16" t="s">
        <v>216</v>
      </c>
      <c r="G431" s="20" t="str">
        <f>IFERROR(VLOOKUP(F431,Sheet2!A:F,2,0),"")</f>
        <v>Jugni Saunfi</v>
      </c>
      <c r="H431" s="44">
        <f>IFERROR(VLOOKUP(F431,Sheet2!A:G,7,0),"")</f>
        <v>50</v>
      </c>
      <c r="I431" s="56">
        <f t="shared" si="91"/>
        <v>900</v>
      </c>
      <c r="J431" s="17">
        <v>72</v>
      </c>
      <c r="K431" s="21">
        <v>0</v>
      </c>
      <c r="L431" s="21">
        <v>0</v>
      </c>
      <c r="M431" s="21">
        <v>200</v>
      </c>
      <c r="N431" s="19">
        <f t="shared" si="80"/>
        <v>200</v>
      </c>
      <c r="O431" s="20">
        <v>1</v>
      </c>
      <c r="P431" s="20">
        <f>IFERROR(VLOOKUP(F431,Sheet2!$A:$F,4,0),"")</f>
        <v>919.43</v>
      </c>
      <c r="Q431" s="20">
        <f>IFERROR(VLOOKUP(F431,Sheet2!$A:$F,5,0),"")</f>
        <v>948.3</v>
      </c>
      <c r="R431" s="20">
        <f>IFERROR(VLOOKUP(F431,Sheet2!$A:$F,6,0),"")</f>
        <v>1030.25</v>
      </c>
      <c r="S431" s="48">
        <f t="shared" si="81"/>
        <v>0</v>
      </c>
      <c r="T431" s="48">
        <f t="shared" si="82"/>
        <v>0</v>
      </c>
      <c r="U431" s="48">
        <f t="shared" si="83"/>
        <v>206050</v>
      </c>
      <c r="V431" s="48">
        <f t="shared" si="84"/>
        <v>206050</v>
      </c>
      <c r="W431" s="48">
        <f t="shared" si="85"/>
        <v>96300</v>
      </c>
      <c r="X431" s="48">
        <f t="shared" si="86"/>
        <v>1350</v>
      </c>
      <c r="Y431" s="48">
        <f t="shared" si="87"/>
        <v>3037</v>
      </c>
      <c r="Z431" s="48">
        <f t="shared" si="88"/>
        <v>303.7</v>
      </c>
      <c r="AA431" s="48">
        <f t="shared" si="89"/>
        <v>3070.4070000000002</v>
      </c>
      <c r="AB431" s="42">
        <f t="shared" si="90"/>
        <v>310111.10700000002</v>
      </c>
    </row>
    <row r="432" spans="1:28" x14ac:dyDescent="0.25">
      <c r="A432" s="41">
        <v>45403</v>
      </c>
      <c r="B432" s="44" t="str">
        <f t="shared" si="79"/>
        <v>Apr</v>
      </c>
      <c r="C432" s="16" t="s">
        <v>44</v>
      </c>
      <c r="D432" s="16"/>
      <c r="E432" s="16" t="s">
        <v>79</v>
      </c>
      <c r="F432" s="16" t="s">
        <v>216</v>
      </c>
      <c r="G432" s="20" t="str">
        <f>IFERROR(VLOOKUP(F432,Sheet2!A:F,2,0),"")</f>
        <v>Jugni Saunfi</v>
      </c>
      <c r="H432" s="44">
        <f>IFERROR(VLOOKUP(F432,Sheet2!A:G,7,0),"")</f>
        <v>50</v>
      </c>
      <c r="I432" s="56">
        <f t="shared" si="91"/>
        <v>1575</v>
      </c>
      <c r="J432" s="17">
        <v>73</v>
      </c>
      <c r="K432" s="21">
        <v>140</v>
      </c>
      <c r="L432" s="21">
        <v>160</v>
      </c>
      <c r="M432" s="21">
        <v>50</v>
      </c>
      <c r="N432" s="19">
        <f t="shared" si="80"/>
        <v>350</v>
      </c>
      <c r="O432" s="20">
        <v>1</v>
      </c>
      <c r="P432" s="20">
        <f>IFERROR(VLOOKUP(F432,Sheet2!$A:$F,4,0),"")</f>
        <v>919.43</v>
      </c>
      <c r="Q432" s="20">
        <f>IFERROR(VLOOKUP(F432,Sheet2!$A:$F,5,0),"")</f>
        <v>948.3</v>
      </c>
      <c r="R432" s="20">
        <f>IFERROR(VLOOKUP(F432,Sheet2!$A:$F,6,0),"")</f>
        <v>1030.25</v>
      </c>
      <c r="S432" s="48">
        <f t="shared" si="81"/>
        <v>128720.2</v>
      </c>
      <c r="T432" s="48">
        <f t="shared" si="82"/>
        <v>151728</v>
      </c>
      <c r="U432" s="48">
        <f t="shared" si="83"/>
        <v>51512.5</v>
      </c>
      <c r="V432" s="48">
        <f t="shared" si="84"/>
        <v>331960.7</v>
      </c>
      <c r="W432" s="48">
        <f t="shared" si="85"/>
        <v>168525</v>
      </c>
      <c r="X432" s="48">
        <f t="shared" si="86"/>
        <v>2362.5</v>
      </c>
      <c r="Y432" s="48">
        <f t="shared" si="87"/>
        <v>5028.482</v>
      </c>
      <c r="Z432" s="48">
        <f t="shared" si="88"/>
        <v>502.84820000000002</v>
      </c>
      <c r="AA432" s="48">
        <f t="shared" si="89"/>
        <v>5083.7953020000004</v>
      </c>
      <c r="AB432" s="42">
        <f t="shared" si="90"/>
        <v>513463.32550200005</v>
      </c>
    </row>
    <row r="433" spans="1:28" x14ac:dyDescent="0.25">
      <c r="A433" s="41">
        <v>45404</v>
      </c>
      <c r="B433" s="44" t="str">
        <f t="shared" si="79"/>
        <v>Apr</v>
      </c>
      <c r="C433" s="16" t="s">
        <v>60</v>
      </c>
      <c r="D433" s="16"/>
      <c r="E433" s="16" t="s">
        <v>18</v>
      </c>
      <c r="F433" s="16" t="s">
        <v>217</v>
      </c>
      <c r="G433" s="20" t="str">
        <f>IFERROR(VLOOKUP(F433,Sheet2!A:F,2,0),"")</f>
        <v>Dollar Rum</v>
      </c>
      <c r="H433" s="44">
        <f>IFERROR(VLOOKUP(F433,Sheet2!A:G,7,0),"")</f>
        <v>65</v>
      </c>
      <c r="I433" s="56">
        <f t="shared" si="91"/>
        <v>7020</v>
      </c>
      <c r="J433" s="17">
        <v>23</v>
      </c>
      <c r="K433" s="21">
        <v>600</v>
      </c>
      <c r="L433" s="21">
        <v>400</v>
      </c>
      <c r="M433" s="21">
        <v>200</v>
      </c>
      <c r="N433" s="19">
        <f t="shared" si="80"/>
        <v>1200</v>
      </c>
      <c r="O433" s="20">
        <v>1</v>
      </c>
      <c r="P433" s="20">
        <f>IFERROR(VLOOKUP(F433,Sheet2!$A:$F,4,0),"")</f>
        <v>1161.27</v>
      </c>
      <c r="Q433" s="20">
        <f>IFERROR(VLOOKUP(F433,Sheet2!$A:$F,5,0),"")</f>
        <v>1190.1300000000001</v>
      </c>
      <c r="R433" s="20">
        <f>IFERROR(VLOOKUP(F433,Sheet2!$A:$F,6,0),"")</f>
        <v>1272.08</v>
      </c>
      <c r="S433" s="48">
        <f t="shared" si="81"/>
        <v>696762</v>
      </c>
      <c r="T433" s="48">
        <f t="shared" si="82"/>
        <v>476052.00000000006</v>
      </c>
      <c r="U433" s="48">
        <f t="shared" si="83"/>
        <v>254416</v>
      </c>
      <c r="V433" s="48">
        <f t="shared" si="84"/>
        <v>1427230</v>
      </c>
      <c r="W433" s="48">
        <f t="shared" si="85"/>
        <v>751140</v>
      </c>
      <c r="X433" s="48">
        <f t="shared" si="86"/>
        <v>10530</v>
      </c>
      <c r="Y433" s="48">
        <f t="shared" si="87"/>
        <v>21889</v>
      </c>
      <c r="Z433" s="48">
        <f t="shared" si="88"/>
        <v>2188.9</v>
      </c>
      <c r="AA433" s="48">
        <f t="shared" si="89"/>
        <v>22129.778999999999</v>
      </c>
      <c r="AB433" s="42">
        <f t="shared" si="90"/>
        <v>2235107.679</v>
      </c>
    </row>
    <row r="434" spans="1:28" x14ac:dyDescent="0.25">
      <c r="A434" s="41">
        <v>45404</v>
      </c>
      <c r="B434" s="44" t="str">
        <f t="shared" si="79"/>
        <v>Apr</v>
      </c>
      <c r="C434" s="16" t="s">
        <v>60</v>
      </c>
      <c r="D434" s="16"/>
      <c r="E434" s="16" t="s">
        <v>118</v>
      </c>
      <c r="F434" s="16" t="s">
        <v>213</v>
      </c>
      <c r="G434" s="20" t="str">
        <f>IFERROR(VLOOKUP(F434,Sheet2!A:F,2,0),"")</f>
        <v>Malwa</v>
      </c>
      <c r="H434" s="44">
        <f>IFERROR(VLOOKUP(F434,Sheet2!A:G,7,0),"")</f>
        <v>50</v>
      </c>
      <c r="I434" s="56">
        <f t="shared" si="91"/>
        <v>1575</v>
      </c>
      <c r="J434" s="17">
        <v>24</v>
      </c>
      <c r="K434" s="21">
        <v>0</v>
      </c>
      <c r="L434" s="21">
        <v>250</v>
      </c>
      <c r="M434" s="21">
        <v>100</v>
      </c>
      <c r="N434" s="19">
        <f t="shared" si="80"/>
        <v>350</v>
      </c>
      <c r="O434" s="20">
        <v>1</v>
      </c>
      <c r="P434" s="20">
        <f>IFERROR(VLOOKUP(F434,Sheet2!$A:$F,4,0),"")</f>
        <v>919.43</v>
      </c>
      <c r="Q434" s="20">
        <f>IFERROR(VLOOKUP(F434,Sheet2!$A:$F,5,0),"")</f>
        <v>948.3</v>
      </c>
      <c r="R434" s="20">
        <f>IFERROR(VLOOKUP(F434,Sheet2!$A:$F,6,0),"")</f>
        <v>1030.25</v>
      </c>
      <c r="S434" s="48">
        <f t="shared" si="81"/>
        <v>0</v>
      </c>
      <c r="T434" s="48">
        <f t="shared" si="82"/>
        <v>237075</v>
      </c>
      <c r="U434" s="48">
        <f t="shared" si="83"/>
        <v>103025</v>
      </c>
      <c r="V434" s="48">
        <f t="shared" si="84"/>
        <v>340100</v>
      </c>
      <c r="W434" s="48">
        <f t="shared" si="85"/>
        <v>168525</v>
      </c>
      <c r="X434" s="48">
        <f t="shared" si="86"/>
        <v>2362.5</v>
      </c>
      <c r="Y434" s="48">
        <f t="shared" si="87"/>
        <v>5109.875</v>
      </c>
      <c r="Z434" s="48">
        <f t="shared" si="88"/>
        <v>510.98750000000001</v>
      </c>
      <c r="AA434" s="48">
        <f t="shared" si="89"/>
        <v>5166.0836250000002</v>
      </c>
      <c r="AB434" s="42">
        <f t="shared" si="90"/>
        <v>521774.44612500002</v>
      </c>
    </row>
    <row r="435" spans="1:28" x14ac:dyDescent="0.25">
      <c r="A435" s="41">
        <v>45404</v>
      </c>
      <c r="B435" s="44" t="str">
        <f t="shared" si="79"/>
        <v>Apr</v>
      </c>
      <c r="C435" s="16" t="s">
        <v>60</v>
      </c>
      <c r="D435" s="16"/>
      <c r="E435" s="16" t="s">
        <v>118</v>
      </c>
      <c r="F435" s="16" t="s">
        <v>213</v>
      </c>
      <c r="G435" s="20" t="str">
        <f>IFERROR(VLOOKUP(F435,Sheet2!A:F,2,0),"")</f>
        <v>Malwa</v>
      </c>
      <c r="H435" s="44">
        <f>IFERROR(VLOOKUP(F435,Sheet2!A:G,7,0),"")</f>
        <v>50</v>
      </c>
      <c r="I435" s="56">
        <f t="shared" si="91"/>
        <v>1575</v>
      </c>
      <c r="J435" s="17">
        <v>25</v>
      </c>
      <c r="K435" s="21">
        <v>100</v>
      </c>
      <c r="L435" s="21">
        <v>250</v>
      </c>
      <c r="M435" s="21">
        <v>0</v>
      </c>
      <c r="N435" s="19">
        <f t="shared" si="80"/>
        <v>350</v>
      </c>
      <c r="O435" s="20">
        <v>1</v>
      </c>
      <c r="P435" s="20">
        <f>IFERROR(VLOOKUP(F435,Sheet2!$A:$F,4,0),"")</f>
        <v>919.43</v>
      </c>
      <c r="Q435" s="20">
        <f>IFERROR(VLOOKUP(F435,Sheet2!$A:$F,5,0),"")</f>
        <v>948.3</v>
      </c>
      <c r="R435" s="20">
        <f>IFERROR(VLOOKUP(F435,Sheet2!$A:$F,6,0),"")</f>
        <v>1030.25</v>
      </c>
      <c r="S435" s="48">
        <f t="shared" si="81"/>
        <v>91943</v>
      </c>
      <c r="T435" s="48">
        <f t="shared" si="82"/>
        <v>237075</v>
      </c>
      <c r="U435" s="48">
        <f t="shared" si="83"/>
        <v>0</v>
      </c>
      <c r="V435" s="48">
        <f t="shared" si="84"/>
        <v>329018</v>
      </c>
      <c r="W435" s="48">
        <f t="shared" si="85"/>
        <v>168525</v>
      </c>
      <c r="X435" s="48">
        <f t="shared" si="86"/>
        <v>2362.5</v>
      </c>
      <c r="Y435" s="48">
        <f t="shared" si="87"/>
        <v>4999.0550000000003</v>
      </c>
      <c r="Z435" s="48">
        <f t="shared" si="88"/>
        <v>499.90550000000007</v>
      </c>
      <c r="AA435" s="48">
        <f t="shared" si="89"/>
        <v>5054.044605</v>
      </c>
      <c r="AB435" s="42">
        <f t="shared" si="90"/>
        <v>510458.50510499999</v>
      </c>
    </row>
    <row r="436" spans="1:28" x14ac:dyDescent="0.25">
      <c r="A436" s="41">
        <v>45404</v>
      </c>
      <c r="B436" s="44" t="str">
        <f t="shared" si="79"/>
        <v>Apr</v>
      </c>
      <c r="C436" s="16" t="s">
        <v>60</v>
      </c>
      <c r="D436" s="16"/>
      <c r="E436" s="16" t="s">
        <v>118</v>
      </c>
      <c r="F436" s="16" t="s">
        <v>213</v>
      </c>
      <c r="G436" s="20" t="str">
        <f>IFERROR(VLOOKUP(F436,Sheet2!A:F,2,0),"")</f>
        <v>Malwa</v>
      </c>
      <c r="H436" s="44">
        <f>IFERROR(VLOOKUP(F436,Sheet2!A:G,7,0),"")</f>
        <v>50</v>
      </c>
      <c r="I436" s="56">
        <f t="shared" si="91"/>
        <v>1575</v>
      </c>
      <c r="J436" s="17">
        <v>26</v>
      </c>
      <c r="K436" s="21">
        <v>350</v>
      </c>
      <c r="L436" s="21">
        <v>0</v>
      </c>
      <c r="M436" s="21">
        <v>0</v>
      </c>
      <c r="N436" s="19">
        <f t="shared" si="80"/>
        <v>350</v>
      </c>
      <c r="O436" s="20">
        <v>1</v>
      </c>
      <c r="P436" s="20">
        <f>IFERROR(VLOOKUP(F436,Sheet2!$A:$F,4,0),"")</f>
        <v>919.43</v>
      </c>
      <c r="Q436" s="20">
        <f>IFERROR(VLOOKUP(F436,Sheet2!$A:$F,5,0),"")</f>
        <v>948.3</v>
      </c>
      <c r="R436" s="20">
        <f>IFERROR(VLOOKUP(F436,Sheet2!$A:$F,6,0),"")</f>
        <v>1030.25</v>
      </c>
      <c r="S436" s="48">
        <f t="shared" si="81"/>
        <v>321800.5</v>
      </c>
      <c r="T436" s="48">
        <f t="shared" si="82"/>
        <v>0</v>
      </c>
      <c r="U436" s="48">
        <f t="shared" si="83"/>
        <v>0</v>
      </c>
      <c r="V436" s="48">
        <f t="shared" si="84"/>
        <v>321800.5</v>
      </c>
      <c r="W436" s="48">
        <f t="shared" si="85"/>
        <v>168525</v>
      </c>
      <c r="X436" s="48">
        <f t="shared" si="86"/>
        <v>2362.5</v>
      </c>
      <c r="Y436" s="48">
        <f t="shared" si="87"/>
        <v>4926.88</v>
      </c>
      <c r="Z436" s="48">
        <f t="shared" si="88"/>
        <v>492.68800000000005</v>
      </c>
      <c r="AA436" s="48">
        <f t="shared" si="89"/>
        <v>4981.0756800000008</v>
      </c>
      <c r="AB436" s="42">
        <f t="shared" si="90"/>
        <v>503088.64368000004</v>
      </c>
    </row>
    <row r="437" spans="1:28" x14ac:dyDescent="0.25">
      <c r="A437" s="41">
        <v>45404</v>
      </c>
      <c r="B437" s="44" t="str">
        <f t="shared" si="79"/>
        <v>Apr</v>
      </c>
      <c r="C437" s="16" t="s">
        <v>60</v>
      </c>
      <c r="D437" s="16"/>
      <c r="E437" s="16" t="s">
        <v>118</v>
      </c>
      <c r="F437" s="16" t="s">
        <v>213</v>
      </c>
      <c r="G437" s="20" t="str">
        <f>IFERROR(VLOOKUP(F437,Sheet2!A:F,2,0),"")</f>
        <v>Malwa</v>
      </c>
      <c r="H437" s="44">
        <f>IFERROR(VLOOKUP(F437,Sheet2!A:G,7,0),"")</f>
        <v>50</v>
      </c>
      <c r="I437" s="56">
        <f t="shared" si="91"/>
        <v>1575</v>
      </c>
      <c r="J437" s="17">
        <v>27</v>
      </c>
      <c r="K437" s="21">
        <v>350</v>
      </c>
      <c r="L437" s="21">
        <v>0</v>
      </c>
      <c r="M437" s="21">
        <v>0</v>
      </c>
      <c r="N437" s="19">
        <f t="shared" si="80"/>
        <v>350</v>
      </c>
      <c r="O437" s="20">
        <v>1</v>
      </c>
      <c r="P437" s="20">
        <f>IFERROR(VLOOKUP(F437,Sheet2!$A:$F,4,0),"")</f>
        <v>919.43</v>
      </c>
      <c r="Q437" s="20">
        <f>IFERROR(VLOOKUP(F437,Sheet2!$A:$F,5,0),"")</f>
        <v>948.3</v>
      </c>
      <c r="R437" s="20">
        <f>IFERROR(VLOOKUP(F437,Sheet2!$A:$F,6,0),"")</f>
        <v>1030.25</v>
      </c>
      <c r="S437" s="48">
        <f t="shared" si="81"/>
        <v>321800.5</v>
      </c>
      <c r="T437" s="48">
        <f t="shared" si="82"/>
        <v>0</v>
      </c>
      <c r="U437" s="48">
        <f t="shared" si="83"/>
        <v>0</v>
      </c>
      <c r="V437" s="48">
        <f t="shared" si="84"/>
        <v>321800.5</v>
      </c>
      <c r="W437" s="48">
        <f t="shared" si="85"/>
        <v>168525</v>
      </c>
      <c r="X437" s="48">
        <f t="shared" si="86"/>
        <v>2362.5</v>
      </c>
      <c r="Y437" s="48">
        <f t="shared" si="87"/>
        <v>4926.88</v>
      </c>
      <c r="Z437" s="48">
        <f t="shared" si="88"/>
        <v>492.68800000000005</v>
      </c>
      <c r="AA437" s="48">
        <f t="shared" si="89"/>
        <v>4981.0756800000008</v>
      </c>
      <c r="AB437" s="42">
        <f t="shared" si="90"/>
        <v>503088.64368000004</v>
      </c>
    </row>
    <row r="438" spans="1:28" x14ac:dyDescent="0.25">
      <c r="A438" s="41">
        <v>45404</v>
      </c>
      <c r="B438" s="44" t="str">
        <f t="shared" si="79"/>
        <v>Apr</v>
      </c>
      <c r="C438" s="16" t="s">
        <v>53</v>
      </c>
      <c r="D438" s="16"/>
      <c r="E438" s="16" t="s">
        <v>82</v>
      </c>
      <c r="F438" s="16" t="s">
        <v>219</v>
      </c>
      <c r="G438" s="20" t="str">
        <f>IFERROR(VLOOKUP(F438,Sheet2!A:F,2,0),"")</f>
        <v>Club Whiskey</v>
      </c>
      <c r="H438" s="44">
        <f>IFERROR(VLOOKUP(F438,Sheet2!A:G,7,0),"")</f>
        <v>65</v>
      </c>
      <c r="I438" s="56">
        <f t="shared" si="91"/>
        <v>2925</v>
      </c>
      <c r="J438" s="17">
        <v>41</v>
      </c>
      <c r="K438" s="21">
        <v>100</v>
      </c>
      <c r="L438" s="21">
        <v>200</v>
      </c>
      <c r="M438" s="21">
        <v>200</v>
      </c>
      <c r="N438" s="19">
        <f t="shared" si="80"/>
        <v>500</v>
      </c>
      <c r="O438" s="20">
        <v>1</v>
      </c>
      <c r="P438" s="20">
        <f>IFERROR(VLOOKUP(F438,Sheet2!$A:$F,4,0),"")</f>
        <v>1160.02</v>
      </c>
      <c r="Q438" s="20">
        <f>IFERROR(VLOOKUP(F438,Sheet2!$A:$F,5,0),"")</f>
        <v>1188.9000000000001</v>
      </c>
      <c r="R438" s="20">
        <f>IFERROR(VLOOKUP(F438,Sheet2!$A:$F,6,0),"")</f>
        <v>1270.83</v>
      </c>
      <c r="S438" s="48">
        <f t="shared" si="81"/>
        <v>116002</v>
      </c>
      <c r="T438" s="48">
        <f t="shared" si="82"/>
        <v>237780.00000000003</v>
      </c>
      <c r="U438" s="48">
        <f t="shared" si="83"/>
        <v>254166</v>
      </c>
      <c r="V438" s="48">
        <f t="shared" si="84"/>
        <v>607948</v>
      </c>
      <c r="W438" s="48">
        <f t="shared" si="85"/>
        <v>312975</v>
      </c>
      <c r="X438" s="48">
        <f t="shared" si="86"/>
        <v>4387.5</v>
      </c>
      <c r="Y438" s="48">
        <f t="shared" si="87"/>
        <v>9253.1049999999996</v>
      </c>
      <c r="Z438" s="48">
        <f t="shared" si="88"/>
        <v>925.31050000000005</v>
      </c>
      <c r="AA438" s="48">
        <f t="shared" si="89"/>
        <v>9354.8891550000008</v>
      </c>
      <c r="AB438" s="42">
        <f t="shared" si="90"/>
        <v>944843.80465499999</v>
      </c>
    </row>
    <row r="439" spans="1:28" x14ac:dyDescent="0.25">
      <c r="A439" s="41">
        <v>45404</v>
      </c>
      <c r="B439" s="44" t="str">
        <f t="shared" si="79"/>
        <v>Apr</v>
      </c>
      <c r="C439" s="16" t="s">
        <v>53</v>
      </c>
      <c r="D439" s="16"/>
      <c r="E439" s="16" t="s">
        <v>82</v>
      </c>
      <c r="F439" s="16" t="s">
        <v>218</v>
      </c>
      <c r="G439" s="20" t="str">
        <f>IFERROR(VLOOKUP(F439,Sheet2!A:F,2,0),"")</f>
        <v>Club Rum</v>
      </c>
      <c r="H439" s="44">
        <f>IFERROR(VLOOKUP(F439,Sheet2!A:G,7,0),"")</f>
        <v>65</v>
      </c>
      <c r="I439" s="56">
        <f t="shared" si="91"/>
        <v>1755</v>
      </c>
      <c r="J439" s="17">
        <v>41</v>
      </c>
      <c r="K439" s="21">
        <v>300</v>
      </c>
      <c r="L439" s="21">
        <v>0</v>
      </c>
      <c r="M439" s="21">
        <v>0</v>
      </c>
      <c r="N439" s="19">
        <f t="shared" si="80"/>
        <v>300</v>
      </c>
      <c r="O439" s="20">
        <v>1</v>
      </c>
      <c r="P439" s="20">
        <f>IFERROR(VLOOKUP(F439,Sheet2!$A:$F,4,0),"")</f>
        <v>1161.27</v>
      </c>
      <c r="Q439" s="20">
        <f>IFERROR(VLOOKUP(F439,Sheet2!$A:$F,5,0),"")</f>
        <v>1190.1300000000001</v>
      </c>
      <c r="R439" s="20">
        <f>IFERROR(VLOOKUP(F439,Sheet2!$A:$F,6,0),"")</f>
        <v>1272.08</v>
      </c>
      <c r="S439" s="48">
        <f t="shared" si="81"/>
        <v>348381</v>
      </c>
      <c r="T439" s="48">
        <f t="shared" si="82"/>
        <v>0</v>
      </c>
      <c r="U439" s="48">
        <f t="shared" si="83"/>
        <v>0</v>
      </c>
      <c r="V439" s="48">
        <f t="shared" si="84"/>
        <v>348381</v>
      </c>
      <c r="W439" s="48">
        <f t="shared" si="85"/>
        <v>187785</v>
      </c>
      <c r="X439" s="48">
        <f t="shared" si="86"/>
        <v>2632.5</v>
      </c>
      <c r="Y439" s="48">
        <f t="shared" si="87"/>
        <v>5387.9849999999997</v>
      </c>
      <c r="Z439" s="48">
        <f t="shared" si="88"/>
        <v>538.79849999999999</v>
      </c>
      <c r="AA439" s="48">
        <f t="shared" si="89"/>
        <v>5447.2528350000002</v>
      </c>
      <c r="AB439" s="42">
        <f t="shared" si="90"/>
        <v>550172.53633500007</v>
      </c>
    </row>
    <row r="440" spans="1:28" x14ac:dyDescent="0.25">
      <c r="A440" s="41">
        <v>45404</v>
      </c>
      <c r="B440" s="44" t="str">
        <f t="shared" si="79"/>
        <v>Apr</v>
      </c>
      <c r="C440" s="16" t="s">
        <v>53</v>
      </c>
      <c r="D440" s="16"/>
      <c r="E440" s="16" t="s">
        <v>92</v>
      </c>
      <c r="F440" s="16" t="s">
        <v>219</v>
      </c>
      <c r="G440" s="20" t="str">
        <f>IFERROR(VLOOKUP(F440,Sheet2!A:F,2,0),"")</f>
        <v>Club Whiskey</v>
      </c>
      <c r="H440" s="44">
        <f>IFERROR(VLOOKUP(F440,Sheet2!A:G,7,0),"")</f>
        <v>65</v>
      </c>
      <c r="I440" s="56">
        <f t="shared" si="91"/>
        <v>702</v>
      </c>
      <c r="J440" s="17">
        <v>42</v>
      </c>
      <c r="K440" s="21">
        <v>0</v>
      </c>
      <c r="L440" s="21">
        <v>120</v>
      </c>
      <c r="M440" s="21">
        <v>0</v>
      </c>
      <c r="N440" s="19">
        <f t="shared" si="80"/>
        <v>120</v>
      </c>
      <c r="O440" s="20">
        <v>1</v>
      </c>
      <c r="P440" s="20">
        <f>IFERROR(VLOOKUP(F440,Sheet2!$A:$F,4,0),"")</f>
        <v>1160.02</v>
      </c>
      <c r="Q440" s="20">
        <f>IFERROR(VLOOKUP(F440,Sheet2!$A:$F,5,0),"")</f>
        <v>1188.9000000000001</v>
      </c>
      <c r="R440" s="20">
        <f>IFERROR(VLOOKUP(F440,Sheet2!$A:$F,6,0),"")</f>
        <v>1270.83</v>
      </c>
      <c r="S440" s="48">
        <f t="shared" si="81"/>
        <v>0</v>
      </c>
      <c r="T440" s="48">
        <f t="shared" si="82"/>
        <v>142668</v>
      </c>
      <c r="U440" s="48">
        <f t="shared" si="83"/>
        <v>0</v>
      </c>
      <c r="V440" s="48">
        <f t="shared" si="84"/>
        <v>142668</v>
      </c>
      <c r="W440" s="48">
        <f t="shared" si="85"/>
        <v>75114</v>
      </c>
      <c r="X440" s="48">
        <f t="shared" si="86"/>
        <v>1053</v>
      </c>
      <c r="Y440" s="48">
        <f t="shared" si="87"/>
        <v>2188.35</v>
      </c>
      <c r="Z440" s="48">
        <f t="shared" si="88"/>
        <v>218.83500000000001</v>
      </c>
      <c r="AA440" s="48">
        <f t="shared" si="89"/>
        <v>2212.4218500000002</v>
      </c>
      <c r="AB440" s="42">
        <f t="shared" si="90"/>
        <v>223454.60685000001</v>
      </c>
    </row>
    <row r="441" spans="1:28" x14ac:dyDescent="0.25">
      <c r="A441" s="41">
        <v>45404</v>
      </c>
      <c r="B441" s="44" t="str">
        <f t="shared" si="79"/>
        <v>Apr</v>
      </c>
      <c r="C441" s="16" t="s">
        <v>53</v>
      </c>
      <c r="D441" s="16"/>
      <c r="E441" s="16" t="s">
        <v>92</v>
      </c>
      <c r="F441" s="16" t="s">
        <v>219</v>
      </c>
      <c r="G441" s="20" t="str">
        <f>IFERROR(VLOOKUP(F441,Sheet2!A:F,2,0),"")</f>
        <v>Club Whiskey</v>
      </c>
      <c r="H441" s="44">
        <f>IFERROR(VLOOKUP(F441,Sheet2!A:G,7,0),"")</f>
        <v>65</v>
      </c>
      <c r="I441" s="56">
        <f t="shared" si="91"/>
        <v>1170</v>
      </c>
      <c r="J441" s="17">
        <v>43</v>
      </c>
      <c r="K441" s="21">
        <v>0</v>
      </c>
      <c r="L441" s="21">
        <v>125</v>
      </c>
      <c r="M441" s="21">
        <v>75</v>
      </c>
      <c r="N441" s="19">
        <f t="shared" si="80"/>
        <v>200</v>
      </c>
      <c r="O441" s="20">
        <v>1</v>
      </c>
      <c r="P441" s="20">
        <f>IFERROR(VLOOKUP(F441,Sheet2!$A:$F,4,0),"")</f>
        <v>1160.02</v>
      </c>
      <c r="Q441" s="20">
        <f>IFERROR(VLOOKUP(F441,Sheet2!$A:$F,5,0),"")</f>
        <v>1188.9000000000001</v>
      </c>
      <c r="R441" s="20">
        <f>IFERROR(VLOOKUP(F441,Sheet2!$A:$F,6,0),"")</f>
        <v>1270.83</v>
      </c>
      <c r="S441" s="48">
        <f t="shared" si="81"/>
        <v>0</v>
      </c>
      <c r="T441" s="48">
        <f t="shared" si="82"/>
        <v>148612.5</v>
      </c>
      <c r="U441" s="48">
        <f t="shared" si="83"/>
        <v>95312.25</v>
      </c>
      <c r="V441" s="48">
        <f t="shared" si="84"/>
        <v>243924.75</v>
      </c>
      <c r="W441" s="48">
        <f t="shared" si="85"/>
        <v>125190</v>
      </c>
      <c r="X441" s="48">
        <f t="shared" si="86"/>
        <v>1755</v>
      </c>
      <c r="Y441" s="48">
        <f t="shared" si="87"/>
        <v>3708.6975000000002</v>
      </c>
      <c r="Z441" s="48">
        <f t="shared" si="88"/>
        <v>370.86975000000007</v>
      </c>
      <c r="AA441" s="48">
        <f t="shared" si="89"/>
        <v>3749.4931725000001</v>
      </c>
      <c r="AB441" s="42">
        <f t="shared" si="90"/>
        <v>378698.81042250001</v>
      </c>
    </row>
    <row r="442" spans="1:28" x14ac:dyDescent="0.25">
      <c r="A442" s="41">
        <v>45404</v>
      </c>
      <c r="B442" s="44" t="str">
        <f t="shared" si="79"/>
        <v>Apr</v>
      </c>
      <c r="C442" s="16" t="s">
        <v>53</v>
      </c>
      <c r="D442" s="16"/>
      <c r="E442" s="16" t="s">
        <v>153</v>
      </c>
      <c r="F442" s="16" t="s">
        <v>219</v>
      </c>
      <c r="G442" s="20" t="str">
        <f>IFERROR(VLOOKUP(F442,Sheet2!A:F,2,0),"")</f>
        <v>Club Whiskey</v>
      </c>
      <c r="H442" s="44">
        <f>IFERROR(VLOOKUP(F442,Sheet2!A:G,7,0),"")</f>
        <v>65</v>
      </c>
      <c r="I442" s="56">
        <f t="shared" si="91"/>
        <v>3510</v>
      </c>
      <c r="J442" s="17">
        <v>44</v>
      </c>
      <c r="K442" s="21">
        <v>150</v>
      </c>
      <c r="L442" s="21">
        <v>200</v>
      </c>
      <c r="M442" s="21">
        <v>250</v>
      </c>
      <c r="N442" s="19">
        <f t="shared" si="80"/>
        <v>600</v>
      </c>
      <c r="O442" s="20">
        <v>1</v>
      </c>
      <c r="P442" s="20">
        <f>IFERROR(VLOOKUP(F442,Sheet2!$A:$F,4,0),"")</f>
        <v>1160.02</v>
      </c>
      <c r="Q442" s="20">
        <f>IFERROR(VLOOKUP(F442,Sheet2!$A:$F,5,0),"")</f>
        <v>1188.9000000000001</v>
      </c>
      <c r="R442" s="20">
        <f>IFERROR(VLOOKUP(F442,Sheet2!$A:$F,6,0),"")</f>
        <v>1270.83</v>
      </c>
      <c r="S442" s="48">
        <f t="shared" si="81"/>
        <v>174003</v>
      </c>
      <c r="T442" s="48">
        <f t="shared" si="82"/>
        <v>237780.00000000003</v>
      </c>
      <c r="U442" s="48">
        <f t="shared" si="83"/>
        <v>317707.5</v>
      </c>
      <c r="V442" s="48">
        <f t="shared" si="84"/>
        <v>729490.5</v>
      </c>
      <c r="W442" s="48">
        <f t="shared" si="85"/>
        <v>375570</v>
      </c>
      <c r="X442" s="48">
        <f t="shared" si="86"/>
        <v>5265</v>
      </c>
      <c r="Y442" s="48">
        <f t="shared" si="87"/>
        <v>11103.255000000001</v>
      </c>
      <c r="Z442" s="48">
        <f t="shared" si="88"/>
        <v>1110.3255000000001</v>
      </c>
      <c r="AA442" s="48">
        <f t="shared" si="89"/>
        <v>11225.390804999999</v>
      </c>
      <c r="AB442" s="42">
        <f t="shared" si="90"/>
        <v>1133764.4713049999</v>
      </c>
    </row>
    <row r="443" spans="1:28" x14ac:dyDescent="0.25">
      <c r="A443" s="41">
        <v>45404</v>
      </c>
      <c r="B443" s="44" t="str">
        <f t="shared" si="79"/>
        <v>Apr</v>
      </c>
      <c r="C443" s="16" t="s">
        <v>53</v>
      </c>
      <c r="D443" s="16"/>
      <c r="E443" s="16" t="s">
        <v>153</v>
      </c>
      <c r="F443" s="16" t="s">
        <v>217</v>
      </c>
      <c r="G443" s="20" t="str">
        <f>IFERROR(VLOOKUP(F443,Sheet2!A:F,2,0),"")</f>
        <v>Dollar Rum</v>
      </c>
      <c r="H443" s="44">
        <f>IFERROR(VLOOKUP(F443,Sheet2!A:G,7,0),"")</f>
        <v>65</v>
      </c>
      <c r="I443" s="56">
        <f t="shared" si="91"/>
        <v>2340</v>
      </c>
      <c r="J443" s="17">
        <v>44</v>
      </c>
      <c r="K443" s="21">
        <v>0</v>
      </c>
      <c r="L443" s="21">
        <v>200</v>
      </c>
      <c r="M443" s="21">
        <v>200</v>
      </c>
      <c r="N443" s="19">
        <f t="shared" si="80"/>
        <v>400</v>
      </c>
      <c r="O443" s="20">
        <v>1</v>
      </c>
      <c r="P443" s="20">
        <f>IFERROR(VLOOKUP(F443,Sheet2!$A:$F,4,0),"")</f>
        <v>1161.27</v>
      </c>
      <c r="Q443" s="20">
        <f>IFERROR(VLOOKUP(F443,Sheet2!$A:$F,5,0),"")</f>
        <v>1190.1300000000001</v>
      </c>
      <c r="R443" s="20">
        <f>IFERROR(VLOOKUP(F443,Sheet2!$A:$F,6,0),"")</f>
        <v>1272.08</v>
      </c>
      <c r="S443" s="48">
        <f t="shared" si="81"/>
        <v>0</v>
      </c>
      <c r="T443" s="48">
        <f t="shared" si="82"/>
        <v>238026.00000000003</v>
      </c>
      <c r="U443" s="48">
        <f t="shared" si="83"/>
        <v>254416</v>
      </c>
      <c r="V443" s="48">
        <f t="shared" si="84"/>
        <v>492442</v>
      </c>
      <c r="W443" s="48">
        <f t="shared" si="85"/>
        <v>250380</v>
      </c>
      <c r="X443" s="48">
        <f t="shared" si="86"/>
        <v>3510</v>
      </c>
      <c r="Y443" s="48">
        <f t="shared" si="87"/>
        <v>7463.32</v>
      </c>
      <c r="Z443" s="48">
        <f t="shared" si="88"/>
        <v>746.33199999999999</v>
      </c>
      <c r="AA443" s="48">
        <f t="shared" si="89"/>
        <v>7545.4165199999998</v>
      </c>
      <c r="AB443" s="42">
        <f t="shared" si="90"/>
        <v>762087.06851999997</v>
      </c>
    </row>
    <row r="444" spans="1:28" x14ac:dyDescent="0.25">
      <c r="A444" s="41">
        <v>45404</v>
      </c>
      <c r="B444" s="44" t="str">
        <f t="shared" si="79"/>
        <v>Apr</v>
      </c>
      <c r="C444" s="16" t="s">
        <v>53</v>
      </c>
      <c r="D444" s="16"/>
      <c r="E444" s="16" t="s">
        <v>92</v>
      </c>
      <c r="F444" s="16" t="s">
        <v>219</v>
      </c>
      <c r="G444" s="20" t="str">
        <f>IFERROR(VLOOKUP(F444,Sheet2!A:F,2,0),"")</f>
        <v>Club Whiskey</v>
      </c>
      <c r="H444" s="44">
        <f>IFERROR(VLOOKUP(F444,Sheet2!A:G,7,0),"")</f>
        <v>65</v>
      </c>
      <c r="I444" s="56">
        <f t="shared" si="91"/>
        <v>1170</v>
      </c>
      <c r="J444" s="17">
        <v>45</v>
      </c>
      <c r="K444" s="21">
        <v>0</v>
      </c>
      <c r="L444" s="21">
        <v>100</v>
      </c>
      <c r="M444" s="21">
        <v>100</v>
      </c>
      <c r="N444" s="19">
        <f t="shared" si="80"/>
        <v>200</v>
      </c>
      <c r="O444" s="20">
        <v>1</v>
      </c>
      <c r="P444" s="20">
        <f>IFERROR(VLOOKUP(F444,Sheet2!$A:$F,4,0),"")</f>
        <v>1160.02</v>
      </c>
      <c r="Q444" s="20">
        <f>IFERROR(VLOOKUP(F444,Sheet2!$A:$F,5,0),"")</f>
        <v>1188.9000000000001</v>
      </c>
      <c r="R444" s="20">
        <f>IFERROR(VLOOKUP(F444,Sheet2!$A:$F,6,0),"")</f>
        <v>1270.83</v>
      </c>
      <c r="S444" s="48">
        <f t="shared" si="81"/>
        <v>0</v>
      </c>
      <c r="T444" s="48">
        <f t="shared" si="82"/>
        <v>118890.00000000001</v>
      </c>
      <c r="U444" s="48">
        <f t="shared" si="83"/>
        <v>127083</v>
      </c>
      <c r="V444" s="48">
        <f t="shared" si="84"/>
        <v>245973</v>
      </c>
      <c r="W444" s="48">
        <f t="shared" si="85"/>
        <v>125190</v>
      </c>
      <c r="X444" s="48">
        <f t="shared" si="86"/>
        <v>1755</v>
      </c>
      <c r="Y444" s="48">
        <f t="shared" si="87"/>
        <v>3729.1800000000003</v>
      </c>
      <c r="Z444" s="48">
        <f t="shared" si="88"/>
        <v>372.91800000000006</v>
      </c>
      <c r="AA444" s="48">
        <f t="shared" si="89"/>
        <v>3770.2009800000001</v>
      </c>
      <c r="AB444" s="42">
        <f t="shared" si="90"/>
        <v>380790.29898000002</v>
      </c>
    </row>
    <row r="445" spans="1:28" x14ac:dyDescent="0.25">
      <c r="A445" s="41">
        <v>45404</v>
      </c>
      <c r="B445" s="44" t="str">
        <f t="shared" si="79"/>
        <v>Apr</v>
      </c>
      <c r="C445" s="16" t="s">
        <v>53</v>
      </c>
      <c r="D445" s="16"/>
      <c r="E445" s="16" t="s">
        <v>141</v>
      </c>
      <c r="F445" s="16" t="s">
        <v>219</v>
      </c>
      <c r="G445" s="20" t="str">
        <f>IFERROR(VLOOKUP(F445,Sheet2!A:F,2,0),"")</f>
        <v>Club Whiskey</v>
      </c>
      <c r="H445" s="44">
        <f>IFERROR(VLOOKUP(F445,Sheet2!A:G,7,0),"")</f>
        <v>65</v>
      </c>
      <c r="I445" s="56">
        <f t="shared" si="91"/>
        <v>1462.5</v>
      </c>
      <c r="J445" s="17">
        <v>46</v>
      </c>
      <c r="K445" s="21">
        <v>0</v>
      </c>
      <c r="L445" s="21">
        <v>125</v>
      </c>
      <c r="M445" s="21">
        <v>125</v>
      </c>
      <c r="N445" s="19">
        <f t="shared" si="80"/>
        <v>250</v>
      </c>
      <c r="O445" s="20">
        <v>1</v>
      </c>
      <c r="P445" s="20">
        <f>IFERROR(VLOOKUP(F445,Sheet2!$A:$F,4,0),"")</f>
        <v>1160.02</v>
      </c>
      <c r="Q445" s="20">
        <f>IFERROR(VLOOKUP(F445,Sheet2!$A:$F,5,0),"")</f>
        <v>1188.9000000000001</v>
      </c>
      <c r="R445" s="20">
        <f>IFERROR(VLOOKUP(F445,Sheet2!$A:$F,6,0),"")</f>
        <v>1270.83</v>
      </c>
      <c r="S445" s="48">
        <f t="shared" si="81"/>
        <v>0</v>
      </c>
      <c r="T445" s="48">
        <f t="shared" si="82"/>
        <v>148612.5</v>
      </c>
      <c r="U445" s="48">
        <f t="shared" si="83"/>
        <v>158853.75</v>
      </c>
      <c r="V445" s="48">
        <f t="shared" si="84"/>
        <v>307466.25</v>
      </c>
      <c r="W445" s="48">
        <f t="shared" si="85"/>
        <v>156487.5</v>
      </c>
      <c r="X445" s="48">
        <f t="shared" si="86"/>
        <v>2193.75</v>
      </c>
      <c r="Y445" s="48">
        <f t="shared" si="87"/>
        <v>4661.4750000000004</v>
      </c>
      <c r="Z445" s="48">
        <f t="shared" si="88"/>
        <v>466.14750000000004</v>
      </c>
      <c r="AA445" s="48">
        <f t="shared" si="89"/>
        <v>4712.751225</v>
      </c>
      <c r="AB445" s="42">
        <f t="shared" si="90"/>
        <v>475987.87372500001</v>
      </c>
    </row>
    <row r="446" spans="1:28" x14ac:dyDescent="0.25">
      <c r="A446" s="41">
        <v>45404</v>
      </c>
      <c r="B446" s="44" t="str">
        <f t="shared" si="79"/>
        <v>Apr</v>
      </c>
      <c r="C446" s="16" t="s">
        <v>53</v>
      </c>
      <c r="D446" s="16"/>
      <c r="E446" s="16" t="s">
        <v>119</v>
      </c>
      <c r="F446" s="16" t="s">
        <v>219</v>
      </c>
      <c r="G446" s="20" t="str">
        <f>IFERROR(VLOOKUP(F446,Sheet2!A:F,2,0),"")</f>
        <v>Club Whiskey</v>
      </c>
      <c r="H446" s="44">
        <f>IFERROR(VLOOKUP(F446,Sheet2!A:G,7,0),"")</f>
        <v>65</v>
      </c>
      <c r="I446" s="56">
        <f t="shared" si="91"/>
        <v>2925</v>
      </c>
      <c r="J446" s="17">
        <v>47</v>
      </c>
      <c r="K446" s="21">
        <v>500</v>
      </c>
      <c r="L446" s="21">
        <v>0</v>
      </c>
      <c r="M446" s="21">
        <v>0</v>
      </c>
      <c r="N446" s="19">
        <f t="shared" si="80"/>
        <v>500</v>
      </c>
      <c r="O446" s="20">
        <v>1</v>
      </c>
      <c r="P446" s="20">
        <f>IFERROR(VLOOKUP(F446,Sheet2!$A:$F,4,0),"")</f>
        <v>1160.02</v>
      </c>
      <c r="Q446" s="20">
        <f>IFERROR(VLOOKUP(F446,Sheet2!$A:$F,5,0),"")</f>
        <v>1188.9000000000001</v>
      </c>
      <c r="R446" s="20">
        <f>IFERROR(VLOOKUP(F446,Sheet2!$A:$F,6,0),"")</f>
        <v>1270.83</v>
      </c>
      <c r="S446" s="48">
        <f t="shared" si="81"/>
        <v>580010</v>
      </c>
      <c r="T446" s="48">
        <f t="shared" si="82"/>
        <v>0</v>
      </c>
      <c r="U446" s="48">
        <f t="shared" si="83"/>
        <v>0</v>
      </c>
      <c r="V446" s="48">
        <f t="shared" si="84"/>
        <v>580010</v>
      </c>
      <c r="W446" s="48">
        <f t="shared" si="85"/>
        <v>312975</v>
      </c>
      <c r="X446" s="48">
        <f t="shared" si="86"/>
        <v>4387.5</v>
      </c>
      <c r="Y446" s="48">
        <f t="shared" si="87"/>
        <v>8973.7250000000004</v>
      </c>
      <c r="Z446" s="48">
        <f t="shared" si="88"/>
        <v>897.37250000000006</v>
      </c>
      <c r="AA446" s="48">
        <f t="shared" si="89"/>
        <v>9072.4359750000003</v>
      </c>
      <c r="AB446" s="42">
        <f t="shared" si="90"/>
        <v>916316.03347500006</v>
      </c>
    </row>
    <row r="447" spans="1:28" x14ac:dyDescent="0.25">
      <c r="A447" s="41">
        <v>45404</v>
      </c>
      <c r="B447" s="44" t="str">
        <f t="shared" si="79"/>
        <v>Apr</v>
      </c>
      <c r="C447" s="16" t="s">
        <v>53</v>
      </c>
      <c r="D447" s="16"/>
      <c r="E447" s="16" t="s">
        <v>119</v>
      </c>
      <c r="F447" s="16" t="s">
        <v>219</v>
      </c>
      <c r="G447" s="20" t="str">
        <f>IFERROR(VLOOKUP(F447,Sheet2!A:F,2,0),"")</f>
        <v>Club Whiskey</v>
      </c>
      <c r="H447" s="44">
        <f>IFERROR(VLOOKUP(F447,Sheet2!A:G,7,0),"")</f>
        <v>65</v>
      </c>
      <c r="I447" s="56">
        <f t="shared" si="91"/>
        <v>2340</v>
      </c>
      <c r="J447" s="17">
        <v>48</v>
      </c>
      <c r="K447" s="21">
        <v>0</v>
      </c>
      <c r="L447" s="21">
        <v>0</v>
      </c>
      <c r="M447" s="21">
        <v>400</v>
      </c>
      <c r="N447" s="19">
        <f t="shared" si="80"/>
        <v>400</v>
      </c>
      <c r="O447" s="20">
        <v>1</v>
      </c>
      <c r="P447" s="20">
        <f>IFERROR(VLOOKUP(F447,Sheet2!$A:$F,4,0),"")</f>
        <v>1160.02</v>
      </c>
      <c r="Q447" s="20">
        <f>IFERROR(VLOOKUP(F447,Sheet2!$A:$F,5,0),"")</f>
        <v>1188.9000000000001</v>
      </c>
      <c r="R447" s="20">
        <f>IFERROR(VLOOKUP(F447,Sheet2!$A:$F,6,0),"")</f>
        <v>1270.83</v>
      </c>
      <c r="S447" s="48">
        <f t="shared" si="81"/>
        <v>0</v>
      </c>
      <c r="T447" s="48">
        <f t="shared" si="82"/>
        <v>0</v>
      </c>
      <c r="U447" s="48">
        <f t="shared" si="83"/>
        <v>508332</v>
      </c>
      <c r="V447" s="48">
        <f t="shared" si="84"/>
        <v>508332</v>
      </c>
      <c r="W447" s="48">
        <f t="shared" si="85"/>
        <v>250380</v>
      </c>
      <c r="X447" s="48">
        <f t="shared" si="86"/>
        <v>3510</v>
      </c>
      <c r="Y447" s="48">
        <f t="shared" si="87"/>
        <v>7622.22</v>
      </c>
      <c r="Z447" s="48">
        <f t="shared" si="88"/>
        <v>762.22200000000009</v>
      </c>
      <c r="AA447" s="48">
        <f t="shared" si="89"/>
        <v>7706.0644199999997</v>
      </c>
      <c r="AB447" s="42">
        <f t="shared" si="90"/>
        <v>778312.50641999987</v>
      </c>
    </row>
    <row r="448" spans="1:28" x14ac:dyDescent="0.25">
      <c r="A448" s="41">
        <v>45404</v>
      </c>
      <c r="B448" s="44" t="str">
        <f t="shared" si="79"/>
        <v>Apr</v>
      </c>
      <c r="C448" s="16" t="s">
        <v>53</v>
      </c>
      <c r="D448" s="16"/>
      <c r="E448" s="16" t="s">
        <v>119</v>
      </c>
      <c r="F448" s="16" t="s">
        <v>219</v>
      </c>
      <c r="G448" s="20" t="str">
        <f>IFERROR(VLOOKUP(F448,Sheet2!A:F,2,0),"")</f>
        <v>Club Whiskey</v>
      </c>
      <c r="H448" s="44">
        <f>IFERROR(VLOOKUP(F448,Sheet2!A:G,7,0),"")</f>
        <v>65</v>
      </c>
      <c r="I448" s="56">
        <f t="shared" si="91"/>
        <v>2925</v>
      </c>
      <c r="J448" s="17">
        <v>49</v>
      </c>
      <c r="K448" s="21">
        <v>0</v>
      </c>
      <c r="L448" s="21">
        <v>500</v>
      </c>
      <c r="M448" s="21">
        <v>0</v>
      </c>
      <c r="N448" s="19">
        <f t="shared" si="80"/>
        <v>500</v>
      </c>
      <c r="O448" s="20">
        <v>1</v>
      </c>
      <c r="P448" s="20">
        <f>IFERROR(VLOOKUP(F448,Sheet2!$A:$F,4,0),"")</f>
        <v>1160.02</v>
      </c>
      <c r="Q448" s="20">
        <f>IFERROR(VLOOKUP(F448,Sheet2!$A:$F,5,0),"")</f>
        <v>1188.9000000000001</v>
      </c>
      <c r="R448" s="20">
        <f>IFERROR(VLOOKUP(F448,Sheet2!$A:$F,6,0),"")</f>
        <v>1270.83</v>
      </c>
      <c r="S448" s="48">
        <f t="shared" si="81"/>
        <v>0</v>
      </c>
      <c r="T448" s="48">
        <f t="shared" si="82"/>
        <v>594450</v>
      </c>
      <c r="U448" s="48">
        <f t="shared" si="83"/>
        <v>0</v>
      </c>
      <c r="V448" s="48">
        <f t="shared" si="84"/>
        <v>594450</v>
      </c>
      <c r="W448" s="48">
        <f t="shared" si="85"/>
        <v>312975</v>
      </c>
      <c r="X448" s="48">
        <f t="shared" si="86"/>
        <v>4387.5</v>
      </c>
      <c r="Y448" s="48">
        <f t="shared" si="87"/>
        <v>9118.125</v>
      </c>
      <c r="Z448" s="48">
        <f t="shared" si="88"/>
        <v>911.8125</v>
      </c>
      <c r="AA448" s="48">
        <f t="shared" si="89"/>
        <v>9218.4243750000005</v>
      </c>
      <c r="AB448" s="42">
        <f t="shared" si="90"/>
        <v>931060.86187499994</v>
      </c>
    </row>
    <row r="449" spans="1:28" x14ac:dyDescent="0.25">
      <c r="A449" s="41">
        <v>45404</v>
      </c>
      <c r="B449" s="44" t="str">
        <f t="shared" si="79"/>
        <v>Apr</v>
      </c>
      <c r="C449" s="16" t="s">
        <v>3</v>
      </c>
      <c r="D449" s="16"/>
      <c r="E449" s="16" t="s">
        <v>61</v>
      </c>
      <c r="F449" s="16" t="s">
        <v>216</v>
      </c>
      <c r="G449" s="20" t="str">
        <f>IFERROR(VLOOKUP(F449,Sheet2!A:F,2,0),"")</f>
        <v>Jugni Saunfi</v>
      </c>
      <c r="H449" s="44">
        <f>IFERROR(VLOOKUP(F449,Sheet2!A:G,7,0),"")</f>
        <v>50</v>
      </c>
      <c r="I449" s="56">
        <f t="shared" si="91"/>
        <v>1350</v>
      </c>
      <c r="J449" s="17">
        <v>143</v>
      </c>
      <c r="K449" s="21">
        <v>150</v>
      </c>
      <c r="L449" s="21">
        <v>150</v>
      </c>
      <c r="M449" s="21">
        <v>0</v>
      </c>
      <c r="N449" s="19">
        <f t="shared" si="80"/>
        <v>300</v>
      </c>
      <c r="O449" s="20">
        <v>1</v>
      </c>
      <c r="P449" s="20">
        <f>IFERROR(VLOOKUP(F449,Sheet2!$A:$F,4,0),"")</f>
        <v>919.43</v>
      </c>
      <c r="Q449" s="20">
        <f>IFERROR(VLOOKUP(F449,Sheet2!$A:$F,5,0),"")</f>
        <v>948.3</v>
      </c>
      <c r="R449" s="20">
        <f>IFERROR(VLOOKUP(F449,Sheet2!$A:$F,6,0),"")</f>
        <v>1030.25</v>
      </c>
      <c r="S449" s="48">
        <f t="shared" si="81"/>
        <v>137914.5</v>
      </c>
      <c r="T449" s="48">
        <f t="shared" si="82"/>
        <v>142245</v>
      </c>
      <c r="U449" s="48">
        <f t="shared" si="83"/>
        <v>0</v>
      </c>
      <c r="V449" s="48">
        <f t="shared" si="84"/>
        <v>280159.5</v>
      </c>
      <c r="W449" s="48">
        <f t="shared" si="85"/>
        <v>144450</v>
      </c>
      <c r="X449" s="48">
        <f t="shared" si="86"/>
        <v>2025</v>
      </c>
      <c r="Y449" s="48">
        <f t="shared" si="87"/>
        <v>4266.3450000000003</v>
      </c>
      <c r="Z449" s="48">
        <f t="shared" si="88"/>
        <v>426.63450000000006</v>
      </c>
      <c r="AA449" s="48">
        <f t="shared" si="89"/>
        <v>4313.2747949999994</v>
      </c>
      <c r="AB449" s="42">
        <f t="shared" si="90"/>
        <v>435640.75429499993</v>
      </c>
    </row>
    <row r="450" spans="1:28" x14ac:dyDescent="0.25">
      <c r="A450" s="41">
        <v>45404</v>
      </c>
      <c r="B450" s="44" t="str">
        <f t="shared" si="79"/>
        <v>Apr</v>
      </c>
      <c r="C450" s="16" t="s">
        <v>3</v>
      </c>
      <c r="D450" s="16"/>
      <c r="E450" s="16" t="s">
        <v>61</v>
      </c>
      <c r="F450" s="16" t="s">
        <v>217</v>
      </c>
      <c r="G450" s="20" t="str">
        <f>IFERROR(VLOOKUP(F450,Sheet2!A:F,2,0),"")</f>
        <v>Dollar Rum</v>
      </c>
      <c r="H450" s="44">
        <f>IFERROR(VLOOKUP(F450,Sheet2!A:G,7,0),"")</f>
        <v>65</v>
      </c>
      <c r="I450" s="56">
        <f t="shared" si="91"/>
        <v>1755</v>
      </c>
      <c r="J450" s="17">
        <v>144</v>
      </c>
      <c r="K450" s="21">
        <v>150</v>
      </c>
      <c r="L450" s="21">
        <v>75</v>
      </c>
      <c r="M450" s="21">
        <v>75</v>
      </c>
      <c r="N450" s="19">
        <f t="shared" si="80"/>
        <v>300</v>
      </c>
      <c r="O450" s="20">
        <v>1</v>
      </c>
      <c r="P450" s="20">
        <f>IFERROR(VLOOKUP(F450,Sheet2!$A:$F,4,0),"")</f>
        <v>1161.27</v>
      </c>
      <c r="Q450" s="20">
        <f>IFERROR(VLOOKUP(F450,Sheet2!$A:$F,5,0),"")</f>
        <v>1190.1300000000001</v>
      </c>
      <c r="R450" s="20">
        <f>IFERROR(VLOOKUP(F450,Sheet2!$A:$F,6,0),"")</f>
        <v>1272.08</v>
      </c>
      <c r="S450" s="48">
        <f t="shared" si="81"/>
        <v>174190.5</v>
      </c>
      <c r="T450" s="48">
        <f t="shared" si="82"/>
        <v>89259.750000000015</v>
      </c>
      <c r="U450" s="48">
        <f t="shared" si="83"/>
        <v>95406</v>
      </c>
      <c r="V450" s="48">
        <f t="shared" si="84"/>
        <v>358856.25</v>
      </c>
      <c r="W450" s="48">
        <f t="shared" si="85"/>
        <v>187785</v>
      </c>
      <c r="X450" s="48">
        <f t="shared" si="86"/>
        <v>2632.5</v>
      </c>
      <c r="Y450" s="48">
        <f t="shared" si="87"/>
        <v>5492.7375000000002</v>
      </c>
      <c r="Z450" s="48">
        <f t="shared" si="88"/>
        <v>549.27375000000006</v>
      </c>
      <c r="AA450" s="48">
        <f t="shared" si="89"/>
        <v>5553.1576125000011</v>
      </c>
      <c r="AB450" s="42">
        <f t="shared" si="90"/>
        <v>560868.91886250011</v>
      </c>
    </row>
    <row r="451" spans="1:28" x14ac:dyDescent="0.25">
      <c r="A451" s="41">
        <v>45404</v>
      </c>
      <c r="B451" s="44" t="str">
        <f t="shared" si="79"/>
        <v>Apr</v>
      </c>
      <c r="C451" s="16" t="s">
        <v>3</v>
      </c>
      <c r="D451" s="16"/>
      <c r="E451" s="16" t="s">
        <v>61</v>
      </c>
      <c r="F451" s="16" t="s">
        <v>217</v>
      </c>
      <c r="G451" s="20" t="str">
        <f>IFERROR(VLOOKUP(F451,Sheet2!A:F,2,0),"")</f>
        <v>Dollar Rum</v>
      </c>
      <c r="H451" s="44">
        <f>IFERROR(VLOOKUP(F451,Sheet2!A:G,7,0),"")</f>
        <v>65</v>
      </c>
      <c r="I451" s="56">
        <f t="shared" si="91"/>
        <v>1755</v>
      </c>
      <c r="J451" s="17">
        <v>145</v>
      </c>
      <c r="K451" s="21">
        <v>150</v>
      </c>
      <c r="L451" s="21">
        <v>75</v>
      </c>
      <c r="M451" s="21">
        <v>75</v>
      </c>
      <c r="N451" s="19">
        <f t="shared" si="80"/>
        <v>300</v>
      </c>
      <c r="O451" s="20">
        <v>1</v>
      </c>
      <c r="P451" s="20">
        <f>IFERROR(VLOOKUP(F451,Sheet2!$A:$F,4,0),"")</f>
        <v>1161.27</v>
      </c>
      <c r="Q451" s="20">
        <f>IFERROR(VLOOKUP(F451,Sheet2!$A:$F,5,0),"")</f>
        <v>1190.1300000000001</v>
      </c>
      <c r="R451" s="20">
        <f>IFERROR(VLOOKUP(F451,Sheet2!$A:$F,6,0),"")</f>
        <v>1272.08</v>
      </c>
      <c r="S451" s="48">
        <f t="shared" si="81"/>
        <v>174190.5</v>
      </c>
      <c r="T451" s="48">
        <f t="shared" si="82"/>
        <v>89259.750000000015</v>
      </c>
      <c r="U451" s="48">
        <f t="shared" si="83"/>
        <v>95406</v>
      </c>
      <c r="V451" s="48">
        <f t="shared" si="84"/>
        <v>358856.25</v>
      </c>
      <c r="W451" s="48">
        <f t="shared" si="85"/>
        <v>187785</v>
      </c>
      <c r="X451" s="48">
        <f t="shared" si="86"/>
        <v>2632.5</v>
      </c>
      <c r="Y451" s="48">
        <f t="shared" si="87"/>
        <v>5492.7375000000002</v>
      </c>
      <c r="Z451" s="48">
        <f t="shared" si="88"/>
        <v>549.27375000000006</v>
      </c>
      <c r="AA451" s="48">
        <f t="shared" si="89"/>
        <v>5553.1576125000011</v>
      </c>
      <c r="AB451" s="42">
        <f t="shared" si="90"/>
        <v>560868.91886250011</v>
      </c>
    </row>
    <row r="452" spans="1:28" x14ac:dyDescent="0.25">
      <c r="A452" s="41">
        <v>45404</v>
      </c>
      <c r="B452" s="44" t="str">
        <f t="shared" si="79"/>
        <v>Apr</v>
      </c>
      <c r="C452" s="16" t="s">
        <v>3</v>
      </c>
      <c r="D452" s="16"/>
      <c r="E452" s="16" t="s">
        <v>72</v>
      </c>
      <c r="F452" s="16" t="s">
        <v>216</v>
      </c>
      <c r="G452" s="20" t="str">
        <f>IFERROR(VLOOKUP(F452,Sheet2!A:F,2,0),"")</f>
        <v>Jugni Saunfi</v>
      </c>
      <c r="H452" s="44">
        <f>IFERROR(VLOOKUP(F452,Sheet2!A:G,7,0),"")</f>
        <v>50</v>
      </c>
      <c r="I452" s="56">
        <f t="shared" si="91"/>
        <v>1350</v>
      </c>
      <c r="J452" s="17">
        <v>146</v>
      </c>
      <c r="K452" s="21">
        <v>150</v>
      </c>
      <c r="L452" s="21">
        <v>100</v>
      </c>
      <c r="M452" s="21">
        <v>50</v>
      </c>
      <c r="N452" s="19">
        <f t="shared" si="80"/>
        <v>300</v>
      </c>
      <c r="O452" s="20">
        <v>1</v>
      </c>
      <c r="P452" s="20">
        <f>IFERROR(VLOOKUP(F452,Sheet2!$A:$F,4,0),"")</f>
        <v>919.43</v>
      </c>
      <c r="Q452" s="20">
        <f>IFERROR(VLOOKUP(F452,Sheet2!$A:$F,5,0),"")</f>
        <v>948.3</v>
      </c>
      <c r="R452" s="20">
        <f>IFERROR(VLOOKUP(F452,Sheet2!$A:$F,6,0),"")</f>
        <v>1030.25</v>
      </c>
      <c r="S452" s="48">
        <f t="shared" si="81"/>
        <v>137914.5</v>
      </c>
      <c r="T452" s="48">
        <f t="shared" si="82"/>
        <v>94830</v>
      </c>
      <c r="U452" s="48">
        <f t="shared" si="83"/>
        <v>51512.5</v>
      </c>
      <c r="V452" s="48">
        <f t="shared" si="84"/>
        <v>284257</v>
      </c>
      <c r="W452" s="48">
        <f t="shared" si="85"/>
        <v>144450</v>
      </c>
      <c r="X452" s="48">
        <f t="shared" si="86"/>
        <v>2025</v>
      </c>
      <c r="Y452" s="48">
        <f t="shared" si="87"/>
        <v>4307.32</v>
      </c>
      <c r="Z452" s="48">
        <f t="shared" si="88"/>
        <v>430.73199999999997</v>
      </c>
      <c r="AA452" s="48">
        <f t="shared" si="89"/>
        <v>4354.7005200000003</v>
      </c>
      <c r="AB452" s="42">
        <f t="shared" si="90"/>
        <v>439824.75252000004</v>
      </c>
    </row>
    <row r="453" spans="1:28" x14ac:dyDescent="0.25">
      <c r="A453" s="41">
        <v>45404</v>
      </c>
      <c r="B453" s="44" t="str">
        <f t="shared" ref="B453:B516" si="92">TEXT(A453,"MMM")</f>
        <v>Apr</v>
      </c>
      <c r="C453" s="16" t="s">
        <v>3</v>
      </c>
      <c r="D453" s="16"/>
      <c r="E453" s="16" t="s">
        <v>74</v>
      </c>
      <c r="F453" s="16" t="s">
        <v>216</v>
      </c>
      <c r="G453" s="20" t="str">
        <f>IFERROR(VLOOKUP(F453,Sheet2!A:F,2,0),"")</f>
        <v>Jugni Saunfi</v>
      </c>
      <c r="H453" s="44">
        <f>IFERROR(VLOOKUP(F453,Sheet2!A:G,7,0),"")</f>
        <v>50</v>
      </c>
      <c r="I453" s="56">
        <f t="shared" si="91"/>
        <v>900</v>
      </c>
      <c r="J453" s="17">
        <v>147</v>
      </c>
      <c r="K453" s="21">
        <v>0</v>
      </c>
      <c r="L453" s="21">
        <v>25</v>
      </c>
      <c r="M453" s="21">
        <v>175</v>
      </c>
      <c r="N453" s="19">
        <f t="shared" ref="N453:N516" si="93">SUM(K453:M453)</f>
        <v>200</v>
      </c>
      <c r="O453" s="20">
        <v>1</v>
      </c>
      <c r="P453" s="20">
        <f>IFERROR(VLOOKUP(F453,Sheet2!$A:$F,4,0),"")</f>
        <v>919.43</v>
      </c>
      <c r="Q453" s="20">
        <f>IFERROR(VLOOKUP(F453,Sheet2!$A:$F,5,0),"")</f>
        <v>948.3</v>
      </c>
      <c r="R453" s="20">
        <f>IFERROR(VLOOKUP(F453,Sheet2!$A:$F,6,0),"")</f>
        <v>1030.25</v>
      </c>
      <c r="S453" s="48">
        <f t="shared" ref="S453:S516" si="94">IFERROR(K453*P453," ")</f>
        <v>0</v>
      </c>
      <c r="T453" s="48">
        <f t="shared" ref="T453:T516" si="95">IFERROR(Q453*L453," ")</f>
        <v>23707.5</v>
      </c>
      <c r="U453" s="48">
        <f t="shared" ref="U453:U516" si="96">IFERROR(R453*M453," ")</f>
        <v>180293.75</v>
      </c>
      <c r="V453" s="48">
        <f t="shared" ref="V453:V516" si="97">SUM(S453:U453)</f>
        <v>204001.25</v>
      </c>
      <c r="W453" s="48">
        <f t="shared" ref="W453:W516" si="98">IFERROR(IF(O453=1,I453*107)," ")+IFERROR(IF(O453=2,I453*53.5)," ")</f>
        <v>96300</v>
      </c>
      <c r="X453" s="48">
        <f t="shared" ref="X453:X516" si="99">I453*1.5</f>
        <v>1350</v>
      </c>
      <c r="Y453" s="48">
        <f t="shared" ref="Y453:Y516" si="100">IFERROR(SUM(V453:X453)*1%," ")</f>
        <v>3016.5125000000003</v>
      </c>
      <c r="Z453" s="48">
        <f t="shared" ref="Z453:Z516" si="101">IFERROR(Y453*10%," ")</f>
        <v>301.65125000000006</v>
      </c>
      <c r="AA453" s="48">
        <f t="shared" ref="AA453:AA516" si="102">IFERROR(SUM(V453:Z453)*1%," ")</f>
        <v>3049.6941375000001</v>
      </c>
      <c r="AB453" s="42">
        <f t="shared" ref="AB453:AB516" si="103">IFERROR(SUM(V453:AA453)," ")</f>
        <v>308019.10788750002</v>
      </c>
    </row>
    <row r="454" spans="1:28" x14ac:dyDescent="0.25">
      <c r="A454" s="41">
        <v>45404</v>
      </c>
      <c r="B454" s="44" t="str">
        <f t="shared" si="92"/>
        <v>Apr</v>
      </c>
      <c r="C454" s="16" t="s">
        <v>3</v>
      </c>
      <c r="D454" s="16"/>
      <c r="E454" s="16" t="s">
        <v>72</v>
      </c>
      <c r="F454" s="16" t="s">
        <v>217</v>
      </c>
      <c r="G454" s="20" t="str">
        <f>IFERROR(VLOOKUP(F454,Sheet2!A:F,2,0),"")</f>
        <v>Dollar Rum</v>
      </c>
      <c r="H454" s="44">
        <f>IFERROR(VLOOKUP(F454,Sheet2!A:G,7,0),"")</f>
        <v>65</v>
      </c>
      <c r="I454" s="56">
        <f t="shared" ref="I454:I517" si="104">IF(H454=50,N454*4.5)+IF(H454=65,N454*5.85)</f>
        <v>1755</v>
      </c>
      <c r="J454" s="17">
        <v>148</v>
      </c>
      <c r="K454" s="21">
        <v>250</v>
      </c>
      <c r="L454" s="21">
        <v>0</v>
      </c>
      <c r="M454" s="21">
        <v>50</v>
      </c>
      <c r="N454" s="19">
        <f t="shared" si="93"/>
        <v>300</v>
      </c>
      <c r="O454" s="20">
        <v>1</v>
      </c>
      <c r="P454" s="20">
        <f>IFERROR(VLOOKUP(F454,Sheet2!$A:$F,4,0),"")</f>
        <v>1161.27</v>
      </c>
      <c r="Q454" s="20">
        <f>IFERROR(VLOOKUP(F454,Sheet2!$A:$F,5,0),"")</f>
        <v>1190.1300000000001</v>
      </c>
      <c r="R454" s="20">
        <f>IFERROR(VLOOKUP(F454,Sheet2!$A:$F,6,0),"")</f>
        <v>1272.08</v>
      </c>
      <c r="S454" s="48">
        <f t="shared" si="94"/>
        <v>290317.5</v>
      </c>
      <c r="T454" s="48">
        <f t="shared" si="95"/>
        <v>0</v>
      </c>
      <c r="U454" s="48">
        <f t="shared" si="96"/>
        <v>63604</v>
      </c>
      <c r="V454" s="48">
        <f t="shared" si="97"/>
        <v>353921.5</v>
      </c>
      <c r="W454" s="48">
        <f t="shared" si="98"/>
        <v>187785</v>
      </c>
      <c r="X454" s="48">
        <f t="shared" si="99"/>
        <v>2632.5</v>
      </c>
      <c r="Y454" s="48">
        <f t="shared" si="100"/>
        <v>5443.39</v>
      </c>
      <c r="Z454" s="48">
        <f t="shared" si="101"/>
        <v>544.33900000000006</v>
      </c>
      <c r="AA454" s="48">
        <f t="shared" si="102"/>
        <v>5503.2672900000007</v>
      </c>
      <c r="AB454" s="42">
        <f t="shared" si="103"/>
        <v>555829.99629000004</v>
      </c>
    </row>
    <row r="455" spans="1:28" x14ac:dyDescent="0.25">
      <c r="A455" s="41">
        <v>45404</v>
      </c>
      <c r="B455" s="44" t="str">
        <f t="shared" si="92"/>
        <v>Apr</v>
      </c>
      <c r="C455" s="16" t="s">
        <v>3</v>
      </c>
      <c r="D455" s="16"/>
      <c r="E455" s="16" t="s">
        <v>120</v>
      </c>
      <c r="F455" s="16" t="s">
        <v>217</v>
      </c>
      <c r="G455" s="20" t="str">
        <f>IFERROR(VLOOKUP(F455,Sheet2!A:F,2,0),"")</f>
        <v>Dollar Rum</v>
      </c>
      <c r="H455" s="44">
        <f>IFERROR(VLOOKUP(F455,Sheet2!A:G,7,0),"")</f>
        <v>65</v>
      </c>
      <c r="I455" s="56">
        <f t="shared" si="104"/>
        <v>1755</v>
      </c>
      <c r="J455" s="17">
        <v>149</v>
      </c>
      <c r="K455" s="21">
        <v>300</v>
      </c>
      <c r="L455" s="21">
        <v>0</v>
      </c>
      <c r="M455" s="21">
        <v>0</v>
      </c>
      <c r="N455" s="19">
        <f t="shared" si="93"/>
        <v>300</v>
      </c>
      <c r="O455" s="20">
        <v>1</v>
      </c>
      <c r="P455" s="20">
        <f>IFERROR(VLOOKUP(F455,Sheet2!$A:$F,4,0),"")</f>
        <v>1161.27</v>
      </c>
      <c r="Q455" s="20">
        <f>IFERROR(VLOOKUP(F455,Sheet2!$A:$F,5,0),"")</f>
        <v>1190.1300000000001</v>
      </c>
      <c r="R455" s="20">
        <f>IFERROR(VLOOKUP(F455,Sheet2!$A:$F,6,0),"")</f>
        <v>1272.08</v>
      </c>
      <c r="S455" s="48">
        <f t="shared" si="94"/>
        <v>348381</v>
      </c>
      <c r="T455" s="48">
        <f t="shared" si="95"/>
        <v>0</v>
      </c>
      <c r="U455" s="48">
        <f t="shared" si="96"/>
        <v>0</v>
      </c>
      <c r="V455" s="48">
        <f t="shared" si="97"/>
        <v>348381</v>
      </c>
      <c r="W455" s="48">
        <f t="shared" si="98"/>
        <v>187785</v>
      </c>
      <c r="X455" s="48">
        <f t="shared" si="99"/>
        <v>2632.5</v>
      </c>
      <c r="Y455" s="48">
        <f t="shared" si="100"/>
        <v>5387.9849999999997</v>
      </c>
      <c r="Z455" s="48">
        <f t="shared" si="101"/>
        <v>538.79849999999999</v>
      </c>
      <c r="AA455" s="48">
        <f t="shared" si="102"/>
        <v>5447.2528350000002</v>
      </c>
      <c r="AB455" s="42">
        <f t="shared" si="103"/>
        <v>550172.53633500007</v>
      </c>
    </row>
    <row r="456" spans="1:28" x14ac:dyDescent="0.25">
      <c r="A456" s="41">
        <v>45404</v>
      </c>
      <c r="B456" s="44" t="str">
        <f t="shared" si="92"/>
        <v>Apr</v>
      </c>
      <c r="C456" s="16" t="s">
        <v>3</v>
      </c>
      <c r="D456" s="16"/>
      <c r="E456" s="16" t="s">
        <v>120</v>
      </c>
      <c r="F456" s="16" t="s">
        <v>217</v>
      </c>
      <c r="G456" s="20" t="str">
        <f>IFERROR(VLOOKUP(F456,Sheet2!A:F,2,0),"")</f>
        <v>Dollar Rum</v>
      </c>
      <c r="H456" s="44">
        <f>IFERROR(VLOOKUP(F456,Sheet2!A:G,7,0),"")</f>
        <v>65</v>
      </c>
      <c r="I456" s="56">
        <f t="shared" si="104"/>
        <v>2193.75</v>
      </c>
      <c r="J456" s="17">
        <v>150</v>
      </c>
      <c r="K456" s="21">
        <v>300</v>
      </c>
      <c r="L456" s="21">
        <v>0</v>
      </c>
      <c r="M456" s="21">
        <v>75</v>
      </c>
      <c r="N456" s="19">
        <f t="shared" si="93"/>
        <v>375</v>
      </c>
      <c r="O456" s="20">
        <v>1</v>
      </c>
      <c r="P456" s="20">
        <f>IFERROR(VLOOKUP(F456,Sheet2!$A:$F,4,0),"")</f>
        <v>1161.27</v>
      </c>
      <c r="Q456" s="20">
        <f>IFERROR(VLOOKUP(F456,Sheet2!$A:$F,5,0),"")</f>
        <v>1190.1300000000001</v>
      </c>
      <c r="R456" s="20">
        <f>IFERROR(VLOOKUP(F456,Sheet2!$A:$F,6,0),"")</f>
        <v>1272.08</v>
      </c>
      <c r="S456" s="48">
        <f t="shared" si="94"/>
        <v>348381</v>
      </c>
      <c r="T456" s="48">
        <f t="shared" si="95"/>
        <v>0</v>
      </c>
      <c r="U456" s="48">
        <f t="shared" si="96"/>
        <v>95406</v>
      </c>
      <c r="V456" s="48">
        <f t="shared" si="97"/>
        <v>443787</v>
      </c>
      <c r="W456" s="48">
        <f t="shared" si="98"/>
        <v>234731.25</v>
      </c>
      <c r="X456" s="48">
        <f t="shared" si="99"/>
        <v>3290.625</v>
      </c>
      <c r="Y456" s="48">
        <f t="shared" si="100"/>
        <v>6818.0887499999999</v>
      </c>
      <c r="Z456" s="48">
        <f t="shared" si="101"/>
        <v>681.80887500000006</v>
      </c>
      <c r="AA456" s="48">
        <f t="shared" si="102"/>
        <v>6893.0877262499998</v>
      </c>
      <c r="AB456" s="42">
        <f t="shared" si="103"/>
        <v>696201.86035125004</v>
      </c>
    </row>
    <row r="457" spans="1:28" x14ac:dyDescent="0.25">
      <c r="A457" s="41">
        <v>45404</v>
      </c>
      <c r="B457" s="44" t="str">
        <f t="shared" si="92"/>
        <v>Apr</v>
      </c>
      <c r="C457" s="16" t="s">
        <v>3</v>
      </c>
      <c r="D457" s="16"/>
      <c r="E457" s="16" t="s">
        <v>121</v>
      </c>
      <c r="F457" s="16" t="s">
        <v>216</v>
      </c>
      <c r="G457" s="20" t="str">
        <f>IFERROR(VLOOKUP(F457,Sheet2!A:F,2,0),"")</f>
        <v>Jugni Saunfi</v>
      </c>
      <c r="H457" s="44">
        <f>IFERROR(VLOOKUP(F457,Sheet2!A:G,7,0),"")</f>
        <v>50</v>
      </c>
      <c r="I457" s="56">
        <f t="shared" si="104"/>
        <v>1170</v>
      </c>
      <c r="J457" s="17">
        <v>151</v>
      </c>
      <c r="K457" s="21">
        <v>60</v>
      </c>
      <c r="L457" s="21">
        <v>125</v>
      </c>
      <c r="M457" s="21">
        <v>75</v>
      </c>
      <c r="N457" s="19">
        <f t="shared" si="93"/>
        <v>260</v>
      </c>
      <c r="O457" s="20">
        <v>1</v>
      </c>
      <c r="P457" s="20">
        <f>IFERROR(VLOOKUP(F457,Sheet2!$A:$F,4,0),"")</f>
        <v>919.43</v>
      </c>
      <c r="Q457" s="20">
        <f>IFERROR(VLOOKUP(F457,Sheet2!$A:$F,5,0),"")</f>
        <v>948.3</v>
      </c>
      <c r="R457" s="20">
        <f>IFERROR(VLOOKUP(F457,Sheet2!$A:$F,6,0),"")</f>
        <v>1030.25</v>
      </c>
      <c r="S457" s="48">
        <f t="shared" si="94"/>
        <v>55165.799999999996</v>
      </c>
      <c r="T457" s="48">
        <f t="shared" si="95"/>
        <v>118537.5</v>
      </c>
      <c r="U457" s="48">
        <f t="shared" si="96"/>
        <v>77268.75</v>
      </c>
      <c r="V457" s="48">
        <f t="shared" si="97"/>
        <v>250972.05</v>
      </c>
      <c r="W457" s="48">
        <f t="shared" si="98"/>
        <v>125190</v>
      </c>
      <c r="X457" s="48">
        <f t="shared" si="99"/>
        <v>1755</v>
      </c>
      <c r="Y457" s="48">
        <f t="shared" si="100"/>
        <v>3779.1705000000002</v>
      </c>
      <c r="Z457" s="48">
        <f t="shared" si="101"/>
        <v>377.91705000000002</v>
      </c>
      <c r="AA457" s="48">
        <f t="shared" si="102"/>
        <v>3820.7413754999998</v>
      </c>
      <c r="AB457" s="42">
        <f t="shared" si="103"/>
        <v>385894.87892549997</v>
      </c>
    </row>
    <row r="458" spans="1:28" x14ac:dyDescent="0.25">
      <c r="A458" s="41">
        <v>45404</v>
      </c>
      <c r="B458" s="44" t="str">
        <f t="shared" si="92"/>
        <v>Apr</v>
      </c>
      <c r="C458" s="16" t="s">
        <v>3</v>
      </c>
      <c r="D458" s="16"/>
      <c r="E458" s="16" t="s">
        <v>121</v>
      </c>
      <c r="F458" s="16" t="s">
        <v>217</v>
      </c>
      <c r="G458" s="20" t="str">
        <f>IFERROR(VLOOKUP(F458,Sheet2!A:F,2,0),"")</f>
        <v>Dollar Rum</v>
      </c>
      <c r="H458" s="44">
        <f>IFERROR(VLOOKUP(F458,Sheet2!A:G,7,0),"")</f>
        <v>65</v>
      </c>
      <c r="I458" s="56">
        <f t="shared" si="104"/>
        <v>2340</v>
      </c>
      <c r="J458" s="17">
        <v>152</v>
      </c>
      <c r="K458" s="21">
        <v>0</v>
      </c>
      <c r="L458" s="21">
        <v>250</v>
      </c>
      <c r="M458" s="21">
        <v>150</v>
      </c>
      <c r="N458" s="19">
        <f t="shared" si="93"/>
        <v>400</v>
      </c>
      <c r="O458" s="20">
        <v>1</v>
      </c>
      <c r="P458" s="20">
        <f>IFERROR(VLOOKUP(F458,Sheet2!$A:$F,4,0),"")</f>
        <v>1161.27</v>
      </c>
      <c r="Q458" s="20">
        <f>IFERROR(VLOOKUP(F458,Sheet2!$A:$F,5,0),"")</f>
        <v>1190.1300000000001</v>
      </c>
      <c r="R458" s="20">
        <f>IFERROR(VLOOKUP(F458,Sheet2!$A:$F,6,0),"")</f>
        <v>1272.08</v>
      </c>
      <c r="S458" s="48">
        <f t="shared" si="94"/>
        <v>0</v>
      </c>
      <c r="T458" s="48">
        <f t="shared" si="95"/>
        <v>297532.5</v>
      </c>
      <c r="U458" s="48">
        <f t="shared" si="96"/>
        <v>190812</v>
      </c>
      <c r="V458" s="48">
        <f t="shared" si="97"/>
        <v>488344.5</v>
      </c>
      <c r="W458" s="48">
        <f t="shared" si="98"/>
        <v>250380</v>
      </c>
      <c r="X458" s="48">
        <f t="shared" si="99"/>
        <v>3510</v>
      </c>
      <c r="Y458" s="48">
        <f t="shared" si="100"/>
        <v>7422.3450000000003</v>
      </c>
      <c r="Z458" s="48">
        <f t="shared" si="101"/>
        <v>742.23450000000003</v>
      </c>
      <c r="AA458" s="48">
        <f t="shared" si="102"/>
        <v>7503.9907949999997</v>
      </c>
      <c r="AB458" s="42">
        <f t="shared" si="103"/>
        <v>757903.07029499998</v>
      </c>
    </row>
    <row r="459" spans="1:28" x14ac:dyDescent="0.25">
      <c r="A459" s="41">
        <v>45404</v>
      </c>
      <c r="B459" s="44" t="str">
        <f t="shared" si="92"/>
        <v>Apr</v>
      </c>
      <c r="C459" s="16" t="s">
        <v>26</v>
      </c>
      <c r="D459" s="16"/>
      <c r="E459" s="16" t="s">
        <v>122</v>
      </c>
      <c r="F459" s="16" t="s">
        <v>213</v>
      </c>
      <c r="G459" s="20" t="str">
        <f>IFERROR(VLOOKUP(F459,Sheet2!A:F,2,0),"")</f>
        <v>Malwa</v>
      </c>
      <c r="H459" s="44">
        <f>IFERROR(VLOOKUP(F459,Sheet2!A:G,7,0),"")</f>
        <v>50</v>
      </c>
      <c r="I459" s="56">
        <f t="shared" si="104"/>
        <v>2700</v>
      </c>
      <c r="J459" s="17">
        <v>62</v>
      </c>
      <c r="K459" s="21">
        <v>600</v>
      </c>
      <c r="L459" s="21">
        <v>0</v>
      </c>
      <c r="M459" s="21">
        <v>0</v>
      </c>
      <c r="N459" s="19">
        <f t="shared" si="93"/>
        <v>600</v>
      </c>
      <c r="O459" s="20">
        <v>1</v>
      </c>
      <c r="P459" s="20">
        <f>IFERROR(VLOOKUP(F459,Sheet2!$A:$F,4,0),"")</f>
        <v>919.43</v>
      </c>
      <c r="Q459" s="20">
        <f>IFERROR(VLOOKUP(F459,Sheet2!$A:$F,5,0),"")</f>
        <v>948.3</v>
      </c>
      <c r="R459" s="20">
        <f>IFERROR(VLOOKUP(F459,Sheet2!$A:$F,6,0),"")</f>
        <v>1030.25</v>
      </c>
      <c r="S459" s="48">
        <f t="shared" si="94"/>
        <v>551658</v>
      </c>
      <c r="T459" s="48">
        <f t="shared" si="95"/>
        <v>0</v>
      </c>
      <c r="U459" s="48">
        <f t="shared" si="96"/>
        <v>0</v>
      </c>
      <c r="V459" s="48">
        <f t="shared" si="97"/>
        <v>551658</v>
      </c>
      <c r="W459" s="48">
        <f t="shared" si="98"/>
        <v>288900</v>
      </c>
      <c r="X459" s="48">
        <f t="shared" si="99"/>
        <v>4050</v>
      </c>
      <c r="Y459" s="48">
        <f t="shared" si="100"/>
        <v>8446.08</v>
      </c>
      <c r="Z459" s="48">
        <f t="shared" si="101"/>
        <v>844.60800000000006</v>
      </c>
      <c r="AA459" s="48">
        <f t="shared" si="102"/>
        <v>8538.9868800000004</v>
      </c>
      <c r="AB459" s="42">
        <f t="shared" si="103"/>
        <v>862437.67487999995</v>
      </c>
    </row>
    <row r="460" spans="1:28" x14ac:dyDescent="0.25">
      <c r="A460" s="41">
        <v>45404</v>
      </c>
      <c r="B460" s="44" t="str">
        <f t="shared" si="92"/>
        <v>Apr</v>
      </c>
      <c r="C460" s="16" t="s">
        <v>26</v>
      </c>
      <c r="D460" s="16"/>
      <c r="E460" s="16" t="s">
        <v>122</v>
      </c>
      <c r="F460" s="16" t="s">
        <v>213</v>
      </c>
      <c r="G460" s="20" t="str">
        <f>IFERROR(VLOOKUP(F460,Sheet2!A:F,2,0),"")</f>
        <v>Malwa</v>
      </c>
      <c r="H460" s="44">
        <f>IFERROR(VLOOKUP(F460,Sheet2!A:G,7,0),"")</f>
        <v>50</v>
      </c>
      <c r="I460" s="56">
        <f t="shared" si="104"/>
        <v>1800</v>
      </c>
      <c r="J460" s="17">
        <v>63</v>
      </c>
      <c r="K460" s="21">
        <v>0</v>
      </c>
      <c r="L460" s="21">
        <v>400</v>
      </c>
      <c r="M460" s="21">
        <v>0</v>
      </c>
      <c r="N460" s="19">
        <f t="shared" si="93"/>
        <v>400</v>
      </c>
      <c r="O460" s="20">
        <v>1</v>
      </c>
      <c r="P460" s="20">
        <f>IFERROR(VLOOKUP(F460,Sheet2!$A:$F,4,0),"")</f>
        <v>919.43</v>
      </c>
      <c r="Q460" s="20">
        <f>IFERROR(VLOOKUP(F460,Sheet2!$A:$F,5,0),"")</f>
        <v>948.3</v>
      </c>
      <c r="R460" s="20">
        <f>IFERROR(VLOOKUP(F460,Sheet2!$A:$F,6,0),"")</f>
        <v>1030.25</v>
      </c>
      <c r="S460" s="48">
        <f t="shared" si="94"/>
        <v>0</v>
      </c>
      <c r="T460" s="48">
        <f t="shared" si="95"/>
        <v>379320</v>
      </c>
      <c r="U460" s="48">
        <f t="shared" si="96"/>
        <v>0</v>
      </c>
      <c r="V460" s="48">
        <f t="shared" si="97"/>
        <v>379320</v>
      </c>
      <c r="W460" s="48">
        <f t="shared" si="98"/>
        <v>192600</v>
      </c>
      <c r="X460" s="48">
        <f t="shared" si="99"/>
        <v>2700</v>
      </c>
      <c r="Y460" s="48">
        <f t="shared" si="100"/>
        <v>5746.2</v>
      </c>
      <c r="Z460" s="48">
        <f t="shared" si="101"/>
        <v>574.62</v>
      </c>
      <c r="AA460" s="48">
        <f t="shared" si="102"/>
        <v>5809.4081999999999</v>
      </c>
      <c r="AB460" s="42">
        <f t="shared" si="103"/>
        <v>586750.2281999999</v>
      </c>
    </row>
    <row r="461" spans="1:28" x14ac:dyDescent="0.25">
      <c r="A461" s="41">
        <v>45404</v>
      </c>
      <c r="B461" s="44" t="str">
        <f t="shared" si="92"/>
        <v>Apr</v>
      </c>
      <c r="C461" s="16" t="s">
        <v>26</v>
      </c>
      <c r="D461" s="16"/>
      <c r="E461" s="16" t="s">
        <v>122</v>
      </c>
      <c r="F461" s="16" t="s">
        <v>213</v>
      </c>
      <c r="G461" s="20" t="str">
        <f>IFERROR(VLOOKUP(F461,Sheet2!A:F,2,0),"")</f>
        <v>Malwa</v>
      </c>
      <c r="H461" s="44">
        <f>IFERROR(VLOOKUP(F461,Sheet2!A:G,7,0),"")</f>
        <v>50</v>
      </c>
      <c r="I461" s="56">
        <f t="shared" si="104"/>
        <v>1800</v>
      </c>
      <c r="J461" s="17">
        <v>64</v>
      </c>
      <c r="K461" s="21">
        <v>0</v>
      </c>
      <c r="L461" s="21">
        <v>0</v>
      </c>
      <c r="M461" s="21">
        <v>400</v>
      </c>
      <c r="N461" s="19">
        <f t="shared" si="93"/>
        <v>400</v>
      </c>
      <c r="O461" s="20">
        <v>1</v>
      </c>
      <c r="P461" s="20">
        <f>IFERROR(VLOOKUP(F461,Sheet2!$A:$F,4,0),"")</f>
        <v>919.43</v>
      </c>
      <c r="Q461" s="20">
        <f>IFERROR(VLOOKUP(F461,Sheet2!$A:$F,5,0),"")</f>
        <v>948.3</v>
      </c>
      <c r="R461" s="20">
        <f>IFERROR(VLOOKUP(F461,Sheet2!$A:$F,6,0),"")</f>
        <v>1030.25</v>
      </c>
      <c r="S461" s="48">
        <f t="shared" si="94"/>
        <v>0</v>
      </c>
      <c r="T461" s="48">
        <f t="shared" si="95"/>
        <v>0</v>
      </c>
      <c r="U461" s="48">
        <f t="shared" si="96"/>
        <v>412100</v>
      </c>
      <c r="V461" s="48">
        <f t="shared" si="97"/>
        <v>412100</v>
      </c>
      <c r="W461" s="48">
        <f t="shared" si="98"/>
        <v>192600</v>
      </c>
      <c r="X461" s="48">
        <f t="shared" si="99"/>
        <v>2700</v>
      </c>
      <c r="Y461" s="48">
        <f t="shared" si="100"/>
        <v>6074</v>
      </c>
      <c r="Z461" s="48">
        <f t="shared" si="101"/>
        <v>607.4</v>
      </c>
      <c r="AA461" s="48">
        <f t="shared" si="102"/>
        <v>6140.8140000000003</v>
      </c>
      <c r="AB461" s="42">
        <f t="shared" si="103"/>
        <v>620222.21400000004</v>
      </c>
    </row>
    <row r="462" spans="1:28" x14ac:dyDescent="0.25">
      <c r="A462" s="41">
        <v>45404</v>
      </c>
      <c r="B462" s="44" t="str">
        <f t="shared" si="92"/>
        <v>Apr</v>
      </c>
      <c r="C462" s="16" t="s">
        <v>26</v>
      </c>
      <c r="D462" s="16"/>
      <c r="E462" s="16" t="s">
        <v>162</v>
      </c>
      <c r="F462" s="16" t="s">
        <v>213</v>
      </c>
      <c r="G462" s="20" t="str">
        <f>IFERROR(VLOOKUP(F462,Sheet2!A:F,2,0),"")</f>
        <v>Malwa</v>
      </c>
      <c r="H462" s="44">
        <f>IFERROR(VLOOKUP(F462,Sheet2!A:G,7,0),"")</f>
        <v>50</v>
      </c>
      <c r="I462" s="56">
        <f t="shared" si="104"/>
        <v>900</v>
      </c>
      <c r="J462" s="17">
        <v>65</v>
      </c>
      <c r="K462" s="21">
        <v>200</v>
      </c>
      <c r="L462" s="21">
        <v>0</v>
      </c>
      <c r="M462" s="21">
        <v>0</v>
      </c>
      <c r="N462" s="19">
        <f t="shared" si="93"/>
        <v>200</v>
      </c>
      <c r="O462" s="20">
        <v>1</v>
      </c>
      <c r="P462" s="20">
        <f>IFERROR(VLOOKUP(F462,Sheet2!$A:$F,4,0),"")</f>
        <v>919.43</v>
      </c>
      <c r="Q462" s="20">
        <f>IFERROR(VLOOKUP(F462,Sheet2!$A:$F,5,0),"")</f>
        <v>948.3</v>
      </c>
      <c r="R462" s="20">
        <f>IFERROR(VLOOKUP(F462,Sheet2!$A:$F,6,0),"")</f>
        <v>1030.25</v>
      </c>
      <c r="S462" s="48">
        <f t="shared" si="94"/>
        <v>183886</v>
      </c>
      <c r="T462" s="48">
        <f t="shared" si="95"/>
        <v>0</v>
      </c>
      <c r="U462" s="48">
        <f t="shared" si="96"/>
        <v>0</v>
      </c>
      <c r="V462" s="48">
        <f t="shared" si="97"/>
        <v>183886</v>
      </c>
      <c r="W462" s="48">
        <f t="shared" si="98"/>
        <v>96300</v>
      </c>
      <c r="X462" s="48">
        <f t="shared" si="99"/>
        <v>1350</v>
      </c>
      <c r="Y462" s="48">
        <f t="shared" si="100"/>
        <v>2815.36</v>
      </c>
      <c r="Z462" s="48">
        <f t="shared" si="101"/>
        <v>281.536</v>
      </c>
      <c r="AA462" s="48">
        <f t="shared" si="102"/>
        <v>2846.3289600000003</v>
      </c>
      <c r="AB462" s="42">
        <f t="shared" si="103"/>
        <v>287479.22496000002</v>
      </c>
    </row>
    <row r="463" spans="1:28" x14ac:dyDescent="0.25">
      <c r="A463" s="41">
        <v>45404</v>
      </c>
      <c r="B463" s="44" t="str">
        <f t="shared" si="92"/>
        <v>Apr</v>
      </c>
      <c r="C463" s="16" t="s">
        <v>26</v>
      </c>
      <c r="D463" s="16"/>
      <c r="E463" s="16" t="s">
        <v>162</v>
      </c>
      <c r="F463" s="16" t="s">
        <v>213</v>
      </c>
      <c r="G463" s="20" t="str">
        <f>IFERROR(VLOOKUP(F463,Sheet2!A:F,2,0),"")</f>
        <v>Malwa</v>
      </c>
      <c r="H463" s="44">
        <f>IFERROR(VLOOKUP(F463,Sheet2!A:G,7,0),"")</f>
        <v>50</v>
      </c>
      <c r="I463" s="56">
        <f t="shared" si="104"/>
        <v>2700</v>
      </c>
      <c r="J463" s="17">
        <v>66</v>
      </c>
      <c r="K463" s="21">
        <v>0</v>
      </c>
      <c r="L463" s="21">
        <v>600</v>
      </c>
      <c r="M463" s="21">
        <v>0</v>
      </c>
      <c r="N463" s="19">
        <f t="shared" si="93"/>
        <v>600</v>
      </c>
      <c r="O463" s="20">
        <v>1</v>
      </c>
      <c r="P463" s="20">
        <f>IFERROR(VLOOKUP(F463,Sheet2!$A:$F,4,0),"")</f>
        <v>919.43</v>
      </c>
      <c r="Q463" s="20">
        <f>IFERROR(VLOOKUP(F463,Sheet2!$A:$F,5,0),"")</f>
        <v>948.3</v>
      </c>
      <c r="R463" s="20">
        <f>IFERROR(VLOOKUP(F463,Sheet2!$A:$F,6,0),"")</f>
        <v>1030.25</v>
      </c>
      <c r="S463" s="48">
        <f t="shared" si="94"/>
        <v>0</v>
      </c>
      <c r="T463" s="48">
        <f t="shared" si="95"/>
        <v>568980</v>
      </c>
      <c r="U463" s="48">
        <f t="shared" si="96"/>
        <v>0</v>
      </c>
      <c r="V463" s="48">
        <f t="shared" si="97"/>
        <v>568980</v>
      </c>
      <c r="W463" s="48">
        <f t="shared" si="98"/>
        <v>288900</v>
      </c>
      <c r="X463" s="48">
        <f t="shared" si="99"/>
        <v>4050</v>
      </c>
      <c r="Y463" s="48">
        <f t="shared" si="100"/>
        <v>8619.2999999999993</v>
      </c>
      <c r="Z463" s="48">
        <f t="shared" si="101"/>
        <v>861.93</v>
      </c>
      <c r="AA463" s="48">
        <f t="shared" si="102"/>
        <v>8714.1123000000007</v>
      </c>
      <c r="AB463" s="42">
        <f t="shared" si="103"/>
        <v>880125.34230000013</v>
      </c>
    </row>
    <row r="464" spans="1:28" x14ac:dyDescent="0.25">
      <c r="A464" s="41">
        <v>45404</v>
      </c>
      <c r="B464" s="44" t="str">
        <f t="shared" si="92"/>
        <v>Apr</v>
      </c>
      <c r="C464" s="16" t="s">
        <v>26</v>
      </c>
      <c r="D464" s="16"/>
      <c r="E464" s="16" t="s">
        <v>162</v>
      </c>
      <c r="F464" s="16" t="s">
        <v>213</v>
      </c>
      <c r="G464" s="20" t="str">
        <f>IFERROR(VLOOKUP(F464,Sheet2!A:F,2,0),"")</f>
        <v>Malwa</v>
      </c>
      <c r="H464" s="44">
        <f>IFERROR(VLOOKUP(F464,Sheet2!A:G,7,0),"")</f>
        <v>50</v>
      </c>
      <c r="I464" s="56">
        <f t="shared" si="104"/>
        <v>2700</v>
      </c>
      <c r="J464" s="17">
        <v>67</v>
      </c>
      <c r="K464" s="21">
        <v>0</v>
      </c>
      <c r="L464" s="21">
        <v>0</v>
      </c>
      <c r="M464" s="21">
        <v>600</v>
      </c>
      <c r="N464" s="19">
        <f t="shared" si="93"/>
        <v>600</v>
      </c>
      <c r="O464" s="20">
        <v>1</v>
      </c>
      <c r="P464" s="20">
        <f>IFERROR(VLOOKUP(F464,Sheet2!$A:$F,4,0),"")</f>
        <v>919.43</v>
      </c>
      <c r="Q464" s="20">
        <f>IFERROR(VLOOKUP(F464,Sheet2!$A:$F,5,0),"")</f>
        <v>948.3</v>
      </c>
      <c r="R464" s="20">
        <f>IFERROR(VLOOKUP(F464,Sheet2!$A:$F,6,0),"")</f>
        <v>1030.25</v>
      </c>
      <c r="S464" s="48">
        <f t="shared" si="94"/>
        <v>0</v>
      </c>
      <c r="T464" s="48">
        <f t="shared" si="95"/>
        <v>0</v>
      </c>
      <c r="U464" s="48">
        <f t="shared" si="96"/>
        <v>618150</v>
      </c>
      <c r="V464" s="48">
        <f t="shared" si="97"/>
        <v>618150</v>
      </c>
      <c r="W464" s="48">
        <f t="shared" si="98"/>
        <v>288900</v>
      </c>
      <c r="X464" s="48">
        <f t="shared" si="99"/>
        <v>4050</v>
      </c>
      <c r="Y464" s="48">
        <f t="shared" si="100"/>
        <v>9111</v>
      </c>
      <c r="Z464" s="48">
        <f t="shared" si="101"/>
        <v>911.1</v>
      </c>
      <c r="AA464" s="48">
        <f t="shared" si="102"/>
        <v>9211.2209999999995</v>
      </c>
      <c r="AB464" s="42">
        <f t="shared" si="103"/>
        <v>930333.321</v>
      </c>
    </row>
    <row r="465" spans="1:28" x14ac:dyDescent="0.25">
      <c r="A465" s="41">
        <v>45404</v>
      </c>
      <c r="B465" s="44" t="str">
        <f t="shared" si="92"/>
        <v>Apr</v>
      </c>
      <c r="C465" s="16" t="s">
        <v>95</v>
      </c>
      <c r="D465" s="16"/>
      <c r="E465" s="16" t="s">
        <v>123</v>
      </c>
      <c r="F465" s="16" t="s">
        <v>216</v>
      </c>
      <c r="G465" s="20" t="str">
        <f>IFERROR(VLOOKUP(F465,Sheet2!A:F,2,0),"")</f>
        <v>Jugni Saunfi</v>
      </c>
      <c r="H465" s="44">
        <f>IFERROR(VLOOKUP(F465,Sheet2!A:G,7,0),"")</f>
        <v>50</v>
      </c>
      <c r="I465" s="56">
        <f t="shared" si="104"/>
        <v>1800</v>
      </c>
      <c r="J465" s="17">
        <v>3</v>
      </c>
      <c r="K465" s="21">
        <v>0</v>
      </c>
      <c r="L465" s="21">
        <v>0</v>
      </c>
      <c r="M465" s="21">
        <v>400</v>
      </c>
      <c r="N465" s="19">
        <f t="shared" si="93"/>
        <v>400</v>
      </c>
      <c r="O465" s="20">
        <v>1</v>
      </c>
      <c r="P465" s="20">
        <f>IFERROR(VLOOKUP(F465,Sheet2!$A:$F,4,0),"")</f>
        <v>919.43</v>
      </c>
      <c r="Q465" s="20">
        <f>IFERROR(VLOOKUP(F465,Sheet2!$A:$F,5,0),"")</f>
        <v>948.3</v>
      </c>
      <c r="R465" s="20">
        <f>IFERROR(VLOOKUP(F465,Sheet2!$A:$F,6,0),"")</f>
        <v>1030.25</v>
      </c>
      <c r="S465" s="48">
        <f t="shared" si="94"/>
        <v>0</v>
      </c>
      <c r="T465" s="48">
        <f t="shared" si="95"/>
        <v>0</v>
      </c>
      <c r="U465" s="48">
        <f t="shared" si="96"/>
        <v>412100</v>
      </c>
      <c r="V465" s="48">
        <f t="shared" si="97"/>
        <v>412100</v>
      </c>
      <c r="W465" s="48">
        <f t="shared" si="98"/>
        <v>192600</v>
      </c>
      <c r="X465" s="48">
        <f t="shared" si="99"/>
        <v>2700</v>
      </c>
      <c r="Y465" s="48">
        <f t="shared" si="100"/>
        <v>6074</v>
      </c>
      <c r="Z465" s="48">
        <f t="shared" si="101"/>
        <v>607.4</v>
      </c>
      <c r="AA465" s="48">
        <f t="shared" si="102"/>
        <v>6140.8140000000003</v>
      </c>
      <c r="AB465" s="42">
        <f t="shared" si="103"/>
        <v>620222.21400000004</v>
      </c>
    </row>
    <row r="466" spans="1:28" x14ac:dyDescent="0.25">
      <c r="A466" s="41">
        <v>45404</v>
      </c>
      <c r="B466" s="44" t="str">
        <f t="shared" si="92"/>
        <v>Apr</v>
      </c>
      <c r="C466" s="16" t="s">
        <v>95</v>
      </c>
      <c r="D466" s="16"/>
      <c r="E466" s="16" t="s">
        <v>123</v>
      </c>
      <c r="F466" s="16" t="s">
        <v>222</v>
      </c>
      <c r="G466" s="20" t="str">
        <f>IFERROR(VLOOKUP(F466,Sheet2!A:F,2,0),"")</f>
        <v>Khasa Santra</v>
      </c>
      <c r="H466" s="44">
        <f>IFERROR(VLOOKUP(F466,Sheet2!A:G,7,0),"")</f>
        <v>50</v>
      </c>
      <c r="I466" s="56">
        <f t="shared" si="104"/>
        <v>4500</v>
      </c>
      <c r="J466" s="17">
        <v>3</v>
      </c>
      <c r="K466" s="21">
        <v>500</v>
      </c>
      <c r="L466" s="21">
        <v>500</v>
      </c>
      <c r="M466" s="21">
        <v>0</v>
      </c>
      <c r="N466" s="19">
        <f t="shared" si="93"/>
        <v>1000</v>
      </c>
      <c r="O466" s="20">
        <v>1</v>
      </c>
      <c r="P466" s="20">
        <f>IFERROR(VLOOKUP(F466,Sheet2!$A:$F,4,0),"")</f>
        <v>919.43</v>
      </c>
      <c r="Q466" s="20">
        <f>IFERROR(VLOOKUP(F466,Sheet2!$A:$F,5,0),"")</f>
        <v>948.3</v>
      </c>
      <c r="R466" s="20">
        <f>IFERROR(VLOOKUP(F466,Sheet2!$A:$F,6,0),"")</f>
        <v>1030.25</v>
      </c>
      <c r="S466" s="48">
        <f t="shared" si="94"/>
        <v>459715</v>
      </c>
      <c r="T466" s="48">
        <f t="shared" si="95"/>
        <v>474150</v>
      </c>
      <c r="U466" s="48">
        <f t="shared" si="96"/>
        <v>0</v>
      </c>
      <c r="V466" s="48">
        <f t="shared" si="97"/>
        <v>933865</v>
      </c>
      <c r="W466" s="48">
        <f t="shared" si="98"/>
        <v>481500</v>
      </c>
      <c r="X466" s="48">
        <f t="shared" si="99"/>
        <v>6750</v>
      </c>
      <c r="Y466" s="48">
        <f t="shared" si="100"/>
        <v>14221.15</v>
      </c>
      <c r="Z466" s="48">
        <f t="shared" si="101"/>
        <v>1422.115</v>
      </c>
      <c r="AA466" s="48">
        <f t="shared" si="102"/>
        <v>14377.582649999998</v>
      </c>
      <c r="AB466" s="42">
        <f t="shared" si="103"/>
        <v>1452135.8476499999</v>
      </c>
    </row>
    <row r="467" spans="1:28" x14ac:dyDescent="0.25">
      <c r="A467" s="41">
        <v>45404</v>
      </c>
      <c r="B467" s="44" t="str">
        <f t="shared" si="92"/>
        <v>Apr</v>
      </c>
      <c r="C467" s="16" t="s">
        <v>86</v>
      </c>
      <c r="D467" s="16"/>
      <c r="E467" s="16" t="s">
        <v>97</v>
      </c>
      <c r="F467" s="16" t="s">
        <v>216</v>
      </c>
      <c r="G467" s="20" t="str">
        <f>IFERROR(VLOOKUP(F467,Sheet2!A:F,2,0),"")</f>
        <v>Jugni Saunfi</v>
      </c>
      <c r="H467" s="44">
        <f>IFERROR(VLOOKUP(F467,Sheet2!A:G,7,0),"")</f>
        <v>50</v>
      </c>
      <c r="I467" s="56">
        <f t="shared" si="104"/>
        <v>1350</v>
      </c>
      <c r="J467" s="17">
        <v>13</v>
      </c>
      <c r="K467" s="21">
        <v>100</v>
      </c>
      <c r="L467" s="21">
        <v>100</v>
      </c>
      <c r="M467" s="21">
        <v>100</v>
      </c>
      <c r="N467" s="19">
        <f t="shared" si="93"/>
        <v>300</v>
      </c>
      <c r="O467" s="20">
        <v>1</v>
      </c>
      <c r="P467" s="20">
        <f>IFERROR(VLOOKUP(F467,Sheet2!$A:$F,4,0),"")</f>
        <v>919.43</v>
      </c>
      <c r="Q467" s="20">
        <f>IFERROR(VLOOKUP(F467,Sheet2!$A:$F,5,0),"")</f>
        <v>948.3</v>
      </c>
      <c r="R467" s="20">
        <f>IFERROR(VLOOKUP(F467,Sheet2!$A:$F,6,0),"")</f>
        <v>1030.25</v>
      </c>
      <c r="S467" s="48">
        <f t="shared" si="94"/>
        <v>91943</v>
      </c>
      <c r="T467" s="48">
        <f t="shared" si="95"/>
        <v>94830</v>
      </c>
      <c r="U467" s="48">
        <f t="shared" si="96"/>
        <v>103025</v>
      </c>
      <c r="V467" s="48">
        <f t="shared" si="97"/>
        <v>289798</v>
      </c>
      <c r="W467" s="48">
        <f t="shared" si="98"/>
        <v>144450</v>
      </c>
      <c r="X467" s="48">
        <f t="shared" si="99"/>
        <v>2025</v>
      </c>
      <c r="Y467" s="48">
        <f t="shared" si="100"/>
        <v>4362.7300000000005</v>
      </c>
      <c r="Z467" s="48">
        <f t="shared" si="101"/>
        <v>436.27300000000008</v>
      </c>
      <c r="AA467" s="48">
        <f t="shared" si="102"/>
        <v>4410.7200299999995</v>
      </c>
      <c r="AB467" s="42">
        <f t="shared" si="103"/>
        <v>445482.72302999999</v>
      </c>
    </row>
    <row r="468" spans="1:28" x14ac:dyDescent="0.25">
      <c r="A468" s="41">
        <v>45404</v>
      </c>
      <c r="B468" s="44" t="str">
        <f t="shared" si="92"/>
        <v>Apr</v>
      </c>
      <c r="C468" s="16" t="s">
        <v>86</v>
      </c>
      <c r="D468" s="16"/>
      <c r="E468" s="16" t="s">
        <v>97</v>
      </c>
      <c r="F468" s="16" t="s">
        <v>219</v>
      </c>
      <c r="G468" s="20" t="str">
        <f>IFERROR(VLOOKUP(F468,Sheet2!A:F,2,0),"")</f>
        <v>Club Whiskey</v>
      </c>
      <c r="H468" s="44">
        <f>IFERROR(VLOOKUP(F468,Sheet2!A:G,7,0),"")</f>
        <v>65</v>
      </c>
      <c r="I468" s="56">
        <f t="shared" si="104"/>
        <v>877.5</v>
      </c>
      <c r="J468" s="17">
        <v>14</v>
      </c>
      <c r="K468" s="21">
        <v>0</v>
      </c>
      <c r="L468" s="21">
        <v>0</v>
      </c>
      <c r="M468" s="21">
        <v>150</v>
      </c>
      <c r="N468" s="19">
        <f t="shared" si="93"/>
        <v>150</v>
      </c>
      <c r="O468" s="20">
        <v>1</v>
      </c>
      <c r="P468" s="20">
        <f>IFERROR(VLOOKUP(F468,Sheet2!$A:$F,4,0),"")</f>
        <v>1160.02</v>
      </c>
      <c r="Q468" s="20">
        <f>IFERROR(VLOOKUP(F468,Sheet2!$A:$F,5,0),"")</f>
        <v>1188.9000000000001</v>
      </c>
      <c r="R468" s="20">
        <f>IFERROR(VLOOKUP(F468,Sheet2!$A:$F,6,0),"")</f>
        <v>1270.83</v>
      </c>
      <c r="S468" s="48">
        <f t="shared" si="94"/>
        <v>0</v>
      </c>
      <c r="T468" s="48">
        <f t="shared" si="95"/>
        <v>0</v>
      </c>
      <c r="U468" s="48">
        <f t="shared" si="96"/>
        <v>190624.5</v>
      </c>
      <c r="V468" s="48">
        <f t="shared" si="97"/>
        <v>190624.5</v>
      </c>
      <c r="W468" s="48">
        <f t="shared" si="98"/>
        <v>93892.5</v>
      </c>
      <c r="X468" s="48">
        <f t="shared" si="99"/>
        <v>1316.25</v>
      </c>
      <c r="Y468" s="48">
        <f t="shared" si="100"/>
        <v>2858.3325</v>
      </c>
      <c r="Z468" s="48">
        <f t="shared" si="101"/>
        <v>285.83325000000002</v>
      </c>
      <c r="AA468" s="48">
        <f t="shared" si="102"/>
        <v>2889.7741575000005</v>
      </c>
      <c r="AB468" s="42">
        <f t="shared" si="103"/>
        <v>291867.18990750005</v>
      </c>
    </row>
    <row r="469" spans="1:28" x14ac:dyDescent="0.25">
      <c r="A469" s="41">
        <v>45404</v>
      </c>
      <c r="B469" s="44" t="str">
        <f t="shared" si="92"/>
        <v>Apr</v>
      </c>
      <c r="C469" s="16" t="s">
        <v>86</v>
      </c>
      <c r="D469" s="16"/>
      <c r="E469" s="16" t="s">
        <v>97</v>
      </c>
      <c r="F469" s="16" t="s">
        <v>217</v>
      </c>
      <c r="G469" s="20" t="str">
        <f>IFERROR(VLOOKUP(F469,Sheet2!A:F,2,0),"")</f>
        <v>Dollar Rum</v>
      </c>
      <c r="H469" s="44">
        <f>IFERROR(VLOOKUP(F469,Sheet2!A:G,7,0),"")</f>
        <v>65</v>
      </c>
      <c r="I469" s="56">
        <f t="shared" si="104"/>
        <v>877.5</v>
      </c>
      <c r="J469" s="17">
        <v>14</v>
      </c>
      <c r="K469" s="21">
        <v>0</v>
      </c>
      <c r="L469" s="21">
        <v>100</v>
      </c>
      <c r="M469" s="21">
        <v>50</v>
      </c>
      <c r="N469" s="19">
        <f t="shared" si="93"/>
        <v>150</v>
      </c>
      <c r="O469" s="20">
        <v>1</v>
      </c>
      <c r="P469" s="20">
        <f>IFERROR(VLOOKUP(F469,Sheet2!$A:$F,4,0),"")</f>
        <v>1161.27</v>
      </c>
      <c r="Q469" s="20">
        <f>IFERROR(VLOOKUP(F469,Sheet2!$A:$F,5,0),"")</f>
        <v>1190.1300000000001</v>
      </c>
      <c r="R469" s="20">
        <f>IFERROR(VLOOKUP(F469,Sheet2!$A:$F,6,0),"")</f>
        <v>1272.08</v>
      </c>
      <c r="S469" s="48">
        <f t="shared" si="94"/>
        <v>0</v>
      </c>
      <c r="T469" s="48">
        <f t="shared" si="95"/>
        <v>119013.00000000001</v>
      </c>
      <c r="U469" s="48">
        <f t="shared" si="96"/>
        <v>63604</v>
      </c>
      <c r="V469" s="48">
        <f t="shared" si="97"/>
        <v>182617</v>
      </c>
      <c r="W469" s="48">
        <f t="shared" si="98"/>
        <v>93892.5</v>
      </c>
      <c r="X469" s="48">
        <f t="shared" si="99"/>
        <v>1316.25</v>
      </c>
      <c r="Y469" s="48">
        <f t="shared" si="100"/>
        <v>2778.2575000000002</v>
      </c>
      <c r="Z469" s="48">
        <f t="shared" si="101"/>
        <v>277.82575000000003</v>
      </c>
      <c r="AA469" s="48">
        <f t="shared" si="102"/>
        <v>2808.8183325000005</v>
      </c>
      <c r="AB469" s="42">
        <f t="shared" si="103"/>
        <v>283690.65158250002</v>
      </c>
    </row>
    <row r="470" spans="1:28" x14ac:dyDescent="0.25">
      <c r="A470" s="41">
        <v>45404</v>
      </c>
      <c r="B470" s="44" t="str">
        <f t="shared" si="92"/>
        <v>Apr</v>
      </c>
      <c r="C470" s="16" t="s">
        <v>86</v>
      </c>
      <c r="D470" s="16"/>
      <c r="E470" s="16" t="s">
        <v>97</v>
      </c>
      <c r="F470" s="16" t="s">
        <v>219</v>
      </c>
      <c r="G470" s="20" t="str">
        <f>IFERROR(VLOOKUP(F470,Sheet2!A:F,2,0),"")</f>
        <v>Club Whiskey</v>
      </c>
      <c r="H470" s="44">
        <f>IFERROR(VLOOKUP(F470,Sheet2!A:G,7,0),"")</f>
        <v>65</v>
      </c>
      <c r="I470" s="56">
        <f t="shared" si="104"/>
        <v>2925</v>
      </c>
      <c r="J470" s="17">
        <v>15</v>
      </c>
      <c r="K470" s="21">
        <v>500</v>
      </c>
      <c r="L470" s="21">
        <v>0</v>
      </c>
      <c r="M470" s="21">
        <v>0</v>
      </c>
      <c r="N470" s="19">
        <f t="shared" si="93"/>
        <v>500</v>
      </c>
      <c r="O470" s="20">
        <v>1</v>
      </c>
      <c r="P470" s="20">
        <f>IFERROR(VLOOKUP(F470,Sheet2!$A:$F,4,0),"")</f>
        <v>1160.02</v>
      </c>
      <c r="Q470" s="20">
        <f>IFERROR(VLOOKUP(F470,Sheet2!$A:$F,5,0),"")</f>
        <v>1188.9000000000001</v>
      </c>
      <c r="R470" s="20">
        <f>IFERROR(VLOOKUP(F470,Sheet2!$A:$F,6,0),"")</f>
        <v>1270.83</v>
      </c>
      <c r="S470" s="48">
        <f t="shared" si="94"/>
        <v>580010</v>
      </c>
      <c r="T470" s="48">
        <f t="shared" si="95"/>
        <v>0</v>
      </c>
      <c r="U470" s="48">
        <f t="shared" si="96"/>
        <v>0</v>
      </c>
      <c r="V470" s="48">
        <f t="shared" si="97"/>
        <v>580010</v>
      </c>
      <c r="W470" s="48">
        <f t="shared" si="98"/>
        <v>312975</v>
      </c>
      <c r="X470" s="48">
        <f t="shared" si="99"/>
        <v>4387.5</v>
      </c>
      <c r="Y470" s="48">
        <f t="shared" si="100"/>
        <v>8973.7250000000004</v>
      </c>
      <c r="Z470" s="48">
        <f t="shared" si="101"/>
        <v>897.37250000000006</v>
      </c>
      <c r="AA470" s="48">
        <f t="shared" si="102"/>
        <v>9072.4359750000003</v>
      </c>
      <c r="AB470" s="42">
        <f t="shared" si="103"/>
        <v>916316.03347500006</v>
      </c>
    </row>
    <row r="471" spans="1:28" x14ac:dyDescent="0.25">
      <c r="A471" s="41">
        <v>45404</v>
      </c>
      <c r="B471" s="44" t="str">
        <f t="shared" si="92"/>
        <v>Apr</v>
      </c>
      <c r="C471" s="16" t="s">
        <v>86</v>
      </c>
      <c r="D471" s="16"/>
      <c r="E471" s="16" t="s">
        <v>97</v>
      </c>
      <c r="F471" s="16" t="s">
        <v>219</v>
      </c>
      <c r="G471" s="20" t="str">
        <f>IFERROR(VLOOKUP(F471,Sheet2!A:F,2,0),"")</f>
        <v>Club Whiskey</v>
      </c>
      <c r="H471" s="44">
        <f>IFERROR(VLOOKUP(F471,Sheet2!A:G,7,0),"")</f>
        <v>65</v>
      </c>
      <c r="I471" s="56">
        <f t="shared" si="104"/>
        <v>2340</v>
      </c>
      <c r="J471" s="17">
        <v>16</v>
      </c>
      <c r="K471" s="21">
        <v>0</v>
      </c>
      <c r="L471" s="21">
        <v>400</v>
      </c>
      <c r="M471" s="21">
        <v>0</v>
      </c>
      <c r="N471" s="19">
        <f t="shared" si="93"/>
        <v>400</v>
      </c>
      <c r="O471" s="20">
        <v>1</v>
      </c>
      <c r="P471" s="20">
        <f>IFERROR(VLOOKUP(F471,Sheet2!$A:$F,4,0),"")</f>
        <v>1160.02</v>
      </c>
      <c r="Q471" s="20">
        <f>IFERROR(VLOOKUP(F471,Sheet2!$A:$F,5,0),"")</f>
        <v>1188.9000000000001</v>
      </c>
      <c r="R471" s="20">
        <f>IFERROR(VLOOKUP(F471,Sheet2!$A:$F,6,0),"")</f>
        <v>1270.83</v>
      </c>
      <c r="S471" s="48">
        <f t="shared" si="94"/>
        <v>0</v>
      </c>
      <c r="T471" s="48">
        <f t="shared" si="95"/>
        <v>475560.00000000006</v>
      </c>
      <c r="U471" s="48">
        <f t="shared" si="96"/>
        <v>0</v>
      </c>
      <c r="V471" s="48">
        <f t="shared" si="97"/>
        <v>475560.00000000006</v>
      </c>
      <c r="W471" s="48">
        <f t="shared" si="98"/>
        <v>250380</v>
      </c>
      <c r="X471" s="48">
        <f t="shared" si="99"/>
        <v>3510</v>
      </c>
      <c r="Y471" s="48">
        <f t="shared" si="100"/>
        <v>7294.5</v>
      </c>
      <c r="Z471" s="48">
        <f t="shared" si="101"/>
        <v>729.45</v>
      </c>
      <c r="AA471" s="48">
        <f t="shared" si="102"/>
        <v>7374.7394999999997</v>
      </c>
      <c r="AB471" s="42">
        <f t="shared" si="103"/>
        <v>744848.68949999998</v>
      </c>
    </row>
    <row r="472" spans="1:28" x14ac:dyDescent="0.25">
      <c r="A472" s="41">
        <v>45404</v>
      </c>
      <c r="B472" s="44" t="str">
        <f t="shared" si="92"/>
        <v>Apr</v>
      </c>
      <c r="C472" s="16" t="s">
        <v>105</v>
      </c>
      <c r="D472" s="16"/>
      <c r="E472" s="16" t="s">
        <v>107</v>
      </c>
      <c r="F472" s="16" t="s">
        <v>213</v>
      </c>
      <c r="G472" s="20" t="str">
        <f>IFERROR(VLOOKUP(F472,Sheet2!A:F,2,0),"")</f>
        <v>Malwa</v>
      </c>
      <c r="H472" s="44">
        <f>IFERROR(VLOOKUP(F472,Sheet2!A:G,7,0),"")</f>
        <v>50</v>
      </c>
      <c r="I472" s="56">
        <f t="shared" si="104"/>
        <v>900</v>
      </c>
      <c r="J472" s="17">
        <v>16</v>
      </c>
      <c r="K472" s="21">
        <v>200</v>
      </c>
      <c r="L472" s="21">
        <v>0</v>
      </c>
      <c r="M472" s="21">
        <v>0</v>
      </c>
      <c r="N472" s="19">
        <f t="shared" si="93"/>
        <v>200</v>
      </c>
      <c r="O472" s="20">
        <v>1</v>
      </c>
      <c r="P472" s="20">
        <f>IFERROR(VLOOKUP(F472,Sheet2!$A:$F,4,0),"")</f>
        <v>919.43</v>
      </c>
      <c r="Q472" s="20">
        <f>IFERROR(VLOOKUP(F472,Sheet2!$A:$F,5,0),"")</f>
        <v>948.3</v>
      </c>
      <c r="R472" s="20">
        <f>IFERROR(VLOOKUP(F472,Sheet2!$A:$F,6,0),"")</f>
        <v>1030.25</v>
      </c>
      <c r="S472" s="48">
        <f t="shared" si="94"/>
        <v>183886</v>
      </c>
      <c r="T472" s="48">
        <f t="shared" si="95"/>
        <v>0</v>
      </c>
      <c r="U472" s="48">
        <f t="shared" si="96"/>
        <v>0</v>
      </c>
      <c r="V472" s="48">
        <f t="shared" si="97"/>
        <v>183886</v>
      </c>
      <c r="W472" s="48">
        <f t="shared" si="98"/>
        <v>96300</v>
      </c>
      <c r="X472" s="48">
        <f t="shared" si="99"/>
        <v>1350</v>
      </c>
      <c r="Y472" s="48">
        <f t="shared" si="100"/>
        <v>2815.36</v>
      </c>
      <c r="Z472" s="48">
        <f t="shared" si="101"/>
        <v>281.536</v>
      </c>
      <c r="AA472" s="48">
        <f t="shared" si="102"/>
        <v>2846.3289600000003</v>
      </c>
      <c r="AB472" s="42">
        <f t="shared" si="103"/>
        <v>287479.22496000002</v>
      </c>
    </row>
    <row r="473" spans="1:28" x14ac:dyDescent="0.25">
      <c r="A473" s="41">
        <v>45404</v>
      </c>
      <c r="B473" s="44" t="str">
        <f t="shared" si="92"/>
        <v>Apr</v>
      </c>
      <c r="C473" s="16" t="s">
        <v>105</v>
      </c>
      <c r="D473" s="16"/>
      <c r="E473" s="16" t="s">
        <v>107</v>
      </c>
      <c r="F473" s="16" t="s">
        <v>213</v>
      </c>
      <c r="G473" s="20" t="str">
        <f>IFERROR(VLOOKUP(F473,Sheet2!A:F,2,0),"")</f>
        <v>Malwa</v>
      </c>
      <c r="H473" s="44">
        <f>IFERROR(VLOOKUP(F473,Sheet2!A:G,7,0),"")</f>
        <v>50</v>
      </c>
      <c r="I473" s="56">
        <f t="shared" si="104"/>
        <v>1350</v>
      </c>
      <c r="J473" s="17">
        <v>17</v>
      </c>
      <c r="K473" s="21">
        <v>300</v>
      </c>
      <c r="L473" s="21">
        <v>0</v>
      </c>
      <c r="M473" s="21">
        <v>0</v>
      </c>
      <c r="N473" s="19">
        <f t="shared" si="93"/>
        <v>300</v>
      </c>
      <c r="O473" s="20">
        <v>1</v>
      </c>
      <c r="P473" s="20">
        <f>IFERROR(VLOOKUP(F473,Sheet2!$A:$F,4,0),"")</f>
        <v>919.43</v>
      </c>
      <c r="Q473" s="20">
        <f>IFERROR(VLOOKUP(F473,Sheet2!$A:$F,5,0),"")</f>
        <v>948.3</v>
      </c>
      <c r="R473" s="20">
        <f>IFERROR(VLOOKUP(F473,Sheet2!$A:$F,6,0),"")</f>
        <v>1030.25</v>
      </c>
      <c r="S473" s="48">
        <f t="shared" si="94"/>
        <v>275829</v>
      </c>
      <c r="T473" s="48">
        <f t="shared" si="95"/>
        <v>0</v>
      </c>
      <c r="U473" s="48">
        <f t="shared" si="96"/>
        <v>0</v>
      </c>
      <c r="V473" s="48">
        <f t="shared" si="97"/>
        <v>275829</v>
      </c>
      <c r="W473" s="48">
        <f t="shared" si="98"/>
        <v>144450</v>
      </c>
      <c r="X473" s="48">
        <f t="shared" si="99"/>
        <v>2025</v>
      </c>
      <c r="Y473" s="48">
        <f t="shared" si="100"/>
        <v>4223.04</v>
      </c>
      <c r="Z473" s="48">
        <f t="shared" si="101"/>
        <v>422.30400000000003</v>
      </c>
      <c r="AA473" s="48">
        <f t="shared" si="102"/>
        <v>4269.4934400000002</v>
      </c>
      <c r="AB473" s="42">
        <f t="shared" si="103"/>
        <v>431218.83743999997</v>
      </c>
    </row>
    <row r="474" spans="1:28" x14ac:dyDescent="0.25">
      <c r="A474" s="41">
        <v>45404</v>
      </c>
      <c r="B474" s="44" t="str">
        <f t="shared" si="92"/>
        <v>Apr</v>
      </c>
      <c r="C474" s="16" t="s">
        <v>105</v>
      </c>
      <c r="D474" s="16"/>
      <c r="E474" s="16" t="s">
        <v>107</v>
      </c>
      <c r="F474" s="16" t="s">
        <v>213</v>
      </c>
      <c r="G474" s="20" t="str">
        <f>IFERROR(VLOOKUP(F474,Sheet2!A:F,2,0),"")</f>
        <v>Malwa</v>
      </c>
      <c r="H474" s="44">
        <f>IFERROR(VLOOKUP(F474,Sheet2!A:G,7,0),"")</f>
        <v>50</v>
      </c>
      <c r="I474" s="56">
        <f t="shared" si="104"/>
        <v>1350</v>
      </c>
      <c r="J474" s="17">
        <v>18</v>
      </c>
      <c r="K474" s="21">
        <v>300</v>
      </c>
      <c r="L474" s="21">
        <v>0</v>
      </c>
      <c r="M474" s="21">
        <v>0</v>
      </c>
      <c r="N474" s="19">
        <f t="shared" si="93"/>
        <v>300</v>
      </c>
      <c r="O474" s="20">
        <v>1</v>
      </c>
      <c r="P474" s="20">
        <f>IFERROR(VLOOKUP(F474,Sheet2!$A:$F,4,0),"")</f>
        <v>919.43</v>
      </c>
      <c r="Q474" s="20">
        <f>IFERROR(VLOOKUP(F474,Sheet2!$A:$F,5,0),"")</f>
        <v>948.3</v>
      </c>
      <c r="R474" s="20">
        <f>IFERROR(VLOOKUP(F474,Sheet2!$A:$F,6,0),"")</f>
        <v>1030.25</v>
      </c>
      <c r="S474" s="48">
        <f t="shared" si="94"/>
        <v>275829</v>
      </c>
      <c r="T474" s="48">
        <f t="shared" si="95"/>
        <v>0</v>
      </c>
      <c r="U474" s="48">
        <f t="shared" si="96"/>
        <v>0</v>
      </c>
      <c r="V474" s="48">
        <f t="shared" si="97"/>
        <v>275829</v>
      </c>
      <c r="W474" s="48">
        <f t="shared" si="98"/>
        <v>144450</v>
      </c>
      <c r="X474" s="48">
        <f t="shared" si="99"/>
        <v>2025</v>
      </c>
      <c r="Y474" s="48">
        <f t="shared" si="100"/>
        <v>4223.04</v>
      </c>
      <c r="Z474" s="48">
        <f t="shared" si="101"/>
        <v>422.30400000000003</v>
      </c>
      <c r="AA474" s="48">
        <f t="shared" si="102"/>
        <v>4269.4934400000002</v>
      </c>
      <c r="AB474" s="42">
        <f t="shared" si="103"/>
        <v>431218.83743999997</v>
      </c>
    </row>
    <row r="475" spans="1:28" x14ac:dyDescent="0.25">
      <c r="A475" s="41">
        <v>45404</v>
      </c>
      <c r="B475" s="44" t="str">
        <f t="shared" si="92"/>
        <v>Apr</v>
      </c>
      <c r="C475" s="16" t="s">
        <v>105</v>
      </c>
      <c r="D475" s="16"/>
      <c r="E475" s="16" t="s">
        <v>107</v>
      </c>
      <c r="F475" s="16" t="s">
        <v>213</v>
      </c>
      <c r="G475" s="20" t="str">
        <f>IFERROR(VLOOKUP(F475,Sheet2!A:F,2,0),"")</f>
        <v>Malwa</v>
      </c>
      <c r="H475" s="44">
        <f>IFERROR(VLOOKUP(F475,Sheet2!A:G,7,0),"")</f>
        <v>50</v>
      </c>
      <c r="I475" s="56">
        <f t="shared" si="104"/>
        <v>1350</v>
      </c>
      <c r="J475" s="17">
        <v>19</v>
      </c>
      <c r="K475" s="21">
        <v>300</v>
      </c>
      <c r="L475" s="21">
        <v>0</v>
      </c>
      <c r="M475" s="21">
        <v>0</v>
      </c>
      <c r="N475" s="19">
        <f t="shared" si="93"/>
        <v>300</v>
      </c>
      <c r="O475" s="20">
        <v>1</v>
      </c>
      <c r="P475" s="20">
        <f>IFERROR(VLOOKUP(F475,Sheet2!$A:$F,4,0),"")</f>
        <v>919.43</v>
      </c>
      <c r="Q475" s="20">
        <f>IFERROR(VLOOKUP(F475,Sheet2!$A:$F,5,0),"")</f>
        <v>948.3</v>
      </c>
      <c r="R475" s="20">
        <f>IFERROR(VLOOKUP(F475,Sheet2!$A:$F,6,0),"")</f>
        <v>1030.25</v>
      </c>
      <c r="S475" s="48">
        <f t="shared" si="94"/>
        <v>275829</v>
      </c>
      <c r="T475" s="48">
        <f t="shared" si="95"/>
        <v>0</v>
      </c>
      <c r="U475" s="48">
        <f t="shared" si="96"/>
        <v>0</v>
      </c>
      <c r="V475" s="48">
        <f t="shared" si="97"/>
        <v>275829</v>
      </c>
      <c r="W475" s="48">
        <f t="shared" si="98"/>
        <v>144450</v>
      </c>
      <c r="X475" s="48">
        <f t="shared" si="99"/>
        <v>2025</v>
      </c>
      <c r="Y475" s="48">
        <f t="shared" si="100"/>
        <v>4223.04</v>
      </c>
      <c r="Z475" s="48">
        <f t="shared" si="101"/>
        <v>422.30400000000003</v>
      </c>
      <c r="AA475" s="48">
        <f t="shared" si="102"/>
        <v>4269.4934400000002</v>
      </c>
      <c r="AB475" s="42">
        <f t="shared" si="103"/>
        <v>431218.83743999997</v>
      </c>
    </row>
    <row r="476" spans="1:28" x14ac:dyDescent="0.25">
      <c r="A476" s="41">
        <v>45404</v>
      </c>
      <c r="B476" s="44" t="str">
        <f t="shared" si="92"/>
        <v>Apr</v>
      </c>
      <c r="C476" s="16" t="s">
        <v>105</v>
      </c>
      <c r="D476" s="16"/>
      <c r="E476" s="16" t="s">
        <v>107</v>
      </c>
      <c r="F476" s="16" t="s">
        <v>213</v>
      </c>
      <c r="G476" s="20" t="str">
        <f>IFERROR(VLOOKUP(F476,Sheet2!A:F,2,0),"")</f>
        <v>Malwa</v>
      </c>
      <c r="H476" s="44">
        <f>IFERROR(VLOOKUP(F476,Sheet2!A:G,7,0),"")</f>
        <v>50</v>
      </c>
      <c r="I476" s="56">
        <f t="shared" si="104"/>
        <v>1350</v>
      </c>
      <c r="J476" s="17">
        <v>20</v>
      </c>
      <c r="K476" s="21">
        <v>300</v>
      </c>
      <c r="L476" s="21">
        <v>0</v>
      </c>
      <c r="M476" s="21">
        <v>0</v>
      </c>
      <c r="N476" s="19">
        <f t="shared" si="93"/>
        <v>300</v>
      </c>
      <c r="O476" s="20">
        <v>1</v>
      </c>
      <c r="P476" s="20">
        <f>IFERROR(VLOOKUP(F476,Sheet2!$A:$F,4,0),"")</f>
        <v>919.43</v>
      </c>
      <c r="Q476" s="20">
        <f>IFERROR(VLOOKUP(F476,Sheet2!$A:$F,5,0),"")</f>
        <v>948.3</v>
      </c>
      <c r="R476" s="20">
        <f>IFERROR(VLOOKUP(F476,Sheet2!$A:$F,6,0),"")</f>
        <v>1030.25</v>
      </c>
      <c r="S476" s="48">
        <f t="shared" si="94"/>
        <v>275829</v>
      </c>
      <c r="T476" s="48">
        <f t="shared" si="95"/>
        <v>0</v>
      </c>
      <c r="U476" s="48">
        <f t="shared" si="96"/>
        <v>0</v>
      </c>
      <c r="V476" s="48">
        <f t="shared" si="97"/>
        <v>275829</v>
      </c>
      <c r="W476" s="48">
        <f t="shared" si="98"/>
        <v>144450</v>
      </c>
      <c r="X476" s="48">
        <f t="shared" si="99"/>
        <v>2025</v>
      </c>
      <c r="Y476" s="48">
        <f t="shared" si="100"/>
        <v>4223.04</v>
      </c>
      <c r="Z476" s="48">
        <f t="shared" si="101"/>
        <v>422.30400000000003</v>
      </c>
      <c r="AA476" s="48">
        <f t="shared" si="102"/>
        <v>4269.4934400000002</v>
      </c>
      <c r="AB476" s="42">
        <f t="shared" si="103"/>
        <v>431218.83743999997</v>
      </c>
    </row>
    <row r="477" spans="1:28" x14ac:dyDescent="0.25">
      <c r="A477" s="41">
        <v>45404</v>
      </c>
      <c r="B477" s="44" t="str">
        <f t="shared" si="92"/>
        <v>Apr</v>
      </c>
      <c r="C477" s="16" t="s">
        <v>59</v>
      </c>
      <c r="D477" s="16"/>
      <c r="E477" s="16" t="s">
        <v>98</v>
      </c>
      <c r="F477" s="16" t="s">
        <v>216</v>
      </c>
      <c r="G477" s="20" t="str">
        <f>IFERROR(VLOOKUP(F477,Sheet2!A:F,2,0),"")</f>
        <v>Jugni Saunfi</v>
      </c>
      <c r="H477" s="44">
        <f>IFERROR(VLOOKUP(F477,Sheet2!A:G,7,0),"")</f>
        <v>50</v>
      </c>
      <c r="I477" s="56">
        <f t="shared" si="104"/>
        <v>1350</v>
      </c>
      <c r="J477" s="17">
        <v>21</v>
      </c>
      <c r="K477" s="21">
        <v>300</v>
      </c>
      <c r="L477" s="21">
        <v>0</v>
      </c>
      <c r="M477" s="21">
        <v>0</v>
      </c>
      <c r="N477" s="19">
        <f t="shared" si="93"/>
        <v>300</v>
      </c>
      <c r="O477" s="20">
        <v>1</v>
      </c>
      <c r="P477" s="20">
        <f>IFERROR(VLOOKUP(F477,Sheet2!$A:$F,4,0),"")</f>
        <v>919.43</v>
      </c>
      <c r="Q477" s="20">
        <f>IFERROR(VLOOKUP(F477,Sheet2!$A:$F,5,0),"")</f>
        <v>948.3</v>
      </c>
      <c r="R477" s="20">
        <f>IFERROR(VLOOKUP(F477,Sheet2!$A:$F,6,0),"")</f>
        <v>1030.25</v>
      </c>
      <c r="S477" s="48">
        <f t="shared" si="94"/>
        <v>275829</v>
      </c>
      <c r="T477" s="48">
        <f t="shared" si="95"/>
        <v>0</v>
      </c>
      <c r="U477" s="48">
        <f t="shared" si="96"/>
        <v>0</v>
      </c>
      <c r="V477" s="48">
        <f t="shared" si="97"/>
        <v>275829</v>
      </c>
      <c r="W477" s="48">
        <f t="shared" si="98"/>
        <v>144450</v>
      </c>
      <c r="X477" s="48">
        <f t="shared" si="99"/>
        <v>2025</v>
      </c>
      <c r="Y477" s="48">
        <f t="shared" si="100"/>
        <v>4223.04</v>
      </c>
      <c r="Z477" s="48">
        <f t="shared" si="101"/>
        <v>422.30400000000003</v>
      </c>
      <c r="AA477" s="48">
        <f t="shared" si="102"/>
        <v>4269.4934400000002</v>
      </c>
      <c r="AB477" s="42">
        <f t="shared" si="103"/>
        <v>431218.83743999997</v>
      </c>
    </row>
    <row r="478" spans="1:28" x14ac:dyDescent="0.25">
      <c r="A478" s="41">
        <v>45404</v>
      </c>
      <c r="B478" s="44" t="str">
        <f t="shared" si="92"/>
        <v>Apr</v>
      </c>
      <c r="C478" s="16" t="s">
        <v>59</v>
      </c>
      <c r="D478" s="16"/>
      <c r="E478" s="16" t="s">
        <v>98</v>
      </c>
      <c r="F478" s="16" t="s">
        <v>216</v>
      </c>
      <c r="G478" s="20" t="str">
        <f>IFERROR(VLOOKUP(F478,Sheet2!A:F,2,0),"")</f>
        <v>Jugni Saunfi</v>
      </c>
      <c r="H478" s="44">
        <f>IFERROR(VLOOKUP(F478,Sheet2!A:G,7,0),"")</f>
        <v>50</v>
      </c>
      <c r="I478" s="56">
        <f t="shared" si="104"/>
        <v>1350</v>
      </c>
      <c r="J478" s="17">
        <v>22</v>
      </c>
      <c r="K478" s="21">
        <v>300</v>
      </c>
      <c r="L478" s="21">
        <v>0</v>
      </c>
      <c r="M478" s="21">
        <v>0</v>
      </c>
      <c r="N478" s="19">
        <f t="shared" si="93"/>
        <v>300</v>
      </c>
      <c r="O478" s="20">
        <v>1</v>
      </c>
      <c r="P478" s="20">
        <f>IFERROR(VLOOKUP(F478,Sheet2!$A:$F,4,0),"")</f>
        <v>919.43</v>
      </c>
      <c r="Q478" s="20">
        <f>IFERROR(VLOOKUP(F478,Sheet2!$A:$F,5,0),"")</f>
        <v>948.3</v>
      </c>
      <c r="R478" s="20">
        <f>IFERROR(VLOOKUP(F478,Sheet2!$A:$F,6,0),"")</f>
        <v>1030.25</v>
      </c>
      <c r="S478" s="48">
        <f t="shared" si="94"/>
        <v>275829</v>
      </c>
      <c r="T478" s="48">
        <f t="shared" si="95"/>
        <v>0</v>
      </c>
      <c r="U478" s="48">
        <f t="shared" si="96"/>
        <v>0</v>
      </c>
      <c r="V478" s="48">
        <f t="shared" si="97"/>
        <v>275829</v>
      </c>
      <c r="W478" s="48">
        <f t="shared" si="98"/>
        <v>144450</v>
      </c>
      <c r="X478" s="48">
        <f t="shared" si="99"/>
        <v>2025</v>
      </c>
      <c r="Y478" s="48">
        <f t="shared" si="100"/>
        <v>4223.04</v>
      </c>
      <c r="Z478" s="48">
        <f t="shared" si="101"/>
        <v>422.30400000000003</v>
      </c>
      <c r="AA478" s="48">
        <f t="shared" si="102"/>
        <v>4269.4934400000002</v>
      </c>
      <c r="AB478" s="42">
        <f t="shared" si="103"/>
        <v>431218.83743999997</v>
      </c>
    </row>
    <row r="479" spans="1:28" x14ac:dyDescent="0.25">
      <c r="A479" s="41">
        <v>45404</v>
      </c>
      <c r="B479" s="44" t="str">
        <f t="shared" si="92"/>
        <v>Apr</v>
      </c>
      <c r="C479" s="16" t="s">
        <v>59</v>
      </c>
      <c r="D479" s="16"/>
      <c r="E479" s="16" t="s">
        <v>98</v>
      </c>
      <c r="F479" s="16" t="s">
        <v>216</v>
      </c>
      <c r="G479" s="20" t="str">
        <f>IFERROR(VLOOKUP(F479,Sheet2!A:F,2,0),"")</f>
        <v>Jugni Saunfi</v>
      </c>
      <c r="H479" s="44">
        <f>IFERROR(VLOOKUP(F479,Sheet2!A:G,7,0),"")</f>
        <v>50</v>
      </c>
      <c r="I479" s="56">
        <f t="shared" si="104"/>
        <v>1350</v>
      </c>
      <c r="J479" s="17">
        <v>23</v>
      </c>
      <c r="K479" s="21">
        <v>0</v>
      </c>
      <c r="L479" s="21">
        <v>300</v>
      </c>
      <c r="M479" s="21">
        <v>0</v>
      </c>
      <c r="N479" s="19">
        <f t="shared" si="93"/>
        <v>300</v>
      </c>
      <c r="O479" s="20">
        <v>1</v>
      </c>
      <c r="P479" s="20">
        <f>IFERROR(VLOOKUP(F479,Sheet2!$A:$F,4,0),"")</f>
        <v>919.43</v>
      </c>
      <c r="Q479" s="20">
        <f>IFERROR(VLOOKUP(F479,Sheet2!$A:$F,5,0),"")</f>
        <v>948.3</v>
      </c>
      <c r="R479" s="20">
        <f>IFERROR(VLOOKUP(F479,Sheet2!$A:$F,6,0),"")</f>
        <v>1030.25</v>
      </c>
      <c r="S479" s="48">
        <f t="shared" si="94"/>
        <v>0</v>
      </c>
      <c r="T479" s="48">
        <f t="shared" si="95"/>
        <v>284490</v>
      </c>
      <c r="U479" s="48">
        <f t="shared" si="96"/>
        <v>0</v>
      </c>
      <c r="V479" s="48">
        <f t="shared" si="97"/>
        <v>284490</v>
      </c>
      <c r="W479" s="48">
        <f t="shared" si="98"/>
        <v>144450</v>
      </c>
      <c r="X479" s="48">
        <f t="shared" si="99"/>
        <v>2025</v>
      </c>
      <c r="Y479" s="48">
        <f t="shared" si="100"/>
        <v>4309.6499999999996</v>
      </c>
      <c r="Z479" s="48">
        <f t="shared" si="101"/>
        <v>430.96499999999997</v>
      </c>
      <c r="AA479" s="48">
        <f t="shared" si="102"/>
        <v>4357.0561500000003</v>
      </c>
      <c r="AB479" s="42">
        <f t="shared" si="103"/>
        <v>440062.67115000007</v>
      </c>
    </row>
    <row r="480" spans="1:28" x14ac:dyDescent="0.25">
      <c r="A480" s="41">
        <v>45404</v>
      </c>
      <c r="B480" s="44" t="str">
        <f t="shared" si="92"/>
        <v>Apr</v>
      </c>
      <c r="C480" s="16" t="s">
        <v>59</v>
      </c>
      <c r="D480" s="16"/>
      <c r="E480" s="16" t="s">
        <v>98</v>
      </c>
      <c r="F480" s="16" t="s">
        <v>216</v>
      </c>
      <c r="G480" s="20" t="str">
        <f>IFERROR(VLOOKUP(F480,Sheet2!A:F,2,0),"")</f>
        <v>Jugni Saunfi</v>
      </c>
      <c r="H480" s="44">
        <f>IFERROR(VLOOKUP(F480,Sheet2!A:G,7,0),"")</f>
        <v>50</v>
      </c>
      <c r="I480" s="56">
        <f t="shared" si="104"/>
        <v>900</v>
      </c>
      <c r="J480" s="17">
        <v>24</v>
      </c>
      <c r="K480" s="21">
        <v>0</v>
      </c>
      <c r="L480" s="21">
        <v>200</v>
      </c>
      <c r="M480" s="21">
        <v>0</v>
      </c>
      <c r="N480" s="19">
        <f t="shared" si="93"/>
        <v>200</v>
      </c>
      <c r="O480" s="20">
        <v>1</v>
      </c>
      <c r="P480" s="20">
        <f>IFERROR(VLOOKUP(F480,Sheet2!$A:$F,4,0),"")</f>
        <v>919.43</v>
      </c>
      <c r="Q480" s="20">
        <f>IFERROR(VLOOKUP(F480,Sheet2!$A:$F,5,0),"")</f>
        <v>948.3</v>
      </c>
      <c r="R480" s="20">
        <f>IFERROR(VLOOKUP(F480,Sheet2!$A:$F,6,0),"")</f>
        <v>1030.25</v>
      </c>
      <c r="S480" s="48">
        <f t="shared" si="94"/>
        <v>0</v>
      </c>
      <c r="T480" s="48">
        <f t="shared" si="95"/>
        <v>189660</v>
      </c>
      <c r="U480" s="48">
        <f t="shared" si="96"/>
        <v>0</v>
      </c>
      <c r="V480" s="48">
        <f t="shared" si="97"/>
        <v>189660</v>
      </c>
      <c r="W480" s="48">
        <f t="shared" si="98"/>
        <v>96300</v>
      </c>
      <c r="X480" s="48">
        <f t="shared" si="99"/>
        <v>1350</v>
      </c>
      <c r="Y480" s="48">
        <f t="shared" si="100"/>
        <v>2873.1</v>
      </c>
      <c r="Z480" s="48">
        <f t="shared" si="101"/>
        <v>287.31</v>
      </c>
      <c r="AA480" s="48">
        <f t="shared" si="102"/>
        <v>2904.7040999999999</v>
      </c>
      <c r="AB480" s="42">
        <f t="shared" si="103"/>
        <v>293375.11409999995</v>
      </c>
    </row>
    <row r="481" spans="1:28" x14ac:dyDescent="0.25">
      <c r="A481" s="41">
        <v>45404</v>
      </c>
      <c r="B481" s="44" t="str">
        <f t="shared" si="92"/>
        <v>Apr</v>
      </c>
      <c r="C481" s="16" t="s">
        <v>59</v>
      </c>
      <c r="D481" s="16"/>
      <c r="E481" s="16" t="s">
        <v>98</v>
      </c>
      <c r="F481" s="16" t="s">
        <v>216</v>
      </c>
      <c r="G481" s="20" t="str">
        <f>IFERROR(VLOOKUP(F481,Sheet2!A:F,2,0),"")</f>
        <v>Jugni Saunfi</v>
      </c>
      <c r="H481" s="44">
        <f>IFERROR(VLOOKUP(F481,Sheet2!A:G,7,0),"")</f>
        <v>50</v>
      </c>
      <c r="I481" s="56">
        <f t="shared" si="104"/>
        <v>1350</v>
      </c>
      <c r="J481" s="17">
        <v>25</v>
      </c>
      <c r="K481" s="21">
        <v>0</v>
      </c>
      <c r="L481" s="21">
        <v>0</v>
      </c>
      <c r="M481" s="21">
        <v>300</v>
      </c>
      <c r="N481" s="19">
        <f t="shared" si="93"/>
        <v>300</v>
      </c>
      <c r="O481" s="20">
        <v>1</v>
      </c>
      <c r="P481" s="20">
        <f>IFERROR(VLOOKUP(F481,Sheet2!$A:$F,4,0),"")</f>
        <v>919.43</v>
      </c>
      <c r="Q481" s="20">
        <f>IFERROR(VLOOKUP(F481,Sheet2!$A:$F,5,0),"")</f>
        <v>948.3</v>
      </c>
      <c r="R481" s="20">
        <f>IFERROR(VLOOKUP(F481,Sheet2!$A:$F,6,0),"")</f>
        <v>1030.25</v>
      </c>
      <c r="S481" s="48">
        <f t="shared" si="94"/>
        <v>0</v>
      </c>
      <c r="T481" s="48">
        <f t="shared" si="95"/>
        <v>0</v>
      </c>
      <c r="U481" s="48">
        <f t="shared" si="96"/>
        <v>309075</v>
      </c>
      <c r="V481" s="48">
        <f t="shared" si="97"/>
        <v>309075</v>
      </c>
      <c r="W481" s="48">
        <f t="shared" si="98"/>
        <v>144450</v>
      </c>
      <c r="X481" s="48">
        <f t="shared" si="99"/>
        <v>2025</v>
      </c>
      <c r="Y481" s="48">
        <f t="shared" si="100"/>
        <v>4555.5</v>
      </c>
      <c r="Z481" s="48">
        <f t="shared" si="101"/>
        <v>455.55</v>
      </c>
      <c r="AA481" s="48">
        <f t="shared" si="102"/>
        <v>4605.6104999999998</v>
      </c>
      <c r="AB481" s="42">
        <f t="shared" si="103"/>
        <v>465166.6605</v>
      </c>
    </row>
    <row r="482" spans="1:28" x14ac:dyDescent="0.25">
      <c r="A482" s="41">
        <v>45404</v>
      </c>
      <c r="B482" s="44" t="str">
        <f t="shared" si="92"/>
        <v>Apr</v>
      </c>
      <c r="C482" s="16" t="s">
        <v>59</v>
      </c>
      <c r="D482" s="16"/>
      <c r="E482" s="16" t="s">
        <v>99</v>
      </c>
      <c r="F482" s="16" t="s">
        <v>216</v>
      </c>
      <c r="G482" s="20" t="str">
        <f>IFERROR(VLOOKUP(F482,Sheet2!A:F,2,0),"")</f>
        <v>Jugni Saunfi</v>
      </c>
      <c r="H482" s="44">
        <f>IFERROR(VLOOKUP(F482,Sheet2!A:G,7,0),"")</f>
        <v>50</v>
      </c>
      <c r="I482" s="56">
        <f t="shared" si="104"/>
        <v>1350</v>
      </c>
      <c r="J482" s="17">
        <v>26</v>
      </c>
      <c r="K482" s="21">
        <v>0</v>
      </c>
      <c r="L482" s="21">
        <v>0</v>
      </c>
      <c r="M482" s="21">
        <v>300</v>
      </c>
      <c r="N482" s="19">
        <f t="shared" si="93"/>
        <v>300</v>
      </c>
      <c r="O482" s="20">
        <v>1</v>
      </c>
      <c r="P482" s="20">
        <f>IFERROR(VLOOKUP(F482,Sheet2!$A:$F,4,0),"")</f>
        <v>919.43</v>
      </c>
      <c r="Q482" s="20">
        <f>IFERROR(VLOOKUP(F482,Sheet2!$A:$F,5,0),"")</f>
        <v>948.3</v>
      </c>
      <c r="R482" s="20">
        <f>IFERROR(VLOOKUP(F482,Sheet2!$A:$F,6,0),"")</f>
        <v>1030.25</v>
      </c>
      <c r="S482" s="48">
        <f t="shared" si="94"/>
        <v>0</v>
      </c>
      <c r="T482" s="48">
        <f t="shared" si="95"/>
        <v>0</v>
      </c>
      <c r="U482" s="48">
        <f t="shared" si="96"/>
        <v>309075</v>
      </c>
      <c r="V482" s="48">
        <f t="shared" si="97"/>
        <v>309075</v>
      </c>
      <c r="W482" s="48">
        <f t="shared" si="98"/>
        <v>144450</v>
      </c>
      <c r="X482" s="48">
        <f t="shared" si="99"/>
        <v>2025</v>
      </c>
      <c r="Y482" s="48">
        <f t="shared" si="100"/>
        <v>4555.5</v>
      </c>
      <c r="Z482" s="48">
        <f t="shared" si="101"/>
        <v>455.55</v>
      </c>
      <c r="AA482" s="48">
        <f t="shared" si="102"/>
        <v>4605.6104999999998</v>
      </c>
      <c r="AB482" s="42">
        <f t="shared" si="103"/>
        <v>465166.6605</v>
      </c>
    </row>
    <row r="483" spans="1:28" x14ac:dyDescent="0.25">
      <c r="A483" s="41">
        <v>45404</v>
      </c>
      <c r="B483" s="44" t="str">
        <f t="shared" si="92"/>
        <v>Apr</v>
      </c>
      <c r="C483" s="16" t="s">
        <v>59</v>
      </c>
      <c r="D483" s="16"/>
      <c r="E483" s="16" t="s">
        <v>99</v>
      </c>
      <c r="F483" s="16" t="s">
        <v>216</v>
      </c>
      <c r="G483" s="20" t="str">
        <f>IFERROR(VLOOKUP(F483,Sheet2!A:F,2,0),"")</f>
        <v>Jugni Saunfi</v>
      </c>
      <c r="H483" s="44">
        <f>IFERROR(VLOOKUP(F483,Sheet2!A:G,7,0),"")</f>
        <v>50</v>
      </c>
      <c r="I483" s="56">
        <f t="shared" si="104"/>
        <v>900</v>
      </c>
      <c r="J483" s="17">
        <v>27</v>
      </c>
      <c r="K483" s="21">
        <v>0</v>
      </c>
      <c r="L483" s="21">
        <v>200</v>
      </c>
      <c r="M483" s="21">
        <v>0</v>
      </c>
      <c r="N483" s="19">
        <f t="shared" si="93"/>
        <v>200</v>
      </c>
      <c r="O483" s="20">
        <v>1</v>
      </c>
      <c r="P483" s="20">
        <f>IFERROR(VLOOKUP(F483,Sheet2!$A:$F,4,0),"")</f>
        <v>919.43</v>
      </c>
      <c r="Q483" s="20">
        <f>IFERROR(VLOOKUP(F483,Sheet2!$A:$F,5,0),"")</f>
        <v>948.3</v>
      </c>
      <c r="R483" s="20">
        <f>IFERROR(VLOOKUP(F483,Sheet2!$A:$F,6,0),"")</f>
        <v>1030.25</v>
      </c>
      <c r="S483" s="48">
        <f t="shared" si="94"/>
        <v>0</v>
      </c>
      <c r="T483" s="48">
        <f t="shared" si="95"/>
        <v>189660</v>
      </c>
      <c r="U483" s="48">
        <f t="shared" si="96"/>
        <v>0</v>
      </c>
      <c r="V483" s="48">
        <f t="shared" si="97"/>
        <v>189660</v>
      </c>
      <c r="W483" s="48">
        <f t="shared" si="98"/>
        <v>96300</v>
      </c>
      <c r="X483" s="48">
        <f t="shared" si="99"/>
        <v>1350</v>
      </c>
      <c r="Y483" s="48">
        <f t="shared" si="100"/>
        <v>2873.1</v>
      </c>
      <c r="Z483" s="48">
        <f t="shared" si="101"/>
        <v>287.31</v>
      </c>
      <c r="AA483" s="48">
        <f t="shared" si="102"/>
        <v>2904.7040999999999</v>
      </c>
      <c r="AB483" s="42">
        <f t="shared" si="103"/>
        <v>293375.11409999995</v>
      </c>
    </row>
    <row r="484" spans="1:28" x14ac:dyDescent="0.25">
      <c r="A484" s="41">
        <v>45404</v>
      </c>
      <c r="B484" s="44" t="str">
        <f t="shared" si="92"/>
        <v>Apr</v>
      </c>
      <c r="C484" s="16" t="s">
        <v>59</v>
      </c>
      <c r="D484" s="16"/>
      <c r="E484" s="16" t="s">
        <v>99</v>
      </c>
      <c r="F484" s="16" t="s">
        <v>216</v>
      </c>
      <c r="G484" s="20" t="str">
        <f>IFERROR(VLOOKUP(F484,Sheet2!A:F,2,0),"")</f>
        <v>Jugni Saunfi</v>
      </c>
      <c r="H484" s="44">
        <f>IFERROR(VLOOKUP(F484,Sheet2!A:G,7,0),"")</f>
        <v>50</v>
      </c>
      <c r="I484" s="56">
        <f t="shared" si="104"/>
        <v>1350</v>
      </c>
      <c r="J484" s="17">
        <v>28</v>
      </c>
      <c r="K484" s="21">
        <v>0</v>
      </c>
      <c r="L484" s="21">
        <v>300</v>
      </c>
      <c r="M484" s="21">
        <v>0</v>
      </c>
      <c r="N484" s="19">
        <f t="shared" si="93"/>
        <v>300</v>
      </c>
      <c r="O484" s="20">
        <v>1</v>
      </c>
      <c r="P484" s="20">
        <f>IFERROR(VLOOKUP(F484,Sheet2!$A:$F,4,0),"")</f>
        <v>919.43</v>
      </c>
      <c r="Q484" s="20">
        <f>IFERROR(VLOOKUP(F484,Sheet2!$A:$F,5,0),"")</f>
        <v>948.3</v>
      </c>
      <c r="R484" s="20">
        <f>IFERROR(VLOOKUP(F484,Sheet2!$A:$F,6,0),"")</f>
        <v>1030.25</v>
      </c>
      <c r="S484" s="48">
        <f t="shared" si="94"/>
        <v>0</v>
      </c>
      <c r="T484" s="48">
        <f t="shared" si="95"/>
        <v>284490</v>
      </c>
      <c r="U484" s="48">
        <f t="shared" si="96"/>
        <v>0</v>
      </c>
      <c r="V484" s="48">
        <f t="shared" si="97"/>
        <v>284490</v>
      </c>
      <c r="W484" s="48">
        <f t="shared" si="98"/>
        <v>144450</v>
      </c>
      <c r="X484" s="48">
        <f t="shared" si="99"/>
        <v>2025</v>
      </c>
      <c r="Y484" s="48">
        <f t="shared" si="100"/>
        <v>4309.6499999999996</v>
      </c>
      <c r="Z484" s="48">
        <f t="shared" si="101"/>
        <v>430.96499999999997</v>
      </c>
      <c r="AA484" s="48">
        <f t="shared" si="102"/>
        <v>4357.0561500000003</v>
      </c>
      <c r="AB484" s="42">
        <f t="shared" si="103"/>
        <v>440062.67115000007</v>
      </c>
    </row>
    <row r="485" spans="1:28" x14ac:dyDescent="0.25">
      <c r="A485" s="41">
        <v>45404</v>
      </c>
      <c r="B485" s="44" t="str">
        <f t="shared" si="92"/>
        <v>Apr</v>
      </c>
      <c r="C485" s="16" t="s">
        <v>59</v>
      </c>
      <c r="D485" s="16"/>
      <c r="E485" s="16" t="s">
        <v>99</v>
      </c>
      <c r="F485" s="16" t="s">
        <v>216</v>
      </c>
      <c r="G485" s="20" t="str">
        <f>IFERROR(VLOOKUP(F485,Sheet2!A:F,2,0),"")</f>
        <v>Jugni Saunfi</v>
      </c>
      <c r="H485" s="44">
        <f>IFERROR(VLOOKUP(F485,Sheet2!A:G,7,0),"")</f>
        <v>50</v>
      </c>
      <c r="I485" s="56">
        <f t="shared" si="104"/>
        <v>1350</v>
      </c>
      <c r="J485" s="17">
        <v>29</v>
      </c>
      <c r="K485" s="21">
        <v>300</v>
      </c>
      <c r="L485" s="21">
        <v>0</v>
      </c>
      <c r="M485" s="21">
        <v>0</v>
      </c>
      <c r="N485" s="19">
        <f t="shared" si="93"/>
        <v>300</v>
      </c>
      <c r="O485" s="20">
        <v>1</v>
      </c>
      <c r="P485" s="20">
        <f>IFERROR(VLOOKUP(F485,Sheet2!$A:$F,4,0),"")</f>
        <v>919.43</v>
      </c>
      <c r="Q485" s="20">
        <f>IFERROR(VLOOKUP(F485,Sheet2!$A:$F,5,0),"")</f>
        <v>948.3</v>
      </c>
      <c r="R485" s="20">
        <f>IFERROR(VLOOKUP(F485,Sheet2!$A:$F,6,0),"")</f>
        <v>1030.25</v>
      </c>
      <c r="S485" s="48">
        <f t="shared" si="94"/>
        <v>275829</v>
      </c>
      <c r="T485" s="48">
        <f t="shared" si="95"/>
        <v>0</v>
      </c>
      <c r="U485" s="48">
        <f t="shared" si="96"/>
        <v>0</v>
      </c>
      <c r="V485" s="48">
        <f t="shared" si="97"/>
        <v>275829</v>
      </c>
      <c r="W485" s="48">
        <f t="shared" si="98"/>
        <v>144450</v>
      </c>
      <c r="X485" s="48">
        <f t="shared" si="99"/>
        <v>2025</v>
      </c>
      <c r="Y485" s="48">
        <f t="shared" si="100"/>
        <v>4223.04</v>
      </c>
      <c r="Z485" s="48">
        <f t="shared" si="101"/>
        <v>422.30400000000003</v>
      </c>
      <c r="AA485" s="48">
        <f t="shared" si="102"/>
        <v>4269.4934400000002</v>
      </c>
      <c r="AB485" s="42">
        <f t="shared" si="103"/>
        <v>431218.83743999997</v>
      </c>
    </row>
    <row r="486" spans="1:28" x14ac:dyDescent="0.25">
      <c r="A486" s="41">
        <v>45404</v>
      </c>
      <c r="B486" s="44" t="str">
        <f t="shared" si="92"/>
        <v>Apr</v>
      </c>
      <c r="C486" s="16" t="s">
        <v>59</v>
      </c>
      <c r="D486" s="16"/>
      <c r="E486" s="16" t="s">
        <v>99</v>
      </c>
      <c r="F486" s="16" t="s">
        <v>216</v>
      </c>
      <c r="G486" s="20" t="str">
        <f>IFERROR(VLOOKUP(F486,Sheet2!A:F,2,0),"")</f>
        <v>Jugni Saunfi</v>
      </c>
      <c r="H486" s="44">
        <f>IFERROR(VLOOKUP(F486,Sheet2!A:G,7,0),"")</f>
        <v>50</v>
      </c>
      <c r="I486" s="56">
        <f t="shared" si="104"/>
        <v>1350</v>
      </c>
      <c r="J486" s="17">
        <v>30</v>
      </c>
      <c r="K486" s="21">
        <v>300</v>
      </c>
      <c r="L486" s="21">
        <v>0</v>
      </c>
      <c r="M486" s="21">
        <v>0</v>
      </c>
      <c r="N486" s="19">
        <f t="shared" si="93"/>
        <v>300</v>
      </c>
      <c r="O486" s="20">
        <v>1</v>
      </c>
      <c r="P486" s="20">
        <f>IFERROR(VLOOKUP(F486,Sheet2!$A:$F,4,0),"")</f>
        <v>919.43</v>
      </c>
      <c r="Q486" s="20">
        <f>IFERROR(VLOOKUP(F486,Sheet2!$A:$F,5,0),"")</f>
        <v>948.3</v>
      </c>
      <c r="R486" s="20">
        <f>IFERROR(VLOOKUP(F486,Sheet2!$A:$F,6,0),"")</f>
        <v>1030.25</v>
      </c>
      <c r="S486" s="48">
        <f t="shared" si="94"/>
        <v>275829</v>
      </c>
      <c r="T486" s="48">
        <f t="shared" si="95"/>
        <v>0</v>
      </c>
      <c r="U486" s="48">
        <f t="shared" si="96"/>
        <v>0</v>
      </c>
      <c r="V486" s="48">
        <f t="shared" si="97"/>
        <v>275829</v>
      </c>
      <c r="W486" s="48">
        <f t="shared" si="98"/>
        <v>144450</v>
      </c>
      <c r="X486" s="48">
        <f t="shared" si="99"/>
        <v>2025</v>
      </c>
      <c r="Y486" s="48">
        <f t="shared" si="100"/>
        <v>4223.04</v>
      </c>
      <c r="Z486" s="48">
        <f t="shared" si="101"/>
        <v>422.30400000000003</v>
      </c>
      <c r="AA486" s="48">
        <f t="shared" si="102"/>
        <v>4269.4934400000002</v>
      </c>
      <c r="AB486" s="42">
        <f t="shared" si="103"/>
        <v>431218.83743999997</v>
      </c>
    </row>
    <row r="487" spans="1:28" x14ac:dyDescent="0.25">
      <c r="A487" s="41">
        <v>45404</v>
      </c>
      <c r="B487" s="44" t="str">
        <f t="shared" si="92"/>
        <v>Apr</v>
      </c>
      <c r="C487" s="16" t="s">
        <v>44</v>
      </c>
      <c r="D487" s="16"/>
      <c r="E487" s="16" t="s">
        <v>84</v>
      </c>
      <c r="F487" s="16" t="s">
        <v>216</v>
      </c>
      <c r="G487" s="20" t="str">
        <f>IFERROR(VLOOKUP(F487,Sheet2!A:F,2,0),"")</f>
        <v>Jugni Saunfi</v>
      </c>
      <c r="H487" s="44">
        <f>IFERROR(VLOOKUP(F487,Sheet2!A:G,7,0),"")</f>
        <v>50</v>
      </c>
      <c r="I487" s="56">
        <f t="shared" si="104"/>
        <v>1575</v>
      </c>
      <c r="J487" s="17">
        <v>74</v>
      </c>
      <c r="K487" s="21">
        <v>0</v>
      </c>
      <c r="L487" s="21">
        <v>250</v>
      </c>
      <c r="M487" s="21">
        <v>100</v>
      </c>
      <c r="N487" s="19">
        <f t="shared" si="93"/>
        <v>350</v>
      </c>
      <c r="O487" s="20">
        <v>1</v>
      </c>
      <c r="P487" s="20">
        <f>IFERROR(VLOOKUP(F487,Sheet2!$A:$F,4,0),"")</f>
        <v>919.43</v>
      </c>
      <c r="Q487" s="20">
        <f>IFERROR(VLOOKUP(F487,Sheet2!$A:$F,5,0),"")</f>
        <v>948.3</v>
      </c>
      <c r="R487" s="20">
        <f>IFERROR(VLOOKUP(F487,Sheet2!$A:$F,6,0),"")</f>
        <v>1030.25</v>
      </c>
      <c r="S487" s="48">
        <f t="shared" si="94"/>
        <v>0</v>
      </c>
      <c r="T487" s="48">
        <f t="shared" si="95"/>
        <v>237075</v>
      </c>
      <c r="U487" s="48">
        <f t="shared" si="96"/>
        <v>103025</v>
      </c>
      <c r="V487" s="48">
        <f t="shared" si="97"/>
        <v>340100</v>
      </c>
      <c r="W487" s="48">
        <f t="shared" si="98"/>
        <v>168525</v>
      </c>
      <c r="X487" s="48">
        <f t="shared" si="99"/>
        <v>2362.5</v>
      </c>
      <c r="Y487" s="48">
        <f t="shared" si="100"/>
        <v>5109.875</v>
      </c>
      <c r="Z487" s="48">
        <f t="shared" si="101"/>
        <v>510.98750000000001</v>
      </c>
      <c r="AA487" s="48">
        <f t="shared" si="102"/>
        <v>5166.0836250000002</v>
      </c>
      <c r="AB487" s="42">
        <f t="shared" si="103"/>
        <v>521774.44612500002</v>
      </c>
    </row>
    <row r="488" spans="1:28" x14ac:dyDescent="0.25">
      <c r="A488" s="41">
        <v>45404</v>
      </c>
      <c r="B488" s="44" t="str">
        <f t="shared" si="92"/>
        <v>Apr</v>
      </c>
      <c r="C488" s="16" t="s">
        <v>44</v>
      </c>
      <c r="D488" s="16"/>
      <c r="E488" s="16" t="s">
        <v>84</v>
      </c>
      <c r="F488" s="16" t="s">
        <v>216</v>
      </c>
      <c r="G488" s="20" t="str">
        <f>IFERROR(VLOOKUP(F488,Sheet2!A:F,2,0),"")</f>
        <v>Jugni Saunfi</v>
      </c>
      <c r="H488" s="44">
        <f>IFERROR(VLOOKUP(F488,Sheet2!A:G,7,0),"")</f>
        <v>50</v>
      </c>
      <c r="I488" s="56">
        <f t="shared" si="104"/>
        <v>1575</v>
      </c>
      <c r="J488" s="17">
        <v>75</v>
      </c>
      <c r="K488" s="21">
        <v>200</v>
      </c>
      <c r="L488" s="21">
        <v>150</v>
      </c>
      <c r="M488" s="21">
        <v>0</v>
      </c>
      <c r="N488" s="19">
        <f t="shared" si="93"/>
        <v>350</v>
      </c>
      <c r="O488" s="20">
        <v>1</v>
      </c>
      <c r="P488" s="20">
        <f>IFERROR(VLOOKUP(F488,Sheet2!$A:$F,4,0),"")</f>
        <v>919.43</v>
      </c>
      <c r="Q488" s="20">
        <f>IFERROR(VLOOKUP(F488,Sheet2!$A:$F,5,0),"")</f>
        <v>948.3</v>
      </c>
      <c r="R488" s="20">
        <f>IFERROR(VLOOKUP(F488,Sheet2!$A:$F,6,0),"")</f>
        <v>1030.25</v>
      </c>
      <c r="S488" s="48">
        <f t="shared" si="94"/>
        <v>183886</v>
      </c>
      <c r="T488" s="48">
        <f t="shared" si="95"/>
        <v>142245</v>
      </c>
      <c r="U488" s="48">
        <f t="shared" si="96"/>
        <v>0</v>
      </c>
      <c r="V488" s="48">
        <f t="shared" si="97"/>
        <v>326131</v>
      </c>
      <c r="W488" s="48">
        <f t="shared" si="98"/>
        <v>168525</v>
      </c>
      <c r="X488" s="48">
        <f t="shared" si="99"/>
        <v>2362.5</v>
      </c>
      <c r="Y488" s="48">
        <f t="shared" si="100"/>
        <v>4970.1850000000004</v>
      </c>
      <c r="Z488" s="48">
        <f t="shared" si="101"/>
        <v>497.01850000000007</v>
      </c>
      <c r="AA488" s="48">
        <f t="shared" si="102"/>
        <v>5024.857035</v>
      </c>
      <c r="AB488" s="42">
        <f t="shared" si="103"/>
        <v>507510.560535</v>
      </c>
    </row>
    <row r="489" spans="1:28" x14ac:dyDescent="0.25">
      <c r="A489" s="41">
        <v>45404</v>
      </c>
      <c r="B489" s="44" t="str">
        <f t="shared" si="92"/>
        <v>Apr</v>
      </c>
      <c r="C489" s="16" t="s">
        <v>44</v>
      </c>
      <c r="D489" s="16"/>
      <c r="E489" s="16" t="s">
        <v>83</v>
      </c>
      <c r="F489" s="16" t="s">
        <v>216</v>
      </c>
      <c r="G489" s="20" t="str">
        <f>IFERROR(VLOOKUP(F489,Sheet2!A:F,2,0),"")</f>
        <v>Jugni Saunfi</v>
      </c>
      <c r="H489" s="44">
        <f>IFERROR(VLOOKUP(F489,Sheet2!A:G,7,0),"")</f>
        <v>50</v>
      </c>
      <c r="I489" s="56">
        <f t="shared" si="104"/>
        <v>1575</v>
      </c>
      <c r="J489" s="17">
        <v>76</v>
      </c>
      <c r="K489" s="21">
        <v>200</v>
      </c>
      <c r="L489" s="21">
        <v>100</v>
      </c>
      <c r="M489" s="21">
        <v>50</v>
      </c>
      <c r="N489" s="19">
        <f t="shared" si="93"/>
        <v>350</v>
      </c>
      <c r="O489" s="20">
        <v>1</v>
      </c>
      <c r="P489" s="20">
        <f>IFERROR(VLOOKUP(F489,Sheet2!$A:$F,4,0),"")</f>
        <v>919.43</v>
      </c>
      <c r="Q489" s="20">
        <f>IFERROR(VLOOKUP(F489,Sheet2!$A:$F,5,0),"")</f>
        <v>948.3</v>
      </c>
      <c r="R489" s="20">
        <f>IFERROR(VLOOKUP(F489,Sheet2!$A:$F,6,0),"")</f>
        <v>1030.25</v>
      </c>
      <c r="S489" s="48">
        <f t="shared" si="94"/>
        <v>183886</v>
      </c>
      <c r="T489" s="48">
        <f t="shared" si="95"/>
        <v>94830</v>
      </c>
      <c r="U489" s="48">
        <f t="shared" si="96"/>
        <v>51512.5</v>
      </c>
      <c r="V489" s="48">
        <f t="shared" si="97"/>
        <v>330228.5</v>
      </c>
      <c r="W489" s="48">
        <f t="shared" si="98"/>
        <v>168525</v>
      </c>
      <c r="X489" s="48">
        <f t="shared" si="99"/>
        <v>2362.5</v>
      </c>
      <c r="Y489" s="48">
        <f t="shared" si="100"/>
        <v>5011.16</v>
      </c>
      <c r="Z489" s="48">
        <f t="shared" si="101"/>
        <v>501.11599999999999</v>
      </c>
      <c r="AA489" s="48">
        <f t="shared" si="102"/>
        <v>5066.2827600000001</v>
      </c>
      <c r="AB489" s="42">
        <f t="shared" si="103"/>
        <v>511694.55875999993</v>
      </c>
    </row>
    <row r="490" spans="1:28" x14ac:dyDescent="0.25">
      <c r="A490" s="41">
        <v>45404</v>
      </c>
      <c r="B490" s="44" t="str">
        <f t="shared" si="92"/>
        <v>Apr</v>
      </c>
      <c r="C490" s="16" t="s">
        <v>44</v>
      </c>
      <c r="D490" s="16"/>
      <c r="E490" s="16" t="s">
        <v>45</v>
      </c>
      <c r="F490" s="16" t="s">
        <v>216</v>
      </c>
      <c r="G490" s="20" t="str">
        <f>IFERROR(VLOOKUP(F490,Sheet2!A:F,2,0),"")</f>
        <v>Jugni Saunfi</v>
      </c>
      <c r="H490" s="44">
        <f>IFERROR(VLOOKUP(F490,Sheet2!A:G,7,0),"")</f>
        <v>50</v>
      </c>
      <c r="I490" s="56">
        <f t="shared" si="104"/>
        <v>1575</v>
      </c>
      <c r="J490" s="17">
        <v>77</v>
      </c>
      <c r="K490" s="21">
        <v>200</v>
      </c>
      <c r="L490" s="21">
        <v>100</v>
      </c>
      <c r="M490" s="21">
        <v>50</v>
      </c>
      <c r="N490" s="19">
        <f t="shared" si="93"/>
        <v>350</v>
      </c>
      <c r="O490" s="20">
        <v>1</v>
      </c>
      <c r="P490" s="20">
        <f>IFERROR(VLOOKUP(F490,Sheet2!$A:$F,4,0),"")</f>
        <v>919.43</v>
      </c>
      <c r="Q490" s="20">
        <f>IFERROR(VLOOKUP(F490,Sheet2!$A:$F,5,0),"")</f>
        <v>948.3</v>
      </c>
      <c r="R490" s="20">
        <f>IFERROR(VLOOKUP(F490,Sheet2!$A:$F,6,0),"")</f>
        <v>1030.25</v>
      </c>
      <c r="S490" s="48">
        <f t="shared" si="94"/>
        <v>183886</v>
      </c>
      <c r="T490" s="48">
        <f t="shared" si="95"/>
        <v>94830</v>
      </c>
      <c r="U490" s="48">
        <f t="shared" si="96"/>
        <v>51512.5</v>
      </c>
      <c r="V490" s="48">
        <f t="shared" si="97"/>
        <v>330228.5</v>
      </c>
      <c r="W490" s="48">
        <f t="shared" si="98"/>
        <v>168525</v>
      </c>
      <c r="X490" s="48">
        <f t="shared" si="99"/>
        <v>2362.5</v>
      </c>
      <c r="Y490" s="48">
        <f t="shared" si="100"/>
        <v>5011.16</v>
      </c>
      <c r="Z490" s="48">
        <f t="shared" si="101"/>
        <v>501.11599999999999</v>
      </c>
      <c r="AA490" s="48">
        <f t="shared" si="102"/>
        <v>5066.2827600000001</v>
      </c>
      <c r="AB490" s="42">
        <f t="shared" si="103"/>
        <v>511694.55875999993</v>
      </c>
    </row>
    <row r="491" spans="1:28" x14ac:dyDescent="0.25">
      <c r="A491" s="41">
        <v>45404</v>
      </c>
      <c r="B491" s="44" t="str">
        <f t="shared" si="92"/>
        <v>Apr</v>
      </c>
      <c r="C491" s="16" t="s">
        <v>44</v>
      </c>
      <c r="D491" s="16"/>
      <c r="E491" s="16" t="s">
        <v>52</v>
      </c>
      <c r="F491" s="16" t="s">
        <v>216</v>
      </c>
      <c r="G491" s="20" t="str">
        <f>IFERROR(VLOOKUP(F491,Sheet2!A:F,2,0),"")</f>
        <v>Jugni Saunfi</v>
      </c>
      <c r="H491" s="44">
        <f>IFERROR(VLOOKUP(F491,Sheet2!A:G,7,0),"")</f>
        <v>50</v>
      </c>
      <c r="I491" s="56">
        <f t="shared" si="104"/>
        <v>1350</v>
      </c>
      <c r="J491" s="17">
        <v>78</v>
      </c>
      <c r="K491" s="21">
        <v>100</v>
      </c>
      <c r="L491" s="21">
        <v>100</v>
      </c>
      <c r="M491" s="21">
        <v>100</v>
      </c>
      <c r="N491" s="19">
        <f t="shared" si="93"/>
        <v>300</v>
      </c>
      <c r="O491" s="20">
        <v>1</v>
      </c>
      <c r="P491" s="20">
        <f>IFERROR(VLOOKUP(F491,Sheet2!$A:$F,4,0),"")</f>
        <v>919.43</v>
      </c>
      <c r="Q491" s="20">
        <f>IFERROR(VLOOKUP(F491,Sheet2!$A:$F,5,0),"")</f>
        <v>948.3</v>
      </c>
      <c r="R491" s="20">
        <f>IFERROR(VLOOKUP(F491,Sheet2!$A:$F,6,0),"")</f>
        <v>1030.25</v>
      </c>
      <c r="S491" s="48">
        <f t="shared" si="94"/>
        <v>91943</v>
      </c>
      <c r="T491" s="48">
        <f t="shared" si="95"/>
        <v>94830</v>
      </c>
      <c r="U491" s="48">
        <f t="shared" si="96"/>
        <v>103025</v>
      </c>
      <c r="V491" s="48">
        <f t="shared" si="97"/>
        <v>289798</v>
      </c>
      <c r="W491" s="48">
        <f t="shared" si="98"/>
        <v>144450</v>
      </c>
      <c r="X491" s="48">
        <f t="shared" si="99"/>
        <v>2025</v>
      </c>
      <c r="Y491" s="48">
        <f t="shared" si="100"/>
        <v>4362.7300000000005</v>
      </c>
      <c r="Z491" s="48">
        <f t="shared" si="101"/>
        <v>436.27300000000008</v>
      </c>
      <c r="AA491" s="48">
        <f t="shared" si="102"/>
        <v>4410.7200299999995</v>
      </c>
      <c r="AB491" s="42">
        <f t="shared" si="103"/>
        <v>445482.72302999999</v>
      </c>
    </row>
    <row r="492" spans="1:28" x14ac:dyDescent="0.25">
      <c r="A492" s="41">
        <v>45404</v>
      </c>
      <c r="B492" s="44" t="str">
        <f t="shared" si="92"/>
        <v>Apr</v>
      </c>
      <c r="C492" s="16" t="s">
        <v>44</v>
      </c>
      <c r="D492" s="16"/>
      <c r="E492" s="16" t="s">
        <v>83</v>
      </c>
      <c r="F492" s="16" t="s">
        <v>216</v>
      </c>
      <c r="G492" s="20" t="str">
        <f>IFERROR(VLOOKUP(F492,Sheet2!A:F,2,0),"")</f>
        <v>Jugni Saunfi</v>
      </c>
      <c r="H492" s="44">
        <f>IFERROR(VLOOKUP(F492,Sheet2!A:G,7,0),"")</f>
        <v>50</v>
      </c>
      <c r="I492" s="56">
        <f t="shared" si="104"/>
        <v>1575</v>
      </c>
      <c r="J492" s="17">
        <v>79</v>
      </c>
      <c r="K492" s="21">
        <v>250</v>
      </c>
      <c r="L492" s="21">
        <v>50</v>
      </c>
      <c r="M492" s="21">
        <v>50</v>
      </c>
      <c r="N492" s="19">
        <f t="shared" si="93"/>
        <v>350</v>
      </c>
      <c r="O492" s="20">
        <v>1</v>
      </c>
      <c r="P492" s="20">
        <f>IFERROR(VLOOKUP(F492,Sheet2!$A:$F,4,0),"")</f>
        <v>919.43</v>
      </c>
      <c r="Q492" s="20">
        <f>IFERROR(VLOOKUP(F492,Sheet2!$A:$F,5,0),"")</f>
        <v>948.3</v>
      </c>
      <c r="R492" s="20">
        <f>IFERROR(VLOOKUP(F492,Sheet2!$A:$F,6,0),"")</f>
        <v>1030.25</v>
      </c>
      <c r="S492" s="48">
        <f t="shared" si="94"/>
        <v>229857.5</v>
      </c>
      <c r="T492" s="48">
        <f t="shared" si="95"/>
        <v>47415</v>
      </c>
      <c r="U492" s="48">
        <f t="shared" si="96"/>
        <v>51512.5</v>
      </c>
      <c r="V492" s="48">
        <f t="shared" si="97"/>
        <v>328785</v>
      </c>
      <c r="W492" s="48">
        <f t="shared" si="98"/>
        <v>168525</v>
      </c>
      <c r="X492" s="48">
        <f t="shared" si="99"/>
        <v>2362.5</v>
      </c>
      <c r="Y492" s="48">
        <f t="shared" si="100"/>
        <v>4996.7250000000004</v>
      </c>
      <c r="Z492" s="48">
        <f t="shared" si="101"/>
        <v>499.67250000000007</v>
      </c>
      <c r="AA492" s="48">
        <f t="shared" si="102"/>
        <v>5051.688975</v>
      </c>
      <c r="AB492" s="42">
        <f t="shared" si="103"/>
        <v>510220.58647499996</v>
      </c>
    </row>
    <row r="493" spans="1:28" x14ac:dyDescent="0.25">
      <c r="A493" s="41">
        <v>45404</v>
      </c>
      <c r="B493" s="44" t="str">
        <f t="shared" si="92"/>
        <v>Apr</v>
      </c>
      <c r="C493" s="16" t="s">
        <v>44</v>
      </c>
      <c r="D493" s="16"/>
      <c r="E493" s="16" t="s">
        <v>79</v>
      </c>
      <c r="F493" s="16" t="s">
        <v>216</v>
      </c>
      <c r="G493" s="20" t="str">
        <f>IFERROR(VLOOKUP(F493,Sheet2!A:F,2,0),"")</f>
        <v>Jugni Saunfi</v>
      </c>
      <c r="H493" s="44">
        <f>IFERROR(VLOOKUP(F493,Sheet2!A:G,7,0),"")</f>
        <v>50</v>
      </c>
      <c r="I493" s="56">
        <f t="shared" si="104"/>
        <v>1575</v>
      </c>
      <c r="J493" s="17">
        <v>80</v>
      </c>
      <c r="K493" s="21">
        <v>100</v>
      </c>
      <c r="L493" s="21">
        <v>150</v>
      </c>
      <c r="M493" s="21">
        <v>100</v>
      </c>
      <c r="N493" s="19">
        <f t="shared" si="93"/>
        <v>350</v>
      </c>
      <c r="O493" s="20">
        <v>1</v>
      </c>
      <c r="P493" s="20">
        <f>IFERROR(VLOOKUP(F493,Sheet2!$A:$F,4,0),"")</f>
        <v>919.43</v>
      </c>
      <c r="Q493" s="20">
        <f>IFERROR(VLOOKUP(F493,Sheet2!$A:$F,5,0),"")</f>
        <v>948.3</v>
      </c>
      <c r="R493" s="20">
        <f>IFERROR(VLOOKUP(F493,Sheet2!$A:$F,6,0),"")</f>
        <v>1030.25</v>
      </c>
      <c r="S493" s="48">
        <f t="shared" si="94"/>
        <v>91943</v>
      </c>
      <c r="T493" s="48">
        <f t="shared" si="95"/>
        <v>142245</v>
      </c>
      <c r="U493" s="48">
        <f t="shared" si="96"/>
        <v>103025</v>
      </c>
      <c r="V493" s="48">
        <f t="shared" si="97"/>
        <v>337213</v>
      </c>
      <c r="W493" s="48">
        <f t="shared" si="98"/>
        <v>168525</v>
      </c>
      <c r="X493" s="48">
        <f t="shared" si="99"/>
        <v>2362.5</v>
      </c>
      <c r="Y493" s="48">
        <f t="shared" si="100"/>
        <v>5081.0050000000001</v>
      </c>
      <c r="Z493" s="48">
        <f t="shared" si="101"/>
        <v>508.10050000000001</v>
      </c>
      <c r="AA493" s="48">
        <f t="shared" si="102"/>
        <v>5136.8960550000002</v>
      </c>
      <c r="AB493" s="42">
        <f t="shared" si="103"/>
        <v>518826.50155500002</v>
      </c>
    </row>
    <row r="494" spans="1:28" x14ac:dyDescent="0.25">
      <c r="A494" s="41">
        <v>45404</v>
      </c>
      <c r="B494" s="44" t="str">
        <f t="shared" si="92"/>
        <v>Apr</v>
      </c>
      <c r="C494" s="16" t="s">
        <v>44</v>
      </c>
      <c r="D494" s="16"/>
      <c r="E494" s="16" t="s">
        <v>46</v>
      </c>
      <c r="F494" s="16" t="s">
        <v>223</v>
      </c>
      <c r="G494" s="20" t="str">
        <f>IFERROR(VLOOKUP(F494,Sheet2!A:F,2,0),"")</f>
        <v>Jalwa Mota Santra</v>
      </c>
      <c r="H494" s="44">
        <f>IFERROR(VLOOKUP(F494,Sheet2!A:G,7,0),"")</f>
        <v>50</v>
      </c>
      <c r="I494" s="56">
        <f t="shared" si="104"/>
        <v>1575</v>
      </c>
      <c r="J494" s="17">
        <v>81</v>
      </c>
      <c r="K494" s="21">
        <v>200</v>
      </c>
      <c r="L494" s="21">
        <v>100</v>
      </c>
      <c r="M494" s="21">
        <v>50</v>
      </c>
      <c r="N494" s="19">
        <f t="shared" si="93"/>
        <v>350</v>
      </c>
      <c r="O494" s="20">
        <v>1</v>
      </c>
      <c r="P494" s="20">
        <f>IFERROR(VLOOKUP(F494,Sheet2!$A:$F,4,0),"")</f>
        <v>919.43</v>
      </c>
      <c r="Q494" s="20">
        <f>IFERROR(VLOOKUP(F494,Sheet2!$A:$F,5,0),"")</f>
        <v>948.3</v>
      </c>
      <c r="R494" s="20">
        <f>IFERROR(VLOOKUP(F494,Sheet2!$A:$F,6,0),"")</f>
        <v>1030.25</v>
      </c>
      <c r="S494" s="48">
        <f t="shared" si="94"/>
        <v>183886</v>
      </c>
      <c r="T494" s="48">
        <f t="shared" si="95"/>
        <v>94830</v>
      </c>
      <c r="U494" s="48">
        <f t="shared" si="96"/>
        <v>51512.5</v>
      </c>
      <c r="V494" s="48">
        <f t="shared" si="97"/>
        <v>330228.5</v>
      </c>
      <c r="W494" s="48">
        <f t="shared" si="98"/>
        <v>168525</v>
      </c>
      <c r="X494" s="48">
        <f t="shared" si="99"/>
        <v>2362.5</v>
      </c>
      <c r="Y494" s="48">
        <f t="shared" si="100"/>
        <v>5011.16</v>
      </c>
      <c r="Z494" s="48">
        <f t="shared" si="101"/>
        <v>501.11599999999999</v>
      </c>
      <c r="AA494" s="48">
        <f t="shared" si="102"/>
        <v>5066.2827600000001</v>
      </c>
      <c r="AB494" s="42">
        <f t="shared" si="103"/>
        <v>511694.55875999993</v>
      </c>
    </row>
    <row r="495" spans="1:28" x14ac:dyDescent="0.25">
      <c r="A495" s="41">
        <v>45404</v>
      </c>
      <c r="B495" s="44" t="str">
        <f t="shared" si="92"/>
        <v>Apr</v>
      </c>
      <c r="C495" s="16" t="s">
        <v>44</v>
      </c>
      <c r="D495" s="16"/>
      <c r="E495" s="16" t="s">
        <v>45</v>
      </c>
      <c r="F495" s="16" t="s">
        <v>223</v>
      </c>
      <c r="G495" s="20" t="str">
        <f>IFERROR(VLOOKUP(F495,Sheet2!A:F,2,0),"")</f>
        <v>Jalwa Mota Santra</v>
      </c>
      <c r="H495" s="44">
        <f>IFERROR(VLOOKUP(F495,Sheet2!A:G,7,0),"")</f>
        <v>50</v>
      </c>
      <c r="I495" s="56">
        <f t="shared" si="104"/>
        <v>1575</v>
      </c>
      <c r="J495" s="17">
        <v>82</v>
      </c>
      <c r="K495" s="21">
        <v>200</v>
      </c>
      <c r="L495" s="21">
        <v>100</v>
      </c>
      <c r="M495" s="21">
        <v>50</v>
      </c>
      <c r="N495" s="19">
        <f t="shared" si="93"/>
        <v>350</v>
      </c>
      <c r="O495" s="20">
        <v>1</v>
      </c>
      <c r="P495" s="20">
        <f>IFERROR(VLOOKUP(F495,Sheet2!$A:$F,4,0),"")</f>
        <v>919.43</v>
      </c>
      <c r="Q495" s="20">
        <f>IFERROR(VLOOKUP(F495,Sheet2!$A:$F,5,0),"")</f>
        <v>948.3</v>
      </c>
      <c r="R495" s="20">
        <f>IFERROR(VLOOKUP(F495,Sheet2!$A:$F,6,0),"")</f>
        <v>1030.25</v>
      </c>
      <c r="S495" s="48">
        <f t="shared" si="94"/>
        <v>183886</v>
      </c>
      <c r="T495" s="48">
        <f t="shared" si="95"/>
        <v>94830</v>
      </c>
      <c r="U495" s="48">
        <f t="shared" si="96"/>
        <v>51512.5</v>
      </c>
      <c r="V495" s="48">
        <f t="shared" si="97"/>
        <v>330228.5</v>
      </c>
      <c r="W495" s="48">
        <f t="shared" si="98"/>
        <v>168525</v>
      </c>
      <c r="X495" s="48">
        <f t="shared" si="99"/>
        <v>2362.5</v>
      </c>
      <c r="Y495" s="48">
        <f t="shared" si="100"/>
        <v>5011.16</v>
      </c>
      <c r="Z495" s="48">
        <f t="shared" si="101"/>
        <v>501.11599999999999</v>
      </c>
      <c r="AA495" s="48">
        <f t="shared" si="102"/>
        <v>5066.2827600000001</v>
      </c>
      <c r="AB495" s="42">
        <f t="shared" si="103"/>
        <v>511694.55875999993</v>
      </c>
    </row>
    <row r="496" spans="1:28" x14ac:dyDescent="0.25">
      <c r="A496" s="41">
        <v>45405</v>
      </c>
      <c r="B496" s="44" t="str">
        <f t="shared" si="92"/>
        <v>Apr</v>
      </c>
      <c r="C496" s="16" t="s">
        <v>113</v>
      </c>
      <c r="D496" s="16"/>
      <c r="E496" s="16" t="s">
        <v>124</v>
      </c>
      <c r="F496" s="16" t="s">
        <v>223</v>
      </c>
      <c r="G496" s="20" t="str">
        <f>IFERROR(VLOOKUP(F496,Sheet2!A:F,2,0),"")</f>
        <v>Jalwa Mota Santra</v>
      </c>
      <c r="H496" s="44">
        <f>IFERROR(VLOOKUP(F496,Sheet2!A:G,7,0),"")</f>
        <v>50</v>
      </c>
      <c r="I496" s="56">
        <f t="shared" si="104"/>
        <v>630</v>
      </c>
      <c r="J496" s="17">
        <v>8</v>
      </c>
      <c r="K496" s="21">
        <v>50</v>
      </c>
      <c r="L496" s="21">
        <v>50</v>
      </c>
      <c r="M496" s="21">
        <v>40</v>
      </c>
      <c r="N496" s="19">
        <f t="shared" si="93"/>
        <v>140</v>
      </c>
      <c r="O496" s="20">
        <v>1</v>
      </c>
      <c r="P496" s="20">
        <f>IFERROR(VLOOKUP(F496,Sheet2!$A:$F,4,0),"")</f>
        <v>919.43</v>
      </c>
      <c r="Q496" s="20">
        <f>IFERROR(VLOOKUP(F496,Sheet2!$A:$F,5,0),"")</f>
        <v>948.3</v>
      </c>
      <c r="R496" s="20">
        <f>IFERROR(VLOOKUP(F496,Sheet2!$A:$F,6,0),"")</f>
        <v>1030.25</v>
      </c>
      <c r="S496" s="48">
        <f t="shared" si="94"/>
        <v>45971.5</v>
      </c>
      <c r="T496" s="48">
        <f t="shared" si="95"/>
        <v>47415</v>
      </c>
      <c r="U496" s="48">
        <f t="shared" si="96"/>
        <v>41210</v>
      </c>
      <c r="V496" s="48">
        <f t="shared" si="97"/>
        <v>134596.5</v>
      </c>
      <c r="W496" s="48">
        <f t="shared" si="98"/>
        <v>67410</v>
      </c>
      <c r="X496" s="48">
        <f t="shared" si="99"/>
        <v>945</v>
      </c>
      <c r="Y496" s="48">
        <f t="shared" si="100"/>
        <v>2029.5150000000001</v>
      </c>
      <c r="Z496" s="48">
        <f t="shared" si="101"/>
        <v>202.95150000000001</v>
      </c>
      <c r="AA496" s="48">
        <f t="shared" si="102"/>
        <v>2051.839665</v>
      </c>
      <c r="AB496" s="42">
        <f t="shared" si="103"/>
        <v>207235.80616500002</v>
      </c>
    </row>
    <row r="497" spans="1:28" x14ac:dyDescent="0.25">
      <c r="A497" s="41">
        <v>45405</v>
      </c>
      <c r="B497" s="44" t="str">
        <f t="shared" si="92"/>
        <v>Apr</v>
      </c>
      <c r="C497" s="16" t="s">
        <v>113</v>
      </c>
      <c r="D497" s="16"/>
      <c r="E497" s="16" t="s">
        <v>124</v>
      </c>
      <c r="F497" s="16" t="s">
        <v>223</v>
      </c>
      <c r="G497" s="20" t="str">
        <f>IFERROR(VLOOKUP(F497,Sheet2!A:F,2,0),"")</f>
        <v>Jalwa Mota Santra</v>
      </c>
      <c r="H497" s="44">
        <f>IFERROR(VLOOKUP(F497,Sheet2!A:G,7,0),"")</f>
        <v>50</v>
      </c>
      <c r="I497" s="56">
        <f t="shared" si="104"/>
        <v>630</v>
      </c>
      <c r="J497" s="17">
        <v>9</v>
      </c>
      <c r="K497" s="21">
        <v>50</v>
      </c>
      <c r="L497" s="21">
        <v>50</v>
      </c>
      <c r="M497" s="21">
        <v>40</v>
      </c>
      <c r="N497" s="19">
        <f t="shared" si="93"/>
        <v>140</v>
      </c>
      <c r="O497" s="20">
        <v>1</v>
      </c>
      <c r="P497" s="20">
        <f>IFERROR(VLOOKUP(F497,Sheet2!$A:$F,4,0),"")</f>
        <v>919.43</v>
      </c>
      <c r="Q497" s="20">
        <f>IFERROR(VLOOKUP(F497,Sheet2!$A:$F,5,0),"")</f>
        <v>948.3</v>
      </c>
      <c r="R497" s="20">
        <f>IFERROR(VLOOKUP(F497,Sheet2!$A:$F,6,0),"")</f>
        <v>1030.25</v>
      </c>
      <c r="S497" s="48">
        <f t="shared" si="94"/>
        <v>45971.5</v>
      </c>
      <c r="T497" s="48">
        <f t="shared" si="95"/>
        <v>47415</v>
      </c>
      <c r="U497" s="48">
        <f t="shared" si="96"/>
        <v>41210</v>
      </c>
      <c r="V497" s="48">
        <f t="shared" si="97"/>
        <v>134596.5</v>
      </c>
      <c r="W497" s="48">
        <f t="shared" si="98"/>
        <v>67410</v>
      </c>
      <c r="X497" s="48">
        <f t="shared" si="99"/>
        <v>945</v>
      </c>
      <c r="Y497" s="48">
        <f t="shared" si="100"/>
        <v>2029.5150000000001</v>
      </c>
      <c r="Z497" s="48">
        <f t="shared" si="101"/>
        <v>202.95150000000001</v>
      </c>
      <c r="AA497" s="48">
        <f t="shared" si="102"/>
        <v>2051.839665</v>
      </c>
      <c r="AB497" s="42">
        <f t="shared" si="103"/>
        <v>207235.80616500002</v>
      </c>
    </row>
    <row r="498" spans="1:28" x14ac:dyDescent="0.25">
      <c r="A498" s="41">
        <v>45405</v>
      </c>
      <c r="B498" s="44" t="str">
        <f t="shared" si="92"/>
        <v>Apr</v>
      </c>
      <c r="C498" s="16" t="s">
        <v>113</v>
      </c>
      <c r="D498" s="16"/>
      <c r="E498" s="16" t="s">
        <v>124</v>
      </c>
      <c r="F498" s="16" t="s">
        <v>223</v>
      </c>
      <c r="G498" s="20" t="str">
        <f>IFERROR(VLOOKUP(F498,Sheet2!A:F,2,0),"")</f>
        <v>Jalwa Mota Santra</v>
      </c>
      <c r="H498" s="44">
        <f>IFERROR(VLOOKUP(F498,Sheet2!A:G,7,0),"")</f>
        <v>50</v>
      </c>
      <c r="I498" s="56">
        <f t="shared" si="104"/>
        <v>630</v>
      </c>
      <c r="J498" s="17">
        <v>10</v>
      </c>
      <c r="K498" s="21">
        <v>50</v>
      </c>
      <c r="L498" s="21">
        <v>50</v>
      </c>
      <c r="M498" s="21">
        <v>40</v>
      </c>
      <c r="N498" s="19">
        <f t="shared" si="93"/>
        <v>140</v>
      </c>
      <c r="O498" s="20">
        <v>1</v>
      </c>
      <c r="P498" s="20">
        <f>IFERROR(VLOOKUP(F498,Sheet2!$A:$F,4,0),"")</f>
        <v>919.43</v>
      </c>
      <c r="Q498" s="20">
        <f>IFERROR(VLOOKUP(F498,Sheet2!$A:$F,5,0),"")</f>
        <v>948.3</v>
      </c>
      <c r="R498" s="20">
        <f>IFERROR(VLOOKUP(F498,Sheet2!$A:$F,6,0),"")</f>
        <v>1030.25</v>
      </c>
      <c r="S498" s="48">
        <f t="shared" si="94"/>
        <v>45971.5</v>
      </c>
      <c r="T498" s="48">
        <f t="shared" si="95"/>
        <v>47415</v>
      </c>
      <c r="U498" s="48">
        <f t="shared" si="96"/>
        <v>41210</v>
      </c>
      <c r="V498" s="48">
        <f t="shared" si="97"/>
        <v>134596.5</v>
      </c>
      <c r="W498" s="48">
        <f t="shared" si="98"/>
        <v>67410</v>
      </c>
      <c r="X498" s="48">
        <f t="shared" si="99"/>
        <v>945</v>
      </c>
      <c r="Y498" s="48">
        <f t="shared" si="100"/>
        <v>2029.5150000000001</v>
      </c>
      <c r="Z498" s="48">
        <f t="shared" si="101"/>
        <v>202.95150000000001</v>
      </c>
      <c r="AA498" s="48">
        <f t="shared" si="102"/>
        <v>2051.839665</v>
      </c>
      <c r="AB498" s="42">
        <f t="shared" si="103"/>
        <v>207235.80616500002</v>
      </c>
    </row>
    <row r="499" spans="1:28" x14ac:dyDescent="0.25">
      <c r="A499" s="41">
        <v>45405</v>
      </c>
      <c r="B499" s="44" t="str">
        <f t="shared" si="92"/>
        <v>Apr</v>
      </c>
      <c r="C499" s="16" t="s">
        <v>113</v>
      </c>
      <c r="D499" s="16"/>
      <c r="E499" s="16" t="s">
        <v>124</v>
      </c>
      <c r="F499" s="16" t="s">
        <v>223</v>
      </c>
      <c r="G499" s="20" t="str">
        <f>IFERROR(VLOOKUP(F499,Sheet2!A:F,2,0),"")</f>
        <v>Jalwa Mota Santra</v>
      </c>
      <c r="H499" s="44">
        <f>IFERROR(VLOOKUP(F499,Sheet2!A:G,7,0),"")</f>
        <v>50</v>
      </c>
      <c r="I499" s="56">
        <f t="shared" si="104"/>
        <v>630</v>
      </c>
      <c r="J499" s="17">
        <v>11</v>
      </c>
      <c r="K499" s="21">
        <v>50</v>
      </c>
      <c r="L499" s="21">
        <v>50</v>
      </c>
      <c r="M499" s="21">
        <v>40</v>
      </c>
      <c r="N499" s="19">
        <f t="shared" si="93"/>
        <v>140</v>
      </c>
      <c r="O499" s="20">
        <v>1</v>
      </c>
      <c r="P499" s="20">
        <f>IFERROR(VLOOKUP(F499,Sheet2!$A:$F,4,0),"")</f>
        <v>919.43</v>
      </c>
      <c r="Q499" s="20">
        <f>IFERROR(VLOOKUP(F499,Sheet2!$A:$F,5,0),"")</f>
        <v>948.3</v>
      </c>
      <c r="R499" s="20">
        <f>IFERROR(VLOOKUP(F499,Sheet2!$A:$F,6,0),"")</f>
        <v>1030.25</v>
      </c>
      <c r="S499" s="48">
        <f t="shared" si="94"/>
        <v>45971.5</v>
      </c>
      <c r="T499" s="48">
        <f t="shared" si="95"/>
        <v>47415</v>
      </c>
      <c r="U499" s="48">
        <f t="shared" si="96"/>
        <v>41210</v>
      </c>
      <c r="V499" s="48">
        <f t="shared" si="97"/>
        <v>134596.5</v>
      </c>
      <c r="W499" s="48">
        <f t="shared" si="98"/>
        <v>67410</v>
      </c>
      <c r="X499" s="48">
        <f t="shared" si="99"/>
        <v>945</v>
      </c>
      <c r="Y499" s="48">
        <f t="shared" si="100"/>
        <v>2029.5150000000001</v>
      </c>
      <c r="Z499" s="48">
        <f t="shared" si="101"/>
        <v>202.95150000000001</v>
      </c>
      <c r="AA499" s="48">
        <f t="shared" si="102"/>
        <v>2051.839665</v>
      </c>
      <c r="AB499" s="42">
        <f t="shared" si="103"/>
        <v>207235.80616500002</v>
      </c>
    </row>
    <row r="500" spans="1:28" x14ac:dyDescent="0.25">
      <c r="A500" s="41">
        <v>45405</v>
      </c>
      <c r="B500" s="44" t="str">
        <f t="shared" si="92"/>
        <v>Apr</v>
      </c>
      <c r="C500" s="16" t="s">
        <v>113</v>
      </c>
      <c r="D500" s="16"/>
      <c r="E500" s="16" t="s">
        <v>124</v>
      </c>
      <c r="F500" s="16" t="s">
        <v>223</v>
      </c>
      <c r="G500" s="20" t="str">
        <f>IFERROR(VLOOKUP(F500,Sheet2!A:F,2,0),"")</f>
        <v>Jalwa Mota Santra</v>
      </c>
      <c r="H500" s="44">
        <f>IFERROR(VLOOKUP(F500,Sheet2!A:G,7,0),"")</f>
        <v>50</v>
      </c>
      <c r="I500" s="56">
        <f t="shared" si="104"/>
        <v>630</v>
      </c>
      <c r="J500" s="17">
        <v>12</v>
      </c>
      <c r="K500" s="21">
        <v>50</v>
      </c>
      <c r="L500" s="21">
        <v>50</v>
      </c>
      <c r="M500" s="21">
        <v>40</v>
      </c>
      <c r="N500" s="19">
        <f t="shared" si="93"/>
        <v>140</v>
      </c>
      <c r="O500" s="20">
        <v>1</v>
      </c>
      <c r="P500" s="20">
        <f>IFERROR(VLOOKUP(F500,Sheet2!$A:$F,4,0),"")</f>
        <v>919.43</v>
      </c>
      <c r="Q500" s="20">
        <f>IFERROR(VLOOKUP(F500,Sheet2!$A:$F,5,0),"")</f>
        <v>948.3</v>
      </c>
      <c r="R500" s="20">
        <f>IFERROR(VLOOKUP(F500,Sheet2!$A:$F,6,0),"")</f>
        <v>1030.25</v>
      </c>
      <c r="S500" s="48">
        <f t="shared" si="94"/>
        <v>45971.5</v>
      </c>
      <c r="T500" s="48">
        <f t="shared" si="95"/>
        <v>47415</v>
      </c>
      <c r="U500" s="48">
        <f t="shared" si="96"/>
        <v>41210</v>
      </c>
      <c r="V500" s="48">
        <f t="shared" si="97"/>
        <v>134596.5</v>
      </c>
      <c r="W500" s="48">
        <f t="shared" si="98"/>
        <v>67410</v>
      </c>
      <c r="X500" s="48">
        <f t="shared" si="99"/>
        <v>945</v>
      </c>
      <c r="Y500" s="48">
        <f t="shared" si="100"/>
        <v>2029.5150000000001</v>
      </c>
      <c r="Z500" s="48">
        <f t="shared" si="101"/>
        <v>202.95150000000001</v>
      </c>
      <c r="AA500" s="48">
        <f t="shared" si="102"/>
        <v>2051.839665</v>
      </c>
      <c r="AB500" s="42">
        <f t="shared" si="103"/>
        <v>207235.80616500002</v>
      </c>
    </row>
    <row r="501" spans="1:28" x14ac:dyDescent="0.25">
      <c r="A501" s="41">
        <v>45405</v>
      </c>
      <c r="B501" s="44" t="str">
        <f t="shared" si="92"/>
        <v>Apr</v>
      </c>
      <c r="C501" s="16" t="s">
        <v>113</v>
      </c>
      <c r="D501" s="16"/>
      <c r="E501" s="16" t="s">
        <v>124</v>
      </c>
      <c r="F501" s="16" t="s">
        <v>223</v>
      </c>
      <c r="G501" s="20" t="str">
        <f>IFERROR(VLOOKUP(F501,Sheet2!A:F,2,0),"")</f>
        <v>Jalwa Mota Santra</v>
      </c>
      <c r="H501" s="44">
        <f>IFERROR(VLOOKUP(F501,Sheet2!A:G,7,0),"")</f>
        <v>50</v>
      </c>
      <c r="I501" s="56">
        <f t="shared" si="104"/>
        <v>630</v>
      </c>
      <c r="J501" s="17">
        <v>13</v>
      </c>
      <c r="K501" s="21">
        <v>50</v>
      </c>
      <c r="L501" s="21">
        <v>50</v>
      </c>
      <c r="M501" s="21">
        <v>40</v>
      </c>
      <c r="N501" s="19">
        <f t="shared" si="93"/>
        <v>140</v>
      </c>
      <c r="O501" s="20">
        <v>1</v>
      </c>
      <c r="P501" s="20">
        <f>IFERROR(VLOOKUP(F501,Sheet2!$A:$F,4,0),"")</f>
        <v>919.43</v>
      </c>
      <c r="Q501" s="20">
        <f>IFERROR(VLOOKUP(F501,Sheet2!$A:$F,5,0),"")</f>
        <v>948.3</v>
      </c>
      <c r="R501" s="20">
        <f>IFERROR(VLOOKUP(F501,Sheet2!$A:$F,6,0),"")</f>
        <v>1030.25</v>
      </c>
      <c r="S501" s="48">
        <f t="shared" si="94"/>
        <v>45971.5</v>
      </c>
      <c r="T501" s="48">
        <f t="shared" si="95"/>
        <v>47415</v>
      </c>
      <c r="U501" s="48">
        <f t="shared" si="96"/>
        <v>41210</v>
      </c>
      <c r="V501" s="48">
        <f t="shared" si="97"/>
        <v>134596.5</v>
      </c>
      <c r="W501" s="48">
        <f t="shared" si="98"/>
        <v>67410</v>
      </c>
      <c r="X501" s="48">
        <f t="shared" si="99"/>
        <v>945</v>
      </c>
      <c r="Y501" s="48">
        <f t="shared" si="100"/>
        <v>2029.5150000000001</v>
      </c>
      <c r="Z501" s="48">
        <f t="shared" si="101"/>
        <v>202.95150000000001</v>
      </c>
      <c r="AA501" s="48">
        <f t="shared" si="102"/>
        <v>2051.839665</v>
      </c>
      <c r="AB501" s="42">
        <f t="shared" si="103"/>
        <v>207235.80616500002</v>
      </c>
    </row>
    <row r="502" spans="1:28" x14ac:dyDescent="0.25">
      <c r="A502" s="41">
        <v>45405</v>
      </c>
      <c r="B502" s="44" t="str">
        <f t="shared" si="92"/>
        <v>Apr</v>
      </c>
      <c r="C502" s="16" t="s">
        <v>113</v>
      </c>
      <c r="D502" s="16"/>
      <c r="E502" s="16" t="s">
        <v>124</v>
      </c>
      <c r="F502" s="16" t="s">
        <v>223</v>
      </c>
      <c r="G502" s="20" t="str">
        <f>IFERROR(VLOOKUP(F502,Sheet2!A:F,2,0),"")</f>
        <v>Jalwa Mota Santra</v>
      </c>
      <c r="H502" s="44">
        <f>IFERROR(VLOOKUP(F502,Sheet2!A:G,7,0),"")</f>
        <v>50</v>
      </c>
      <c r="I502" s="56">
        <f t="shared" si="104"/>
        <v>630</v>
      </c>
      <c r="J502" s="17">
        <v>14</v>
      </c>
      <c r="K502" s="21">
        <v>50</v>
      </c>
      <c r="L502" s="21">
        <v>50</v>
      </c>
      <c r="M502" s="21">
        <v>40</v>
      </c>
      <c r="N502" s="19">
        <f t="shared" si="93"/>
        <v>140</v>
      </c>
      <c r="O502" s="20">
        <v>1</v>
      </c>
      <c r="P502" s="20">
        <f>IFERROR(VLOOKUP(F502,Sheet2!$A:$F,4,0),"")</f>
        <v>919.43</v>
      </c>
      <c r="Q502" s="20">
        <f>IFERROR(VLOOKUP(F502,Sheet2!$A:$F,5,0),"")</f>
        <v>948.3</v>
      </c>
      <c r="R502" s="20">
        <f>IFERROR(VLOOKUP(F502,Sheet2!$A:$F,6,0),"")</f>
        <v>1030.25</v>
      </c>
      <c r="S502" s="48">
        <f t="shared" si="94"/>
        <v>45971.5</v>
      </c>
      <c r="T502" s="48">
        <f t="shared" si="95"/>
        <v>47415</v>
      </c>
      <c r="U502" s="48">
        <f t="shared" si="96"/>
        <v>41210</v>
      </c>
      <c r="V502" s="48">
        <f t="shared" si="97"/>
        <v>134596.5</v>
      </c>
      <c r="W502" s="48">
        <f t="shared" si="98"/>
        <v>67410</v>
      </c>
      <c r="X502" s="48">
        <f t="shared" si="99"/>
        <v>945</v>
      </c>
      <c r="Y502" s="48">
        <f t="shared" si="100"/>
        <v>2029.5150000000001</v>
      </c>
      <c r="Z502" s="48">
        <f t="shared" si="101"/>
        <v>202.95150000000001</v>
      </c>
      <c r="AA502" s="48">
        <f t="shared" si="102"/>
        <v>2051.839665</v>
      </c>
      <c r="AB502" s="42">
        <f t="shared" si="103"/>
        <v>207235.80616500002</v>
      </c>
    </row>
    <row r="503" spans="1:28" x14ac:dyDescent="0.25">
      <c r="A503" s="41">
        <v>45405</v>
      </c>
      <c r="B503" s="44" t="str">
        <f t="shared" si="92"/>
        <v>Apr</v>
      </c>
      <c r="C503" s="16" t="s">
        <v>113</v>
      </c>
      <c r="D503" s="16"/>
      <c r="E503" s="16" t="s">
        <v>124</v>
      </c>
      <c r="F503" s="16" t="s">
        <v>223</v>
      </c>
      <c r="G503" s="20" t="str">
        <f>IFERROR(VLOOKUP(F503,Sheet2!A:F,2,0),"")</f>
        <v>Jalwa Mota Santra</v>
      </c>
      <c r="H503" s="44">
        <f>IFERROR(VLOOKUP(F503,Sheet2!A:G,7,0),"")</f>
        <v>50</v>
      </c>
      <c r="I503" s="56">
        <f t="shared" si="104"/>
        <v>630</v>
      </c>
      <c r="J503" s="17">
        <v>15</v>
      </c>
      <c r="K503" s="21">
        <v>50</v>
      </c>
      <c r="L503" s="21">
        <v>50</v>
      </c>
      <c r="M503" s="21">
        <v>40</v>
      </c>
      <c r="N503" s="19">
        <f t="shared" si="93"/>
        <v>140</v>
      </c>
      <c r="O503" s="20">
        <v>1</v>
      </c>
      <c r="P503" s="20">
        <f>IFERROR(VLOOKUP(F503,Sheet2!$A:$F,4,0),"")</f>
        <v>919.43</v>
      </c>
      <c r="Q503" s="20">
        <f>IFERROR(VLOOKUP(F503,Sheet2!$A:$F,5,0),"")</f>
        <v>948.3</v>
      </c>
      <c r="R503" s="20">
        <f>IFERROR(VLOOKUP(F503,Sheet2!$A:$F,6,0),"")</f>
        <v>1030.25</v>
      </c>
      <c r="S503" s="48">
        <f t="shared" si="94"/>
        <v>45971.5</v>
      </c>
      <c r="T503" s="48">
        <f t="shared" si="95"/>
        <v>47415</v>
      </c>
      <c r="U503" s="48">
        <f t="shared" si="96"/>
        <v>41210</v>
      </c>
      <c r="V503" s="48">
        <f t="shared" si="97"/>
        <v>134596.5</v>
      </c>
      <c r="W503" s="48">
        <f t="shared" si="98"/>
        <v>67410</v>
      </c>
      <c r="X503" s="48">
        <f t="shared" si="99"/>
        <v>945</v>
      </c>
      <c r="Y503" s="48">
        <f t="shared" si="100"/>
        <v>2029.5150000000001</v>
      </c>
      <c r="Z503" s="48">
        <f t="shared" si="101"/>
        <v>202.95150000000001</v>
      </c>
      <c r="AA503" s="48">
        <f t="shared" si="102"/>
        <v>2051.839665</v>
      </c>
      <c r="AB503" s="42">
        <f t="shared" si="103"/>
        <v>207235.80616500002</v>
      </c>
    </row>
    <row r="504" spans="1:28" x14ac:dyDescent="0.25">
      <c r="A504" s="41">
        <v>45405</v>
      </c>
      <c r="B504" s="44" t="str">
        <f t="shared" si="92"/>
        <v>Apr</v>
      </c>
      <c r="C504" s="16" t="s">
        <v>113</v>
      </c>
      <c r="D504" s="16"/>
      <c r="E504" s="16" t="s">
        <v>124</v>
      </c>
      <c r="F504" s="16" t="s">
        <v>223</v>
      </c>
      <c r="G504" s="20" t="str">
        <f>IFERROR(VLOOKUP(F504,Sheet2!A:F,2,0),"")</f>
        <v>Jalwa Mota Santra</v>
      </c>
      <c r="H504" s="44">
        <f>IFERROR(VLOOKUP(F504,Sheet2!A:G,7,0),"")</f>
        <v>50</v>
      </c>
      <c r="I504" s="56">
        <f t="shared" si="104"/>
        <v>630</v>
      </c>
      <c r="J504" s="17">
        <v>16</v>
      </c>
      <c r="K504" s="21">
        <v>50</v>
      </c>
      <c r="L504" s="21">
        <v>50</v>
      </c>
      <c r="M504" s="21">
        <v>40</v>
      </c>
      <c r="N504" s="19">
        <f t="shared" si="93"/>
        <v>140</v>
      </c>
      <c r="O504" s="20">
        <v>1</v>
      </c>
      <c r="P504" s="20">
        <f>IFERROR(VLOOKUP(F504,Sheet2!$A:$F,4,0),"")</f>
        <v>919.43</v>
      </c>
      <c r="Q504" s="20">
        <f>IFERROR(VLOOKUP(F504,Sheet2!$A:$F,5,0),"")</f>
        <v>948.3</v>
      </c>
      <c r="R504" s="20">
        <f>IFERROR(VLOOKUP(F504,Sheet2!$A:$F,6,0),"")</f>
        <v>1030.25</v>
      </c>
      <c r="S504" s="48">
        <f t="shared" si="94"/>
        <v>45971.5</v>
      </c>
      <c r="T504" s="48">
        <f t="shared" si="95"/>
        <v>47415</v>
      </c>
      <c r="U504" s="48">
        <f t="shared" si="96"/>
        <v>41210</v>
      </c>
      <c r="V504" s="48">
        <f t="shared" si="97"/>
        <v>134596.5</v>
      </c>
      <c r="W504" s="48">
        <f t="shared" si="98"/>
        <v>67410</v>
      </c>
      <c r="X504" s="48">
        <f t="shared" si="99"/>
        <v>945</v>
      </c>
      <c r="Y504" s="48">
        <f t="shared" si="100"/>
        <v>2029.5150000000001</v>
      </c>
      <c r="Z504" s="48">
        <f t="shared" si="101"/>
        <v>202.95150000000001</v>
      </c>
      <c r="AA504" s="48">
        <f t="shared" si="102"/>
        <v>2051.839665</v>
      </c>
      <c r="AB504" s="42">
        <f t="shared" si="103"/>
        <v>207235.80616500002</v>
      </c>
    </row>
    <row r="505" spans="1:28" x14ac:dyDescent="0.25">
      <c r="A505" s="41">
        <v>45405</v>
      </c>
      <c r="B505" s="44" t="str">
        <f t="shared" si="92"/>
        <v>Apr</v>
      </c>
      <c r="C505" s="16" t="s">
        <v>113</v>
      </c>
      <c r="D505" s="16"/>
      <c r="E505" s="16" t="s">
        <v>124</v>
      </c>
      <c r="F505" s="16" t="s">
        <v>223</v>
      </c>
      <c r="G505" s="20" t="str">
        <f>IFERROR(VLOOKUP(F505,Sheet2!A:F,2,0),"")</f>
        <v>Jalwa Mota Santra</v>
      </c>
      <c r="H505" s="44">
        <f>IFERROR(VLOOKUP(F505,Sheet2!A:G,7,0),"")</f>
        <v>50</v>
      </c>
      <c r="I505" s="56">
        <f t="shared" si="104"/>
        <v>630</v>
      </c>
      <c r="J505" s="17">
        <v>17</v>
      </c>
      <c r="K505" s="21">
        <v>50</v>
      </c>
      <c r="L505" s="21">
        <v>50</v>
      </c>
      <c r="M505" s="21">
        <v>40</v>
      </c>
      <c r="N505" s="19">
        <f t="shared" si="93"/>
        <v>140</v>
      </c>
      <c r="O505" s="20">
        <v>1</v>
      </c>
      <c r="P505" s="20">
        <f>IFERROR(VLOOKUP(F505,Sheet2!$A:$F,4,0),"")</f>
        <v>919.43</v>
      </c>
      <c r="Q505" s="20">
        <f>IFERROR(VLOOKUP(F505,Sheet2!$A:$F,5,0),"")</f>
        <v>948.3</v>
      </c>
      <c r="R505" s="20">
        <f>IFERROR(VLOOKUP(F505,Sheet2!$A:$F,6,0),"")</f>
        <v>1030.25</v>
      </c>
      <c r="S505" s="48">
        <f t="shared" si="94"/>
        <v>45971.5</v>
      </c>
      <c r="T505" s="48">
        <f t="shared" si="95"/>
        <v>47415</v>
      </c>
      <c r="U505" s="48">
        <f t="shared" si="96"/>
        <v>41210</v>
      </c>
      <c r="V505" s="48">
        <f t="shared" si="97"/>
        <v>134596.5</v>
      </c>
      <c r="W505" s="48">
        <f t="shared" si="98"/>
        <v>67410</v>
      </c>
      <c r="X505" s="48">
        <f t="shared" si="99"/>
        <v>945</v>
      </c>
      <c r="Y505" s="48">
        <f t="shared" si="100"/>
        <v>2029.5150000000001</v>
      </c>
      <c r="Z505" s="48">
        <f t="shared" si="101"/>
        <v>202.95150000000001</v>
      </c>
      <c r="AA505" s="48">
        <f t="shared" si="102"/>
        <v>2051.839665</v>
      </c>
      <c r="AB505" s="42">
        <f t="shared" si="103"/>
        <v>207235.80616500002</v>
      </c>
    </row>
    <row r="506" spans="1:28" x14ac:dyDescent="0.25">
      <c r="A506" s="41">
        <v>45405</v>
      </c>
      <c r="B506" s="44" t="str">
        <f t="shared" si="92"/>
        <v>Apr</v>
      </c>
      <c r="C506" s="16" t="s">
        <v>60</v>
      </c>
      <c r="D506" s="16"/>
      <c r="E506" s="16" t="s">
        <v>18</v>
      </c>
      <c r="F506" s="16" t="s">
        <v>213</v>
      </c>
      <c r="G506" s="20" t="str">
        <f>IFERROR(VLOOKUP(F506,Sheet2!A:F,2,0),"")</f>
        <v>Malwa</v>
      </c>
      <c r="H506" s="44">
        <f>IFERROR(VLOOKUP(F506,Sheet2!A:G,7,0),"")</f>
        <v>50</v>
      </c>
      <c r="I506" s="56">
        <f t="shared" si="104"/>
        <v>5400</v>
      </c>
      <c r="J506" s="17">
        <v>28</v>
      </c>
      <c r="K506" s="21">
        <v>950</v>
      </c>
      <c r="L506" s="21">
        <v>100</v>
      </c>
      <c r="M506" s="21">
        <v>150</v>
      </c>
      <c r="N506" s="19">
        <f t="shared" si="93"/>
        <v>1200</v>
      </c>
      <c r="O506" s="20">
        <v>1</v>
      </c>
      <c r="P506" s="20">
        <f>IFERROR(VLOOKUP(F506,Sheet2!$A:$F,4,0),"")</f>
        <v>919.43</v>
      </c>
      <c r="Q506" s="20">
        <f>IFERROR(VLOOKUP(F506,Sheet2!$A:$F,5,0),"")</f>
        <v>948.3</v>
      </c>
      <c r="R506" s="20">
        <f>IFERROR(VLOOKUP(F506,Sheet2!$A:$F,6,0),"")</f>
        <v>1030.25</v>
      </c>
      <c r="S506" s="48">
        <f t="shared" si="94"/>
        <v>873458.5</v>
      </c>
      <c r="T506" s="48">
        <f t="shared" si="95"/>
        <v>94830</v>
      </c>
      <c r="U506" s="48">
        <f t="shared" si="96"/>
        <v>154537.5</v>
      </c>
      <c r="V506" s="48">
        <f t="shared" si="97"/>
        <v>1122826</v>
      </c>
      <c r="W506" s="48">
        <f t="shared" si="98"/>
        <v>577800</v>
      </c>
      <c r="X506" s="48">
        <f t="shared" si="99"/>
        <v>8100</v>
      </c>
      <c r="Y506" s="48">
        <f t="shared" si="100"/>
        <v>17087.260000000002</v>
      </c>
      <c r="Z506" s="48">
        <f t="shared" si="101"/>
        <v>1708.7260000000003</v>
      </c>
      <c r="AA506" s="48">
        <f t="shared" si="102"/>
        <v>17275.219860000001</v>
      </c>
      <c r="AB506" s="42">
        <f t="shared" si="103"/>
        <v>1744797.2058600001</v>
      </c>
    </row>
    <row r="507" spans="1:28" x14ac:dyDescent="0.25">
      <c r="A507" s="41">
        <v>45405</v>
      </c>
      <c r="B507" s="44" t="str">
        <f t="shared" si="92"/>
        <v>Apr</v>
      </c>
      <c r="C507" s="16" t="s">
        <v>60</v>
      </c>
      <c r="D507" s="16"/>
      <c r="E507" s="16" t="s">
        <v>138</v>
      </c>
      <c r="F507" s="16" t="s">
        <v>219</v>
      </c>
      <c r="G507" s="20" t="str">
        <f>IFERROR(VLOOKUP(F507,Sheet2!A:F,2,0),"")</f>
        <v>Club Whiskey</v>
      </c>
      <c r="H507" s="44">
        <f>IFERROR(VLOOKUP(F507,Sheet2!A:G,7,0),"")</f>
        <v>65</v>
      </c>
      <c r="I507" s="56">
        <f t="shared" si="104"/>
        <v>4680</v>
      </c>
      <c r="J507" s="17">
        <v>29</v>
      </c>
      <c r="K507" s="21">
        <v>400</v>
      </c>
      <c r="L507" s="21">
        <v>300</v>
      </c>
      <c r="M507" s="21">
        <v>100</v>
      </c>
      <c r="N507" s="19">
        <f t="shared" si="93"/>
        <v>800</v>
      </c>
      <c r="O507" s="20">
        <v>1</v>
      </c>
      <c r="P507" s="20">
        <f>IFERROR(VLOOKUP(F507,Sheet2!$A:$F,4,0),"")</f>
        <v>1160.02</v>
      </c>
      <c r="Q507" s="20">
        <f>IFERROR(VLOOKUP(F507,Sheet2!$A:$F,5,0),"")</f>
        <v>1188.9000000000001</v>
      </c>
      <c r="R507" s="20">
        <f>IFERROR(VLOOKUP(F507,Sheet2!$A:$F,6,0),"")</f>
        <v>1270.83</v>
      </c>
      <c r="S507" s="48">
        <f t="shared" si="94"/>
        <v>464008</v>
      </c>
      <c r="T507" s="48">
        <f t="shared" si="95"/>
        <v>356670</v>
      </c>
      <c r="U507" s="48">
        <f t="shared" si="96"/>
        <v>127083</v>
      </c>
      <c r="V507" s="48">
        <f t="shared" si="97"/>
        <v>947761</v>
      </c>
      <c r="W507" s="48">
        <f t="shared" si="98"/>
        <v>500760</v>
      </c>
      <c r="X507" s="48">
        <f t="shared" si="99"/>
        <v>7020</v>
      </c>
      <c r="Y507" s="48">
        <f t="shared" si="100"/>
        <v>14555.41</v>
      </c>
      <c r="Z507" s="48">
        <f t="shared" si="101"/>
        <v>1455.5410000000002</v>
      </c>
      <c r="AA507" s="48">
        <f t="shared" si="102"/>
        <v>14715.519509999998</v>
      </c>
      <c r="AB507" s="42">
        <f t="shared" si="103"/>
        <v>1486267.4705099999</v>
      </c>
    </row>
    <row r="508" spans="1:28" x14ac:dyDescent="0.25">
      <c r="A508" s="41">
        <v>45405</v>
      </c>
      <c r="B508" s="44" t="str">
        <f t="shared" si="92"/>
        <v>Apr</v>
      </c>
      <c r="C508" s="16" t="s">
        <v>60</v>
      </c>
      <c r="D508" s="16"/>
      <c r="E508" s="16" t="s">
        <v>138</v>
      </c>
      <c r="F508" s="16" t="s">
        <v>217</v>
      </c>
      <c r="G508" s="20" t="str">
        <f>IFERROR(VLOOKUP(F508,Sheet2!A:F,2,0),"")</f>
        <v>Dollar Rum</v>
      </c>
      <c r="H508" s="44">
        <f>IFERROR(VLOOKUP(F508,Sheet2!A:G,7,0),"")</f>
        <v>65</v>
      </c>
      <c r="I508" s="56">
        <f t="shared" si="104"/>
        <v>3510</v>
      </c>
      <c r="J508" s="17">
        <v>30</v>
      </c>
      <c r="K508" s="21">
        <v>200</v>
      </c>
      <c r="L508" s="21">
        <v>300</v>
      </c>
      <c r="M508" s="21">
        <v>100</v>
      </c>
      <c r="N508" s="19">
        <f t="shared" si="93"/>
        <v>600</v>
      </c>
      <c r="O508" s="20">
        <v>1</v>
      </c>
      <c r="P508" s="20">
        <f>IFERROR(VLOOKUP(F508,Sheet2!$A:$F,4,0),"")</f>
        <v>1161.27</v>
      </c>
      <c r="Q508" s="20">
        <f>IFERROR(VLOOKUP(F508,Sheet2!$A:$F,5,0),"")</f>
        <v>1190.1300000000001</v>
      </c>
      <c r="R508" s="20">
        <f>IFERROR(VLOOKUP(F508,Sheet2!$A:$F,6,0),"")</f>
        <v>1272.08</v>
      </c>
      <c r="S508" s="48">
        <f t="shared" si="94"/>
        <v>232254</v>
      </c>
      <c r="T508" s="48">
        <f t="shared" si="95"/>
        <v>357039.00000000006</v>
      </c>
      <c r="U508" s="48">
        <f t="shared" si="96"/>
        <v>127208</v>
      </c>
      <c r="V508" s="48">
        <f t="shared" si="97"/>
        <v>716501</v>
      </c>
      <c r="W508" s="48">
        <f t="shared" si="98"/>
        <v>375570</v>
      </c>
      <c r="X508" s="48">
        <f t="shared" si="99"/>
        <v>5265</v>
      </c>
      <c r="Y508" s="48">
        <f t="shared" si="100"/>
        <v>10973.36</v>
      </c>
      <c r="Z508" s="48">
        <f t="shared" si="101"/>
        <v>1097.336</v>
      </c>
      <c r="AA508" s="48">
        <f t="shared" si="102"/>
        <v>11094.06696</v>
      </c>
      <c r="AB508" s="42">
        <f t="shared" si="103"/>
        <v>1120500.76296</v>
      </c>
    </row>
    <row r="509" spans="1:28" x14ac:dyDescent="0.25">
      <c r="A509" s="41">
        <v>45405</v>
      </c>
      <c r="B509" s="44" t="str">
        <f t="shared" si="92"/>
        <v>Apr</v>
      </c>
      <c r="C509" s="16" t="s">
        <v>60</v>
      </c>
      <c r="D509" s="16"/>
      <c r="E509" s="16" t="s">
        <v>90</v>
      </c>
      <c r="F509" s="16" t="s">
        <v>213</v>
      </c>
      <c r="G509" s="20" t="str">
        <f>IFERROR(VLOOKUP(F509,Sheet2!A:F,2,0),"")</f>
        <v>Malwa</v>
      </c>
      <c r="H509" s="44">
        <f>IFERROR(VLOOKUP(F509,Sheet2!A:G,7,0),"")</f>
        <v>50</v>
      </c>
      <c r="I509" s="56">
        <f t="shared" si="104"/>
        <v>3150</v>
      </c>
      <c r="J509" s="17">
        <v>31</v>
      </c>
      <c r="K509" s="21">
        <v>700</v>
      </c>
      <c r="L509" s="21">
        <v>0</v>
      </c>
      <c r="M509" s="21">
        <v>0</v>
      </c>
      <c r="N509" s="19">
        <f t="shared" si="93"/>
        <v>700</v>
      </c>
      <c r="O509" s="20">
        <v>1</v>
      </c>
      <c r="P509" s="20">
        <f>IFERROR(VLOOKUP(F509,Sheet2!$A:$F,4,0),"")</f>
        <v>919.43</v>
      </c>
      <c r="Q509" s="20">
        <f>IFERROR(VLOOKUP(F509,Sheet2!$A:$F,5,0),"")</f>
        <v>948.3</v>
      </c>
      <c r="R509" s="20">
        <f>IFERROR(VLOOKUP(F509,Sheet2!$A:$F,6,0),"")</f>
        <v>1030.25</v>
      </c>
      <c r="S509" s="48">
        <f t="shared" si="94"/>
        <v>643601</v>
      </c>
      <c r="T509" s="48">
        <f t="shared" si="95"/>
        <v>0</v>
      </c>
      <c r="U509" s="48">
        <f t="shared" si="96"/>
        <v>0</v>
      </c>
      <c r="V509" s="48">
        <f t="shared" si="97"/>
        <v>643601</v>
      </c>
      <c r="W509" s="48">
        <f t="shared" si="98"/>
        <v>337050</v>
      </c>
      <c r="X509" s="48">
        <f t="shared" si="99"/>
        <v>4725</v>
      </c>
      <c r="Y509" s="48">
        <f t="shared" si="100"/>
        <v>9853.76</v>
      </c>
      <c r="Z509" s="48">
        <f t="shared" si="101"/>
        <v>985.37600000000009</v>
      </c>
      <c r="AA509" s="48">
        <f t="shared" si="102"/>
        <v>9962.1513600000017</v>
      </c>
      <c r="AB509" s="42">
        <f t="shared" si="103"/>
        <v>1006177.2873600001</v>
      </c>
    </row>
    <row r="510" spans="1:28" x14ac:dyDescent="0.25">
      <c r="A510" s="41">
        <v>45405</v>
      </c>
      <c r="B510" s="44" t="str">
        <f t="shared" si="92"/>
        <v>Apr</v>
      </c>
      <c r="C510" s="16" t="s">
        <v>60</v>
      </c>
      <c r="D510" s="16"/>
      <c r="E510" s="16" t="s">
        <v>90</v>
      </c>
      <c r="F510" s="16" t="s">
        <v>213</v>
      </c>
      <c r="G510" s="20" t="str">
        <f>IFERROR(VLOOKUP(F510,Sheet2!A:F,2,0),"")</f>
        <v>Malwa</v>
      </c>
      <c r="H510" s="44">
        <f>IFERROR(VLOOKUP(F510,Sheet2!A:G,7,0),"")</f>
        <v>50</v>
      </c>
      <c r="I510" s="56">
        <f t="shared" si="104"/>
        <v>3150</v>
      </c>
      <c r="J510" s="17">
        <v>32</v>
      </c>
      <c r="K510" s="21">
        <v>200</v>
      </c>
      <c r="L510" s="21">
        <v>450</v>
      </c>
      <c r="M510" s="21">
        <v>50</v>
      </c>
      <c r="N510" s="19">
        <f t="shared" si="93"/>
        <v>700</v>
      </c>
      <c r="O510" s="20">
        <v>1</v>
      </c>
      <c r="P510" s="20">
        <f>IFERROR(VLOOKUP(F510,Sheet2!$A:$F,4,0),"")</f>
        <v>919.43</v>
      </c>
      <c r="Q510" s="20">
        <f>IFERROR(VLOOKUP(F510,Sheet2!$A:$F,5,0),"")</f>
        <v>948.3</v>
      </c>
      <c r="R510" s="20">
        <f>IFERROR(VLOOKUP(F510,Sheet2!$A:$F,6,0),"")</f>
        <v>1030.25</v>
      </c>
      <c r="S510" s="48">
        <f t="shared" si="94"/>
        <v>183886</v>
      </c>
      <c r="T510" s="48">
        <f t="shared" si="95"/>
        <v>426735</v>
      </c>
      <c r="U510" s="48">
        <f t="shared" si="96"/>
        <v>51512.5</v>
      </c>
      <c r="V510" s="48">
        <f t="shared" si="97"/>
        <v>662133.5</v>
      </c>
      <c r="W510" s="48">
        <f t="shared" si="98"/>
        <v>337050</v>
      </c>
      <c r="X510" s="48">
        <f t="shared" si="99"/>
        <v>4725</v>
      </c>
      <c r="Y510" s="48">
        <f t="shared" si="100"/>
        <v>10039.085000000001</v>
      </c>
      <c r="Z510" s="48">
        <f t="shared" si="101"/>
        <v>1003.9085000000001</v>
      </c>
      <c r="AA510" s="48">
        <f t="shared" si="102"/>
        <v>10149.514934999999</v>
      </c>
      <c r="AB510" s="42">
        <f t="shared" si="103"/>
        <v>1025101.008435</v>
      </c>
    </row>
    <row r="511" spans="1:28" x14ac:dyDescent="0.25">
      <c r="A511" s="41">
        <v>45405</v>
      </c>
      <c r="B511" s="44" t="str">
        <f t="shared" si="92"/>
        <v>Apr</v>
      </c>
      <c r="C511" s="16" t="s">
        <v>53</v>
      </c>
      <c r="D511" s="16"/>
      <c r="E511" s="16" t="s">
        <v>81</v>
      </c>
      <c r="F511" s="16" t="s">
        <v>219</v>
      </c>
      <c r="G511" s="20" t="str">
        <f>IFERROR(VLOOKUP(F511,Sheet2!A:F,2,0),"")</f>
        <v>Club Whiskey</v>
      </c>
      <c r="H511" s="44">
        <f>IFERROR(VLOOKUP(F511,Sheet2!A:G,7,0),"")</f>
        <v>65</v>
      </c>
      <c r="I511" s="56">
        <f t="shared" si="104"/>
        <v>1170</v>
      </c>
      <c r="J511" s="17">
        <v>50</v>
      </c>
      <c r="K511" s="21">
        <v>50</v>
      </c>
      <c r="L511" s="21">
        <v>50</v>
      </c>
      <c r="M511" s="21">
        <v>100</v>
      </c>
      <c r="N511" s="19">
        <f t="shared" si="93"/>
        <v>200</v>
      </c>
      <c r="O511" s="20">
        <v>1</v>
      </c>
      <c r="P511" s="20">
        <f>IFERROR(VLOOKUP(F511,Sheet2!$A:$F,4,0),"")</f>
        <v>1160.02</v>
      </c>
      <c r="Q511" s="20">
        <f>IFERROR(VLOOKUP(F511,Sheet2!$A:$F,5,0),"")</f>
        <v>1188.9000000000001</v>
      </c>
      <c r="R511" s="20">
        <f>IFERROR(VLOOKUP(F511,Sheet2!$A:$F,6,0),"")</f>
        <v>1270.83</v>
      </c>
      <c r="S511" s="48">
        <f t="shared" si="94"/>
        <v>58001</v>
      </c>
      <c r="T511" s="48">
        <f t="shared" si="95"/>
        <v>59445.000000000007</v>
      </c>
      <c r="U511" s="48">
        <f t="shared" si="96"/>
        <v>127083</v>
      </c>
      <c r="V511" s="48">
        <f t="shared" si="97"/>
        <v>244529</v>
      </c>
      <c r="W511" s="48">
        <f t="shared" si="98"/>
        <v>125190</v>
      </c>
      <c r="X511" s="48">
        <f t="shared" si="99"/>
        <v>1755</v>
      </c>
      <c r="Y511" s="48">
        <f t="shared" si="100"/>
        <v>3714.7400000000002</v>
      </c>
      <c r="Z511" s="48">
        <f t="shared" si="101"/>
        <v>371.47400000000005</v>
      </c>
      <c r="AA511" s="48">
        <f t="shared" si="102"/>
        <v>3755.60214</v>
      </c>
      <c r="AB511" s="42">
        <f t="shared" si="103"/>
        <v>379315.81613999995</v>
      </c>
    </row>
    <row r="512" spans="1:28" x14ac:dyDescent="0.25">
      <c r="A512" s="41">
        <v>45405</v>
      </c>
      <c r="B512" s="44" t="str">
        <f t="shared" si="92"/>
        <v>Apr</v>
      </c>
      <c r="C512" s="16" t="s">
        <v>53</v>
      </c>
      <c r="D512" s="16"/>
      <c r="E512" s="16" t="s">
        <v>81</v>
      </c>
      <c r="F512" s="16" t="s">
        <v>219</v>
      </c>
      <c r="G512" s="20" t="str">
        <f>IFERROR(VLOOKUP(F512,Sheet2!A:F,2,0),"")</f>
        <v>Club Whiskey</v>
      </c>
      <c r="H512" s="44">
        <f>IFERROR(VLOOKUP(F512,Sheet2!A:G,7,0),"")</f>
        <v>65</v>
      </c>
      <c r="I512" s="56">
        <f t="shared" si="104"/>
        <v>3217.5</v>
      </c>
      <c r="J512" s="17">
        <v>51</v>
      </c>
      <c r="K512" s="21">
        <v>550</v>
      </c>
      <c r="L512" s="21">
        <v>0</v>
      </c>
      <c r="M512" s="21">
        <v>0</v>
      </c>
      <c r="N512" s="19">
        <f t="shared" si="93"/>
        <v>550</v>
      </c>
      <c r="O512" s="20">
        <v>1</v>
      </c>
      <c r="P512" s="20">
        <f>IFERROR(VLOOKUP(F512,Sheet2!$A:$F,4,0),"")</f>
        <v>1160.02</v>
      </c>
      <c r="Q512" s="20">
        <f>IFERROR(VLOOKUP(F512,Sheet2!$A:$F,5,0),"")</f>
        <v>1188.9000000000001</v>
      </c>
      <c r="R512" s="20">
        <f>IFERROR(VLOOKUP(F512,Sheet2!$A:$F,6,0),"")</f>
        <v>1270.83</v>
      </c>
      <c r="S512" s="48">
        <f t="shared" si="94"/>
        <v>638011</v>
      </c>
      <c r="T512" s="48">
        <f t="shared" si="95"/>
        <v>0</v>
      </c>
      <c r="U512" s="48">
        <f t="shared" si="96"/>
        <v>0</v>
      </c>
      <c r="V512" s="48">
        <f t="shared" si="97"/>
        <v>638011</v>
      </c>
      <c r="W512" s="48">
        <f t="shared" si="98"/>
        <v>344272.5</v>
      </c>
      <c r="X512" s="48">
        <f t="shared" si="99"/>
        <v>4826.25</v>
      </c>
      <c r="Y512" s="48">
        <f t="shared" si="100"/>
        <v>9871.0974999999999</v>
      </c>
      <c r="Z512" s="48">
        <f t="shared" si="101"/>
        <v>987.10975000000008</v>
      </c>
      <c r="AA512" s="48">
        <f t="shared" si="102"/>
        <v>9979.6795724999993</v>
      </c>
      <c r="AB512" s="42">
        <f t="shared" si="103"/>
        <v>1007947.6368225</v>
      </c>
    </row>
    <row r="513" spans="1:28" x14ac:dyDescent="0.25">
      <c r="A513" s="41">
        <v>45405</v>
      </c>
      <c r="B513" s="44" t="str">
        <f t="shared" si="92"/>
        <v>Apr</v>
      </c>
      <c r="C513" s="16" t="s">
        <v>53</v>
      </c>
      <c r="D513" s="16"/>
      <c r="E513" s="16" t="s">
        <v>81</v>
      </c>
      <c r="F513" s="16" t="s">
        <v>219</v>
      </c>
      <c r="G513" s="20" t="str">
        <f>IFERROR(VLOOKUP(F513,Sheet2!A:F,2,0),"")</f>
        <v>Club Whiskey</v>
      </c>
      <c r="H513" s="44">
        <f>IFERROR(VLOOKUP(F513,Sheet2!A:G,7,0),"")</f>
        <v>65</v>
      </c>
      <c r="I513" s="56">
        <f t="shared" si="104"/>
        <v>1755</v>
      </c>
      <c r="J513" s="17">
        <v>52</v>
      </c>
      <c r="K513" s="21">
        <v>100</v>
      </c>
      <c r="L513" s="21">
        <v>100</v>
      </c>
      <c r="M513" s="21">
        <v>100</v>
      </c>
      <c r="N513" s="19">
        <f t="shared" si="93"/>
        <v>300</v>
      </c>
      <c r="O513" s="20">
        <v>1</v>
      </c>
      <c r="P513" s="20">
        <f>IFERROR(VLOOKUP(F513,Sheet2!$A:$F,4,0),"")</f>
        <v>1160.02</v>
      </c>
      <c r="Q513" s="20">
        <f>IFERROR(VLOOKUP(F513,Sheet2!$A:$F,5,0),"")</f>
        <v>1188.9000000000001</v>
      </c>
      <c r="R513" s="20">
        <f>IFERROR(VLOOKUP(F513,Sheet2!$A:$F,6,0),"")</f>
        <v>1270.83</v>
      </c>
      <c r="S513" s="48">
        <f t="shared" si="94"/>
        <v>116002</v>
      </c>
      <c r="T513" s="48">
        <f t="shared" si="95"/>
        <v>118890.00000000001</v>
      </c>
      <c r="U513" s="48">
        <f t="shared" si="96"/>
        <v>127083</v>
      </c>
      <c r="V513" s="48">
        <f t="shared" si="97"/>
        <v>361975</v>
      </c>
      <c r="W513" s="48">
        <f t="shared" si="98"/>
        <v>187785</v>
      </c>
      <c r="X513" s="48">
        <f t="shared" si="99"/>
        <v>2632.5</v>
      </c>
      <c r="Y513" s="48">
        <f t="shared" si="100"/>
        <v>5523.9250000000002</v>
      </c>
      <c r="Z513" s="48">
        <f t="shared" si="101"/>
        <v>552.39250000000004</v>
      </c>
      <c r="AA513" s="48">
        <f t="shared" si="102"/>
        <v>5584.6881750000002</v>
      </c>
      <c r="AB513" s="42">
        <f t="shared" si="103"/>
        <v>564053.50567500002</v>
      </c>
    </row>
    <row r="514" spans="1:28" x14ac:dyDescent="0.25">
      <c r="A514" s="41">
        <v>45405</v>
      </c>
      <c r="B514" s="44" t="str">
        <f t="shared" si="92"/>
        <v>Apr</v>
      </c>
      <c r="C514" s="16" t="s">
        <v>53</v>
      </c>
      <c r="D514" s="16"/>
      <c r="E514" s="16" t="s">
        <v>92</v>
      </c>
      <c r="F514" s="16" t="s">
        <v>219</v>
      </c>
      <c r="G514" s="20" t="str">
        <f>IFERROR(VLOOKUP(F514,Sheet2!A:F,2,0),"")</f>
        <v>Club Whiskey</v>
      </c>
      <c r="H514" s="44">
        <f>IFERROR(VLOOKUP(F514,Sheet2!A:G,7,0),"")</f>
        <v>65</v>
      </c>
      <c r="I514" s="56">
        <f t="shared" si="104"/>
        <v>1170</v>
      </c>
      <c r="J514" s="17">
        <v>53</v>
      </c>
      <c r="K514" s="21">
        <v>0</v>
      </c>
      <c r="L514" s="21">
        <v>100</v>
      </c>
      <c r="M514" s="21">
        <v>100</v>
      </c>
      <c r="N514" s="19">
        <f t="shared" si="93"/>
        <v>200</v>
      </c>
      <c r="O514" s="20">
        <v>1</v>
      </c>
      <c r="P514" s="20">
        <f>IFERROR(VLOOKUP(F514,Sheet2!$A:$F,4,0),"")</f>
        <v>1160.02</v>
      </c>
      <c r="Q514" s="20">
        <f>IFERROR(VLOOKUP(F514,Sheet2!$A:$F,5,0),"")</f>
        <v>1188.9000000000001</v>
      </c>
      <c r="R514" s="20">
        <f>IFERROR(VLOOKUP(F514,Sheet2!$A:$F,6,0),"")</f>
        <v>1270.83</v>
      </c>
      <c r="S514" s="48">
        <f t="shared" si="94"/>
        <v>0</v>
      </c>
      <c r="T514" s="48">
        <f t="shared" si="95"/>
        <v>118890.00000000001</v>
      </c>
      <c r="U514" s="48">
        <f t="shared" si="96"/>
        <v>127083</v>
      </c>
      <c r="V514" s="48">
        <f t="shared" si="97"/>
        <v>245973</v>
      </c>
      <c r="W514" s="48">
        <f t="shared" si="98"/>
        <v>125190</v>
      </c>
      <c r="X514" s="48">
        <f t="shared" si="99"/>
        <v>1755</v>
      </c>
      <c r="Y514" s="48">
        <f t="shared" si="100"/>
        <v>3729.1800000000003</v>
      </c>
      <c r="Z514" s="48">
        <f t="shared" si="101"/>
        <v>372.91800000000006</v>
      </c>
      <c r="AA514" s="48">
        <f t="shared" si="102"/>
        <v>3770.2009800000001</v>
      </c>
      <c r="AB514" s="42">
        <f t="shared" si="103"/>
        <v>380790.29898000002</v>
      </c>
    </row>
    <row r="515" spans="1:28" x14ac:dyDescent="0.25">
      <c r="A515" s="41">
        <v>45405</v>
      </c>
      <c r="B515" s="44" t="str">
        <f t="shared" si="92"/>
        <v>Apr</v>
      </c>
      <c r="C515" s="16" t="s">
        <v>53</v>
      </c>
      <c r="D515" s="16"/>
      <c r="E515" s="16" t="s">
        <v>92</v>
      </c>
      <c r="F515" s="16" t="s">
        <v>219</v>
      </c>
      <c r="G515" s="20" t="str">
        <f>IFERROR(VLOOKUP(F515,Sheet2!A:F,2,0),"")</f>
        <v>Club Whiskey</v>
      </c>
      <c r="H515" s="44">
        <f>IFERROR(VLOOKUP(F515,Sheet2!A:G,7,0),"")</f>
        <v>65</v>
      </c>
      <c r="I515" s="56">
        <f t="shared" si="104"/>
        <v>906.75</v>
      </c>
      <c r="J515" s="17">
        <v>54</v>
      </c>
      <c r="K515" s="21">
        <v>0</v>
      </c>
      <c r="L515" s="21">
        <v>55</v>
      </c>
      <c r="M515" s="21">
        <v>100</v>
      </c>
      <c r="N515" s="19">
        <f t="shared" si="93"/>
        <v>155</v>
      </c>
      <c r="O515" s="20">
        <v>1</v>
      </c>
      <c r="P515" s="20">
        <f>IFERROR(VLOOKUP(F515,Sheet2!$A:$F,4,0),"")</f>
        <v>1160.02</v>
      </c>
      <c r="Q515" s="20">
        <f>IFERROR(VLOOKUP(F515,Sheet2!$A:$F,5,0),"")</f>
        <v>1188.9000000000001</v>
      </c>
      <c r="R515" s="20">
        <f>IFERROR(VLOOKUP(F515,Sheet2!$A:$F,6,0),"")</f>
        <v>1270.83</v>
      </c>
      <c r="S515" s="48">
        <f t="shared" si="94"/>
        <v>0</v>
      </c>
      <c r="T515" s="48">
        <f t="shared" si="95"/>
        <v>65389.500000000007</v>
      </c>
      <c r="U515" s="48">
        <f t="shared" si="96"/>
        <v>127083</v>
      </c>
      <c r="V515" s="48">
        <f t="shared" si="97"/>
        <v>192472.5</v>
      </c>
      <c r="W515" s="48">
        <f t="shared" si="98"/>
        <v>97022.25</v>
      </c>
      <c r="X515" s="48">
        <f t="shared" si="99"/>
        <v>1360.125</v>
      </c>
      <c r="Y515" s="48">
        <f t="shared" si="100"/>
        <v>2908.5487499999999</v>
      </c>
      <c r="Z515" s="48">
        <f t="shared" si="101"/>
        <v>290.85487499999999</v>
      </c>
      <c r="AA515" s="48">
        <f t="shared" si="102"/>
        <v>2940.5427862500005</v>
      </c>
      <c r="AB515" s="42">
        <f t="shared" si="103"/>
        <v>296994.82141125004</v>
      </c>
    </row>
    <row r="516" spans="1:28" x14ac:dyDescent="0.25">
      <c r="A516" s="41">
        <v>45405</v>
      </c>
      <c r="B516" s="44" t="str">
        <f t="shared" si="92"/>
        <v>Apr</v>
      </c>
      <c r="C516" s="16" t="s">
        <v>53</v>
      </c>
      <c r="D516" s="16"/>
      <c r="E516" s="16" t="s">
        <v>56</v>
      </c>
      <c r="F516" s="16" t="s">
        <v>219</v>
      </c>
      <c r="G516" s="20" t="str">
        <f>IFERROR(VLOOKUP(F516,Sheet2!A:F,2,0),"")</f>
        <v>Club Whiskey</v>
      </c>
      <c r="H516" s="44">
        <f>IFERROR(VLOOKUP(F516,Sheet2!A:G,7,0),"")</f>
        <v>65</v>
      </c>
      <c r="I516" s="56">
        <f t="shared" si="104"/>
        <v>3480.75</v>
      </c>
      <c r="J516" s="17">
        <v>55</v>
      </c>
      <c r="K516" s="21">
        <v>595</v>
      </c>
      <c r="L516" s="21">
        <v>0</v>
      </c>
      <c r="M516" s="21">
        <v>0</v>
      </c>
      <c r="N516" s="19">
        <f t="shared" si="93"/>
        <v>595</v>
      </c>
      <c r="O516" s="20">
        <v>1</v>
      </c>
      <c r="P516" s="20">
        <f>IFERROR(VLOOKUP(F516,Sheet2!$A:$F,4,0),"")</f>
        <v>1160.02</v>
      </c>
      <c r="Q516" s="20">
        <f>IFERROR(VLOOKUP(F516,Sheet2!$A:$F,5,0),"")</f>
        <v>1188.9000000000001</v>
      </c>
      <c r="R516" s="20">
        <f>IFERROR(VLOOKUP(F516,Sheet2!$A:$F,6,0),"")</f>
        <v>1270.83</v>
      </c>
      <c r="S516" s="48">
        <f t="shared" si="94"/>
        <v>690211.9</v>
      </c>
      <c r="T516" s="48">
        <f t="shared" si="95"/>
        <v>0</v>
      </c>
      <c r="U516" s="48">
        <f t="shared" si="96"/>
        <v>0</v>
      </c>
      <c r="V516" s="48">
        <f t="shared" si="97"/>
        <v>690211.9</v>
      </c>
      <c r="W516" s="48">
        <f t="shared" si="98"/>
        <v>372440.25</v>
      </c>
      <c r="X516" s="48">
        <f t="shared" si="99"/>
        <v>5221.125</v>
      </c>
      <c r="Y516" s="48">
        <f t="shared" si="100"/>
        <v>10678.732749999999</v>
      </c>
      <c r="Z516" s="48">
        <f t="shared" si="101"/>
        <v>1067.8732749999999</v>
      </c>
      <c r="AA516" s="48">
        <f t="shared" si="102"/>
        <v>10796.198810249998</v>
      </c>
      <c r="AB516" s="42">
        <f t="shared" si="103"/>
        <v>1090416.0798352498</v>
      </c>
    </row>
    <row r="517" spans="1:28" x14ac:dyDescent="0.25">
      <c r="A517" s="41">
        <v>45405</v>
      </c>
      <c r="B517" s="44" t="str">
        <f t="shared" ref="B517:B580" si="105">TEXT(A517,"MMM")</f>
        <v>Apr</v>
      </c>
      <c r="C517" s="16" t="s">
        <v>53</v>
      </c>
      <c r="D517" s="16"/>
      <c r="E517" s="16" t="s">
        <v>55</v>
      </c>
      <c r="F517" s="16" t="s">
        <v>219</v>
      </c>
      <c r="G517" s="20" t="str">
        <f>IFERROR(VLOOKUP(F517,Sheet2!A:F,2,0),"")</f>
        <v>Club Whiskey</v>
      </c>
      <c r="H517" s="44">
        <f>IFERROR(VLOOKUP(F517,Sheet2!A:G,7,0),"")</f>
        <v>65</v>
      </c>
      <c r="I517" s="56">
        <f t="shared" si="104"/>
        <v>2632.5</v>
      </c>
      <c r="J517" s="17">
        <v>56</v>
      </c>
      <c r="K517" s="21">
        <v>350</v>
      </c>
      <c r="L517" s="21">
        <v>0</v>
      </c>
      <c r="M517" s="21">
        <v>100</v>
      </c>
      <c r="N517" s="19">
        <f t="shared" ref="N517:N580" si="106">SUM(K517:M517)</f>
        <v>450</v>
      </c>
      <c r="O517" s="20">
        <v>1</v>
      </c>
      <c r="P517" s="20">
        <f>IFERROR(VLOOKUP(F517,Sheet2!$A:$F,4,0),"")</f>
        <v>1160.02</v>
      </c>
      <c r="Q517" s="20">
        <f>IFERROR(VLOOKUP(F517,Sheet2!$A:$F,5,0),"")</f>
        <v>1188.9000000000001</v>
      </c>
      <c r="R517" s="20">
        <f>IFERROR(VLOOKUP(F517,Sheet2!$A:$F,6,0),"")</f>
        <v>1270.83</v>
      </c>
      <c r="S517" s="48">
        <f t="shared" ref="S517:S580" si="107">IFERROR(K517*P517," ")</f>
        <v>406007</v>
      </c>
      <c r="T517" s="48">
        <f t="shared" ref="T517:T580" si="108">IFERROR(Q517*L517," ")</f>
        <v>0</v>
      </c>
      <c r="U517" s="48">
        <f t="shared" ref="U517:U580" si="109">IFERROR(R517*M517," ")</f>
        <v>127083</v>
      </c>
      <c r="V517" s="48">
        <f t="shared" ref="V517:V580" si="110">SUM(S517:U517)</f>
        <v>533090</v>
      </c>
      <c r="W517" s="48">
        <f t="shared" ref="W517:W580" si="111">IFERROR(IF(O517=1,I517*107)," ")+IFERROR(IF(O517=2,I517*53.5)," ")</f>
        <v>281677.5</v>
      </c>
      <c r="X517" s="48">
        <f t="shared" ref="X517:X580" si="112">I517*1.5</f>
        <v>3948.75</v>
      </c>
      <c r="Y517" s="48">
        <f t="shared" ref="Y517:Y580" si="113">IFERROR(SUM(V517:X517)*1%," ")</f>
        <v>8187.1625000000004</v>
      </c>
      <c r="Z517" s="48">
        <f t="shared" ref="Z517:Z580" si="114">IFERROR(Y517*10%," ")</f>
        <v>818.71625000000006</v>
      </c>
      <c r="AA517" s="48">
        <f t="shared" ref="AA517:AA580" si="115">IFERROR(SUM(V517:Z517)*1%," ")</f>
        <v>8277.2212875000005</v>
      </c>
      <c r="AB517" s="42">
        <f t="shared" ref="AB517:AB580" si="116">IFERROR(SUM(V517:AA517)," ")</f>
        <v>835999.35003750003</v>
      </c>
    </row>
    <row r="518" spans="1:28" x14ac:dyDescent="0.25">
      <c r="A518" s="41">
        <v>45405</v>
      </c>
      <c r="B518" s="44" t="str">
        <f t="shared" si="105"/>
        <v>Apr</v>
      </c>
      <c r="C518" s="16" t="s">
        <v>53</v>
      </c>
      <c r="D518" s="16"/>
      <c r="E518" s="16" t="s">
        <v>141</v>
      </c>
      <c r="F518" s="16" t="s">
        <v>219</v>
      </c>
      <c r="G518" s="20" t="str">
        <f>IFERROR(VLOOKUP(F518,Sheet2!A:F,2,0),"")</f>
        <v>Club Whiskey</v>
      </c>
      <c r="H518" s="44">
        <f>IFERROR(VLOOKUP(F518,Sheet2!A:G,7,0),"")</f>
        <v>65</v>
      </c>
      <c r="I518" s="56">
        <f t="shared" ref="I518:I581" si="117">IF(H518=50,N518*4.5)+IF(H518=65,N518*5.85)</f>
        <v>585</v>
      </c>
      <c r="J518" s="17">
        <v>57</v>
      </c>
      <c r="K518" s="21">
        <v>0</v>
      </c>
      <c r="L518" s="21">
        <v>0</v>
      </c>
      <c r="M518" s="21">
        <v>100</v>
      </c>
      <c r="N518" s="19">
        <f t="shared" si="106"/>
        <v>100</v>
      </c>
      <c r="O518" s="20">
        <v>1</v>
      </c>
      <c r="P518" s="20">
        <f>IFERROR(VLOOKUP(F518,Sheet2!$A:$F,4,0),"")</f>
        <v>1160.02</v>
      </c>
      <c r="Q518" s="20">
        <f>IFERROR(VLOOKUP(F518,Sheet2!$A:$F,5,0),"")</f>
        <v>1188.9000000000001</v>
      </c>
      <c r="R518" s="20">
        <f>IFERROR(VLOOKUP(F518,Sheet2!$A:$F,6,0),"")</f>
        <v>1270.83</v>
      </c>
      <c r="S518" s="48">
        <f t="shared" si="107"/>
        <v>0</v>
      </c>
      <c r="T518" s="48">
        <f t="shared" si="108"/>
        <v>0</v>
      </c>
      <c r="U518" s="48">
        <f t="shared" si="109"/>
        <v>127083</v>
      </c>
      <c r="V518" s="48">
        <f t="shared" si="110"/>
        <v>127083</v>
      </c>
      <c r="W518" s="48">
        <f t="shared" si="111"/>
        <v>62595</v>
      </c>
      <c r="X518" s="48">
        <f t="shared" si="112"/>
        <v>877.5</v>
      </c>
      <c r="Y518" s="48">
        <f t="shared" si="113"/>
        <v>1905.5550000000001</v>
      </c>
      <c r="Z518" s="48">
        <f t="shared" si="114"/>
        <v>190.55550000000002</v>
      </c>
      <c r="AA518" s="48">
        <f t="shared" si="115"/>
        <v>1926.5161049999999</v>
      </c>
      <c r="AB518" s="42">
        <f t="shared" si="116"/>
        <v>194578.12660499997</v>
      </c>
    </row>
    <row r="519" spans="1:28" x14ac:dyDescent="0.25">
      <c r="A519" s="41">
        <v>45405</v>
      </c>
      <c r="B519" s="44" t="str">
        <f t="shared" si="105"/>
        <v>Apr</v>
      </c>
      <c r="C519" s="16" t="s">
        <v>53</v>
      </c>
      <c r="D519" s="16"/>
      <c r="E519" s="16" t="s">
        <v>141</v>
      </c>
      <c r="F519" s="16" t="s">
        <v>219</v>
      </c>
      <c r="G519" s="20" t="str">
        <f>IFERROR(VLOOKUP(F519,Sheet2!A:F,2,0),"")</f>
        <v>Club Whiskey</v>
      </c>
      <c r="H519" s="44">
        <f>IFERROR(VLOOKUP(F519,Sheet2!A:G,7,0),"")</f>
        <v>65</v>
      </c>
      <c r="I519" s="56">
        <f t="shared" si="117"/>
        <v>1170</v>
      </c>
      <c r="J519" s="17">
        <v>58</v>
      </c>
      <c r="K519" s="21">
        <v>105</v>
      </c>
      <c r="L519" s="21">
        <v>95</v>
      </c>
      <c r="M519" s="21">
        <v>0</v>
      </c>
      <c r="N519" s="19">
        <f t="shared" si="106"/>
        <v>200</v>
      </c>
      <c r="O519" s="20">
        <v>1</v>
      </c>
      <c r="P519" s="20">
        <f>IFERROR(VLOOKUP(F519,Sheet2!$A:$F,4,0),"")</f>
        <v>1160.02</v>
      </c>
      <c r="Q519" s="20">
        <f>IFERROR(VLOOKUP(F519,Sheet2!$A:$F,5,0),"")</f>
        <v>1188.9000000000001</v>
      </c>
      <c r="R519" s="20">
        <f>IFERROR(VLOOKUP(F519,Sheet2!$A:$F,6,0),"")</f>
        <v>1270.83</v>
      </c>
      <c r="S519" s="48">
        <f t="shared" si="107"/>
        <v>121802.09999999999</v>
      </c>
      <c r="T519" s="48">
        <f t="shared" si="108"/>
        <v>112945.50000000001</v>
      </c>
      <c r="U519" s="48">
        <f t="shared" si="109"/>
        <v>0</v>
      </c>
      <c r="V519" s="48">
        <f t="shared" si="110"/>
        <v>234747.6</v>
      </c>
      <c r="W519" s="48">
        <f t="shared" si="111"/>
        <v>125190</v>
      </c>
      <c r="X519" s="48">
        <f t="shared" si="112"/>
        <v>1755</v>
      </c>
      <c r="Y519" s="48">
        <f t="shared" si="113"/>
        <v>3616.9259999999999</v>
      </c>
      <c r="Z519" s="48">
        <f t="shared" si="114"/>
        <v>361.69260000000003</v>
      </c>
      <c r="AA519" s="48">
        <f t="shared" si="115"/>
        <v>3656.7121859999997</v>
      </c>
      <c r="AB519" s="42">
        <f t="shared" si="116"/>
        <v>369327.93078599998</v>
      </c>
    </row>
    <row r="520" spans="1:28" x14ac:dyDescent="0.25">
      <c r="A520" s="41">
        <v>45405</v>
      </c>
      <c r="B520" s="44" t="str">
        <f t="shared" si="105"/>
        <v>Apr</v>
      </c>
      <c r="C520" s="16" t="s">
        <v>3</v>
      </c>
      <c r="D520" s="16"/>
      <c r="E520" s="16" t="s">
        <v>63</v>
      </c>
      <c r="F520" s="16" t="s">
        <v>217</v>
      </c>
      <c r="G520" s="20" t="str">
        <f>IFERROR(VLOOKUP(F520,Sheet2!A:F,2,0),"")</f>
        <v>Dollar Rum</v>
      </c>
      <c r="H520" s="44">
        <f>IFERROR(VLOOKUP(F520,Sheet2!A:G,7,0),"")</f>
        <v>65</v>
      </c>
      <c r="I520" s="56">
        <f t="shared" si="117"/>
        <v>1755</v>
      </c>
      <c r="J520" s="17">
        <v>153</v>
      </c>
      <c r="K520" s="21">
        <v>0</v>
      </c>
      <c r="L520" s="21">
        <v>300</v>
      </c>
      <c r="M520" s="21">
        <v>0</v>
      </c>
      <c r="N520" s="19">
        <f t="shared" si="106"/>
        <v>300</v>
      </c>
      <c r="O520" s="20">
        <v>1</v>
      </c>
      <c r="P520" s="20">
        <f>IFERROR(VLOOKUP(F520,Sheet2!$A:$F,4,0),"")</f>
        <v>1161.27</v>
      </c>
      <c r="Q520" s="20">
        <f>IFERROR(VLOOKUP(F520,Sheet2!$A:$F,5,0),"")</f>
        <v>1190.1300000000001</v>
      </c>
      <c r="R520" s="20">
        <f>IFERROR(VLOOKUP(F520,Sheet2!$A:$F,6,0),"")</f>
        <v>1272.08</v>
      </c>
      <c r="S520" s="48">
        <f t="shared" si="107"/>
        <v>0</v>
      </c>
      <c r="T520" s="48">
        <f t="shared" si="108"/>
        <v>357039.00000000006</v>
      </c>
      <c r="U520" s="48">
        <f t="shared" si="109"/>
        <v>0</v>
      </c>
      <c r="V520" s="48">
        <f t="shared" si="110"/>
        <v>357039.00000000006</v>
      </c>
      <c r="W520" s="48">
        <f t="shared" si="111"/>
        <v>187785</v>
      </c>
      <c r="X520" s="48">
        <f t="shared" si="112"/>
        <v>2632.5</v>
      </c>
      <c r="Y520" s="48">
        <f t="shared" si="113"/>
        <v>5474.5650000000005</v>
      </c>
      <c r="Z520" s="48">
        <f t="shared" si="114"/>
        <v>547.45650000000012</v>
      </c>
      <c r="AA520" s="48">
        <f t="shared" si="115"/>
        <v>5534.785214999999</v>
      </c>
      <c r="AB520" s="42">
        <f t="shared" si="116"/>
        <v>559013.30671499996</v>
      </c>
    </row>
    <row r="521" spans="1:28" x14ac:dyDescent="0.25">
      <c r="A521" s="41">
        <v>45405</v>
      </c>
      <c r="B521" s="44" t="str">
        <f t="shared" si="105"/>
        <v>Apr</v>
      </c>
      <c r="C521" s="16" t="s">
        <v>3</v>
      </c>
      <c r="D521" s="16"/>
      <c r="E521" s="16" t="s">
        <v>74</v>
      </c>
      <c r="F521" s="16" t="s">
        <v>217</v>
      </c>
      <c r="G521" s="20" t="str">
        <f>IFERROR(VLOOKUP(F521,Sheet2!A:F,2,0),"")</f>
        <v>Dollar Rum</v>
      </c>
      <c r="H521" s="44">
        <f>IFERROR(VLOOKUP(F521,Sheet2!A:G,7,0),"")</f>
        <v>65</v>
      </c>
      <c r="I521" s="56">
        <f t="shared" si="117"/>
        <v>3510</v>
      </c>
      <c r="J521" s="17">
        <v>154</v>
      </c>
      <c r="K521" s="21">
        <v>200</v>
      </c>
      <c r="L521" s="21">
        <v>200</v>
      </c>
      <c r="M521" s="21">
        <v>200</v>
      </c>
      <c r="N521" s="19">
        <f t="shared" si="106"/>
        <v>600</v>
      </c>
      <c r="O521" s="20">
        <v>1</v>
      </c>
      <c r="P521" s="20">
        <f>IFERROR(VLOOKUP(F521,Sheet2!$A:$F,4,0),"")</f>
        <v>1161.27</v>
      </c>
      <c r="Q521" s="20">
        <f>IFERROR(VLOOKUP(F521,Sheet2!$A:$F,5,0),"")</f>
        <v>1190.1300000000001</v>
      </c>
      <c r="R521" s="20">
        <f>IFERROR(VLOOKUP(F521,Sheet2!$A:$F,6,0),"")</f>
        <v>1272.08</v>
      </c>
      <c r="S521" s="48">
        <f t="shared" si="107"/>
        <v>232254</v>
      </c>
      <c r="T521" s="48">
        <f t="shared" si="108"/>
        <v>238026.00000000003</v>
      </c>
      <c r="U521" s="48">
        <f t="shared" si="109"/>
        <v>254416</v>
      </c>
      <c r="V521" s="48">
        <f t="shared" si="110"/>
        <v>724696</v>
      </c>
      <c r="W521" s="48">
        <f t="shared" si="111"/>
        <v>375570</v>
      </c>
      <c r="X521" s="48">
        <f t="shared" si="112"/>
        <v>5265</v>
      </c>
      <c r="Y521" s="48">
        <f t="shared" si="113"/>
        <v>11055.31</v>
      </c>
      <c r="Z521" s="48">
        <f t="shared" si="114"/>
        <v>1105.5309999999999</v>
      </c>
      <c r="AA521" s="48">
        <f t="shared" si="115"/>
        <v>11176.91841</v>
      </c>
      <c r="AB521" s="42">
        <f t="shared" si="116"/>
        <v>1128868.7594099999</v>
      </c>
    </row>
    <row r="522" spans="1:28" x14ac:dyDescent="0.25">
      <c r="A522" s="41">
        <v>45405</v>
      </c>
      <c r="B522" s="44" t="str">
        <f t="shared" si="105"/>
        <v>Apr</v>
      </c>
      <c r="C522" s="16" t="s">
        <v>3</v>
      </c>
      <c r="D522" s="16"/>
      <c r="E522" s="16" t="s">
        <v>74</v>
      </c>
      <c r="F522" s="16" t="s">
        <v>217</v>
      </c>
      <c r="G522" s="20" t="str">
        <f>IFERROR(VLOOKUP(F522,Sheet2!A:F,2,0),"")</f>
        <v>Dollar Rum</v>
      </c>
      <c r="H522" s="44">
        <f>IFERROR(VLOOKUP(F522,Sheet2!A:G,7,0),"")</f>
        <v>65</v>
      </c>
      <c r="I522" s="56">
        <f t="shared" si="117"/>
        <v>3510</v>
      </c>
      <c r="J522" s="17">
        <v>155</v>
      </c>
      <c r="K522" s="21">
        <v>200</v>
      </c>
      <c r="L522" s="21">
        <v>200</v>
      </c>
      <c r="M522" s="21">
        <v>200</v>
      </c>
      <c r="N522" s="19">
        <f t="shared" si="106"/>
        <v>600</v>
      </c>
      <c r="O522" s="20">
        <v>1</v>
      </c>
      <c r="P522" s="20">
        <f>IFERROR(VLOOKUP(F522,Sheet2!$A:$F,4,0),"")</f>
        <v>1161.27</v>
      </c>
      <c r="Q522" s="20">
        <f>IFERROR(VLOOKUP(F522,Sheet2!$A:$F,5,0),"")</f>
        <v>1190.1300000000001</v>
      </c>
      <c r="R522" s="20">
        <f>IFERROR(VLOOKUP(F522,Sheet2!$A:$F,6,0),"")</f>
        <v>1272.08</v>
      </c>
      <c r="S522" s="48">
        <f t="shared" si="107"/>
        <v>232254</v>
      </c>
      <c r="T522" s="48">
        <f t="shared" si="108"/>
        <v>238026.00000000003</v>
      </c>
      <c r="U522" s="48">
        <f t="shared" si="109"/>
        <v>254416</v>
      </c>
      <c r="V522" s="48">
        <f t="shared" si="110"/>
        <v>724696</v>
      </c>
      <c r="W522" s="48">
        <f t="shared" si="111"/>
        <v>375570</v>
      </c>
      <c r="X522" s="48">
        <f t="shared" si="112"/>
        <v>5265</v>
      </c>
      <c r="Y522" s="48">
        <f t="shared" si="113"/>
        <v>11055.31</v>
      </c>
      <c r="Z522" s="48">
        <f t="shared" si="114"/>
        <v>1105.5309999999999</v>
      </c>
      <c r="AA522" s="48">
        <f t="shared" si="115"/>
        <v>11176.91841</v>
      </c>
      <c r="AB522" s="42">
        <f t="shared" si="116"/>
        <v>1128868.7594099999</v>
      </c>
    </row>
    <row r="523" spans="1:28" x14ac:dyDescent="0.25">
      <c r="A523" s="41">
        <v>45405</v>
      </c>
      <c r="B523" s="44" t="str">
        <f t="shared" si="105"/>
        <v>Apr</v>
      </c>
      <c r="C523" s="16" t="s">
        <v>3</v>
      </c>
      <c r="D523" s="16"/>
      <c r="E523" s="16" t="s">
        <v>38</v>
      </c>
      <c r="F523" s="16" t="s">
        <v>216</v>
      </c>
      <c r="G523" s="20" t="str">
        <f>IFERROR(VLOOKUP(F523,Sheet2!A:F,2,0),"")</f>
        <v>Jugni Saunfi</v>
      </c>
      <c r="H523" s="44">
        <f>IFERROR(VLOOKUP(F523,Sheet2!A:G,7,0),"")</f>
        <v>50</v>
      </c>
      <c r="I523" s="56">
        <f t="shared" si="117"/>
        <v>1350</v>
      </c>
      <c r="J523" s="17">
        <v>156</v>
      </c>
      <c r="K523" s="21">
        <v>0</v>
      </c>
      <c r="L523" s="21">
        <v>200</v>
      </c>
      <c r="M523" s="21">
        <v>100</v>
      </c>
      <c r="N523" s="19">
        <f t="shared" si="106"/>
        <v>300</v>
      </c>
      <c r="O523" s="20">
        <v>1</v>
      </c>
      <c r="P523" s="20">
        <f>IFERROR(VLOOKUP(F523,Sheet2!$A:$F,4,0),"")</f>
        <v>919.43</v>
      </c>
      <c r="Q523" s="20">
        <f>IFERROR(VLOOKUP(F523,Sheet2!$A:$F,5,0),"")</f>
        <v>948.3</v>
      </c>
      <c r="R523" s="20">
        <f>IFERROR(VLOOKUP(F523,Sheet2!$A:$F,6,0),"")</f>
        <v>1030.25</v>
      </c>
      <c r="S523" s="48">
        <f t="shared" si="107"/>
        <v>0</v>
      </c>
      <c r="T523" s="48">
        <f t="shared" si="108"/>
        <v>189660</v>
      </c>
      <c r="U523" s="48">
        <f t="shared" si="109"/>
        <v>103025</v>
      </c>
      <c r="V523" s="48">
        <f t="shared" si="110"/>
        <v>292685</v>
      </c>
      <c r="W523" s="48">
        <f t="shared" si="111"/>
        <v>144450</v>
      </c>
      <c r="X523" s="48">
        <f t="shared" si="112"/>
        <v>2025</v>
      </c>
      <c r="Y523" s="48">
        <f t="shared" si="113"/>
        <v>4391.6000000000004</v>
      </c>
      <c r="Z523" s="48">
        <f t="shared" si="114"/>
        <v>439.16000000000008</v>
      </c>
      <c r="AA523" s="48">
        <f t="shared" si="115"/>
        <v>4439.9075999999995</v>
      </c>
      <c r="AB523" s="42">
        <f t="shared" si="116"/>
        <v>448430.66759999993</v>
      </c>
    </row>
    <row r="524" spans="1:28" x14ac:dyDescent="0.25">
      <c r="A524" s="41">
        <v>45405</v>
      </c>
      <c r="B524" s="44" t="str">
        <f t="shared" si="105"/>
        <v>Apr</v>
      </c>
      <c r="C524" s="16" t="s">
        <v>3</v>
      </c>
      <c r="D524" s="16"/>
      <c r="E524" s="16" t="s">
        <v>17</v>
      </c>
      <c r="F524" s="16" t="s">
        <v>216</v>
      </c>
      <c r="G524" s="20" t="str">
        <f>IFERROR(VLOOKUP(F524,Sheet2!A:F,2,0),"")</f>
        <v>Jugni Saunfi</v>
      </c>
      <c r="H524" s="44">
        <f>IFERROR(VLOOKUP(F524,Sheet2!A:G,7,0),"")</f>
        <v>50</v>
      </c>
      <c r="I524" s="56">
        <f t="shared" si="117"/>
        <v>1350</v>
      </c>
      <c r="J524" s="17">
        <v>157</v>
      </c>
      <c r="K524" s="21">
        <v>0</v>
      </c>
      <c r="L524" s="21">
        <v>150</v>
      </c>
      <c r="M524" s="21">
        <v>150</v>
      </c>
      <c r="N524" s="19">
        <f t="shared" si="106"/>
        <v>300</v>
      </c>
      <c r="O524" s="20">
        <v>1</v>
      </c>
      <c r="P524" s="20">
        <f>IFERROR(VLOOKUP(F524,Sheet2!$A:$F,4,0),"")</f>
        <v>919.43</v>
      </c>
      <c r="Q524" s="20">
        <f>IFERROR(VLOOKUP(F524,Sheet2!$A:$F,5,0),"")</f>
        <v>948.3</v>
      </c>
      <c r="R524" s="20">
        <f>IFERROR(VLOOKUP(F524,Sheet2!$A:$F,6,0),"")</f>
        <v>1030.25</v>
      </c>
      <c r="S524" s="48">
        <f t="shared" si="107"/>
        <v>0</v>
      </c>
      <c r="T524" s="48">
        <f t="shared" si="108"/>
        <v>142245</v>
      </c>
      <c r="U524" s="48">
        <f t="shared" si="109"/>
        <v>154537.5</v>
      </c>
      <c r="V524" s="48">
        <f t="shared" si="110"/>
        <v>296782.5</v>
      </c>
      <c r="W524" s="48">
        <f t="shared" si="111"/>
        <v>144450</v>
      </c>
      <c r="X524" s="48">
        <f t="shared" si="112"/>
        <v>2025</v>
      </c>
      <c r="Y524" s="48">
        <f t="shared" si="113"/>
        <v>4432.5749999999998</v>
      </c>
      <c r="Z524" s="48">
        <f t="shared" si="114"/>
        <v>443.25749999999999</v>
      </c>
      <c r="AA524" s="48">
        <f t="shared" si="115"/>
        <v>4481.3333250000005</v>
      </c>
      <c r="AB524" s="42">
        <f t="shared" si="116"/>
        <v>452614.66582500003</v>
      </c>
    </row>
    <row r="525" spans="1:28" x14ac:dyDescent="0.25">
      <c r="A525" s="41">
        <v>45405</v>
      </c>
      <c r="B525" s="44" t="str">
        <f t="shared" si="105"/>
        <v>Apr</v>
      </c>
      <c r="C525" s="16" t="s">
        <v>3</v>
      </c>
      <c r="D525" s="16"/>
      <c r="E525" s="16" t="s">
        <v>16</v>
      </c>
      <c r="F525" s="16" t="s">
        <v>216</v>
      </c>
      <c r="G525" s="20" t="str">
        <f>IFERROR(VLOOKUP(F525,Sheet2!A:F,2,0),"")</f>
        <v>Jugni Saunfi</v>
      </c>
      <c r="H525" s="44">
        <f>IFERROR(VLOOKUP(F525,Sheet2!A:G,7,0),"")</f>
        <v>50</v>
      </c>
      <c r="I525" s="56">
        <f t="shared" si="117"/>
        <v>1350</v>
      </c>
      <c r="J525" s="17">
        <v>158</v>
      </c>
      <c r="K525" s="21">
        <v>0</v>
      </c>
      <c r="L525" s="21">
        <v>150</v>
      </c>
      <c r="M525" s="21">
        <v>150</v>
      </c>
      <c r="N525" s="19">
        <f t="shared" si="106"/>
        <v>300</v>
      </c>
      <c r="O525" s="20">
        <v>1</v>
      </c>
      <c r="P525" s="20">
        <f>IFERROR(VLOOKUP(F525,Sheet2!$A:$F,4,0),"")</f>
        <v>919.43</v>
      </c>
      <c r="Q525" s="20">
        <f>IFERROR(VLOOKUP(F525,Sheet2!$A:$F,5,0),"")</f>
        <v>948.3</v>
      </c>
      <c r="R525" s="20">
        <f>IFERROR(VLOOKUP(F525,Sheet2!$A:$F,6,0),"")</f>
        <v>1030.25</v>
      </c>
      <c r="S525" s="48">
        <f t="shared" si="107"/>
        <v>0</v>
      </c>
      <c r="T525" s="48">
        <f t="shared" si="108"/>
        <v>142245</v>
      </c>
      <c r="U525" s="48">
        <f t="shared" si="109"/>
        <v>154537.5</v>
      </c>
      <c r="V525" s="48">
        <f t="shared" si="110"/>
        <v>296782.5</v>
      </c>
      <c r="W525" s="48">
        <f t="shared" si="111"/>
        <v>144450</v>
      </c>
      <c r="X525" s="48">
        <f t="shared" si="112"/>
        <v>2025</v>
      </c>
      <c r="Y525" s="48">
        <f t="shared" si="113"/>
        <v>4432.5749999999998</v>
      </c>
      <c r="Z525" s="48">
        <f t="shared" si="114"/>
        <v>443.25749999999999</v>
      </c>
      <c r="AA525" s="48">
        <f t="shared" si="115"/>
        <v>4481.3333250000005</v>
      </c>
      <c r="AB525" s="42">
        <f t="shared" si="116"/>
        <v>452614.66582500003</v>
      </c>
    </row>
    <row r="526" spans="1:28" x14ac:dyDescent="0.25">
      <c r="A526" s="41">
        <v>45405</v>
      </c>
      <c r="B526" s="44" t="str">
        <f t="shared" si="105"/>
        <v>Apr</v>
      </c>
      <c r="C526" s="16" t="s">
        <v>3</v>
      </c>
      <c r="D526" s="16"/>
      <c r="E526" s="16" t="s">
        <v>40</v>
      </c>
      <c r="F526" s="16" t="s">
        <v>217</v>
      </c>
      <c r="G526" s="20" t="str">
        <f>IFERROR(VLOOKUP(F526,Sheet2!A:F,2,0),"")</f>
        <v>Dollar Rum</v>
      </c>
      <c r="H526" s="44">
        <f>IFERROR(VLOOKUP(F526,Sheet2!A:G,7,0),"")</f>
        <v>65</v>
      </c>
      <c r="I526" s="56">
        <f t="shared" si="117"/>
        <v>1755</v>
      </c>
      <c r="J526" s="17">
        <v>159</v>
      </c>
      <c r="K526" s="21">
        <v>150</v>
      </c>
      <c r="L526" s="21">
        <v>75</v>
      </c>
      <c r="M526" s="21">
        <v>75</v>
      </c>
      <c r="N526" s="19">
        <f t="shared" si="106"/>
        <v>300</v>
      </c>
      <c r="O526" s="20">
        <v>1</v>
      </c>
      <c r="P526" s="20">
        <f>IFERROR(VLOOKUP(F526,Sheet2!$A:$F,4,0),"")</f>
        <v>1161.27</v>
      </c>
      <c r="Q526" s="20">
        <f>IFERROR(VLOOKUP(F526,Sheet2!$A:$F,5,0),"")</f>
        <v>1190.1300000000001</v>
      </c>
      <c r="R526" s="20">
        <f>IFERROR(VLOOKUP(F526,Sheet2!$A:$F,6,0),"")</f>
        <v>1272.08</v>
      </c>
      <c r="S526" s="48">
        <f t="shared" si="107"/>
        <v>174190.5</v>
      </c>
      <c r="T526" s="48">
        <f t="shared" si="108"/>
        <v>89259.750000000015</v>
      </c>
      <c r="U526" s="48">
        <f t="shared" si="109"/>
        <v>95406</v>
      </c>
      <c r="V526" s="48">
        <f t="shared" si="110"/>
        <v>358856.25</v>
      </c>
      <c r="W526" s="48">
        <f t="shared" si="111"/>
        <v>187785</v>
      </c>
      <c r="X526" s="48">
        <f t="shared" si="112"/>
        <v>2632.5</v>
      </c>
      <c r="Y526" s="48">
        <f t="shared" si="113"/>
        <v>5492.7375000000002</v>
      </c>
      <c r="Z526" s="48">
        <f t="shared" si="114"/>
        <v>549.27375000000006</v>
      </c>
      <c r="AA526" s="48">
        <f t="shared" si="115"/>
        <v>5553.1576125000011</v>
      </c>
      <c r="AB526" s="42">
        <f t="shared" si="116"/>
        <v>560868.91886250011</v>
      </c>
    </row>
    <row r="527" spans="1:28" x14ac:dyDescent="0.25">
      <c r="A527" s="41">
        <v>45405</v>
      </c>
      <c r="B527" s="44" t="str">
        <f t="shared" si="105"/>
        <v>Apr</v>
      </c>
      <c r="C527" s="16" t="s">
        <v>3</v>
      </c>
      <c r="D527" s="16"/>
      <c r="E527" s="16" t="s">
        <v>40</v>
      </c>
      <c r="F527" s="16" t="s">
        <v>217</v>
      </c>
      <c r="G527" s="20" t="str">
        <f>IFERROR(VLOOKUP(F527,Sheet2!A:F,2,0),"")</f>
        <v>Dollar Rum</v>
      </c>
      <c r="H527" s="44">
        <f>IFERROR(VLOOKUP(F527,Sheet2!A:G,7,0),"")</f>
        <v>65</v>
      </c>
      <c r="I527" s="56">
        <f t="shared" si="117"/>
        <v>1755</v>
      </c>
      <c r="J527" s="17">
        <v>160</v>
      </c>
      <c r="K527" s="21">
        <v>150</v>
      </c>
      <c r="L527" s="21">
        <v>75</v>
      </c>
      <c r="M527" s="21">
        <v>75</v>
      </c>
      <c r="N527" s="19">
        <f t="shared" si="106"/>
        <v>300</v>
      </c>
      <c r="O527" s="20">
        <v>1</v>
      </c>
      <c r="P527" s="20">
        <f>IFERROR(VLOOKUP(F527,Sheet2!$A:$F,4,0),"")</f>
        <v>1161.27</v>
      </c>
      <c r="Q527" s="20">
        <f>IFERROR(VLOOKUP(F527,Sheet2!$A:$F,5,0),"")</f>
        <v>1190.1300000000001</v>
      </c>
      <c r="R527" s="20">
        <f>IFERROR(VLOOKUP(F527,Sheet2!$A:$F,6,0),"")</f>
        <v>1272.08</v>
      </c>
      <c r="S527" s="48">
        <f t="shared" si="107"/>
        <v>174190.5</v>
      </c>
      <c r="T527" s="48">
        <f t="shared" si="108"/>
        <v>89259.750000000015</v>
      </c>
      <c r="U527" s="48">
        <f t="shared" si="109"/>
        <v>95406</v>
      </c>
      <c r="V527" s="48">
        <f t="shared" si="110"/>
        <v>358856.25</v>
      </c>
      <c r="W527" s="48">
        <f t="shared" si="111"/>
        <v>187785</v>
      </c>
      <c r="X527" s="48">
        <f t="shared" si="112"/>
        <v>2632.5</v>
      </c>
      <c r="Y527" s="48">
        <f t="shared" si="113"/>
        <v>5492.7375000000002</v>
      </c>
      <c r="Z527" s="48">
        <f t="shared" si="114"/>
        <v>549.27375000000006</v>
      </c>
      <c r="AA527" s="48">
        <f t="shared" si="115"/>
        <v>5553.1576125000011</v>
      </c>
      <c r="AB527" s="42">
        <f t="shared" si="116"/>
        <v>560868.91886250011</v>
      </c>
    </row>
    <row r="528" spans="1:28" x14ac:dyDescent="0.25">
      <c r="A528" s="41">
        <v>45405</v>
      </c>
      <c r="B528" s="44" t="str">
        <f t="shared" si="105"/>
        <v>Apr</v>
      </c>
      <c r="C528" s="16" t="s">
        <v>3</v>
      </c>
      <c r="D528" s="16"/>
      <c r="E528" s="16" t="s">
        <v>125</v>
      </c>
      <c r="F528" s="16" t="s">
        <v>217</v>
      </c>
      <c r="G528" s="20" t="str">
        <f>IFERROR(VLOOKUP(F528,Sheet2!A:F,2,0),"")</f>
        <v>Dollar Rum</v>
      </c>
      <c r="H528" s="44">
        <f>IFERROR(VLOOKUP(F528,Sheet2!A:G,7,0),"")</f>
        <v>65</v>
      </c>
      <c r="I528" s="56">
        <f t="shared" si="117"/>
        <v>1755</v>
      </c>
      <c r="J528" s="17">
        <v>161</v>
      </c>
      <c r="K528" s="21">
        <v>75</v>
      </c>
      <c r="L528" s="21">
        <v>75</v>
      </c>
      <c r="M528" s="21">
        <v>150</v>
      </c>
      <c r="N528" s="19">
        <f t="shared" si="106"/>
        <v>300</v>
      </c>
      <c r="O528" s="20">
        <v>1</v>
      </c>
      <c r="P528" s="20">
        <f>IFERROR(VLOOKUP(F528,Sheet2!$A:$F,4,0),"")</f>
        <v>1161.27</v>
      </c>
      <c r="Q528" s="20">
        <f>IFERROR(VLOOKUP(F528,Sheet2!$A:$F,5,0),"")</f>
        <v>1190.1300000000001</v>
      </c>
      <c r="R528" s="20">
        <f>IFERROR(VLOOKUP(F528,Sheet2!$A:$F,6,0),"")</f>
        <v>1272.08</v>
      </c>
      <c r="S528" s="48">
        <f t="shared" si="107"/>
        <v>87095.25</v>
      </c>
      <c r="T528" s="48">
        <f t="shared" si="108"/>
        <v>89259.750000000015</v>
      </c>
      <c r="U528" s="48">
        <f t="shared" si="109"/>
        <v>190812</v>
      </c>
      <c r="V528" s="48">
        <f t="shared" si="110"/>
        <v>367167</v>
      </c>
      <c r="W528" s="48">
        <f t="shared" si="111"/>
        <v>187785</v>
      </c>
      <c r="X528" s="48">
        <f t="shared" si="112"/>
        <v>2632.5</v>
      </c>
      <c r="Y528" s="48">
        <f t="shared" si="113"/>
        <v>5575.8450000000003</v>
      </c>
      <c r="Z528" s="48">
        <f t="shared" si="114"/>
        <v>557.58450000000005</v>
      </c>
      <c r="AA528" s="48">
        <f t="shared" si="115"/>
        <v>5637.1792949999999</v>
      </c>
      <c r="AB528" s="42">
        <f t="shared" si="116"/>
        <v>569355.10879500001</v>
      </c>
    </row>
    <row r="529" spans="1:28" x14ac:dyDescent="0.25">
      <c r="A529" s="41">
        <v>45405</v>
      </c>
      <c r="B529" s="44" t="str">
        <f t="shared" si="105"/>
        <v>Apr</v>
      </c>
      <c r="C529" s="16" t="s">
        <v>3</v>
      </c>
      <c r="D529" s="16"/>
      <c r="E529" s="16" t="s">
        <v>61</v>
      </c>
      <c r="F529" s="16" t="s">
        <v>216</v>
      </c>
      <c r="G529" s="20" t="str">
        <f>IFERROR(VLOOKUP(F529,Sheet2!A:F,2,0),"")</f>
        <v>Jugni Saunfi</v>
      </c>
      <c r="H529" s="44">
        <f>IFERROR(VLOOKUP(F529,Sheet2!A:G,7,0),"")</f>
        <v>50</v>
      </c>
      <c r="I529" s="56">
        <f t="shared" si="117"/>
        <v>450</v>
      </c>
      <c r="J529" s="17">
        <v>162</v>
      </c>
      <c r="K529" s="21">
        <v>0</v>
      </c>
      <c r="L529" s="21">
        <v>0</v>
      </c>
      <c r="M529" s="21">
        <v>100</v>
      </c>
      <c r="N529" s="19">
        <f t="shared" si="106"/>
        <v>100</v>
      </c>
      <c r="O529" s="20">
        <v>1</v>
      </c>
      <c r="P529" s="20">
        <f>IFERROR(VLOOKUP(F529,Sheet2!$A:$F,4,0),"")</f>
        <v>919.43</v>
      </c>
      <c r="Q529" s="20">
        <f>IFERROR(VLOOKUP(F529,Sheet2!$A:$F,5,0),"")</f>
        <v>948.3</v>
      </c>
      <c r="R529" s="20">
        <f>IFERROR(VLOOKUP(F529,Sheet2!$A:$F,6,0),"")</f>
        <v>1030.25</v>
      </c>
      <c r="S529" s="48">
        <f t="shared" si="107"/>
        <v>0</v>
      </c>
      <c r="T529" s="48">
        <f t="shared" si="108"/>
        <v>0</v>
      </c>
      <c r="U529" s="48">
        <f t="shared" si="109"/>
        <v>103025</v>
      </c>
      <c r="V529" s="48">
        <f t="shared" si="110"/>
        <v>103025</v>
      </c>
      <c r="W529" s="48">
        <f t="shared" si="111"/>
        <v>48150</v>
      </c>
      <c r="X529" s="48">
        <f t="shared" si="112"/>
        <v>675</v>
      </c>
      <c r="Y529" s="48">
        <f t="shared" si="113"/>
        <v>1518.5</v>
      </c>
      <c r="Z529" s="48">
        <f t="shared" si="114"/>
        <v>151.85</v>
      </c>
      <c r="AA529" s="48">
        <f t="shared" si="115"/>
        <v>1535.2035000000001</v>
      </c>
      <c r="AB529" s="42">
        <f t="shared" si="116"/>
        <v>155055.55350000001</v>
      </c>
    </row>
    <row r="530" spans="1:28" x14ac:dyDescent="0.25">
      <c r="A530" s="41">
        <v>45405</v>
      </c>
      <c r="B530" s="44" t="str">
        <f t="shared" si="105"/>
        <v>Apr</v>
      </c>
      <c r="C530" s="16" t="s">
        <v>3</v>
      </c>
      <c r="D530" s="16"/>
      <c r="E530" s="16" t="s">
        <v>35</v>
      </c>
      <c r="F530" s="16" t="s">
        <v>216</v>
      </c>
      <c r="G530" s="20" t="str">
        <f>IFERROR(VLOOKUP(F530,Sheet2!A:F,2,0),"")</f>
        <v>Jugni Saunfi</v>
      </c>
      <c r="H530" s="44">
        <f>IFERROR(VLOOKUP(F530,Sheet2!A:G,7,0),"")</f>
        <v>50</v>
      </c>
      <c r="I530" s="56">
        <f t="shared" si="117"/>
        <v>2700</v>
      </c>
      <c r="J530" s="17">
        <v>163</v>
      </c>
      <c r="K530" s="21">
        <v>400</v>
      </c>
      <c r="L530" s="21">
        <v>100</v>
      </c>
      <c r="M530" s="21">
        <v>100</v>
      </c>
      <c r="N530" s="19">
        <f t="shared" si="106"/>
        <v>600</v>
      </c>
      <c r="O530" s="20">
        <v>1</v>
      </c>
      <c r="P530" s="20">
        <f>IFERROR(VLOOKUP(F530,Sheet2!$A:$F,4,0),"")</f>
        <v>919.43</v>
      </c>
      <c r="Q530" s="20">
        <f>IFERROR(VLOOKUP(F530,Sheet2!$A:$F,5,0),"")</f>
        <v>948.3</v>
      </c>
      <c r="R530" s="20">
        <f>IFERROR(VLOOKUP(F530,Sheet2!$A:$F,6,0),"")</f>
        <v>1030.25</v>
      </c>
      <c r="S530" s="48">
        <f t="shared" si="107"/>
        <v>367772</v>
      </c>
      <c r="T530" s="48">
        <f t="shared" si="108"/>
        <v>94830</v>
      </c>
      <c r="U530" s="48">
        <f t="shared" si="109"/>
        <v>103025</v>
      </c>
      <c r="V530" s="48">
        <f t="shared" si="110"/>
        <v>565627</v>
      </c>
      <c r="W530" s="48">
        <f t="shared" si="111"/>
        <v>288900</v>
      </c>
      <c r="X530" s="48">
        <f t="shared" si="112"/>
        <v>4050</v>
      </c>
      <c r="Y530" s="48">
        <f t="shared" si="113"/>
        <v>8585.77</v>
      </c>
      <c r="Z530" s="48">
        <f t="shared" si="114"/>
        <v>858.57700000000011</v>
      </c>
      <c r="AA530" s="48">
        <f t="shared" si="115"/>
        <v>8680.2134700000006</v>
      </c>
      <c r="AB530" s="42">
        <f t="shared" si="116"/>
        <v>876701.56047000003</v>
      </c>
    </row>
    <row r="531" spans="1:28" x14ac:dyDescent="0.25">
      <c r="A531" s="41">
        <v>45405</v>
      </c>
      <c r="B531" s="44" t="str">
        <f t="shared" si="105"/>
        <v>Apr</v>
      </c>
      <c r="C531" s="16" t="s">
        <v>3</v>
      </c>
      <c r="D531" s="16"/>
      <c r="E531" s="16" t="s">
        <v>20</v>
      </c>
      <c r="F531" s="16" t="s">
        <v>216</v>
      </c>
      <c r="G531" s="20" t="str">
        <f>IFERROR(VLOOKUP(F531,Sheet2!A:F,2,0),"")</f>
        <v>Jugni Saunfi</v>
      </c>
      <c r="H531" s="44">
        <f>IFERROR(VLOOKUP(F531,Sheet2!A:G,7,0),"")</f>
        <v>50</v>
      </c>
      <c r="I531" s="56">
        <f t="shared" si="117"/>
        <v>4500</v>
      </c>
      <c r="J531" s="17">
        <v>164</v>
      </c>
      <c r="K531" s="21">
        <v>500</v>
      </c>
      <c r="L531" s="21">
        <v>400</v>
      </c>
      <c r="M531" s="21">
        <v>100</v>
      </c>
      <c r="N531" s="19">
        <f t="shared" si="106"/>
        <v>1000</v>
      </c>
      <c r="O531" s="20">
        <v>1</v>
      </c>
      <c r="P531" s="20">
        <f>IFERROR(VLOOKUP(F531,Sheet2!$A:$F,4,0),"")</f>
        <v>919.43</v>
      </c>
      <c r="Q531" s="20">
        <f>IFERROR(VLOOKUP(F531,Sheet2!$A:$F,5,0),"")</f>
        <v>948.3</v>
      </c>
      <c r="R531" s="20">
        <f>IFERROR(VLOOKUP(F531,Sheet2!$A:$F,6,0),"")</f>
        <v>1030.25</v>
      </c>
      <c r="S531" s="48">
        <f t="shared" si="107"/>
        <v>459715</v>
      </c>
      <c r="T531" s="48">
        <f t="shared" si="108"/>
        <v>379320</v>
      </c>
      <c r="U531" s="48">
        <f t="shared" si="109"/>
        <v>103025</v>
      </c>
      <c r="V531" s="48">
        <f t="shared" si="110"/>
        <v>942060</v>
      </c>
      <c r="W531" s="48">
        <f t="shared" si="111"/>
        <v>481500</v>
      </c>
      <c r="X531" s="48">
        <f t="shared" si="112"/>
        <v>6750</v>
      </c>
      <c r="Y531" s="48">
        <f t="shared" si="113"/>
        <v>14303.1</v>
      </c>
      <c r="Z531" s="48">
        <f t="shared" si="114"/>
        <v>1430.3100000000002</v>
      </c>
      <c r="AA531" s="48">
        <f t="shared" si="115"/>
        <v>14460.434100000002</v>
      </c>
      <c r="AB531" s="42">
        <f t="shared" si="116"/>
        <v>1460503.8441000001</v>
      </c>
    </row>
    <row r="532" spans="1:28" x14ac:dyDescent="0.25">
      <c r="A532" s="41">
        <v>45405</v>
      </c>
      <c r="B532" s="44" t="str">
        <f t="shared" si="105"/>
        <v>Apr</v>
      </c>
      <c r="C532" s="16" t="s">
        <v>26</v>
      </c>
      <c r="D532" s="16"/>
      <c r="E532" s="16" t="s">
        <v>126</v>
      </c>
      <c r="F532" s="16" t="s">
        <v>213</v>
      </c>
      <c r="G532" s="20" t="str">
        <f>IFERROR(VLOOKUP(F532,Sheet2!A:F,2,0),"")</f>
        <v>Malwa</v>
      </c>
      <c r="H532" s="44">
        <f>IFERROR(VLOOKUP(F532,Sheet2!A:G,7,0),"")</f>
        <v>50</v>
      </c>
      <c r="I532" s="56">
        <f t="shared" si="117"/>
        <v>1800</v>
      </c>
      <c r="J532" s="17">
        <v>68</v>
      </c>
      <c r="K532" s="21">
        <v>400</v>
      </c>
      <c r="L532" s="21">
        <v>0</v>
      </c>
      <c r="M532" s="21">
        <v>0</v>
      </c>
      <c r="N532" s="19">
        <f t="shared" si="106"/>
        <v>400</v>
      </c>
      <c r="O532" s="20">
        <v>1</v>
      </c>
      <c r="P532" s="20">
        <f>IFERROR(VLOOKUP(F532,Sheet2!$A:$F,4,0),"")</f>
        <v>919.43</v>
      </c>
      <c r="Q532" s="20">
        <f>IFERROR(VLOOKUP(F532,Sheet2!$A:$F,5,0),"")</f>
        <v>948.3</v>
      </c>
      <c r="R532" s="20">
        <f>IFERROR(VLOOKUP(F532,Sheet2!$A:$F,6,0),"")</f>
        <v>1030.25</v>
      </c>
      <c r="S532" s="48">
        <f t="shared" si="107"/>
        <v>367772</v>
      </c>
      <c r="T532" s="48">
        <f t="shared" si="108"/>
        <v>0</v>
      </c>
      <c r="U532" s="48">
        <f t="shared" si="109"/>
        <v>0</v>
      </c>
      <c r="V532" s="48">
        <f t="shared" si="110"/>
        <v>367772</v>
      </c>
      <c r="W532" s="48">
        <f t="shared" si="111"/>
        <v>192600</v>
      </c>
      <c r="X532" s="48">
        <f t="shared" si="112"/>
        <v>2700</v>
      </c>
      <c r="Y532" s="48">
        <f t="shared" si="113"/>
        <v>5630.72</v>
      </c>
      <c r="Z532" s="48">
        <f t="shared" si="114"/>
        <v>563.072</v>
      </c>
      <c r="AA532" s="48">
        <f t="shared" si="115"/>
        <v>5692.6579200000006</v>
      </c>
      <c r="AB532" s="42">
        <f t="shared" si="116"/>
        <v>574958.44992000004</v>
      </c>
    </row>
    <row r="533" spans="1:28" x14ac:dyDescent="0.25">
      <c r="A533" s="41">
        <v>45405</v>
      </c>
      <c r="B533" s="44" t="str">
        <f t="shared" si="105"/>
        <v>Apr</v>
      </c>
      <c r="C533" s="16" t="s">
        <v>26</v>
      </c>
      <c r="D533" s="16"/>
      <c r="E533" s="16" t="s">
        <v>126</v>
      </c>
      <c r="F533" s="16" t="s">
        <v>213</v>
      </c>
      <c r="G533" s="20" t="str">
        <f>IFERROR(VLOOKUP(F533,Sheet2!A:F,2,0),"")</f>
        <v>Malwa</v>
      </c>
      <c r="H533" s="44">
        <f>IFERROR(VLOOKUP(F533,Sheet2!A:G,7,0),"")</f>
        <v>50</v>
      </c>
      <c r="I533" s="56">
        <f t="shared" si="117"/>
        <v>1800</v>
      </c>
      <c r="J533" s="17">
        <v>69</v>
      </c>
      <c r="K533" s="21">
        <v>0</v>
      </c>
      <c r="L533" s="21">
        <v>0</v>
      </c>
      <c r="M533" s="21">
        <v>400</v>
      </c>
      <c r="N533" s="19">
        <f t="shared" si="106"/>
        <v>400</v>
      </c>
      <c r="O533" s="20">
        <v>1</v>
      </c>
      <c r="P533" s="20">
        <f>IFERROR(VLOOKUP(F533,Sheet2!$A:$F,4,0),"")</f>
        <v>919.43</v>
      </c>
      <c r="Q533" s="20">
        <f>IFERROR(VLOOKUP(F533,Sheet2!$A:$F,5,0),"")</f>
        <v>948.3</v>
      </c>
      <c r="R533" s="20">
        <f>IFERROR(VLOOKUP(F533,Sheet2!$A:$F,6,0),"")</f>
        <v>1030.25</v>
      </c>
      <c r="S533" s="48">
        <f t="shared" si="107"/>
        <v>0</v>
      </c>
      <c r="T533" s="48">
        <f t="shared" si="108"/>
        <v>0</v>
      </c>
      <c r="U533" s="48">
        <f t="shared" si="109"/>
        <v>412100</v>
      </c>
      <c r="V533" s="48">
        <f t="shared" si="110"/>
        <v>412100</v>
      </c>
      <c r="W533" s="48">
        <f t="shared" si="111"/>
        <v>192600</v>
      </c>
      <c r="X533" s="48">
        <f t="shared" si="112"/>
        <v>2700</v>
      </c>
      <c r="Y533" s="48">
        <f t="shared" si="113"/>
        <v>6074</v>
      </c>
      <c r="Z533" s="48">
        <f t="shared" si="114"/>
        <v>607.4</v>
      </c>
      <c r="AA533" s="48">
        <f t="shared" si="115"/>
        <v>6140.8140000000003</v>
      </c>
      <c r="AB533" s="42">
        <f t="shared" si="116"/>
        <v>620222.21400000004</v>
      </c>
    </row>
    <row r="534" spans="1:28" x14ac:dyDescent="0.25">
      <c r="A534" s="41">
        <v>45405</v>
      </c>
      <c r="B534" s="44" t="str">
        <f t="shared" si="105"/>
        <v>Apr</v>
      </c>
      <c r="C534" s="16" t="s">
        <v>26</v>
      </c>
      <c r="D534" s="16"/>
      <c r="E534" s="16" t="s">
        <v>126</v>
      </c>
      <c r="F534" s="16" t="s">
        <v>213</v>
      </c>
      <c r="G534" s="20" t="str">
        <f>IFERROR(VLOOKUP(F534,Sheet2!A:F,2,0),"")</f>
        <v>Malwa</v>
      </c>
      <c r="H534" s="44">
        <f>IFERROR(VLOOKUP(F534,Sheet2!A:G,7,0),"")</f>
        <v>50</v>
      </c>
      <c r="I534" s="56">
        <f t="shared" si="117"/>
        <v>2700</v>
      </c>
      <c r="J534" s="17">
        <v>70</v>
      </c>
      <c r="K534" s="21">
        <v>0</v>
      </c>
      <c r="L534" s="21">
        <v>600</v>
      </c>
      <c r="M534" s="21">
        <v>0</v>
      </c>
      <c r="N534" s="19">
        <f t="shared" si="106"/>
        <v>600</v>
      </c>
      <c r="O534" s="20">
        <v>1</v>
      </c>
      <c r="P534" s="20">
        <f>IFERROR(VLOOKUP(F534,Sheet2!$A:$F,4,0),"")</f>
        <v>919.43</v>
      </c>
      <c r="Q534" s="20">
        <f>IFERROR(VLOOKUP(F534,Sheet2!$A:$F,5,0),"")</f>
        <v>948.3</v>
      </c>
      <c r="R534" s="20">
        <f>IFERROR(VLOOKUP(F534,Sheet2!$A:$F,6,0),"")</f>
        <v>1030.25</v>
      </c>
      <c r="S534" s="48">
        <f t="shared" si="107"/>
        <v>0</v>
      </c>
      <c r="T534" s="48">
        <f t="shared" si="108"/>
        <v>568980</v>
      </c>
      <c r="U534" s="48">
        <f t="shared" si="109"/>
        <v>0</v>
      </c>
      <c r="V534" s="48">
        <f t="shared" si="110"/>
        <v>568980</v>
      </c>
      <c r="W534" s="48">
        <f t="shared" si="111"/>
        <v>288900</v>
      </c>
      <c r="X534" s="48">
        <f t="shared" si="112"/>
        <v>4050</v>
      </c>
      <c r="Y534" s="48">
        <f t="shared" si="113"/>
        <v>8619.2999999999993</v>
      </c>
      <c r="Z534" s="48">
        <f t="shared" si="114"/>
        <v>861.93</v>
      </c>
      <c r="AA534" s="48">
        <f t="shared" si="115"/>
        <v>8714.1123000000007</v>
      </c>
      <c r="AB534" s="42">
        <f t="shared" si="116"/>
        <v>880125.34230000013</v>
      </c>
    </row>
    <row r="535" spans="1:28" x14ac:dyDescent="0.25">
      <c r="A535" s="41">
        <v>45405</v>
      </c>
      <c r="B535" s="44" t="str">
        <f t="shared" si="105"/>
        <v>Apr</v>
      </c>
      <c r="C535" s="16" t="s">
        <v>26</v>
      </c>
      <c r="D535" s="16"/>
      <c r="E535" s="16" t="s">
        <v>126</v>
      </c>
      <c r="F535" s="16" t="s">
        <v>213</v>
      </c>
      <c r="G535" s="20" t="str">
        <f>IFERROR(VLOOKUP(F535,Sheet2!A:F,2,0),"")</f>
        <v>Malwa</v>
      </c>
      <c r="H535" s="44">
        <f>IFERROR(VLOOKUP(F535,Sheet2!A:G,7,0),"")</f>
        <v>50</v>
      </c>
      <c r="I535" s="56">
        <f t="shared" si="117"/>
        <v>2700</v>
      </c>
      <c r="J535" s="17">
        <v>71</v>
      </c>
      <c r="K535" s="21">
        <v>600</v>
      </c>
      <c r="L535" s="21">
        <v>0</v>
      </c>
      <c r="M535" s="21">
        <v>0</v>
      </c>
      <c r="N535" s="19">
        <f t="shared" si="106"/>
        <v>600</v>
      </c>
      <c r="O535" s="20">
        <v>1</v>
      </c>
      <c r="P535" s="20">
        <f>IFERROR(VLOOKUP(F535,Sheet2!$A:$F,4,0),"")</f>
        <v>919.43</v>
      </c>
      <c r="Q535" s="20">
        <f>IFERROR(VLOOKUP(F535,Sheet2!$A:$F,5,0),"")</f>
        <v>948.3</v>
      </c>
      <c r="R535" s="20">
        <f>IFERROR(VLOOKUP(F535,Sheet2!$A:$F,6,0),"")</f>
        <v>1030.25</v>
      </c>
      <c r="S535" s="48">
        <f t="shared" si="107"/>
        <v>551658</v>
      </c>
      <c r="T535" s="48">
        <f t="shared" si="108"/>
        <v>0</v>
      </c>
      <c r="U535" s="48">
        <f t="shared" si="109"/>
        <v>0</v>
      </c>
      <c r="V535" s="48">
        <f t="shared" si="110"/>
        <v>551658</v>
      </c>
      <c r="W535" s="48">
        <f t="shared" si="111"/>
        <v>288900</v>
      </c>
      <c r="X535" s="48">
        <f t="shared" si="112"/>
        <v>4050</v>
      </c>
      <c r="Y535" s="48">
        <f t="shared" si="113"/>
        <v>8446.08</v>
      </c>
      <c r="Z535" s="48">
        <f t="shared" si="114"/>
        <v>844.60800000000006</v>
      </c>
      <c r="AA535" s="48">
        <f t="shared" si="115"/>
        <v>8538.9868800000004</v>
      </c>
      <c r="AB535" s="42">
        <f t="shared" si="116"/>
        <v>862437.67487999995</v>
      </c>
    </row>
    <row r="536" spans="1:28" x14ac:dyDescent="0.25">
      <c r="A536" s="41">
        <v>45405</v>
      </c>
      <c r="B536" s="44" t="str">
        <f t="shared" si="105"/>
        <v>Apr</v>
      </c>
      <c r="C536" s="16" t="s">
        <v>26</v>
      </c>
      <c r="D536" s="16"/>
      <c r="E536" s="16" t="s">
        <v>126</v>
      </c>
      <c r="F536" s="16" t="s">
        <v>213</v>
      </c>
      <c r="G536" s="20" t="str">
        <f>IFERROR(VLOOKUP(F536,Sheet2!A:F,2,0),"")</f>
        <v>Malwa</v>
      </c>
      <c r="H536" s="44">
        <f>IFERROR(VLOOKUP(F536,Sheet2!A:G,7,0),"")</f>
        <v>50</v>
      </c>
      <c r="I536" s="56">
        <f t="shared" si="117"/>
        <v>1800</v>
      </c>
      <c r="J536" s="17">
        <v>72</v>
      </c>
      <c r="K536" s="21">
        <v>0</v>
      </c>
      <c r="L536" s="21">
        <v>400</v>
      </c>
      <c r="M536" s="21">
        <v>0</v>
      </c>
      <c r="N536" s="19">
        <f t="shared" si="106"/>
        <v>400</v>
      </c>
      <c r="O536" s="20">
        <v>1</v>
      </c>
      <c r="P536" s="20">
        <f>IFERROR(VLOOKUP(F536,Sheet2!$A:$F,4,0),"")</f>
        <v>919.43</v>
      </c>
      <c r="Q536" s="20">
        <f>IFERROR(VLOOKUP(F536,Sheet2!$A:$F,5,0),"")</f>
        <v>948.3</v>
      </c>
      <c r="R536" s="20">
        <f>IFERROR(VLOOKUP(F536,Sheet2!$A:$F,6,0),"")</f>
        <v>1030.25</v>
      </c>
      <c r="S536" s="48">
        <f t="shared" si="107"/>
        <v>0</v>
      </c>
      <c r="T536" s="48">
        <f t="shared" si="108"/>
        <v>379320</v>
      </c>
      <c r="U536" s="48">
        <f t="shared" si="109"/>
        <v>0</v>
      </c>
      <c r="V536" s="48">
        <f t="shared" si="110"/>
        <v>379320</v>
      </c>
      <c r="W536" s="48">
        <f t="shared" si="111"/>
        <v>192600</v>
      </c>
      <c r="X536" s="48">
        <f t="shared" si="112"/>
        <v>2700</v>
      </c>
      <c r="Y536" s="48">
        <f t="shared" si="113"/>
        <v>5746.2</v>
      </c>
      <c r="Z536" s="48">
        <f t="shared" si="114"/>
        <v>574.62</v>
      </c>
      <c r="AA536" s="48">
        <f t="shared" si="115"/>
        <v>5809.4081999999999</v>
      </c>
      <c r="AB536" s="42">
        <f t="shared" si="116"/>
        <v>586750.2281999999</v>
      </c>
    </row>
    <row r="537" spans="1:28" x14ac:dyDescent="0.25">
      <c r="A537" s="41">
        <v>45405</v>
      </c>
      <c r="B537" s="44" t="str">
        <f t="shared" si="105"/>
        <v>Apr</v>
      </c>
      <c r="C537" s="16" t="s">
        <v>26</v>
      </c>
      <c r="D537" s="16"/>
      <c r="E537" s="16" t="s">
        <v>126</v>
      </c>
      <c r="F537" s="16" t="s">
        <v>213</v>
      </c>
      <c r="G537" s="20" t="str">
        <f>IFERROR(VLOOKUP(F537,Sheet2!A:F,2,0),"")</f>
        <v>Malwa</v>
      </c>
      <c r="H537" s="44">
        <f>IFERROR(VLOOKUP(F537,Sheet2!A:G,7,0),"")</f>
        <v>50</v>
      </c>
      <c r="I537" s="56">
        <f t="shared" si="117"/>
        <v>1800</v>
      </c>
      <c r="J537" s="17">
        <v>73</v>
      </c>
      <c r="K537" s="21">
        <v>0</v>
      </c>
      <c r="L537" s="21">
        <v>0</v>
      </c>
      <c r="M537" s="21">
        <v>400</v>
      </c>
      <c r="N537" s="19">
        <f t="shared" si="106"/>
        <v>400</v>
      </c>
      <c r="O537" s="20">
        <v>1</v>
      </c>
      <c r="P537" s="20">
        <f>IFERROR(VLOOKUP(F537,Sheet2!$A:$F,4,0),"")</f>
        <v>919.43</v>
      </c>
      <c r="Q537" s="20">
        <f>IFERROR(VLOOKUP(F537,Sheet2!$A:$F,5,0),"")</f>
        <v>948.3</v>
      </c>
      <c r="R537" s="20">
        <f>IFERROR(VLOOKUP(F537,Sheet2!$A:$F,6,0),"")</f>
        <v>1030.25</v>
      </c>
      <c r="S537" s="48">
        <f t="shared" si="107"/>
        <v>0</v>
      </c>
      <c r="T537" s="48">
        <f t="shared" si="108"/>
        <v>0</v>
      </c>
      <c r="U537" s="48">
        <f t="shared" si="109"/>
        <v>412100</v>
      </c>
      <c r="V537" s="48">
        <f t="shared" si="110"/>
        <v>412100</v>
      </c>
      <c r="W537" s="48">
        <f t="shared" si="111"/>
        <v>192600</v>
      </c>
      <c r="X537" s="48">
        <f t="shared" si="112"/>
        <v>2700</v>
      </c>
      <c r="Y537" s="48">
        <f t="shared" si="113"/>
        <v>6074</v>
      </c>
      <c r="Z537" s="48">
        <f t="shared" si="114"/>
        <v>607.4</v>
      </c>
      <c r="AA537" s="48">
        <f t="shared" si="115"/>
        <v>6140.8140000000003</v>
      </c>
      <c r="AB537" s="42">
        <f t="shared" si="116"/>
        <v>620222.21400000004</v>
      </c>
    </row>
    <row r="538" spans="1:28" x14ac:dyDescent="0.25">
      <c r="A538" s="41">
        <v>45405</v>
      </c>
      <c r="B538" s="44" t="str">
        <f t="shared" si="105"/>
        <v>Apr</v>
      </c>
      <c r="C538" s="16" t="s">
        <v>26</v>
      </c>
      <c r="D538" s="16"/>
      <c r="E538" s="16" t="s">
        <v>127</v>
      </c>
      <c r="F538" s="16" t="s">
        <v>213</v>
      </c>
      <c r="G538" s="20" t="str">
        <f>IFERROR(VLOOKUP(F538,Sheet2!A:F,2,0),"")</f>
        <v>Malwa</v>
      </c>
      <c r="H538" s="44">
        <f>IFERROR(VLOOKUP(F538,Sheet2!A:G,7,0),"")</f>
        <v>50</v>
      </c>
      <c r="I538" s="56">
        <f t="shared" si="117"/>
        <v>2700</v>
      </c>
      <c r="J538" s="17">
        <v>74</v>
      </c>
      <c r="K538" s="21">
        <v>600</v>
      </c>
      <c r="L538" s="21">
        <v>0</v>
      </c>
      <c r="M538" s="21">
        <v>0</v>
      </c>
      <c r="N538" s="19">
        <f t="shared" si="106"/>
        <v>600</v>
      </c>
      <c r="O538" s="20">
        <v>1</v>
      </c>
      <c r="P538" s="20">
        <f>IFERROR(VLOOKUP(F538,Sheet2!$A:$F,4,0),"")</f>
        <v>919.43</v>
      </c>
      <c r="Q538" s="20">
        <f>IFERROR(VLOOKUP(F538,Sheet2!$A:$F,5,0),"")</f>
        <v>948.3</v>
      </c>
      <c r="R538" s="20">
        <f>IFERROR(VLOOKUP(F538,Sheet2!$A:$F,6,0),"")</f>
        <v>1030.25</v>
      </c>
      <c r="S538" s="48">
        <f t="shared" si="107"/>
        <v>551658</v>
      </c>
      <c r="T538" s="48">
        <f t="shared" si="108"/>
        <v>0</v>
      </c>
      <c r="U538" s="48">
        <f t="shared" si="109"/>
        <v>0</v>
      </c>
      <c r="V538" s="48">
        <f t="shared" si="110"/>
        <v>551658</v>
      </c>
      <c r="W538" s="48">
        <f t="shared" si="111"/>
        <v>288900</v>
      </c>
      <c r="X538" s="48">
        <f t="shared" si="112"/>
        <v>4050</v>
      </c>
      <c r="Y538" s="48">
        <f t="shared" si="113"/>
        <v>8446.08</v>
      </c>
      <c r="Z538" s="48">
        <f t="shared" si="114"/>
        <v>844.60800000000006</v>
      </c>
      <c r="AA538" s="48">
        <f t="shared" si="115"/>
        <v>8538.9868800000004</v>
      </c>
      <c r="AB538" s="42">
        <f t="shared" si="116"/>
        <v>862437.67487999995</v>
      </c>
    </row>
    <row r="539" spans="1:28" x14ac:dyDescent="0.25">
      <c r="A539" s="41">
        <v>45405</v>
      </c>
      <c r="B539" s="44" t="str">
        <f t="shared" si="105"/>
        <v>Apr</v>
      </c>
      <c r="C539" s="16" t="s">
        <v>26</v>
      </c>
      <c r="D539" s="16"/>
      <c r="E539" s="16" t="s">
        <v>127</v>
      </c>
      <c r="F539" s="16" t="s">
        <v>213</v>
      </c>
      <c r="G539" s="20" t="str">
        <f>IFERROR(VLOOKUP(F539,Sheet2!A:F,2,0),"")</f>
        <v>Malwa</v>
      </c>
      <c r="H539" s="44">
        <f>IFERROR(VLOOKUP(F539,Sheet2!A:G,7,0),"")</f>
        <v>50</v>
      </c>
      <c r="I539" s="56">
        <f t="shared" si="117"/>
        <v>1800</v>
      </c>
      <c r="J539" s="17">
        <v>75</v>
      </c>
      <c r="K539" s="21">
        <v>0</v>
      </c>
      <c r="L539" s="21">
        <v>400</v>
      </c>
      <c r="M539" s="21">
        <v>0</v>
      </c>
      <c r="N539" s="19">
        <f t="shared" si="106"/>
        <v>400</v>
      </c>
      <c r="O539" s="20">
        <v>1</v>
      </c>
      <c r="P539" s="20">
        <f>IFERROR(VLOOKUP(F539,Sheet2!$A:$F,4,0),"")</f>
        <v>919.43</v>
      </c>
      <c r="Q539" s="20">
        <f>IFERROR(VLOOKUP(F539,Sheet2!$A:$F,5,0),"")</f>
        <v>948.3</v>
      </c>
      <c r="R539" s="20">
        <f>IFERROR(VLOOKUP(F539,Sheet2!$A:$F,6,0),"")</f>
        <v>1030.25</v>
      </c>
      <c r="S539" s="48">
        <f t="shared" si="107"/>
        <v>0</v>
      </c>
      <c r="T539" s="48">
        <f t="shared" si="108"/>
        <v>379320</v>
      </c>
      <c r="U539" s="48">
        <f t="shared" si="109"/>
        <v>0</v>
      </c>
      <c r="V539" s="48">
        <f t="shared" si="110"/>
        <v>379320</v>
      </c>
      <c r="W539" s="48">
        <f t="shared" si="111"/>
        <v>192600</v>
      </c>
      <c r="X539" s="48">
        <f t="shared" si="112"/>
        <v>2700</v>
      </c>
      <c r="Y539" s="48">
        <f t="shared" si="113"/>
        <v>5746.2</v>
      </c>
      <c r="Z539" s="48">
        <f t="shared" si="114"/>
        <v>574.62</v>
      </c>
      <c r="AA539" s="48">
        <f t="shared" si="115"/>
        <v>5809.4081999999999</v>
      </c>
      <c r="AB539" s="42">
        <f t="shared" si="116"/>
        <v>586750.2281999999</v>
      </c>
    </row>
    <row r="540" spans="1:28" x14ac:dyDescent="0.25">
      <c r="A540" s="41">
        <v>45405</v>
      </c>
      <c r="B540" s="44" t="str">
        <f t="shared" si="105"/>
        <v>Apr</v>
      </c>
      <c r="C540" s="16" t="s">
        <v>26</v>
      </c>
      <c r="D540" s="16"/>
      <c r="E540" s="16" t="s">
        <v>127</v>
      </c>
      <c r="F540" s="16" t="s">
        <v>213</v>
      </c>
      <c r="G540" s="20" t="str">
        <f>IFERROR(VLOOKUP(F540,Sheet2!A:F,2,0),"")</f>
        <v>Malwa</v>
      </c>
      <c r="H540" s="44">
        <f>IFERROR(VLOOKUP(F540,Sheet2!A:G,7,0),"")</f>
        <v>50</v>
      </c>
      <c r="I540" s="56">
        <f t="shared" si="117"/>
        <v>1800</v>
      </c>
      <c r="J540" s="17">
        <v>76</v>
      </c>
      <c r="K540" s="21">
        <v>0</v>
      </c>
      <c r="L540" s="21">
        <v>0</v>
      </c>
      <c r="M540" s="21">
        <v>400</v>
      </c>
      <c r="N540" s="19">
        <f t="shared" si="106"/>
        <v>400</v>
      </c>
      <c r="O540" s="20">
        <v>1</v>
      </c>
      <c r="P540" s="20">
        <f>IFERROR(VLOOKUP(F540,Sheet2!$A:$F,4,0),"")</f>
        <v>919.43</v>
      </c>
      <c r="Q540" s="20">
        <f>IFERROR(VLOOKUP(F540,Sheet2!$A:$F,5,0),"")</f>
        <v>948.3</v>
      </c>
      <c r="R540" s="20">
        <f>IFERROR(VLOOKUP(F540,Sheet2!$A:$F,6,0),"")</f>
        <v>1030.25</v>
      </c>
      <c r="S540" s="48">
        <f t="shared" si="107"/>
        <v>0</v>
      </c>
      <c r="T540" s="48">
        <f t="shared" si="108"/>
        <v>0</v>
      </c>
      <c r="U540" s="48">
        <f t="shared" si="109"/>
        <v>412100</v>
      </c>
      <c r="V540" s="48">
        <f t="shared" si="110"/>
        <v>412100</v>
      </c>
      <c r="W540" s="48">
        <f t="shared" si="111"/>
        <v>192600</v>
      </c>
      <c r="X540" s="48">
        <f t="shared" si="112"/>
        <v>2700</v>
      </c>
      <c r="Y540" s="48">
        <f t="shared" si="113"/>
        <v>6074</v>
      </c>
      <c r="Z540" s="48">
        <f t="shared" si="114"/>
        <v>607.4</v>
      </c>
      <c r="AA540" s="48">
        <f t="shared" si="115"/>
        <v>6140.8140000000003</v>
      </c>
      <c r="AB540" s="42">
        <f t="shared" si="116"/>
        <v>620222.21400000004</v>
      </c>
    </row>
    <row r="541" spans="1:28" x14ac:dyDescent="0.25">
      <c r="A541" s="41">
        <v>45405</v>
      </c>
      <c r="B541" s="44" t="str">
        <f t="shared" si="105"/>
        <v>Apr</v>
      </c>
      <c r="C541" s="16" t="s">
        <v>95</v>
      </c>
      <c r="D541" s="16"/>
      <c r="E541" s="16" t="s">
        <v>96</v>
      </c>
      <c r="F541" s="16" t="s">
        <v>222</v>
      </c>
      <c r="G541" s="20" t="str">
        <f>IFERROR(VLOOKUP(F541,Sheet2!A:F,2,0),"")</f>
        <v>Khasa Santra</v>
      </c>
      <c r="H541" s="44">
        <f>IFERROR(VLOOKUP(F541,Sheet2!A:G,7,0),"")</f>
        <v>50</v>
      </c>
      <c r="I541" s="56">
        <f t="shared" si="117"/>
        <v>6300</v>
      </c>
      <c r="J541" s="17">
        <v>4</v>
      </c>
      <c r="K541" s="21">
        <v>500</v>
      </c>
      <c r="L541" s="21">
        <v>500</v>
      </c>
      <c r="M541" s="21">
        <v>400</v>
      </c>
      <c r="N541" s="19">
        <f t="shared" si="106"/>
        <v>1400</v>
      </c>
      <c r="O541" s="20">
        <v>1</v>
      </c>
      <c r="P541" s="20">
        <f>IFERROR(VLOOKUP(F541,Sheet2!$A:$F,4,0),"")</f>
        <v>919.43</v>
      </c>
      <c r="Q541" s="20">
        <f>IFERROR(VLOOKUP(F541,Sheet2!$A:$F,5,0),"")</f>
        <v>948.3</v>
      </c>
      <c r="R541" s="20">
        <f>IFERROR(VLOOKUP(F541,Sheet2!$A:$F,6,0),"")</f>
        <v>1030.25</v>
      </c>
      <c r="S541" s="48">
        <f t="shared" si="107"/>
        <v>459715</v>
      </c>
      <c r="T541" s="48">
        <f t="shared" si="108"/>
        <v>474150</v>
      </c>
      <c r="U541" s="48">
        <f t="shared" si="109"/>
        <v>412100</v>
      </c>
      <c r="V541" s="48">
        <f t="shared" si="110"/>
        <v>1345965</v>
      </c>
      <c r="W541" s="48">
        <f t="shared" si="111"/>
        <v>674100</v>
      </c>
      <c r="X541" s="48">
        <f t="shared" si="112"/>
        <v>9450</v>
      </c>
      <c r="Y541" s="48">
        <f t="shared" si="113"/>
        <v>20295.150000000001</v>
      </c>
      <c r="Z541" s="48">
        <f t="shared" si="114"/>
        <v>2029.5150000000003</v>
      </c>
      <c r="AA541" s="48">
        <f t="shared" si="115"/>
        <v>20518.396649999999</v>
      </c>
      <c r="AB541" s="42">
        <f t="shared" si="116"/>
        <v>2072358.0616499998</v>
      </c>
    </row>
    <row r="542" spans="1:28" x14ac:dyDescent="0.25">
      <c r="A542" s="41">
        <v>45405</v>
      </c>
      <c r="B542" s="44" t="str">
        <f t="shared" si="105"/>
        <v>Apr</v>
      </c>
      <c r="C542" s="16" t="s">
        <v>59</v>
      </c>
      <c r="D542" s="16"/>
      <c r="E542" s="16" t="s">
        <v>99</v>
      </c>
      <c r="F542" s="16" t="s">
        <v>213</v>
      </c>
      <c r="G542" s="20" t="str">
        <f>IFERROR(VLOOKUP(F542,Sheet2!A:F,2,0),"")</f>
        <v>Malwa</v>
      </c>
      <c r="H542" s="44">
        <f>IFERROR(VLOOKUP(F542,Sheet2!A:G,7,0),"")</f>
        <v>50</v>
      </c>
      <c r="I542" s="56">
        <f t="shared" si="117"/>
        <v>1350</v>
      </c>
      <c r="J542" s="17">
        <v>31</v>
      </c>
      <c r="K542" s="21">
        <v>300</v>
      </c>
      <c r="L542" s="21">
        <v>0</v>
      </c>
      <c r="M542" s="21">
        <v>0</v>
      </c>
      <c r="N542" s="19">
        <f t="shared" si="106"/>
        <v>300</v>
      </c>
      <c r="O542" s="20">
        <v>1</v>
      </c>
      <c r="P542" s="20">
        <f>IFERROR(VLOOKUP(F542,Sheet2!$A:$F,4,0),"")</f>
        <v>919.43</v>
      </c>
      <c r="Q542" s="20">
        <f>IFERROR(VLOOKUP(F542,Sheet2!$A:$F,5,0),"")</f>
        <v>948.3</v>
      </c>
      <c r="R542" s="20">
        <f>IFERROR(VLOOKUP(F542,Sheet2!$A:$F,6,0),"")</f>
        <v>1030.25</v>
      </c>
      <c r="S542" s="48">
        <f t="shared" si="107"/>
        <v>275829</v>
      </c>
      <c r="T542" s="48">
        <f t="shared" si="108"/>
        <v>0</v>
      </c>
      <c r="U542" s="48">
        <f t="shared" si="109"/>
        <v>0</v>
      </c>
      <c r="V542" s="48">
        <f t="shared" si="110"/>
        <v>275829</v>
      </c>
      <c r="W542" s="48">
        <f t="shared" si="111"/>
        <v>144450</v>
      </c>
      <c r="X542" s="48">
        <f t="shared" si="112"/>
        <v>2025</v>
      </c>
      <c r="Y542" s="48">
        <f t="shared" si="113"/>
        <v>4223.04</v>
      </c>
      <c r="Z542" s="48">
        <f t="shared" si="114"/>
        <v>422.30400000000003</v>
      </c>
      <c r="AA542" s="48">
        <f t="shared" si="115"/>
        <v>4269.4934400000002</v>
      </c>
      <c r="AB542" s="42">
        <f t="shared" si="116"/>
        <v>431218.83743999997</v>
      </c>
    </row>
    <row r="543" spans="1:28" x14ac:dyDescent="0.25">
      <c r="A543" s="41">
        <v>45405</v>
      </c>
      <c r="B543" s="44" t="str">
        <f t="shared" si="105"/>
        <v>Apr</v>
      </c>
      <c r="C543" s="16" t="s">
        <v>59</v>
      </c>
      <c r="D543" s="16"/>
      <c r="E543" s="16" t="s">
        <v>99</v>
      </c>
      <c r="F543" s="16" t="s">
        <v>213</v>
      </c>
      <c r="G543" s="20" t="str">
        <f>IFERROR(VLOOKUP(F543,Sheet2!A:F,2,0),"")</f>
        <v>Malwa</v>
      </c>
      <c r="H543" s="44">
        <f>IFERROR(VLOOKUP(F543,Sheet2!A:G,7,0),"")</f>
        <v>50</v>
      </c>
      <c r="I543" s="56">
        <f t="shared" si="117"/>
        <v>1350</v>
      </c>
      <c r="J543" s="17">
        <v>32</v>
      </c>
      <c r="K543" s="21">
        <v>100</v>
      </c>
      <c r="L543" s="21">
        <v>0</v>
      </c>
      <c r="M543" s="21">
        <v>200</v>
      </c>
      <c r="N543" s="19">
        <f t="shared" si="106"/>
        <v>300</v>
      </c>
      <c r="O543" s="20">
        <v>1</v>
      </c>
      <c r="P543" s="20">
        <f>IFERROR(VLOOKUP(F543,Sheet2!$A:$F,4,0),"")</f>
        <v>919.43</v>
      </c>
      <c r="Q543" s="20">
        <f>IFERROR(VLOOKUP(F543,Sheet2!$A:$F,5,0),"")</f>
        <v>948.3</v>
      </c>
      <c r="R543" s="20">
        <f>IFERROR(VLOOKUP(F543,Sheet2!$A:$F,6,0),"")</f>
        <v>1030.25</v>
      </c>
      <c r="S543" s="48">
        <f t="shared" si="107"/>
        <v>91943</v>
      </c>
      <c r="T543" s="48">
        <f t="shared" si="108"/>
        <v>0</v>
      </c>
      <c r="U543" s="48">
        <f t="shared" si="109"/>
        <v>206050</v>
      </c>
      <c r="V543" s="48">
        <f t="shared" si="110"/>
        <v>297993</v>
      </c>
      <c r="W543" s="48">
        <f t="shared" si="111"/>
        <v>144450</v>
      </c>
      <c r="X543" s="48">
        <f t="shared" si="112"/>
        <v>2025</v>
      </c>
      <c r="Y543" s="48">
        <f t="shared" si="113"/>
        <v>4444.68</v>
      </c>
      <c r="Z543" s="48">
        <f t="shared" si="114"/>
        <v>444.46800000000007</v>
      </c>
      <c r="AA543" s="48">
        <f t="shared" si="115"/>
        <v>4493.5714799999996</v>
      </c>
      <c r="AB543" s="42">
        <f t="shared" si="116"/>
        <v>453850.71947999997</v>
      </c>
    </row>
    <row r="544" spans="1:28" x14ac:dyDescent="0.25">
      <c r="A544" s="41">
        <v>45405</v>
      </c>
      <c r="B544" s="44" t="str">
        <f t="shared" si="105"/>
        <v>Apr</v>
      </c>
      <c r="C544" s="16" t="s">
        <v>59</v>
      </c>
      <c r="D544" s="16"/>
      <c r="E544" s="16" t="s">
        <v>99</v>
      </c>
      <c r="F544" s="16" t="s">
        <v>213</v>
      </c>
      <c r="G544" s="20" t="str">
        <f>IFERROR(VLOOKUP(F544,Sheet2!A:F,2,0),"")</f>
        <v>Malwa</v>
      </c>
      <c r="H544" s="44">
        <f>IFERROR(VLOOKUP(F544,Sheet2!A:G,7,0),"")</f>
        <v>50</v>
      </c>
      <c r="I544" s="56">
        <f t="shared" si="117"/>
        <v>1350</v>
      </c>
      <c r="J544" s="17">
        <v>33</v>
      </c>
      <c r="K544" s="21">
        <v>0</v>
      </c>
      <c r="L544" s="21">
        <v>300</v>
      </c>
      <c r="M544" s="21">
        <v>0</v>
      </c>
      <c r="N544" s="19">
        <f t="shared" si="106"/>
        <v>300</v>
      </c>
      <c r="O544" s="20">
        <v>1</v>
      </c>
      <c r="P544" s="20">
        <f>IFERROR(VLOOKUP(F544,Sheet2!$A:$F,4,0),"")</f>
        <v>919.43</v>
      </c>
      <c r="Q544" s="20">
        <f>IFERROR(VLOOKUP(F544,Sheet2!$A:$F,5,0),"")</f>
        <v>948.3</v>
      </c>
      <c r="R544" s="20">
        <f>IFERROR(VLOOKUP(F544,Sheet2!$A:$F,6,0),"")</f>
        <v>1030.25</v>
      </c>
      <c r="S544" s="48">
        <f t="shared" si="107"/>
        <v>0</v>
      </c>
      <c r="T544" s="48">
        <f t="shared" si="108"/>
        <v>284490</v>
      </c>
      <c r="U544" s="48">
        <f t="shared" si="109"/>
        <v>0</v>
      </c>
      <c r="V544" s="48">
        <f t="shared" si="110"/>
        <v>284490</v>
      </c>
      <c r="W544" s="48">
        <f t="shared" si="111"/>
        <v>144450</v>
      </c>
      <c r="X544" s="48">
        <f t="shared" si="112"/>
        <v>2025</v>
      </c>
      <c r="Y544" s="48">
        <f t="shared" si="113"/>
        <v>4309.6499999999996</v>
      </c>
      <c r="Z544" s="48">
        <f t="shared" si="114"/>
        <v>430.96499999999997</v>
      </c>
      <c r="AA544" s="48">
        <f t="shared" si="115"/>
        <v>4357.0561500000003</v>
      </c>
      <c r="AB544" s="42">
        <f t="shared" si="116"/>
        <v>440062.67115000007</v>
      </c>
    </row>
    <row r="545" spans="1:28" x14ac:dyDescent="0.25">
      <c r="A545" s="41">
        <v>45405</v>
      </c>
      <c r="B545" s="44" t="str">
        <f t="shared" si="105"/>
        <v>Apr</v>
      </c>
      <c r="C545" s="16" t="s">
        <v>59</v>
      </c>
      <c r="D545" s="16"/>
      <c r="E545" s="16" t="s">
        <v>99</v>
      </c>
      <c r="F545" s="16" t="s">
        <v>213</v>
      </c>
      <c r="G545" s="20" t="str">
        <f>IFERROR(VLOOKUP(F545,Sheet2!A:F,2,0),"")</f>
        <v>Malwa</v>
      </c>
      <c r="H545" s="44">
        <f>IFERROR(VLOOKUP(F545,Sheet2!A:G,7,0),"")</f>
        <v>50</v>
      </c>
      <c r="I545" s="56">
        <f t="shared" si="117"/>
        <v>900</v>
      </c>
      <c r="J545" s="17">
        <v>34</v>
      </c>
      <c r="K545" s="21">
        <v>0</v>
      </c>
      <c r="L545" s="21">
        <v>200</v>
      </c>
      <c r="M545" s="21">
        <v>0</v>
      </c>
      <c r="N545" s="19">
        <f t="shared" si="106"/>
        <v>200</v>
      </c>
      <c r="O545" s="20">
        <v>1</v>
      </c>
      <c r="P545" s="20">
        <f>IFERROR(VLOOKUP(F545,Sheet2!$A:$F,4,0),"")</f>
        <v>919.43</v>
      </c>
      <c r="Q545" s="20">
        <f>IFERROR(VLOOKUP(F545,Sheet2!$A:$F,5,0),"")</f>
        <v>948.3</v>
      </c>
      <c r="R545" s="20">
        <f>IFERROR(VLOOKUP(F545,Sheet2!$A:$F,6,0),"")</f>
        <v>1030.25</v>
      </c>
      <c r="S545" s="48">
        <f t="shared" si="107"/>
        <v>0</v>
      </c>
      <c r="T545" s="48">
        <f t="shared" si="108"/>
        <v>189660</v>
      </c>
      <c r="U545" s="48">
        <f t="shared" si="109"/>
        <v>0</v>
      </c>
      <c r="V545" s="48">
        <f t="shared" si="110"/>
        <v>189660</v>
      </c>
      <c r="W545" s="48">
        <f t="shared" si="111"/>
        <v>96300</v>
      </c>
      <c r="X545" s="48">
        <f t="shared" si="112"/>
        <v>1350</v>
      </c>
      <c r="Y545" s="48">
        <f t="shared" si="113"/>
        <v>2873.1</v>
      </c>
      <c r="Z545" s="48">
        <f t="shared" si="114"/>
        <v>287.31</v>
      </c>
      <c r="AA545" s="48">
        <f t="shared" si="115"/>
        <v>2904.7040999999999</v>
      </c>
      <c r="AB545" s="42">
        <f t="shared" si="116"/>
        <v>293375.11409999995</v>
      </c>
    </row>
    <row r="546" spans="1:28" x14ac:dyDescent="0.25">
      <c r="A546" s="41">
        <v>45405</v>
      </c>
      <c r="B546" s="44" t="str">
        <f t="shared" si="105"/>
        <v>Apr</v>
      </c>
      <c r="C546" s="16" t="s">
        <v>59</v>
      </c>
      <c r="D546" s="16"/>
      <c r="E546" s="16" t="s">
        <v>99</v>
      </c>
      <c r="F546" s="16" t="s">
        <v>213</v>
      </c>
      <c r="G546" s="20" t="str">
        <f>IFERROR(VLOOKUP(F546,Sheet2!A:F,2,0),"")</f>
        <v>Malwa</v>
      </c>
      <c r="H546" s="44">
        <f>IFERROR(VLOOKUP(F546,Sheet2!A:G,7,0),"")</f>
        <v>50</v>
      </c>
      <c r="I546" s="56">
        <f t="shared" si="117"/>
        <v>1350</v>
      </c>
      <c r="J546" s="17">
        <v>35</v>
      </c>
      <c r="K546" s="21">
        <v>300</v>
      </c>
      <c r="L546" s="21">
        <v>0</v>
      </c>
      <c r="M546" s="21">
        <v>0</v>
      </c>
      <c r="N546" s="19">
        <f t="shared" si="106"/>
        <v>300</v>
      </c>
      <c r="O546" s="20">
        <v>1</v>
      </c>
      <c r="P546" s="20">
        <f>IFERROR(VLOOKUP(F546,Sheet2!$A:$F,4,0),"")</f>
        <v>919.43</v>
      </c>
      <c r="Q546" s="20">
        <f>IFERROR(VLOOKUP(F546,Sheet2!$A:$F,5,0),"")</f>
        <v>948.3</v>
      </c>
      <c r="R546" s="20">
        <f>IFERROR(VLOOKUP(F546,Sheet2!$A:$F,6,0),"")</f>
        <v>1030.25</v>
      </c>
      <c r="S546" s="48">
        <f t="shared" si="107"/>
        <v>275829</v>
      </c>
      <c r="T546" s="48">
        <f t="shared" si="108"/>
        <v>0</v>
      </c>
      <c r="U546" s="48">
        <f t="shared" si="109"/>
        <v>0</v>
      </c>
      <c r="V546" s="48">
        <f t="shared" si="110"/>
        <v>275829</v>
      </c>
      <c r="W546" s="48">
        <f t="shared" si="111"/>
        <v>144450</v>
      </c>
      <c r="X546" s="48">
        <f t="shared" si="112"/>
        <v>2025</v>
      </c>
      <c r="Y546" s="48">
        <f t="shared" si="113"/>
        <v>4223.04</v>
      </c>
      <c r="Z546" s="48">
        <f t="shared" si="114"/>
        <v>422.30400000000003</v>
      </c>
      <c r="AA546" s="48">
        <f t="shared" si="115"/>
        <v>4269.4934400000002</v>
      </c>
      <c r="AB546" s="42">
        <f t="shared" si="116"/>
        <v>431218.83743999997</v>
      </c>
    </row>
    <row r="547" spans="1:28" x14ac:dyDescent="0.25">
      <c r="A547" s="41">
        <v>45405</v>
      </c>
      <c r="B547" s="44" t="str">
        <f t="shared" si="105"/>
        <v>Apr</v>
      </c>
      <c r="C547" s="16" t="s">
        <v>59</v>
      </c>
      <c r="D547" s="16"/>
      <c r="E547" s="16" t="s">
        <v>98</v>
      </c>
      <c r="F547" s="16" t="s">
        <v>219</v>
      </c>
      <c r="G547" s="20" t="str">
        <f>IFERROR(VLOOKUP(F547,Sheet2!A:F,2,0),"")</f>
        <v>Club Whiskey</v>
      </c>
      <c r="H547" s="44">
        <f>IFERROR(VLOOKUP(F547,Sheet2!A:G,7,0),"")</f>
        <v>65</v>
      </c>
      <c r="I547" s="56">
        <f t="shared" si="117"/>
        <v>1755</v>
      </c>
      <c r="J547" s="17">
        <v>36</v>
      </c>
      <c r="K547" s="21">
        <v>300</v>
      </c>
      <c r="L547" s="21">
        <v>0</v>
      </c>
      <c r="M547" s="21">
        <v>0</v>
      </c>
      <c r="N547" s="19">
        <f t="shared" si="106"/>
        <v>300</v>
      </c>
      <c r="O547" s="20">
        <v>1</v>
      </c>
      <c r="P547" s="20">
        <f>IFERROR(VLOOKUP(F547,Sheet2!$A:$F,4,0),"")</f>
        <v>1160.02</v>
      </c>
      <c r="Q547" s="20">
        <f>IFERROR(VLOOKUP(F547,Sheet2!$A:$F,5,0),"")</f>
        <v>1188.9000000000001</v>
      </c>
      <c r="R547" s="20">
        <f>IFERROR(VLOOKUP(F547,Sheet2!$A:$F,6,0),"")</f>
        <v>1270.83</v>
      </c>
      <c r="S547" s="48">
        <f t="shared" si="107"/>
        <v>348006</v>
      </c>
      <c r="T547" s="48">
        <f t="shared" si="108"/>
        <v>0</v>
      </c>
      <c r="U547" s="48">
        <f t="shared" si="109"/>
        <v>0</v>
      </c>
      <c r="V547" s="48">
        <f t="shared" si="110"/>
        <v>348006</v>
      </c>
      <c r="W547" s="48">
        <f t="shared" si="111"/>
        <v>187785</v>
      </c>
      <c r="X547" s="48">
        <f t="shared" si="112"/>
        <v>2632.5</v>
      </c>
      <c r="Y547" s="48">
        <f t="shared" si="113"/>
        <v>5384.2349999999997</v>
      </c>
      <c r="Z547" s="48">
        <f t="shared" si="114"/>
        <v>538.42349999999999</v>
      </c>
      <c r="AA547" s="48">
        <f t="shared" si="115"/>
        <v>5443.461585</v>
      </c>
      <c r="AB547" s="42">
        <f t="shared" si="116"/>
        <v>549789.62008500006</v>
      </c>
    </row>
    <row r="548" spans="1:28" x14ac:dyDescent="0.25">
      <c r="A548" s="41">
        <v>45405</v>
      </c>
      <c r="B548" s="44" t="str">
        <f t="shared" si="105"/>
        <v>Apr</v>
      </c>
      <c r="C548" s="16" t="s">
        <v>59</v>
      </c>
      <c r="D548" s="16"/>
      <c r="E548" s="16" t="s">
        <v>98</v>
      </c>
      <c r="F548" s="16" t="s">
        <v>219</v>
      </c>
      <c r="G548" s="20" t="str">
        <f>IFERROR(VLOOKUP(F548,Sheet2!A:F,2,0),"")</f>
        <v>Club Whiskey</v>
      </c>
      <c r="H548" s="44">
        <f>IFERROR(VLOOKUP(F548,Sheet2!A:G,7,0),"")</f>
        <v>65</v>
      </c>
      <c r="I548" s="56">
        <f t="shared" si="117"/>
        <v>1755</v>
      </c>
      <c r="J548" s="17">
        <v>37</v>
      </c>
      <c r="K548" s="21">
        <v>300</v>
      </c>
      <c r="L548" s="21">
        <v>0</v>
      </c>
      <c r="M548" s="21">
        <v>0</v>
      </c>
      <c r="N548" s="19">
        <f t="shared" si="106"/>
        <v>300</v>
      </c>
      <c r="O548" s="20">
        <v>1</v>
      </c>
      <c r="P548" s="20">
        <f>IFERROR(VLOOKUP(F548,Sheet2!$A:$F,4,0),"")</f>
        <v>1160.02</v>
      </c>
      <c r="Q548" s="20">
        <f>IFERROR(VLOOKUP(F548,Sheet2!$A:$F,5,0),"")</f>
        <v>1188.9000000000001</v>
      </c>
      <c r="R548" s="20">
        <f>IFERROR(VLOOKUP(F548,Sheet2!$A:$F,6,0),"")</f>
        <v>1270.83</v>
      </c>
      <c r="S548" s="48">
        <f t="shared" si="107"/>
        <v>348006</v>
      </c>
      <c r="T548" s="48">
        <f t="shared" si="108"/>
        <v>0</v>
      </c>
      <c r="U548" s="48">
        <f t="shared" si="109"/>
        <v>0</v>
      </c>
      <c r="V548" s="48">
        <f t="shared" si="110"/>
        <v>348006</v>
      </c>
      <c r="W548" s="48">
        <f t="shared" si="111"/>
        <v>187785</v>
      </c>
      <c r="X548" s="48">
        <f t="shared" si="112"/>
        <v>2632.5</v>
      </c>
      <c r="Y548" s="48">
        <f t="shared" si="113"/>
        <v>5384.2349999999997</v>
      </c>
      <c r="Z548" s="48">
        <f t="shared" si="114"/>
        <v>538.42349999999999</v>
      </c>
      <c r="AA548" s="48">
        <f t="shared" si="115"/>
        <v>5443.461585</v>
      </c>
      <c r="AB548" s="42">
        <f t="shared" si="116"/>
        <v>549789.62008500006</v>
      </c>
    </row>
    <row r="549" spans="1:28" x14ac:dyDescent="0.25">
      <c r="A549" s="41">
        <v>45405</v>
      </c>
      <c r="B549" s="44" t="str">
        <f t="shared" si="105"/>
        <v>Apr</v>
      </c>
      <c r="C549" s="16" t="s">
        <v>59</v>
      </c>
      <c r="D549" s="16"/>
      <c r="E549" s="16" t="s">
        <v>98</v>
      </c>
      <c r="F549" s="16" t="s">
        <v>219</v>
      </c>
      <c r="G549" s="20" t="str">
        <f>IFERROR(VLOOKUP(F549,Sheet2!A:F,2,0),"")</f>
        <v>Club Whiskey</v>
      </c>
      <c r="H549" s="44">
        <f>IFERROR(VLOOKUP(F549,Sheet2!A:G,7,0),"")</f>
        <v>65</v>
      </c>
      <c r="I549" s="56">
        <f t="shared" si="117"/>
        <v>1755</v>
      </c>
      <c r="J549" s="17">
        <v>38</v>
      </c>
      <c r="K549" s="21">
        <v>0</v>
      </c>
      <c r="L549" s="21">
        <v>200</v>
      </c>
      <c r="M549" s="21">
        <v>100</v>
      </c>
      <c r="N549" s="19">
        <f t="shared" si="106"/>
        <v>300</v>
      </c>
      <c r="O549" s="20">
        <v>1</v>
      </c>
      <c r="P549" s="20">
        <f>IFERROR(VLOOKUP(F549,Sheet2!$A:$F,4,0),"")</f>
        <v>1160.02</v>
      </c>
      <c r="Q549" s="20">
        <f>IFERROR(VLOOKUP(F549,Sheet2!$A:$F,5,0),"")</f>
        <v>1188.9000000000001</v>
      </c>
      <c r="R549" s="20">
        <f>IFERROR(VLOOKUP(F549,Sheet2!$A:$F,6,0),"")</f>
        <v>1270.83</v>
      </c>
      <c r="S549" s="48">
        <f t="shared" si="107"/>
        <v>0</v>
      </c>
      <c r="T549" s="48">
        <f t="shared" si="108"/>
        <v>237780.00000000003</v>
      </c>
      <c r="U549" s="48">
        <f t="shared" si="109"/>
        <v>127083</v>
      </c>
      <c r="V549" s="48">
        <f t="shared" si="110"/>
        <v>364863</v>
      </c>
      <c r="W549" s="48">
        <f t="shared" si="111"/>
        <v>187785</v>
      </c>
      <c r="X549" s="48">
        <f t="shared" si="112"/>
        <v>2632.5</v>
      </c>
      <c r="Y549" s="48">
        <f t="shared" si="113"/>
        <v>5552.8050000000003</v>
      </c>
      <c r="Z549" s="48">
        <f t="shared" si="114"/>
        <v>555.28050000000007</v>
      </c>
      <c r="AA549" s="48">
        <f t="shared" si="115"/>
        <v>5613.8858550000004</v>
      </c>
      <c r="AB549" s="42">
        <f t="shared" si="116"/>
        <v>567002.47135500005</v>
      </c>
    </row>
    <row r="550" spans="1:28" x14ac:dyDescent="0.25">
      <c r="A550" s="41">
        <v>45405</v>
      </c>
      <c r="B550" s="44" t="str">
        <f t="shared" si="105"/>
        <v>Apr</v>
      </c>
      <c r="C550" s="16" t="s">
        <v>59</v>
      </c>
      <c r="D550" s="16"/>
      <c r="E550" s="16" t="s">
        <v>98</v>
      </c>
      <c r="F550" s="16" t="s">
        <v>219</v>
      </c>
      <c r="G550" s="20" t="str">
        <f>IFERROR(VLOOKUP(F550,Sheet2!A:F,2,0),"")</f>
        <v>Club Whiskey</v>
      </c>
      <c r="H550" s="44">
        <f>IFERROR(VLOOKUP(F550,Sheet2!A:G,7,0),"")</f>
        <v>65</v>
      </c>
      <c r="I550" s="56">
        <f t="shared" si="117"/>
        <v>1755</v>
      </c>
      <c r="J550" s="17">
        <v>39</v>
      </c>
      <c r="K550" s="21">
        <v>300</v>
      </c>
      <c r="L550" s="21">
        <v>0</v>
      </c>
      <c r="M550" s="21">
        <v>0</v>
      </c>
      <c r="N550" s="19">
        <f t="shared" si="106"/>
        <v>300</v>
      </c>
      <c r="O550" s="20">
        <v>1</v>
      </c>
      <c r="P550" s="20">
        <f>IFERROR(VLOOKUP(F550,Sheet2!$A:$F,4,0),"")</f>
        <v>1160.02</v>
      </c>
      <c r="Q550" s="20">
        <f>IFERROR(VLOOKUP(F550,Sheet2!$A:$F,5,0),"")</f>
        <v>1188.9000000000001</v>
      </c>
      <c r="R550" s="20">
        <f>IFERROR(VLOOKUP(F550,Sheet2!$A:$F,6,0),"")</f>
        <v>1270.83</v>
      </c>
      <c r="S550" s="48">
        <f t="shared" si="107"/>
        <v>348006</v>
      </c>
      <c r="T550" s="48">
        <f t="shared" si="108"/>
        <v>0</v>
      </c>
      <c r="U550" s="48">
        <f t="shared" si="109"/>
        <v>0</v>
      </c>
      <c r="V550" s="48">
        <f t="shared" si="110"/>
        <v>348006</v>
      </c>
      <c r="W550" s="48">
        <f t="shared" si="111"/>
        <v>187785</v>
      </c>
      <c r="X550" s="48">
        <f t="shared" si="112"/>
        <v>2632.5</v>
      </c>
      <c r="Y550" s="48">
        <f t="shared" si="113"/>
        <v>5384.2349999999997</v>
      </c>
      <c r="Z550" s="48">
        <f t="shared" si="114"/>
        <v>538.42349999999999</v>
      </c>
      <c r="AA550" s="48">
        <f t="shared" si="115"/>
        <v>5443.461585</v>
      </c>
      <c r="AB550" s="42">
        <f t="shared" si="116"/>
        <v>549789.62008500006</v>
      </c>
    </row>
    <row r="551" spans="1:28" x14ac:dyDescent="0.25">
      <c r="A551" s="41">
        <v>45405</v>
      </c>
      <c r="B551" s="44" t="str">
        <f t="shared" si="105"/>
        <v>Apr</v>
      </c>
      <c r="C551" s="16" t="s">
        <v>59</v>
      </c>
      <c r="D551" s="16"/>
      <c r="E551" s="16" t="s">
        <v>98</v>
      </c>
      <c r="F551" s="16" t="s">
        <v>219</v>
      </c>
      <c r="G551" s="20" t="str">
        <f>IFERROR(VLOOKUP(F551,Sheet2!A:F,2,0),"")</f>
        <v>Club Whiskey</v>
      </c>
      <c r="H551" s="44">
        <f>IFERROR(VLOOKUP(F551,Sheet2!A:G,7,0),"")</f>
        <v>65</v>
      </c>
      <c r="I551" s="56">
        <f t="shared" si="117"/>
        <v>1170</v>
      </c>
      <c r="J551" s="17">
        <v>40</v>
      </c>
      <c r="K551" s="21">
        <v>200</v>
      </c>
      <c r="L551" s="21">
        <v>0</v>
      </c>
      <c r="M551" s="21">
        <v>0</v>
      </c>
      <c r="N551" s="19">
        <f t="shared" si="106"/>
        <v>200</v>
      </c>
      <c r="O551" s="20">
        <v>1</v>
      </c>
      <c r="P551" s="20">
        <f>IFERROR(VLOOKUP(F551,Sheet2!$A:$F,4,0),"")</f>
        <v>1160.02</v>
      </c>
      <c r="Q551" s="20">
        <f>IFERROR(VLOOKUP(F551,Sheet2!$A:$F,5,0),"")</f>
        <v>1188.9000000000001</v>
      </c>
      <c r="R551" s="20">
        <f>IFERROR(VLOOKUP(F551,Sheet2!$A:$F,6,0),"")</f>
        <v>1270.83</v>
      </c>
      <c r="S551" s="48">
        <f t="shared" si="107"/>
        <v>232004</v>
      </c>
      <c r="T551" s="48">
        <f t="shared" si="108"/>
        <v>0</v>
      </c>
      <c r="U551" s="48">
        <f t="shared" si="109"/>
        <v>0</v>
      </c>
      <c r="V551" s="48">
        <f t="shared" si="110"/>
        <v>232004</v>
      </c>
      <c r="W551" s="48">
        <f t="shared" si="111"/>
        <v>125190</v>
      </c>
      <c r="X551" s="48">
        <f t="shared" si="112"/>
        <v>1755</v>
      </c>
      <c r="Y551" s="48">
        <f t="shared" si="113"/>
        <v>3589.4900000000002</v>
      </c>
      <c r="Z551" s="48">
        <f t="shared" si="114"/>
        <v>358.94900000000007</v>
      </c>
      <c r="AA551" s="48">
        <f t="shared" si="115"/>
        <v>3628.9743900000003</v>
      </c>
      <c r="AB551" s="42">
        <f t="shared" si="116"/>
        <v>366526.41339</v>
      </c>
    </row>
    <row r="552" spans="1:28" x14ac:dyDescent="0.25">
      <c r="A552" s="41">
        <v>45405</v>
      </c>
      <c r="B552" s="44" t="str">
        <f t="shared" si="105"/>
        <v>Apr</v>
      </c>
      <c r="C552" s="16" t="s">
        <v>44</v>
      </c>
      <c r="D552" s="16"/>
      <c r="E552" s="16" t="s">
        <v>80</v>
      </c>
      <c r="F552" s="16" t="s">
        <v>223</v>
      </c>
      <c r="G552" s="20" t="str">
        <f>IFERROR(VLOOKUP(F552,Sheet2!A:F,2,0),"")</f>
        <v>Jalwa Mota Santra</v>
      </c>
      <c r="H552" s="44">
        <f>IFERROR(VLOOKUP(F552,Sheet2!A:G,7,0),"")</f>
        <v>50</v>
      </c>
      <c r="I552" s="56">
        <f t="shared" si="117"/>
        <v>1575</v>
      </c>
      <c r="J552" s="17">
        <v>83</v>
      </c>
      <c r="K552" s="21">
        <v>150</v>
      </c>
      <c r="L552" s="21">
        <v>100</v>
      </c>
      <c r="M552" s="21">
        <v>100</v>
      </c>
      <c r="N552" s="19">
        <f t="shared" si="106"/>
        <v>350</v>
      </c>
      <c r="O552" s="20">
        <v>1</v>
      </c>
      <c r="P552" s="20">
        <f>IFERROR(VLOOKUP(F552,Sheet2!$A:$F,4,0),"")</f>
        <v>919.43</v>
      </c>
      <c r="Q552" s="20">
        <f>IFERROR(VLOOKUP(F552,Sheet2!$A:$F,5,0),"")</f>
        <v>948.3</v>
      </c>
      <c r="R552" s="20">
        <f>IFERROR(VLOOKUP(F552,Sheet2!$A:$F,6,0),"")</f>
        <v>1030.25</v>
      </c>
      <c r="S552" s="48">
        <f t="shared" si="107"/>
        <v>137914.5</v>
      </c>
      <c r="T552" s="48">
        <f t="shared" si="108"/>
        <v>94830</v>
      </c>
      <c r="U552" s="48">
        <f t="shared" si="109"/>
        <v>103025</v>
      </c>
      <c r="V552" s="48">
        <f t="shared" si="110"/>
        <v>335769.5</v>
      </c>
      <c r="W552" s="48">
        <f t="shared" si="111"/>
        <v>168525</v>
      </c>
      <c r="X552" s="48">
        <f t="shared" si="112"/>
        <v>2362.5</v>
      </c>
      <c r="Y552" s="48">
        <f t="shared" si="113"/>
        <v>5066.57</v>
      </c>
      <c r="Z552" s="48">
        <f t="shared" si="114"/>
        <v>506.65699999999998</v>
      </c>
      <c r="AA552" s="48">
        <f t="shared" si="115"/>
        <v>5122.3022700000001</v>
      </c>
      <c r="AB552" s="42">
        <f t="shared" si="116"/>
        <v>517352.52927</v>
      </c>
    </row>
    <row r="553" spans="1:28" x14ac:dyDescent="0.25">
      <c r="A553" s="41">
        <v>45405</v>
      </c>
      <c r="B553" s="44" t="str">
        <f t="shared" si="105"/>
        <v>Apr</v>
      </c>
      <c r="C553" s="16" t="s">
        <v>44</v>
      </c>
      <c r="D553" s="16"/>
      <c r="E553" s="16" t="s">
        <v>80</v>
      </c>
      <c r="F553" s="16" t="s">
        <v>223</v>
      </c>
      <c r="G553" s="20" t="str">
        <f>IFERROR(VLOOKUP(F553,Sheet2!A:F,2,0),"")</f>
        <v>Jalwa Mota Santra</v>
      </c>
      <c r="H553" s="44">
        <f>IFERROR(VLOOKUP(F553,Sheet2!A:G,7,0),"")</f>
        <v>50</v>
      </c>
      <c r="I553" s="56">
        <f t="shared" si="117"/>
        <v>1575</v>
      </c>
      <c r="J553" s="17">
        <v>84</v>
      </c>
      <c r="K553" s="21">
        <v>150</v>
      </c>
      <c r="L553" s="21">
        <v>100</v>
      </c>
      <c r="M553" s="21">
        <v>100</v>
      </c>
      <c r="N553" s="19">
        <f t="shared" si="106"/>
        <v>350</v>
      </c>
      <c r="O553" s="20">
        <v>1</v>
      </c>
      <c r="P553" s="20">
        <f>IFERROR(VLOOKUP(F553,Sheet2!$A:$F,4,0),"")</f>
        <v>919.43</v>
      </c>
      <c r="Q553" s="20">
        <f>IFERROR(VLOOKUP(F553,Sheet2!$A:$F,5,0),"")</f>
        <v>948.3</v>
      </c>
      <c r="R553" s="20">
        <f>IFERROR(VLOOKUP(F553,Sheet2!$A:$F,6,0),"")</f>
        <v>1030.25</v>
      </c>
      <c r="S553" s="48">
        <f t="shared" si="107"/>
        <v>137914.5</v>
      </c>
      <c r="T553" s="48">
        <f t="shared" si="108"/>
        <v>94830</v>
      </c>
      <c r="U553" s="48">
        <f t="shared" si="109"/>
        <v>103025</v>
      </c>
      <c r="V553" s="48">
        <f t="shared" si="110"/>
        <v>335769.5</v>
      </c>
      <c r="W553" s="48">
        <f t="shared" si="111"/>
        <v>168525</v>
      </c>
      <c r="X553" s="48">
        <f t="shared" si="112"/>
        <v>2362.5</v>
      </c>
      <c r="Y553" s="48">
        <f t="shared" si="113"/>
        <v>5066.57</v>
      </c>
      <c r="Z553" s="48">
        <f t="shared" si="114"/>
        <v>506.65699999999998</v>
      </c>
      <c r="AA553" s="48">
        <f t="shared" si="115"/>
        <v>5122.3022700000001</v>
      </c>
      <c r="AB553" s="42">
        <f t="shared" si="116"/>
        <v>517352.52927</v>
      </c>
    </row>
    <row r="554" spans="1:28" x14ac:dyDescent="0.25">
      <c r="A554" s="41">
        <v>45405</v>
      </c>
      <c r="B554" s="44" t="str">
        <f t="shared" si="105"/>
        <v>Apr</v>
      </c>
      <c r="C554" s="16" t="s">
        <v>44</v>
      </c>
      <c r="D554" s="16"/>
      <c r="E554" s="16" t="s">
        <v>110</v>
      </c>
      <c r="F554" s="16" t="s">
        <v>223</v>
      </c>
      <c r="G554" s="20" t="str">
        <f>IFERROR(VLOOKUP(F554,Sheet2!A:F,2,0),"")</f>
        <v>Jalwa Mota Santra</v>
      </c>
      <c r="H554" s="44">
        <f>IFERROR(VLOOKUP(F554,Sheet2!A:G,7,0),"")</f>
        <v>50</v>
      </c>
      <c r="I554" s="56">
        <f t="shared" si="117"/>
        <v>1125</v>
      </c>
      <c r="J554" s="17">
        <v>85</v>
      </c>
      <c r="K554" s="21">
        <v>0</v>
      </c>
      <c r="L554" s="21">
        <v>250</v>
      </c>
      <c r="M554" s="21">
        <v>0</v>
      </c>
      <c r="N554" s="19">
        <f t="shared" si="106"/>
        <v>250</v>
      </c>
      <c r="O554" s="20">
        <v>1</v>
      </c>
      <c r="P554" s="20">
        <f>IFERROR(VLOOKUP(F554,Sheet2!$A:$F,4,0),"")</f>
        <v>919.43</v>
      </c>
      <c r="Q554" s="20">
        <f>IFERROR(VLOOKUP(F554,Sheet2!$A:$F,5,0),"")</f>
        <v>948.3</v>
      </c>
      <c r="R554" s="20">
        <f>IFERROR(VLOOKUP(F554,Sheet2!$A:$F,6,0),"")</f>
        <v>1030.25</v>
      </c>
      <c r="S554" s="48">
        <f t="shared" si="107"/>
        <v>0</v>
      </c>
      <c r="T554" s="48">
        <f t="shared" si="108"/>
        <v>237075</v>
      </c>
      <c r="U554" s="48">
        <f t="shared" si="109"/>
        <v>0</v>
      </c>
      <c r="V554" s="48">
        <f t="shared" si="110"/>
        <v>237075</v>
      </c>
      <c r="W554" s="48">
        <f t="shared" si="111"/>
        <v>120375</v>
      </c>
      <c r="X554" s="48">
        <f t="shared" si="112"/>
        <v>1687.5</v>
      </c>
      <c r="Y554" s="48">
        <f t="shared" si="113"/>
        <v>3591.375</v>
      </c>
      <c r="Z554" s="48">
        <f t="shared" si="114"/>
        <v>359.13750000000005</v>
      </c>
      <c r="AA554" s="48">
        <f t="shared" si="115"/>
        <v>3630.8801250000001</v>
      </c>
      <c r="AB554" s="42">
        <f t="shared" si="116"/>
        <v>366718.89262500004</v>
      </c>
    </row>
    <row r="555" spans="1:28" x14ac:dyDescent="0.25">
      <c r="A555" s="41">
        <v>45405</v>
      </c>
      <c r="B555" s="44" t="str">
        <f t="shared" si="105"/>
        <v>Apr</v>
      </c>
      <c r="C555" s="16" t="s">
        <v>44</v>
      </c>
      <c r="D555" s="16"/>
      <c r="E555" s="16" t="s">
        <v>110</v>
      </c>
      <c r="F555" s="16" t="s">
        <v>223</v>
      </c>
      <c r="G555" s="20" t="str">
        <f>IFERROR(VLOOKUP(F555,Sheet2!A:F,2,0),"")</f>
        <v>Jalwa Mota Santra</v>
      </c>
      <c r="H555" s="44">
        <f>IFERROR(VLOOKUP(F555,Sheet2!A:G,7,0),"")</f>
        <v>50</v>
      </c>
      <c r="I555" s="56">
        <f t="shared" si="117"/>
        <v>450</v>
      </c>
      <c r="J555" s="17">
        <v>86</v>
      </c>
      <c r="K555" s="21">
        <v>0</v>
      </c>
      <c r="L555" s="21">
        <v>0</v>
      </c>
      <c r="M555" s="21">
        <v>100</v>
      </c>
      <c r="N555" s="19">
        <f t="shared" si="106"/>
        <v>100</v>
      </c>
      <c r="O555" s="20">
        <v>1</v>
      </c>
      <c r="P555" s="20">
        <f>IFERROR(VLOOKUP(F555,Sheet2!$A:$F,4,0),"")</f>
        <v>919.43</v>
      </c>
      <c r="Q555" s="20">
        <f>IFERROR(VLOOKUP(F555,Sheet2!$A:$F,5,0),"")</f>
        <v>948.3</v>
      </c>
      <c r="R555" s="20">
        <f>IFERROR(VLOOKUP(F555,Sheet2!$A:$F,6,0),"")</f>
        <v>1030.25</v>
      </c>
      <c r="S555" s="48">
        <f t="shared" si="107"/>
        <v>0</v>
      </c>
      <c r="T555" s="48">
        <f t="shared" si="108"/>
        <v>0</v>
      </c>
      <c r="U555" s="48">
        <f t="shared" si="109"/>
        <v>103025</v>
      </c>
      <c r="V555" s="48">
        <f t="shared" si="110"/>
        <v>103025</v>
      </c>
      <c r="W555" s="48">
        <f t="shared" si="111"/>
        <v>48150</v>
      </c>
      <c r="X555" s="48">
        <f t="shared" si="112"/>
        <v>675</v>
      </c>
      <c r="Y555" s="48">
        <f t="shared" si="113"/>
        <v>1518.5</v>
      </c>
      <c r="Z555" s="48">
        <f t="shared" si="114"/>
        <v>151.85</v>
      </c>
      <c r="AA555" s="48">
        <f t="shared" si="115"/>
        <v>1535.2035000000001</v>
      </c>
      <c r="AB555" s="42">
        <f t="shared" si="116"/>
        <v>155055.55350000001</v>
      </c>
    </row>
    <row r="556" spans="1:28" x14ac:dyDescent="0.25">
      <c r="A556" s="41">
        <v>45405</v>
      </c>
      <c r="B556" s="44" t="str">
        <f t="shared" si="105"/>
        <v>Apr</v>
      </c>
      <c r="C556" s="16" t="s">
        <v>44</v>
      </c>
      <c r="D556" s="16"/>
      <c r="E556" s="16" t="s">
        <v>83</v>
      </c>
      <c r="F556" s="16" t="s">
        <v>223</v>
      </c>
      <c r="G556" s="20" t="str">
        <f>IFERROR(VLOOKUP(F556,Sheet2!A:F,2,0),"")</f>
        <v>Jalwa Mota Santra</v>
      </c>
      <c r="H556" s="44">
        <f>IFERROR(VLOOKUP(F556,Sheet2!A:G,7,0),"")</f>
        <v>50</v>
      </c>
      <c r="I556" s="56">
        <f t="shared" si="117"/>
        <v>1575</v>
      </c>
      <c r="J556" s="17">
        <v>87</v>
      </c>
      <c r="K556" s="21">
        <v>250</v>
      </c>
      <c r="L556" s="21">
        <v>75</v>
      </c>
      <c r="M556" s="21">
        <v>25</v>
      </c>
      <c r="N556" s="19">
        <f t="shared" si="106"/>
        <v>350</v>
      </c>
      <c r="O556" s="20">
        <v>1</v>
      </c>
      <c r="P556" s="20">
        <f>IFERROR(VLOOKUP(F556,Sheet2!$A:$F,4,0),"")</f>
        <v>919.43</v>
      </c>
      <c r="Q556" s="20">
        <f>IFERROR(VLOOKUP(F556,Sheet2!$A:$F,5,0),"")</f>
        <v>948.3</v>
      </c>
      <c r="R556" s="20">
        <f>IFERROR(VLOOKUP(F556,Sheet2!$A:$F,6,0),"")</f>
        <v>1030.25</v>
      </c>
      <c r="S556" s="48">
        <f t="shared" si="107"/>
        <v>229857.5</v>
      </c>
      <c r="T556" s="48">
        <f t="shared" si="108"/>
        <v>71122.5</v>
      </c>
      <c r="U556" s="48">
        <f t="shared" si="109"/>
        <v>25756.25</v>
      </c>
      <c r="V556" s="48">
        <f t="shared" si="110"/>
        <v>326736.25</v>
      </c>
      <c r="W556" s="48">
        <f t="shared" si="111"/>
        <v>168525</v>
      </c>
      <c r="X556" s="48">
        <f t="shared" si="112"/>
        <v>2362.5</v>
      </c>
      <c r="Y556" s="48">
        <f t="shared" si="113"/>
        <v>4976.2375000000002</v>
      </c>
      <c r="Z556" s="48">
        <f t="shared" si="114"/>
        <v>497.62375000000003</v>
      </c>
      <c r="AA556" s="48">
        <f t="shared" si="115"/>
        <v>5030.9761125000005</v>
      </c>
      <c r="AB556" s="42">
        <f t="shared" si="116"/>
        <v>508128.58736250002</v>
      </c>
    </row>
    <row r="557" spans="1:28" x14ac:dyDescent="0.25">
      <c r="A557" s="41">
        <v>45405</v>
      </c>
      <c r="B557" s="44" t="str">
        <f t="shared" si="105"/>
        <v>Apr</v>
      </c>
      <c r="C557" s="16" t="s">
        <v>44</v>
      </c>
      <c r="D557" s="16"/>
      <c r="E557" s="16" t="s">
        <v>46</v>
      </c>
      <c r="F557" s="16" t="s">
        <v>216</v>
      </c>
      <c r="G557" s="20" t="str">
        <f>IFERROR(VLOOKUP(F557,Sheet2!A:F,2,0),"")</f>
        <v>Jugni Saunfi</v>
      </c>
      <c r="H557" s="44">
        <f>IFERROR(VLOOKUP(F557,Sheet2!A:G,7,0),"")</f>
        <v>50</v>
      </c>
      <c r="I557" s="56">
        <f t="shared" si="117"/>
        <v>900</v>
      </c>
      <c r="J557" s="17">
        <v>88</v>
      </c>
      <c r="K557" s="21">
        <v>100</v>
      </c>
      <c r="L557" s="21">
        <v>100</v>
      </c>
      <c r="M557" s="21">
        <v>0</v>
      </c>
      <c r="N557" s="19">
        <f t="shared" si="106"/>
        <v>200</v>
      </c>
      <c r="O557" s="20">
        <v>1</v>
      </c>
      <c r="P557" s="20">
        <f>IFERROR(VLOOKUP(F557,Sheet2!$A:$F,4,0),"")</f>
        <v>919.43</v>
      </c>
      <c r="Q557" s="20">
        <f>IFERROR(VLOOKUP(F557,Sheet2!$A:$F,5,0),"")</f>
        <v>948.3</v>
      </c>
      <c r="R557" s="20">
        <f>IFERROR(VLOOKUP(F557,Sheet2!$A:$F,6,0),"")</f>
        <v>1030.25</v>
      </c>
      <c r="S557" s="48">
        <f t="shared" si="107"/>
        <v>91943</v>
      </c>
      <c r="T557" s="48">
        <f t="shared" si="108"/>
        <v>94830</v>
      </c>
      <c r="U557" s="48">
        <f t="shared" si="109"/>
        <v>0</v>
      </c>
      <c r="V557" s="48">
        <f t="shared" si="110"/>
        <v>186773</v>
      </c>
      <c r="W557" s="48">
        <f t="shared" si="111"/>
        <v>96300</v>
      </c>
      <c r="X557" s="48">
        <f t="shared" si="112"/>
        <v>1350</v>
      </c>
      <c r="Y557" s="48">
        <f t="shared" si="113"/>
        <v>2844.23</v>
      </c>
      <c r="Z557" s="48">
        <f t="shared" si="114"/>
        <v>284.423</v>
      </c>
      <c r="AA557" s="48">
        <f t="shared" si="115"/>
        <v>2875.5165299999999</v>
      </c>
      <c r="AB557" s="42">
        <f t="shared" si="116"/>
        <v>290427.16953000001</v>
      </c>
    </row>
    <row r="558" spans="1:28" x14ac:dyDescent="0.25">
      <c r="A558" s="41">
        <v>45405</v>
      </c>
      <c r="B558" s="44" t="str">
        <f t="shared" si="105"/>
        <v>Apr</v>
      </c>
      <c r="C558" s="16" t="s">
        <v>44</v>
      </c>
      <c r="D558" s="16"/>
      <c r="E558" s="16" t="s">
        <v>46</v>
      </c>
      <c r="F558" s="16" t="s">
        <v>223</v>
      </c>
      <c r="G558" s="20" t="str">
        <f>IFERROR(VLOOKUP(F558,Sheet2!A:F,2,0),"")</f>
        <v>Jalwa Mota Santra</v>
      </c>
      <c r="H558" s="44">
        <f>IFERROR(VLOOKUP(F558,Sheet2!A:G,7,0),"")</f>
        <v>50</v>
      </c>
      <c r="I558" s="56">
        <f t="shared" si="117"/>
        <v>675</v>
      </c>
      <c r="J558" s="17">
        <v>88</v>
      </c>
      <c r="K558" s="21">
        <v>100</v>
      </c>
      <c r="L558" s="21">
        <v>0</v>
      </c>
      <c r="M558" s="21">
        <v>50</v>
      </c>
      <c r="N558" s="19">
        <f t="shared" si="106"/>
        <v>150</v>
      </c>
      <c r="O558" s="20">
        <v>1</v>
      </c>
      <c r="P558" s="20">
        <f>IFERROR(VLOOKUP(F558,Sheet2!$A:$F,4,0),"")</f>
        <v>919.43</v>
      </c>
      <c r="Q558" s="20">
        <f>IFERROR(VLOOKUP(F558,Sheet2!$A:$F,5,0),"")</f>
        <v>948.3</v>
      </c>
      <c r="R558" s="20">
        <f>IFERROR(VLOOKUP(F558,Sheet2!$A:$F,6,0),"")</f>
        <v>1030.25</v>
      </c>
      <c r="S558" s="48">
        <f t="shared" si="107"/>
        <v>91943</v>
      </c>
      <c r="T558" s="48">
        <f t="shared" si="108"/>
        <v>0</v>
      </c>
      <c r="U558" s="48">
        <f t="shared" si="109"/>
        <v>51512.5</v>
      </c>
      <c r="V558" s="48">
        <f t="shared" si="110"/>
        <v>143455.5</v>
      </c>
      <c r="W558" s="48">
        <f t="shared" si="111"/>
        <v>72225</v>
      </c>
      <c r="X558" s="48">
        <f t="shared" si="112"/>
        <v>1012.5</v>
      </c>
      <c r="Y558" s="48">
        <f t="shared" si="113"/>
        <v>2166.9299999999998</v>
      </c>
      <c r="Z558" s="48">
        <f t="shared" si="114"/>
        <v>216.69299999999998</v>
      </c>
      <c r="AA558" s="48">
        <f t="shared" si="115"/>
        <v>2190.7662300000002</v>
      </c>
      <c r="AB558" s="42">
        <f t="shared" si="116"/>
        <v>221267.38923</v>
      </c>
    </row>
    <row r="559" spans="1:28" x14ac:dyDescent="0.25">
      <c r="A559" s="41">
        <v>45405</v>
      </c>
      <c r="B559" s="44" t="str">
        <f t="shared" si="105"/>
        <v>Apr</v>
      </c>
      <c r="C559" s="16" t="s">
        <v>44</v>
      </c>
      <c r="D559" s="16"/>
      <c r="E559" s="16" t="s">
        <v>79</v>
      </c>
      <c r="F559" s="16" t="s">
        <v>223</v>
      </c>
      <c r="G559" s="20" t="str">
        <f>IFERROR(VLOOKUP(F559,Sheet2!A:F,2,0),"")</f>
        <v>Jalwa Mota Santra</v>
      </c>
      <c r="H559" s="44">
        <f>IFERROR(VLOOKUP(F559,Sheet2!A:G,7,0),"")</f>
        <v>50</v>
      </c>
      <c r="I559" s="56">
        <f t="shared" si="117"/>
        <v>1575</v>
      </c>
      <c r="J559" s="17">
        <v>89</v>
      </c>
      <c r="K559" s="21">
        <v>200</v>
      </c>
      <c r="L559" s="21">
        <v>75</v>
      </c>
      <c r="M559" s="21">
        <v>75</v>
      </c>
      <c r="N559" s="19">
        <f t="shared" si="106"/>
        <v>350</v>
      </c>
      <c r="O559" s="20">
        <v>1</v>
      </c>
      <c r="P559" s="20">
        <f>IFERROR(VLOOKUP(F559,Sheet2!$A:$F,4,0),"")</f>
        <v>919.43</v>
      </c>
      <c r="Q559" s="20">
        <f>IFERROR(VLOOKUP(F559,Sheet2!$A:$F,5,0),"")</f>
        <v>948.3</v>
      </c>
      <c r="R559" s="20">
        <f>IFERROR(VLOOKUP(F559,Sheet2!$A:$F,6,0),"")</f>
        <v>1030.25</v>
      </c>
      <c r="S559" s="48">
        <f t="shared" si="107"/>
        <v>183886</v>
      </c>
      <c r="T559" s="48">
        <f t="shared" si="108"/>
        <v>71122.5</v>
      </c>
      <c r="U559" s="48">
        <f t="shared" si="109"/>
        <v>77268.75</v>
      </c>
      <c r="V559" s="48">
        <f t="shared" si="110"/>
        <v>332277.25</v>
      </c>
      <c r="W559" s="48">
        <f t="shared" si="111"/>
        <v>168525</v>
      </c>
      <c r="X559" s="48">
        <f t="shared" si="112"/>
        <v>2362.5</v>
      </c>
      <c r="Y559" s="48">
        <f t="shared" si="113"/>
        <v>5031.6475</v>
      </c>
      <c r="Z559" s="48">
        <f t="shared" si="114"/>
        <v>503.16475000000003</v>
      </c>
      <c r="AA559" s="48">
        <f t="shared" si="115"/>
        <v>5086.9956225000005</v>
      </c>
      <c r="AB559" s="42">
        <f t="shared" si="116"/>
        <v>513786.55787250004</v>
      </c>
    </row>
    <row r="560" spans="1:28" x14ac:dyDescent="0.25">
      <c r="A560" s="41">
        <v>45405</v>
      </c>
      <c r="B560" s="44" t="str">
        <f t="shared" si="105"/>
        <v>Apr</v>
      </c>
      <c r="C560" s="16" t="s">
        <v>44</v>
      </c>
      <c r="D560" s="16"/>
      <c r="E560" s="16" t="s">
        <v>83</v>
      </c>
      <c r="F560" s="16" t="s">
        <v>223</v>
      </c>
      <c r="G560" s="20" t="str">
        <f>IFERROR(VLOOKUP(F560,Sheet2!A:F,2,0),"")</f>
        <v>Jalwa Mota Santra</v>
      </c>
      <c r="H560" s="44">
        <f>IFERROR(VLOOKUP(F560,Sheet2!A:G,7,0),"")</f>
        <v>50</v>
      </c>
      <c r="I560" s="56">
        <f t="shared" si="117"/>
        <v>1575</v>
      </c>
      <c r="J560" s="17">
        <v>90</v>
      </c>
      <c r="K560" s="21">
        <v>200</v>
      </c>
      <c r="L560" s="21">
        <v>100</v>
      </c>
      <c r="M560" s="21">
        <v>50</v>
      </c>
      <c r="N560" s="19">
        <f t="shared" si="106"/>
        <v>350</v>
      </c>
      <c r="O560" s="20">
        <v>1</v>
      </c>
      <c r="P560" s="20">
        <f>IFERROR(VLOOKUP(F560,Sheet2!$A:$F,4,0),"")</f>
        <v>919.43</v>
      </c>
      <c r="Q560" s="20">
        <f>IFERROR(VLOOKUP(F560,Sheet2!$A:$F,5,0),"")</f>
        <v>948.3</v>
      </c>
      <c r="R560" s="20">
        <f>IFERROR(VLOOKUP(F560,Sheet2!$A:$F,6,0),"")</f>
        <v>1030.25</v>
      </c>
      <c r="S560" s="48">
        <f t="shared" si="107"/>
        <v>183886</v>
      </c>
      <c r="T560" s="48">
        <f t="shared" si="108"/>
        <v>94830</v>
      </c>
      <c r="U560" s="48">
        <f t="shared" si="109"/>
        <v>51512.5</v>
      </c>
      <c r="V560" s="48">
        <f t="shared" si="110"/>
        <v>330228.5</v>
      </c>
      <c r="W560" s="48">
        <f t="shared" si="111"/>
        <v>168525</v>
      </c>
      <c r="X560" s="48">
        <f t="shared" si="112"/>
        <v>2362.5</v>
      </c>
      <c r="Y560" s="48">
        <f t="shared" si="113"/>
        <v>5011.16</v>
      </c>
      <c r="Z560" s="48">
        <f t="shared" si="114"/>
        <v>501.11599999999999</v>
      </c>
      <c r="AA560" s="48">
        <f t="shared" si="115"/>
        <v>5066.2827600000001</v>
      </c>
      <c r="AB560" s="42">
        <f t="shared" si="116"/>
        <v>511694.55875999993</v>
      </c>
    </row>
    <row r="561" spans="1:28" x14ac:dyDescent="0.25">
      <c r="A561" s="41">
        <v>45405</v>
      </c>
      <c r="B561" s="44" t="str">
        <f t="shared" si="105"/>
        <v>Apr</v>
      </c>
      <c r="C561" s="16" t="s">
        <v>44</v>
      </c>
      <c r="D561" s="16"/>
      <c r="E561" s="16" t="s">
        <v>84</v>
      </c>
      <c r="F561" s="16" t="s">
        <v>223</v>
      </c>
      <c r="G561" s="20" t="str">
        <f>IFERROR(VLOOKUP(F561,Sheet2!A:F,2,0),"")</f>
        <v>Jalwa Mota Santra</v>
      </c>
      <c r="H561" s="44">
        <f>IFERROR(VLOOKUP(F561,Sheet2!A:G,7,0),"")</f>
        <v>50</v>
      </c>
      <c r="I561" s="56">
        <f t="shared" si="117"/>
        <v>1575</v>
      </c>
      <c r="J561" s="17">
        <v>91</v>
      </c>
      <c r="K561" s="21">
        <v>350</v>
      </c>
      <c r="L561" s="21">
        <v>0</v>
      </c>
      <c r="M561" s="21">
        <v>0</v>
      </c>
      <c r="N561" s="19">
        <f t="shared" si="106"/>
        <v>350</v>
      </c>
      <c r="O561" s="20">
        <v>1</v>
      </c>
      <c r="P561" s="20">
        <f>IFERROR(VLOOKUP(F561,Sheet2!$A:$F,4,0),"")</f>
        <v>919.43</v>
      </c>
      <c r="Q561" s="20">
        <f>IFERROR(VLOOKUP(F561,Sheet2!$A:$F,5,0),"")</f>
        <v>948.3</v>
      </c>
      <c r="R561" s="20">
        <f>IFERROR(VLOOKUP(F561,Sheet2!$A:$F,6,0),"")</f>
        <v>1030.25</v>
      </c>
      <c r="S561" s="48">
        <f t="shared" si="107"/>
        <v>321800.5</v>
      </c>
      <c r="T561" s="48">
        <f t="shared" si="108"/>
        <v>0</v>
      </c>
      <c r="U561" s="48">
        <f t="shared" si="109"/>
        <v>0</v>
      </c>
      <c r="V561" s="48">
        <f t="shared" si="110"/>
        <v>321800.5</v>
      </c>
      <c r="W561" s="48">
        <f t="shared" si="111"/>
        <v>168525</v>
      </c>
      <c r="X561" s="48">
        <f t="shared" si="112"/>
        <v>2362.5</v>
      </c>
      <c r="Y561" s="48">
        <f t="shared" si="113"/>
        <v>4926.88</v>
      </c>
      <c r="Z561" s="48">
        <f t="shared" si="114"/>
        <v>492.68800000000005</v>
      </c>
      <c r="AA561" s="48">
        <f t="shared" si="115"/>
        <v>4981.0756800000008</v>
      </c>
      <c r="AB561" s="42">
        <f t="shared" si="116"/>
        <v>503088.64368000004</v>
      </c>
    </row>
    <row r="562" spans="1:28" x14ac:dyDescent="0.25">
      <c r="A562" s="41">
        <v>45405</v>
      </c>
      <c r="B562" s="44" t="str">
        <f t="shared" si="105"/>
        <v>Apr</v>
      </c>
      <c r="C562" s="16" t="s">
        <v>44</v>
      </c>
      <c r="D562" s="16"/>
      <c r="E562" s="16" t="s">
        <v>84</v>
      </c>
      <c r="F562" s="16" t="s">
        <v>223</v>
      </c>
      <c r="G562" s="20" t="str">
        <f>IFERROR(VLOOKUP(F562,Sheet2!A:F,2,0),"")</f>
        <v>Jalwa Mota Santra</v>
      </c>
      <c r="H562" s="44">
        <f>IFERROR(VLOOKUP(F562,Sheet2!A:G,7,0),"")</f>
        <v>50</v>
      </c>
      <c r="I562" s="56">
        <f t="shared" si="117"/>
        <v>1575</v>
      </c>
      <c r="J562" s="17">
        <v>92</v>
      </c>
      <c r="K562" s="21">
        <v>0</v>
      </c>
      <c r="L562" s="21">
        <v>200</v>
      </c>
      <c r="M562" s="21">
        <v>150</v>
      </c>
      <c r="N562" s="19">
        <f t="shared" si="106"/>
        <v>350</v>
      </c>
      <c r="O562" s="20">
        <v>1</v>
      </c>
      <c r="P562" s="20">
        <f>IFERROR(VLOOKUP(F562,Sheet2!$A:$F,4,0),"")</f>
        <v>919.43</v>
      </c>
      <c r="Q562" s="20">
        <f>IFERROR(VLOOKUP(F562,Sheet2!$A:$F,5,0),"")</f>
        <v>948.3</v>
      </c>
      <c r="R562" s="20">
        <f>IFERROR(VLOOKUP(F562,Sheet2!$A:$F,6,0),"")</f>
        <v>1030.25</v>
      </c>
      <c r="S562" s="48">
        <f t="shared" si="107"/>
        <v>0</v>
      </c>
      <c r="T562" s="48">
        <f t="shared" si="108"/>
        <v>189660</v>
      </c>
      <c r="U562" s="48">
        <f t="shared" si="109"/>
        <v>154537.5</v>
      </c>
      <c r="V562" s="48">
        <f t="shared" si="110"/>
        <v>344197.5</v>
      </c>
      <c r="W562" s="48">
        <f t="shared" si="111"/>
        <v>168525</v>
      </c>
      <c r="X562" s="48">
        <f t="shared" si="112"/>
        <v>2362.5</v>
      </c>
      <c r="Y562" s="48">
        <f t="shared" si="113"/>
        <v>5150.8500000000004</v>
      </c>
      <c r="Z562" s="48">
        <f t="shared" si="114"/>
        <v>515.08500000000004</v>
      </c>
      <c r="AA562" s="48">
        <f t="shared" si="115"/>
        <v>5207.5093500000003</v>
      </c>
      <c r="AB562" s="42">
        <f t="shared" si="116"/>
        <v>525958.44435000001</v>
      </c>
    </row>
    <row r="563" spans="1:28" x14ac:dyDescent="0.25">
      <c r="A563" s="41">
        <v>45405</v>
      </c>
      <c r="B563" s="44" t="str">
        <f t="shared" si="105"/>
        <v>Apr</v>
      </c>
      <c r="C563" s="16" t="s">
        <v>44</v>
      </c>
      <c r="D563" s="16"/>
      <c r="E563" s="16" t="s">
        <v>45</v>
      </c>
      <c r="F563" s="16" t="s">
        <v>223</v>
      </c>
      <c r="G563" s="20" t="str">
        <f>IFERROR(VLOOKUP(F563,Sheet2!A:F,2,0),"")</f>
        <v>Jalwa Mota Santra</v>
      </c>
      <c r="H563" s="44">
        <f>IFERROR(VLOOKUP(F563,Sheet2!A:G,7,0),"")</f>
        <v>50</v>
      </c>
      <c r="I563" s="56">
        <f t="shared" si="117"/>
        <v>1575</v>
      </c>
      <c r="J563" s="17">
        <v>93</v>
      </c>
      <c r="K563" s="21">
        <v>150</v>
      </c>
      <c r="L563" s="21">
        <v>100</v>
      </c>
      <c r="M563" s="21">
        <v>100</v>
      </c>
      <c r="N563" s="19">
        <f t="shared" si="106"/>
        <v>350</v>
      </c>
      <c r="O563" s="20">
        <v>1</v>
      </c>
      <c r="P563" s="20">
        <f>IFERROR(VLOOKUP(F563,Sheet2!$A:$F,4,0),"")</f>
        <v>919.43</v>
      </c>
      <c r="Q563" s="20">
        <f>IFERROR(VLOOKUP(F563,Sheet2!$A:$F,5,0),"")</f>
        <v>948.3</v>
      </c>
      <c r="R563" s="20">
        <f>IFERROR(VLOOKUP(F563,Sheet2!$A:$F,6,0),"")</f>
        <v>1030.25</v>
      </c>
      <c r="S563" s="48">
        <f t="shared" si="107"/>
        <v>137914.5</v>
      </c>
      <c r="T563" s="48">
        <f t="shared" si="108"/>
        <v>94830</v>
      </c>
      <c r="U563" s="48">
        <f t="shared" si="109"/>
        <v>103025</v>
      </c>
      <c r="V563" s="48">
        <f t="shared" si="110"/>
        <v>335769.5</v>
      </c>
      <c r="W563" s="48">
        <f t="shared" si="111"/>
        <v>168525</v>
      </c>
      <c r="X563" s="48">
        <f t="shared" si="112"/>
        <v>2362.5</v>
      </c>
      <c r="Y563" s="48">
        <f t="shared" si="113"/>
        <v>5066.57</v>
      </c>
      <c r="Z563" s="48">
        <f t="shared" si="114"/>
        <v>506.65699999999998</v>
      </c>
      <c r="AA563" s="48">
        <f t="shared" si="115"/>
        <v>5122.3022700000001</v>
      </c>
      <c r="AB563" s="42">
        <f t="shared" si="116"/>
        <v>517352.52927</v>
      </c>
    </row>
    <row r="564" spans="1:28" x14ac:dyDescent="0.25">
      <c r="A564" s="41">
        <v>45406</v>
      </c>
      <c r="B564" s="44" t="str">
        <f t="shared" si="105"/>
        <v>Apr</v>
      </c>
      <c r="C564" s="16" t="s">
        <v>113</v>
      </c>
      <c r="D564" s="16"/>
      <c r="E564" s="16" t="s">
        <v>111</v>
      </c>
      <c r="F564" s="16" t="s">
        <v>223</v>
      </c>
      <c r="G564" s="20" t="str">
        <f>IFERROR(VLOOKUP(F564,Sheet2!A:F,2,0),"")</f>
        <v>Jalwa Mota Santra</v>
      </c>
      <c r="H564" s="44">
        <f>IFERROR(VLOOKUP(F564,Sheet2!A:G,7,0),"")</f>
        <v>50</v>
      </c>
      <c r="I564" s="56">
        <f t="shared" si="117"/>
        <v>1800</v>
      </c>
      <c r="J564" s="17">
        <v>18</v>
      </c>
      <c r="K564" s="21">
        <v>400</v>
      </c>
      <c r="L564" s="21">
        <v>0</v>
      </c>
      <c r="M564" s="21">
        <v>0</v>
      </c>
      <c r="N564" s="19">
        <f t="shared" si="106"/>
        <v>400</v>
      </c>
      <c r="O564" s="20">
        <v>1</v>
      </c>
      <c r="P564" s="20">
        <f>IFERROR(VLOOKUP(F564,Sheet2!$A:$F,4,0),"")</f>
        <v>919.43</v>
      </c>
      <c r="Q564" s="20">
        <f>IFERROR(VLOOKUP(F564,Sheet2!$A:$F,5,0),"")</f>
        <v>948.3</v>
      </c>
      <c r="R564" s="20">
        <f>IFERROR(VLOOKUP(F564,Sheet2!$A:$F,6,0),"")</f>
        <v>1030.25</v>
      </c>
      <c r="S564" s="48">
        <f t="shared" si="107"/>
        <v>367772</v>
      </c>
      <c r="T564" s="48">
        <f t="shared" si="108"/>
        <v>0</v>
      </c>
      <c r="U564" s="48">
        <f t="shared" si="109"/>
        <v>0</v>
      </c>
      <c r="V564" s="48">
        <f t="shared" si="110"/>
        <v>367772</v>
      </c>
      <c r="W564" s="48">
        <f t="shared" si="111"/>
        <v>192600</v>
      </c>
      <c r="X564" s="48">
        <f t="shared" si="112"/>
        <v>2700</v>
      </c>
      <c r="Y564" s="48">
        <f t="shared" si="113"/>
        <v>5630.72</v>
      </c>
      <c r="Z564" s="48">
        <f t="shared" si="114"/>
        <v>563.072</v>
      </c>
      <c r="AA564" s="48">
        <f t="shared" si="115"/>
        <v>5692.6579200000006</v>
      </c>
      <c r="AB564" s="42">
        <f t="shared" si="116"/>
        <v>574958.44992000004</v>
      </c>
    </row>
    <row r="565" spans="1:28" x14ac:dyDescent="0.25">
      <c r="A565" s="41">
        <v>45406</v>
      </c>
      <c r="B565" s="44" t="str">
        <f t="shared" si="105"/>
        <v>Apr</v>
      </c>
      <c r="C565" s="16" t="s">
        <v>113</v>
      </c>
      <c r="D565" s="16"/>
      <c r="E565" s="16" t="s">
        <v>111</v>
      </c>
      <c r="F565" s="16" t="s">
        <v>223</v>
      </c>
      <c r="G565" s="20" t="str">
        <f>IFERROR(VLOOKUP(F565,Sheet2!A:F,2,0),"")</f>
        <v>Jalwa Mota Santra</v>
      </c>
      <c r="H565" s="44">
        <f>IFERROR(VLOOKUP(F565,Sheet2!A:G,7,0),"")</f>
        <v>50</v>
      </c>
      <c r="I565" s="56">
        <f t="shared" si="117"/>
        <v>1800</v>
      </c>
      <c r="J565" s="17">
        <v>19</v>
      </c>
      <c r="K565" s="21">
        <v>400</v>
      </c>
      <c r="L565" s="21">
        <v>0</v>
      </c>
      <c r="M565" s="21">
        <v>0</v>
      </c>
      <c r="N565" s="19">
        <f t="shared" si="106"/>
        <v>400</v>
      </c>
      <c r="O565" s="20">
        <v>1</v>
      </c>
      <c r="P565" s="20">
        <f>IFERROR(VLOOKUP(F565,Sheet2!$A:$F,4,0),"")</f>
        <v>919.43</v>
      </c>
      <c r="Q565" s="20">
        <f>IFERROR(VLOOKUP(F565,Sheet2!$A:$F,5,0),"")</f>
        <v>948.3</v>
      </c>
      <c r="R565" s="20">
        <f>IFERROR(VLOOKUP(F565,Sheet2!$A:$F,6,0),"")</f>
        <v>1030.25</v>
      </c>
      <c r="S565" s="48">
        <f t="shared" si="107"/>
        <v>367772</v>
      </c>
      <c r="T565" s="48">
        <f t="shared" si="108"/>
        <v>0</v>
      </c>
      <c r="U565" s="48">
        <f t="shared" si="109"/>
        <v>0</v>
      </c>
      <c r="V565" s="48">
        <f t="shared" si="110"/>
        <v>367772</v>
      </c>
      <c r="W565" s="48">
        <f t="shared" si="111"/>
        <v>192600</v>
      </c>
      <c r="X565" s="48">
        <f t="shared" si="112"/>
        <v>2700</v>
      </c>
      <c r="Y565" s="48">
        <f t="shared" si="113"/>
        <v>5630.72</v>
      </c>
      <c r="Z565" s="48">
        <f t="shared" si="114"/>
        <v>563.072</v>
      </c>
      <c r="AA565" s="48">
        <f t="shared" si="115"/>
        <v>5692.6579200000006</v>
      </c>
      <c r="AB565" s="42">
        <f t="shared" si="116"/>
        <v>574958.44992000004</v>
      </c>
    </row>
    <row r="566" spans="1:28" x14ac:dyDescent="0.25">
      <c r="A566" s="41">
        <v>45406</v>
      </c>
      <c r="B566" s="44" t="str">
        <f t="shared" si="105"/>
        <v>Apr</v>
      </c>
      <c r="C566" s="16" t="s">
        <v>113</v>
      </c>
      <c r="D566" s="16"/>
      <c r="E566" s="16" t="s">
        <v>111</v>
      </c>
      <c r="F566" s="16" t="s">
        <v>223</v>
      </c>
      <c r="G566" s="20" t="str">
        <f>IFERROR(VLOOKUP(F566,Sheet2!A:F,2,0),"")</f>
        <v>Jalwa Mota Santra</v>
      </c>
      <c r="H566" s="44">
        <f>IFERROR(VLOOKUP(F566,Sheet2!A:G,7,0),"")</f>
        <v>50</v>
      </c>
      <c r="I566" s="56">
        <f t="shared" si="117"/>
        <v>1800</v>
      </c>
      <c r="J566" s="17">
        <v>20</v>
      </c>
      <c r="K566" s="21">
        <v>0</v>
      </c>
      <c r="L566" s="21">
        <v>400</v>
      </c>
      <c r="M566" s="21">
        <v>0</v>
      </c>
      <c r="N566" s="19">
        <f t="shared" si="106"/>
        <v>400</v>
      </c>
      <c r="O566" s="20">
        <v>1</v>
      </c>
      <c r="P566" s="20">
        <f>IFERROR(VLOOKUP(F566,Sheet2!$A:$F,4,0),"")</f>
        <v>919.43</v>
      </c>
      <c r="Q566" s="20">
        <f>IFERROR(VLOOKUP(F566,Sheet2!$A:$F,5,0),"")</f>
        <v>948.3</v>
      </c>
      <c r="R566" s="20">
        <f>IFERROR(VLOOKUP(F566,Sheet2!$A:$F,6,0),"")</f>
        <v>1030.25</v>
      </c>
      <c r="S566" s="48">
        <f t="shared" si="107"/>
        <v>0</v>
      </c>
      <c r="T566" s="48">
        <f t="shared" si="108"/>
        <v>379320</v>
      </c>
      <c r="U566" s="48">
        <f t="shared" si="109"/>
        <v>0</v>
      </c>
      <c r="V566" s="48">
        <f t="shared" si="110"/>
        <v>379320</v>
      </c>
      <c r="W566" s="48">
        <f t="shared" si="111"/>
        <v>192600</v>
      </c>
      <c r="X566" s="48">
        <f t="shared" si="112"/>
        <v>2700</v>
      </c>
      <c r="Y566" s="48">
        <f t="shared" si="113"/>
        <v>5746.2</v>
      </c>
      <c r="Z566" s="48">
        <f t="shared" si="114"/>
        <v>574.62</v>
      </c>
      <c r="AA566" s="48">
        <f t="shared" si="115"/>
        <v>5809.4081999999999</v>
      </c>
      <c r="AB566" s="42">
        <f t="shared" si="116"/>
        <v>586750.2281999999</v>
      </c>
    </row>
    <row r="567" spans="1:28" x14ac:dyDescent="0.25">
      <c r="A567" s="41">
        <v>45406</v>
      </c>
      <c r="B567" s="44" t="str">
        <f t="shared" si="105"/>
        <v>Apr</v>
      </c>
      <c r="C567" s="16" t="s">
        <v>113</v>
      </c>
      <c r="D567" s="16"/>
      <c r="E567" s="16" t="s">
        <v>111</v>
      </c>
      <c r="F567" s="16" t="s">
        <v>223</v>
      </c>
      <c r="G567" s="20" t="str">
        <f>IFERROR(VLOOKUP(F567,Sheet2!A:F,2,0),"")</f>
        <v>Jalwa Mota Santra</v>
      </c>
      <c r="H567" s="44">
        <f>IFERROR(VLOOKUP(F567,Sheet2!A:G,7,0),"")</f>
        <v>50</v>
      </c>
      <c r="I567" s="56">
        <f t="shared" si="117"/>
        <v>900</v>
      </c>
      <c r="J567" s="17">
        <v>21</v>
      </c>
      <c r="K567" s="21">
        <v>0</v>
      </c>
      <c r="L567" s="21">
        <v>0</v>
      </c>
      <c r="M567" s="21">
        <v>200</v>
      </c>
      <c r="N567" s="19">
        <f t="shared" si="106"/>
        <v>200</v>
      </c>
      <c r="O567" s="20">
        <v>1</v>
      </c>
      <c r="P567" s="20">
        <f>IFERROR(VLOOKUP(F567,Sheet2!$A:$F,4,0),"")</f>
        <v>919.43</v>
      </c>
      <c r="Q567" s="20">
        <f>IFERROR(VLOOKUP(F567,Sheet2!$A:$F,5,0),"")</f>
        <v>948.3</v>
      </c>
      <c r="R567" s="20">
        <f>IFERROR(VLOOKUP(F567,Sheet2!$A:$F,6,0),"")</f>
        <v>1030.25</v>
      </c>
      <c r="S567" s="48">
        <f t="shared" si="107"/>
        <v>0</v>
      </c>
      <c r="T567" s="48">
        <f t="shared" si="108"/>
        <v>0</v>
      </c>
      <c r="U567" s="48">
        <f t="shared" si="109"/>
        <v>206050</v>
      </c>
      <c r="V567" s="48">
        <f t="shared" si="110"/>
        <v>206050</v>
      </c>
      <c r="W567" s="48">
        <f t="shared" si="111"/>
        <v>96300</v>
      </c>
      <c r="X567" s="48">
        <f t="shared" si="112"/>
        <v>1350</v>
      </c>
      <c r="Y567" s="48">
        <f t="shared" si="113"/>
        <v>3037</v>
      </c>
      <c r="Z567" s="48">
        <f t="shared" si="114"/>
        <v>303.7</v>
      </c>
      <c r="AA567" s="48">
        <f t="shared" si="115"/>
        <v>3070.4070000000002</v>
      </c>
      <c r="AB567" s="42">
        <f t="shared" si="116"/>
        <v>310111.10700000002</v>
      </c>
    </row>
    <row r="568" spans="1:28" x14ac:dyDescent="0.25">
      <c r="A568" s="41">
        <v>45406</v>
      </c>
      <c r="B568" s="44" t="str">
        <f t="shared" si="105"/>
        <v>Apr</v>
      </c>
      <c r="C568" s="16" t="s">
        <v>60</v>
      </c>
      <c r="D568" s="16"/>
      <c r="E568" s="16" t="s">
        <v>18</v>
      </c>
      <c r="F568" s="16" t="s">
        <v>216</v>
      </c>
      <c r="G568" s="20" t="str">
        <f>IFERROR(VLOOKUP(F568,Sheet2!A:F,2,0),"")</f>
        <v>Jugni Saunfi</v>
      </c>
      <c r="H568" s="44">
        <f>IFERROR(VLOOKUP(F568,Sheet2!A:G,7,0),"")</f>
        <v>50</v>
      </c>
      <c r="I568" s="56">
        <f t="shared" si="117"/>
        <v>6300</v>
      </c>
      <c r="J568" s="17">
        <v>33</v>
      </c>
      <c r="K568" s="21">
        <v>1000</v>
      </c>
      <c r="L568" s="21">
        <v>200</v>
      </c>
      <c r="M568" s="21">
        <v>200</v>
      </c>
      <c r="N568" s="19">
        <f t="shared" si="106"/>
        <v>1400</v>
      </c>
      <c r="O568" s="20">
        <v>1</v>
      </c>
      <c r="P568" s="20">
        <f>IFERROR(VLOOKUP(F568,Sheet2!$A:$F,4,0),"")</f>
        <v>919.43</v>
      </c>
      <c r="Q568" s="20">
        <f>IFERROR(VLOOKUP(F568,Sheet2!$A:$F,5,0),"")</f>
        <v>948.3</v>
      </c>
      <c r="R568" s="20">
        <f>IFERROR(VLOOKUP(F568,Sheet2!$A:$F,6,0),"")</f>
        <v>1030.25</v>
      </c>
      <c r="S568" s="48">
        <f t="shared" si="107"/>
        <v>919430</v>
      </c>
      <c r="T568" s="48">
        <f t="shared" si="108"/>
        <v>189660</v>
      </c>
      <c r="U568" s="48">
        <f t="shared" si="109"/>
        <v>206050</v>
      </c>
      <c r="V568" s="48">
        <f t="shared" si="110"/>
        <v>1315140</v>
      </c>
      <c r="W568" s="48">
        <f t="shared" si="111"/>
        <v>674100</v>
      </c>
      <c r="X568" s="48">
        <f t="shared" si="112"/>
        <v>9450</v>
      </c>
      <c r="Y568" s="48">
        <f t="shared" si="113"/>
        <v>19986.900000000001</v>
      </c>
      <c r="Z568" s="48">
        <f t="shared" si="114"/>
        <v>1998.6900000000003</v>
      </c>
      <c r="AA568" s="48">
        <f t="shared" si="115"/>
        <v>20206.7559</v>
      </c>
      <c r="AB568" s="42">
        <f t="shared" si="116"/>
        <v>2040882.3458999998</v>
      </c>
    </row>
    <row r="569" spans="1:28" x14ac:dyDescent="0.25">
      <c r="A569" s="41">
        <v>45406</v>
      </c>
      <c r="B569" s="44" t="str">
        <f t="shared" si="105"/>
        <v>Apr</v>
      </c>
      <c r="C569" s="16" t="s">
        <v>53</v>
      </c>
      <c r="D569" s="16"/>
      <c r="E569" s="16" t="s">
        <v>92</v>
      </c>
      <c r="F569" s="16" t="s">
        <v>219</v>
      </c>
      <c r="G569" s="20" t="str">
        <f>IFERROR(VLOOKUP(F569,Sheet2!A:F,2,0),"")</f>
        <v>Club Whiskey</v>
      </c>
      <c r="H569" s="44">
        <f>IFERROR(VLOOKUP(F569,Sheet2!A:G,7,0),"")</f>
        <v>65</v>
      </c>
      <c r="I569" s="56">
        <f t="shared" si="117"/>
        <v>1170</v>
      </c>
      <c r="J569" s="17">
        <v>59</v>
      </c>
      <c r="K569" s="21">
        <v>200</v>
      </c>
      <c r="L569" s="21">
        <v>0</v>
      </c>
      <c r="M569" s="21">
        <v>0</v>
      </c>
      <c r="N569" s="19">
        <f t="shared" si="106"/>
        <v>200</v>
      </c>
      <c r="O569" s="20">
        <v>1</v>
      </c>
      <c r="P569" s="20">
        <f>IFERROR(VLOOKUP(F569,Sheet2!$A:$F,4,0),"")</f>
        <v>1160.02</v>
      </c>
      <c r="Q569" s="20">
        <f>IFERROR(VLOOKUP(F569,Sheet2!$A:$F,5,0),"")</f>
        <v>1188.9000000000001</v>
      </c>
      <c r="R569" s="20">
        <f>IFERROR(VLOOKUP(F569,Sheet2!$A:$F,6,0),"")</f>
        <v>1270.83</v>
      </c>
      <c r="S569" s="48">
        <f t="shared" si="107"/>
        <v>232004</v>
      </c>
      <c r="T569" s="48">
        <f t="shared" si="108"/>
        <v>0</v>
      </c>
      <c r="U569" s="48">
        <f t="shared" si="109"/>
        <v>0</v>
      </c>
      <c r="V569" s="48">
        <f t="shared" si="110"/>
        <v>232004</v>
      </c>
      <c r="W569" s="48">
        <f t="shared" si="111"/>
        <v>125190</v>
      </c>
      <c r="X569" s="48">
        <f t="shared" si="112"/>
        <v>1755</v>
      </c>
      <c r="Y569" s="48">
        <f t="shared" si="113"/>
        <v>3589.4900000000002</v>
      </c>
      <c r="Z569" s="48">
        <f t="shared" si="114"/>
        <v>358.94900000000007</v>
      </c>
      <c r="AA569" s="48">
        <f t="shared" si="115"/>
        <v>3628.9743900000003</v>
      </c>
      <c r="AB569" s="42">
        <f t="shared" si="116"/>
        <v>366526.41339</v>
      </c>
    </row>
    <row r="570" spans="1:28" x14ac:dyDescent="0.25">
      <c r="A570" s="41">
        <v>45406</v>
      </c>
      <c r="B570" s="44" t="str">
        <f t="shared" si="105"/>
        <v>Apr</v>
      </c>
      <c r="C570" s="16" t="s">
        <v>53</v>
      </c>
      <c r="D570" s="16"/>
      <c r="E570" s="16" t="s">
        <v>92</v>
      </c>
      <c r="F570" s="16" t="s">
        <v>219</v>
      </c>
      <c r="G570" s="20" t="str">
        <f>IFERROR(VLOOKUP(F570,Sheet2!A:F,2,0),"")</f>
        <v>Club Whiskey</v>
      </c>
      <c r="H570" s="44">
        <f>IFERROR(VLOOKUP(F570,Sheet2!A:G,7,0),"")</f>
        <v>65</v>
      </c>
      <c r="I570" s="56">
        <f t="shared" si="117"/>
        <v>1170</v>
      </c>
      <c r="J570" s="17">
        <v>60</v>
      </c>
      <c r="K570" s="21">
        <v>100</v>
      </c>
      <c r="L570" s="21">
        <v>0</v>
      </c>
      <c r="M570" s="21">
        <v>100</v>
      </c>
      <c r="N570" s="19">
        <f t="shared" si="106"/>
        <v>200</v>
      </c>
      <c r="O570" s="20">
        <v>1</v>
      </c>
      <c r="P570" s="20">
        <f>IFERROR(VLOOKUP(F570,Sheet2!$A:$F,4,0),"")</f>
        <v>1160.02</v>
      </c>
      <c r="Q570" s="20">
        <f>IFERROR(VLOOKUP(F570,Sheet2!$A:$F,5,0),"")</f>
        <v>1188.9000000000001</v>
      </c>
      <c r="R570" s="20">
        <f>IFERROR(VLOOKUP(F570,Sheet2!$A:$F,6,0),"")</f>
        <v>1270.83</v>
      </c>
      <c r="S570" s="48">
        <f t="shared" si="107"/>
        <v>116002</v>
      </c>
      <c r="T570" s="48">
        <f t="shared" si="108"/>
        <v>0</v>
      </c>
      <c r="U570" s="48">
        <f t="shared" si="109"/>
        <v>127083</v>
      </c>
      <c r="V570" s="48">
        <f t="shared" si="110"/>
        <v>243085</v>
      </c>
      <c r="W570" s="48">
        <f t="shared" si="111"/>
        <v>125190</v>
      </c>
      <c r="X570" s="48">
        <f t="shared" si="112"/>
        <v>1755</v>
      </c>
      <c r="Y570" s="48">
        <f t="shared" si="113"/>
        <v>3700.3</v>
      </c>
      <c r="Z570" s="48">
        <f t="shared" si="114"/>
        <v>370.03000000000003</v>
      </c>
      <c r="AA570" s="48">
        <f t="shared" si="115"/>
        <v>3741.0033000000003</v>
      </c>
      <c r="AB570" s="42">
        <f t="shared" si="116"/>
        <v>377841.3333</v>
      </c>
    </row>
    <row r="571" spans="1:28" x14ac:dyDescent="0.25">
      <c r="A571" s="41">
        <v>45406</v>
      </c>
      <c r="B571" s="44" t="str">
        <f t="shared" si="105"/>
        <v>Apr</v>
      </c>
      <c r="C571" s="16" t="s">
        <v>53</v>
      </c>
      <c r="D571" s="16"/>
      <c r="E571" s="16" t="s">
        <v>92</v>
      </c>
      <c r="F571" s="16" t="s">
        <v>219</v>
      </c>
      <c r="G571" s="20" t="str">
        <f>IFERROR(VLOOKUP(F571,Sheet2!A:F,2,0),"")</f>
        <v>Club Whiskey</v>
      </c>
      <c r="H571" s="44">
        <f>IFERROR(VLOOKUP(F571,Sheet2!A:G,7,0),"")</f>
        <v>65</v>
      </c>
      <c r="I571" s="56">
        <f t="shared" si="117"/>
        <v>731.25</v>
      </c>
      <c r="J571" s="17">
        <v>61</v>
      </c>
      <c r="K571" s="21">
        <v>0</v>
      </c>
      <c r="L571" s="21">
        <v>0</v>
      </c>
      <c r="M571" s="21">
        <v>125</v>
      </c>
      <c r="N571" s="19">
        <f t="shared" si="106"/>
        <v>125</v>
      </c>
      <c r="O571" s="20">
        <v>1</v>
      </c>
      <c r="P571" s="20">
        <f>IFERROR(VLOOKUP(F571,Sheet2!$A:$F,4,0),"")</f>
        <v>1160.02</v>
      </c>
      <c r="Q571" s="20">
        <f>IFERROR(VLOOKUP(F571,Sheet2!$A:$F,5,0),"")</f>
        <v>1188.9000000000001</v>
      </c>
      <c r="R571" s="20">
        <f>IFERROR(VLOOKUP(F571,Sheet2!$A:$F,6,0),"")</f>
        <v>1270.83</v>
      </c>
      <c r="S571" s="48">
        <f t="shared" si="107"/>
        <v>0</v>
      </c>
      <c r="T571" s="48">
        <f t="shared" si="108"/>
        <v>0</v>
      </c>
      <c r="U571" s="48">
        <f t="shared" si="109"/>
        <v>158853.75</v>
      </c>
      <c r="V571" s="48">
        <f t="shared" si="110"/>
        <v>158853.75</v>
      </c>
      <c r="W571" s="48">
        <f t="shared" si="111"/>
        <v>78243.75</v>
      </c>
      <c r="X571" s="48">
        <f t="shared" si="112"/>
        <v>1096.875</v>
      </c>
      <c r="Y571" s="48">
        <f t="shared" si="113"/>
        <v>2381.9437499999999</v>
      </c>
      <c r="Z571" s="48">
        <f t="shared" si="114"/>
        <v>238.19437500000001</v>
      </c>
      <c r="AA571" s="48">
        <f t="shared" si="115"/>
        <v>2408.1451312499998</v>
      </c>
      <c r="AB571" s="42">
        <f t="shared" si="116"/>
        <v>243222.65825625</v>
      </c>
    </row>
    <row r="572" spans="1:28" x14ac:dyDescent="0.25">
      <c r="A572" s="41">
        <v>45406</v>
      </c>
      <c r="B572" s="44" t="str">
        <f t="shared" si="105"/>
        <v>Apr</v>
      </c>
      <c r="C572" s="16" t="s">
        <v>53</v>
      </c>
      <c r="D572" s="16"/>
      <c r="E572" s="16" t="s">
        <v>81</v>
      </c>
      <c r="F572" s="16" t="s">
        <v>219</v>
      </c>
      <c r="G572" s="20" t="str">
        <f>IFERROR(VLOOKUP(F572,Sheet2!A:F,2,0),"")</f>
        <v>Club Whiskey</v>
      </c>
      <c r="H572" s="44">
        <f>IFERROR(VLOOKUP(F572,Sheet2!A:G,7,0),"")</f>
        <v>65</v>
      </c>
      <c r="I572" s="56">
        <f t="shared" si="117"/>
        <v>2925</v>
      </c>
      <c r="J572" s="17">
        <v>62</v>
      </c>
      <c r="K572" s="21">
        <v>500</v>
      </c>
      <c r="L572" s="21">
        <v>0</v>
      </c>
      <c r="M572" s="21">
        <v>0</v>
      </c>
      <c r="N572" s="19">
        <f t="shared" si="106"/>
        <v>500</v>
      </c>
      <c r="O572" s="20">
        <v>1</v>
      </c>
      <c r="P572" s="20">
        <f>IFERROR(VLOOKUP(F572,Sheet2!$A:$F,4,0),"")</f>
        <v>1160.02</v>
      </c>
      <c r="Q572" s="20">
        <f>IFERROR(VLOOKUP(F572,Sheet2!$A:$F,5,0),"")</f>
        <v>1188.9000000000001</v>
      </c>
      <c r="R572" s="20">
        <f>IFERROR(VLOOKUP(F572,Sheet2!$A:$F,6,0),"")</f>
        <v>1270.83</v>
      </c>
      <c r="S572" s="48">
        <f t="shared" si="107"/>
        <v>580010</v>
      </c>
      <c r="T572" s="48">
        <f t="shared" si="108"/>
        <v>0</v>
      </c>
      <c r="U572" s="48">
        <f t="shared" si="109"/>
        <v>0</v>
      </c>
      <c r="V572" s="48">
        <f t="shared" si="110"/>
        <v>580010</v>
      </c>
      <c r="W572" s="48">
        <f t="shared" si="111"/>
        <v>312975</v>
      </c>
      <c r="X572" s="48">
        <f t="shared" si="112"/>
        <v>4387.5</v>
      </c>
      <c r="Y572" s="48">
        <f t="shared" si="113"/>
        <v>8973.7250000000004</v>
      </c>
      <c r="Z572" s="48">
        <f t="shared" si="114"/>
        <v>897.37250000000006</v>
      </c>
      <c r="AA572" s="48">
        <f t="shared" si="115"/>
        <v>9072.4359750000003</v>
      </c>
      <c r="AB572" s="42">
        <f t="shared" si="116"/>
        <v>916316.03347500006</v>
      </c>
    </row>
    <row r="573" spans="1:28" x14ac:dyDescent="0.25">
      <c r="A573" s="41">
        <v>45406</v>
      </c>
      <c r="B573" s="44" t="str">
        <f t="shared" si="105"/>
        <v>Apr</v>
      </c>
      <c r="C573" s="16" t="s">
        <v>53</v>
      </c>
      <c r="D573" s="16"/>
      <c r="E573" s="16" t="s">
        <v>81</v>
      </c>
      <c r="F573" s="16" t="s">
        <v>219</v>
      </c>
      <c r="G573" s="20" t="str">
        <f>IFERROR(VLOOKUP(F573,Sheet2!A:F,2,0),"")</f>
        <v>Club Whiskey</v>
      </c>
      <c r="H573" s="44">
        <f>IFERROR(VLOOKUP(F573,Sheet2!A:G,7,0),"")</f>
        <v>65</v>
      </c>
      <c r="I573" s="56">
        <f t="shared" si="117"/>
        <v>2925</v>
      </c>
      <c r="J573" s="17">
        <v>63</v>
      </c>
      <c r="K573" s="21">
        <v>400</v>
      </c>
      <c r="L573" s="21">
        <v>100</v>
      </c>
      <c r="M573" s="21">
        <v>0</v>
      </c>
      <c r="N573" s="19">
        <f t="shared" si="106"/>
        <v>500</v>
      </c>
      <c r="O573" s="20">
        <v>1</v>
      </c>
      <c r="P573" s="20">
        <f>IFERROR(VLOOKUP(F573,Sheet2!$A:$F,4,0),"")</f>
        <v>1160.02</v>
      </c>
      <c r="Q573" s="20">
        <f>IFERROR(VLOOKUP(F573,Sheet2!$A:$F,5,0),"")</f>
        <v>1188.9000000000001</v>
      </c>
      <c r="R573" s="20">
        <f>IFERROR(VLOOKUP(F573,Sheet2!$A:$F,6,0),"")</f>
        <v>1270.83</v>
      </c>
      <c r="S573" s="48">
        <f t="shared" si="107"/>
        <v>464008</v>
      </c>
      <c r="T573" s="48">
        <f t="shared" si="108"/>
        <v>118890.00000000001</v>
      </c>
      <c r="U573" s="48">
        <f t="shared" si="109"/>
        <v>0</v>
      </c>
      <c r="V573" s="48">
        <f t="shared" si="110"/>
        <v>582898</v>
      </c>
      <c r="W573" s="48">
        <f t="shared" si="111"/>
        <v>312975</v>
      </c>
      <c r="X573" s="48">
        <f t="shared" si="112"/>
        <v>4387.5</v>
      </c>
      <c r="Y573" s="48">
        <f t="shared" si="113"/>
        <v>9002.6049999999996</v>
      </c>
      <c r="Z573" s="48">
        <f t="shared" si="114"/>
        <v>900.26049999999998</v>
      </c>
      <c r="AA573" s="48">
        <f t="shared" si="115"/>
        <v>9101.6336549999996</v>
      </c>
      <c r="AB573" s="42">
        <f t="shared" si="116"/>
        <v>919264.99915499997</v>
      </c>
    </row>
    <row r="574" spans="1:28" x14ac:dyDescent="0.25">
      <c r="A574" s="41">
        <v>45406</v>
      </c>
      <c r="B574" s="44" t="str">
        <f t="shared" si="105"/>
        <v>Apr</v>
      </c>
      <c r="C574" s="16" t="s">
        <v>53</v>
      </c>
      <c r="D574" s="16"/>
      <c r="E574" s="16" t="s">
        <v>81</v>
      </c>
      <c r="F574" s="16" t="s">
        <v>219</v>
      </c>
      <c r="G574" s="20" t="str">
        <f>IFERROR(VLOOKUP(F574,Sheet2!A:F,2,0),"")</f>
        <v>Club Whiskey</v>
      </c>
      <c r="H574" s="44">
        <f>IFERROR(VLOOKUP(F574,Sheet2!A:G,7,0),"")</f>
        <v>65</v>
      </c>
      <c r="I574" s="56">
        <f t="shared" si="117"/>
        <v>1170</v>
      </c>
      <c r="J574" s="17">
        <v>64</v>
      </c>
      <c r="K574" s="21">
        <v>0</v>
      </c>
      <c r="L574" s="21">
        <v>200</v>
      </c>
      <c r="M574" s="21">
        <v>0</v>
      </c>
      <c r="N574" s="19">
        <f t="shared" si="106"/>
        <v>200</v>
      </c>
      <c r="O574" s="20">
        <v>1</v>
      </c>
      <c r="P574" s="20">
        <f>IFERROR(VLOOKUP(F574,Sheet2!$A:$F,4,0),"")</f>
        <v>1160.02</v>
      </c>
      <c r="Q574" s="20">
        <f>IFERROR(VLOOKUP(F574,Sheet2!$A:$F,5,0),"")</f>
        <v>1188.9000000000001</v>
      </c>
      <c r="R574" s="20">
        <f>IFERROR(VLOOKUP(F574,Sheet2!$A:$F,6,0),"")</f>
        <v>1270.83</v>
      </c>
      <c r="S574" s="48">
        <f t="shared" si="107"/>
        <v>0</v>
      </c>
      <c r="T574" s="48">
        <f t="shared" si="108"/>
        <v>237780.00000000003</v>
      </c>
      <c r="U574" s="48">
        <f t="shared" si="109"/>
        <v>0</v>
      </c>
      <c r="V574" s="48">
        <f t="shared" si="110"/>
        <v>237780.00000000003</v>
      </c>
      <c r="W574" s="48">
        <f t="shared" si="111"/>
        <v>125190</v>
      </c>
      <c r="X574" s="48">
        <f t="shared" si="112"/>
        <v>1755</v>
      </c>
      <c r="Y574" s="48">
        <f t="shared" si="113"/>
        <v>3647.25</v>
      </c>
      <c r="Z574" s="48">
        <f t="shared" si="114"/>
        <v>364.72500000000002</v>
      </c>
      <c r="AA574" s="48">
        <f t="shared" si="115"/>
        <v>3687.3697499999998</v>
      </c>
      <c r="AB574" s="42">
        <f t="shared" si="116"/>
        <v>372424.34474999999</v>
      </c>
    </row>
    <row r="575" spans="1:28" x14ac:dyDescent="0.25">
      <c r="A575" s="41">
        <v>45406</v>
      </c>
      <c r="B575" s="44" t="str">
        <f t="shared" si="105"/>
        <v>Apr</v>
      </c>
      <c r="C575" s="16" t="s">
        <v>53</v>
      </c>
      <c r="D575" s="16"/>
      <c r="E575" s="16" t="s">
        <v>81</v>
      </c>
      <c r="F575" s="16" t="s">
        <v>219</v>
      </c>
      <c r="G575" s="20" t="str">
        <f>IFERROR(VLOOKUP(F575,Sheet2!A:F,2,0),"")</f>
        <v>Club Whiskey</v>
      </c>
      <c r="H575" s="44">
        <f>IFERROR(VLOOKUP(F575,Sheet2!A:G,7,0),"")</f>
        <v>65</v>
      </c>
      <c r="I575" s="56">
        <f t="shared" si="117"/>
        <v>1023.7499999999999</v>
      </c>
      <c r="J575" s="17">
        <v>65</v>
      </c>
      <c r="K575" s="21">
        <v>0</v>
      </c>
      <c r="L575" s="21">
        <v>0</v>
      </c>
      <c r="M575" s="21">
        <v>175</v>
      </c>
      <c r="N575" s="19">
        <f t="shared" si="106"/>
        <v>175</v>
      </c>
      <c r="O575" s="20">
        <v>1</v>
      </c>
      <c r="P575" s="20">
        <f>IFERROR(VLOOKUP(F575,Sheet2!$A:$F,4,0),"")</f>
        <v>1160.02</v>
      </c>
      <c r="Q575" s="20">
        <f>IFERROR(VLOOKUP(F575,Sheet2!$A:$F,5,0),"")</f>
        <v>1188.9000000000001</v>
      </c>
      <c r="R575" s="20">
        <f>IFERROR(VLOOKUP(F575,Sheet2!$A:$F,6,0),"")</f>
        <v>1270.83</v>
      </c>
      <c r="S575" s="48">
        <f t="shared" si="107"/>
        <v>0</v>
      </c>
      <c r="T575" s="48">
        <f t="shared" si="108"/>
        <v>0</v>
      </c>
      <c r="U575" s="48">
        <f t="shared" si="109"/>
        <v>222395.25</v>
      </c>
      <c r="V575" s="48">
        <f t="shared" si="110"/>
        <v>222395.25</v>
      </c>
      <c r="W575" s="48">
        <f t="shared" si="111"/>
        <v>109541.24999999999</v>
      </c>
      <c r="X575" s="48">
        <f t="shared" si="112"/>
        <v>1535.6249999999998</v>
      </c>
      <c r="Y575" s="48">
        <f t="shared" si="113"/>
        <v>3334.7212500000001</v>
      </c>
      <c r="Z575" s="48">
        <f t="shared" si="114"/>
        <v>333.47212500000001</v>
      </c>
      <c r="AA575" s="48">
        <f t="shared" si="115"/>
        <v>3371.4031837499997</v>
      </c>
      <c r="AB575" s="42">
        <f t="shared" si="116"/>
        <v>340511.72155874997</v>
      </c>
    </row>
    <row r="576" spans="1:28" x14ac:dyDescent="0.25">
      <c r="A576" s="41">
        <v>45406</v>
      </c>
      <c r="B576" s="44" t="str">
        <f t="shared" si="105"/>
        <v>Apr</v>
      </c>
      <c r="C576" s="16" t="s">
        <v>53</v>
      </c>
      <c r="D576" s="16"/>
      <c r="E576" s="16" t="s">
        <v>82</v>
      </c>
      <c r="F576" s="16" t="s">
        <v>219</v>
      </c>
      <c r="G576" s="20" t="str">
        <f>IFERROR(VLOOKUP(F576,Sheet2!A:F,2,0),"")</f>
        <v>Club Whiskey</v>
      </c>
      <c r="H576" s="44">
        <f>IFERROR(VLOOKUP(F576,Sheet2!A:G,7,0),"")</f>
        <v>65</v>
      </c>
      <c r="I576" s="56">
        <f t="shared" si="117"/>
        <v>1755</v>
      </c>
      <c r="J576" s="17">
        <v>66</v>
      </c>
      <c r="K576" s="21">
        <v>250</v>
      </c>
      <c r="L576" s="21">
        <v>50</v>
      </c>
      <c r="M576" s="21">
        <v>0</v>
      </c>
      <c r="N576" s="19">
        <f t="shared" si="106"/>
        <v>300</v>
      </c>
      <c r="O576" s="20">
        <v>1</v>
      </c>
      <c r="P576" s="20">
        <f>IFERROR(VLOOKUP(F576,Sheet2!$A:$F,4,0),"")</f>
        <v>1160.02</v>
      </c>
      <c r="Q576" s="20">
        <f>IFERROR(VLOOKUP(F576,Sheet2!$A:$F,5,0),"")</f>
        <v>1188.9000000000001</v>
      </c>
      <c r="R576" s="20">
        <f>IFERROR(VLOOKUP(F576,Sheet2!$A:$F,6,0),"")</f>
        <v>1270.83</v>
      </c>
      <c r="S576" s="48">
        <f t="shared" si="107"/>
        <v>290005</v>
      </c>
      <c r="T576" s="48">
        <f t="shared" si="108"/>
        <v>59445.000000000007</v>
      </c>
      <c r="U576" s="48">
        <f t="shared" si="109"/>
        <v>0</v>
      </c>
      <c r="V576" s="48">
        <f t="shared" si="110"/>
        <v>349450</v>
      </c>
      <c r="W576" s="48">
        <f t="shared" si="111"/>
        <v>187785</v>
      </c>
      <c r="X576" s="48">
        <f t="shared" si="112"/>
        <v>2632.5</v>
      </c>
      <c r="Y576" s="48">
        <f t="shared" si="113"/>
        <v>5398.6750000000002</v>
      </c>
      <c r="Z576" s="48">
        <f t="shared" si="114"/>
        <v>539.86750000000006</v>
      </c>
      <c r="AA576" s="48">
        <f t="shared" si="115"/>
        <v>5458.0604250000015</v>
      </c>
      <c r="AB576" s="42">
        <f t="shared" si="116"/>
        <v>551264.10292500013</v>
      </c>
    </row>
    <row r="577" spans="1:28" x14ac:dyDescent="0.25">
      <c r="A577" s="41">
        <v>45406</v>
      </c>
      <c r="B577" s="44" t="str">
        <f t="shared" si="105"/>
        <v>Apr</v>
      </c>
      <c r="C577" s="16" t="s">
        <v>53</v>
      </c>
      <c r="D577" s="16"/>
      <c r="E577" s="16" t="s">
        <v>55</v>
      </c>
      <c r="F577" s="16" t="s">
        <v>219</v>
      </c>
      <c r="G577" s="20" t="str">
        <f>IFERROR(VLOOKUP(F577,Sheet2!A:F,2,0),"")</f>
        <v>Club Whiskey</v>
      </c>
      <c r="H577" s="44">
        <f>IFERROR(VLOOKUP(F577,Sheet2!A:G,7,0),"")</f>
        <v>65</v>
      </c>
      <c r="I577" s="56">
        <f t="shared" si="117"/>
        <v>1755</v>
      </c>
      <c r="J577" s="17">
        <v>67</v>
      </c>
      <c r="K577" s="21">
        <v>200</v>
      </c>
      <c r="L577" s="21">
        <v>100</v>
      </c>
      <c r="M577" s="21">
        <v>0</v>
      </c>
      <c r="N577" s="19">
        <f t="shared" si="106"/>
        <v>300</v>
      </c>
      <c r="O577" s="20">
        <v>1</v>
      </c>
      <c r="P577" s="20">
        <f>IFERROR(VLOOKUP(F577,Sheet2!$A:$F,4,0),"")</f>
        <v>1160.02</v>
      </c>
      <c r="Q577" s="20">
        <f>IFERROR(VLOOKUP(F577,Sheet2!$A:$F,5,0),"")</f>
        <v>1188.9000000000001</v>
      </c>
      <c r="R577" s="20">
        <f>IFERROR(VLOOKUP(F577,Sheet2!$A:$F,6,0),"")</f>
        <v>1270.83</v>
      </c>
      <c r="S577" s="48">
        <f t="shared" si="107"/>
        <v>232004</v>
      </c>
      <c r="T577" s="48">
        <f t="shared" si="108"/>
        <v>118890.00000000001</v>
      </c>
      <c r="U577" s="48">
        <f t="shared" si="109"/>
        <v>0</v>
      </c>
      <c r="V577" s="48">
        <f t="shared" si="110"/>
        <v>350894</v>
      </c>
      <c r="W577" s="48">
        <f t="shared" si="111"/>
        <v>187785</v>
      </c>
      <c r="X577" s="48">
        <f t="shared" si="112"/>
        <v>2632.5</v>
      </c>
      <c r="Y577" s="48">
        <f t="shared" si="113"/>
        <v>5413.1149999999998</v>
      </c>
      <c r="Z577" s="48">
        <f t="shared" si="114"/>
        <v>541.31150000000002</v>
      </c>
      <c r="AA577" s="48">
        <f t="shared" si="115"/>
        <v>5472.6592649999993</v>
      </c>
      <c r="AB577" s="42">
        <f t="shared" si="116"/>
        <v>552738.58576499997</v>
      </c>
    </row>
    <row r="578" spans="1:28" x14ac:dyDescent="0.25">
      <c r="A578" s="41">
        <v>45406</v>
      </c>
      <c r="B578" s="44" t="str">
        <f t="shared" si="105"/>
        <v>Apr</v>
      </c>
      <c r="C578" s="16" t="s">
        <v>53</v>
      </c>
      <c r="D578" s="16"/>
      <c r="E578" s="16" t="s">
        <v>55</v>
      </c>
      <c r="F578" s="16" t="s">
        <v>216</v>
      </c>
      <c r="G578" s="20" t="str">
        <f>IFERROR(VLOOKUP(F578,Sheet2!A:F,2,0),"")</f>
        <v>Jugni Saunfi</v>
      </c>
      <c r="H578" s="44">
        <f>IFERROR(VLOOKUP(F578,Sheet2!A:G,7,0),"")</f>
        <v>50</v>
      </c>
      <c r="I578" s="56">
        <f t="shared" si="117"/>
        <v>877.5</v>
      </c>
      <c r="J578" s="17">
        <v>67</v>
      </c>
      <c r="K578" s="21">
        <v>60</v>
      </c>
      <c r="L578" s="21">
        <v>75</v>
      </c>
      <c r="M578" s="21">
        <v>60</v>
      </c>
      <c r="N578" s="19">
        <f t="shared" si="106"/>
        <v>195</v>
      </c>
      <c r="O578" s="20">
        <v>1</v>
      </c>
      <c r="P578" s="20">
        <f>IFERROR(VLOOKUP(F578,Sheet2!$A:$F,4,0),"")</f>
        <v>919.43</v>
      </c>
      <c r="Q578" s="20">
        <f>IFERROR(VLOOKUP(F578,Sheet2!$A:$F,5,0),"")</f>
        <v>948.3</v>
      </c>
      <c r="R578" s="20">
        <f>IFERROR(VLOOKUP(F578,Sheet2!$A:$F,6,0),"")</f>
        <v>1030.25</v>
      </c>
      <c r="S578" s="48">
        <f t="shared" si="107"/>
        <v>55165.799999999996</v>
      </c>
      <c r="T578" s="48">
        <f t="shared" si="108"/>
        <v>71122.5</v>
      </c>
      <c r="U578" s="48">
        <f t="shared" si="109"/>
        <v>61815</v>
      </c>
      <c r="V578" s="48">
        <f t="shared" si="110"/>
        <v>188103.3</v>
      </c>
      <c r="W578" s="48">
        <f t="shared" si="111"/>
        <v>93892.5</v>
      </c>
      <c r="X578" s="48">
        <f t="shared" si="112"/>
        <v>1316.25</v>
      </c>
      <c r="Y578" s="48">
        <f t="shared" si="113"/>
        <v>2833.1205</v>
      </c>
      <c r="Z578" s="48">
        <f t="shared" si="114"/>
        <v>283.31205</v>
      </c>
      <c r="AA578" s="48">
        <f t="shared" si="115"/>
        <v>2864.2848255000004</v>
      </c>
      <c r="AB578" s="42">
        <f t="shared" si="116"/>
        <v>289292.7673755</v>
      </c>
    </row>
    <row r="579" spans="1:28" x14ac:dyDescent="0.25">
      <c r="A579" s="41">
        <v>45406</v>
      </c>
      <c r="B579" s="44" t="str">
        <f t="shared" si="105"/>
        <v>Apr</v>
      </c>
      <c r="C579" s="16" t="s">
        <v>3</v>
      </c>
      <c r="D579" s="16"/>
      <c r="E579" s="16" t="s">
        <v>72</v>
      </c>
      <c r="F579" s="16" t="s">
        <v>216</v>
      </c>
      <c r="G579" s="20" t="str">
        <f>IFERROR(VLOOKUP(F579,Sheet2!A:F,2,0),"")</f>
        <v>Jugni Saunfi</v>
      </c>
      <c r="H579" s="44">
        <f>IFERROR(VLOOKUP(F579,Sheet2!A:G,7,0),"")</f>
        <v>50</v>
      </c>
      <c r="I579" s="56">
        <f t="shared" si="117"/>
        <v>54</v>
      </c>
      <c r="J579" s="17">
        <v>165</v>
      </c>
      <c r="K579" s="21">
        <v>0</v>
      </c>
      <c r="L579" s="21">
        <v>12</v>
      </c>
      <c r="M579" s="21">
        <v>0</v>
      </c>
      <c r="N579" s="19">
        <f t="shared" si="106"/>
        <v>12</v>
      </c>
      <c r="O579" s="20">
        <v>1</v>
      </c>
      <c r="P579" s="20">
        <f>IFERROR(VLOOKUP(F579,Sheet2!$A:$F,4,0),"")</f>
        <v>919.43</v>
      </c>
      <c r="Q579" s="20">
        <f>IFERROR(VLOOKUP(F579,Sheet2!$A:$F,5,0),"")</f>
        <v>948.3</v>
      </c>
      <c r="R579" s="20">
        <f>IFERROR(VLOOKUP(F579,Sheet2!$A:$F,6,0),"")</f>
        <v>1030.25</v>
      </c>
      <c r="S579" s="48">
        <f t="shared" si="107"/>
        <v>0</v>
      </c>
      <c r="T579" s="48">
        <f t="shared" si="108"/>
        <v>11379.599999999999</v>
      </c>
      <c r="U579" s="48">
        <f t="shared" si="109"/>
        <v>0</v>
      </c>
      <c r="V579" s="48">
        <f t="shared" si="110"/>
        <v>11379.599999999999</v>
      </c>
      <c r="W579" s="48">
        <f t="shared" si="111"/>
        <v>5778</v>
      </c>
      <c r="X579" s="48">
        <f t="shared" si="112"/>
        <v>81</v>
      </c>
      <c r="Y579" s="48">
        <f t="shared" si="113"/>
        <v>172.386</v>
      </c>
      <c r="Z579" s="48">
        <f t="shared" si="114"/>
        <v>17.238600000000002</v>
      </c>
      <c r="AA579" s="48">
        <f t="shared" si="115"/>
        <v>174.28224599999999</v>
      </c>
      <c r="AB579" s="42">
        <f t="shared" si="116"/>
        <v>17602.506845999997</v>
      </c>
    </row>
    <row r="580" spans="1:28" x14ac:dyDescent="0.25">
      <c r="A580" s="41">
        <v>45406</v>
      </c>
      <c r="B580" s="44" t="str">
        <f t="shared" si="105"/>
        <v>Apr</v>
      </c>
      <c r="C580" s="16" t="s">
        <v>3</v>
      </c>
      <c r="D580" s="16"/>
      <c r="E580" s="16" t="s">
        <v>72</v>
      </c>
      <c r="F580" s="16" t="s">
        <v>217</v>
      </c>
      <c r="G580" s="20" t="str">
        <f>IFERROR(VLOOKUP(F580,Sheet2!A:F,2,0),"")</f>
        <v>Dollar Rum</v>
      </c>
      <c r="H580" s="44">
        <f>IFERROR(VLOOKUP(F580,Sheet2!A:G,7,0),"")</f>
        <v>65</v>
      </c>
      <c r="I580" s="56">
        <f t="shared" si="117"/>
        <v>2106</v>
      </c>
      <c r="J580" s="17">
        <v>165</v>
      </c>
      <c r="K580" s="21">
        <v>210</v>
      </c>
      <c r="L580" s="21">
        <v>75</v>
      </c>
      <c r="M580" s="21">
        <v>75</v>
      </c>
      <c r="N580" s="19">
        <f t="shared" si="106"/>
        <v>360</v>
      </c>
      <c r="O580" s="20">
        <v>1</v>
      </c>
      <c r="P580" s="20">
        <f>IFERROR(VLOOKUP(F580,Sheet2!$A:$F,4,0),"")</f>
        <v>1161.27</v>
      </c>
      <c r="Q580" s="20">
        <f>IFERROR(VLOOKUP(F580,Sheet2!$A:$F,5,0),"")</f>
        <v>1190.1300000000001</v>
      </c>
      <c r="R580" s="20">
        <f>IFERROR(VLOOKUP(F580,Sheet2!$A:$F,6,0),"")</f>
        <v>1272.08</v>
      </c>
      <c r="S580" s="48">
        <f t="shared" si="107"/>
        <v>243866.69999999998</v>
      </c>
      <c r="T580" s="48">
        <f t="shared" si="108"/>
        <v>89259.750000000015</v>
      </c>
      <c r="U580" s="48">
        <f t="shared" si="109"/>
        <v>95406</v>
      </c>
      <c r="V580" s="48">
        <f t="shared" si="110"/>
        <v>428532.45</v>
      </c>
      <c r="W580" s="48">
        <f t="shared" si="111"/>
        <v>225342</v>
      </c>
      <c r="X580" s="48">
        <f t="shared" si="112"/>
        <v>3159</v>
      </c>
      <c r="Y580" s="48">
        <f t="shared" si="113"/>
        <v>6570.3344999999999</v>
      </c>
      <c r="Z580" s="48">
        <f t="shared" si="114"/>
        <v>657.03345000000002</v>
      </c>
      <c r="AA580" s="48">
        <f t="shared" si="115"/>
        <v>6642.6081794999991</v>
      </c>
      <c r="AB580" s="42">
        <f t="shared" si="116"/>
        <v>670903.42612949992</v>
      </c>
    </row>
    <row r="581" spans="1:28" x14ac:dyDescent="0.25">
      <c r="A581" s="41">
        <v>45406</v>
      </c>
      <c r="B581" s="44" t="str">
        <f t="shared" ref="B581:B644" si="118">TEXT(A581,"MMM")</f>
        <v>Apr</v>
      </c>
      <c r="C581" s="16" t="s">
        <v>3</v>
      </c>
      <c r="D581" s="16"/>
      <c r="E581" s="16" t="s">
        <v>76</v>
      </c>
      <c r="F581" s="16" t="s">
        <v>217</v>
      </c>
      <c r="G581" s="20" t="str">
        <f>IFERROR(VLOOKUP(F581,Sheet2!A:F,2,0),"")</f>
        <v>Dollar Rum</v>
      </c>
      <c r="H581" s="44">
        <f>IFERROR(VLOOKUP(F581,Sheet2!A:G,7,0),"")</f>
        <v>65</v>
      </c>
      <c r="I581" s="56">
        <f t="shared" si="117"/>
        <v>1755</v>
      </c>
      <c r="J581" s="17">
        <v>166</v>
      </c>
      <c r="K581" s="21">
        <v>250</v>
      </c>
      <c r="L581" s="21">
        <v>0</v>
      </c>
      <c r="M581" s="21">
        <v>50</v>
      </c>
      <c r="N581" s="19">
        <f t="shared" ref="N581:N644" si="119">SUM(K581:M581)</f>
        <v>300</v>
      </c>
      <c r="O581" s="20">
        <v>1</v>
      </c>
      <c r="P581" s="20">
        <f>IFERROR(VLOOKUP(F581,Sheet2!$A:$F,4,0),"")</f>
        <v>1161.27</v>
      </c>
      <c r="Q581" s="20">
        <f>IFERROR(VLOOKUP(F581,Sheet2!$A:$F,5,0),"")</f>
        <v>1190.1300000000001</v>
      </c>
      <c r="R581" s="20">
        <f>IFERROR(VLOOKUP(F581,Sheet2!$A:$F,6,0),"")</f>
        <v>1272.08</v>
      </c>
      <c r="S581" s="48">
        <f t="shared" ref="S581:S644" si="120">IFERROR(K581*P581," ")</f>
        <v>290317.5</v>
      </c>
      <c r="T581" s="48">
        <f t="shared" ref="T581:T644" si="121">IFERROR(Q581*L581," ")</f>
        <v>0</v>
      </c>
      <c r="U581" s="48">
        <f t="shared" ref="U581:U644" si="122">IFERROR(R581*M581," ")</f>
        <v>63604</v>
      </c>
      <c r="V581" s="48">
        <f t="shared" ref="V581:V644" si="123">SUM(S581:U581)</f>
        <v>353921.5</v>
      </c>
      <c r="W581" s="48">
        <f t="shared" ref="W581:W644" si="124">IFERROR(IF(O581=1,I581*107)," ")+IFERROR(IF(O581=2,I581*53.5)," ")</f>
        <v>187785</v>
      </c>
      <c r="X581" s="48">
        <f t="shared" ref="X581:X644" si="125">I581*1.5</f>
        <v>2632.5</v>
      </c>
      <c r="Y581" s="48">
        <f t="shared" ref="Y581:Y644" si="126">IFERROR(SUM(V581:X581)*1%," ")</f>
        <v>5443.39</v>
      </c>
      <c r="Z581" s="48">
        <f t="shared" ref="Z581:Z644" si="127">IFERROR(Y581*10%," ")</f>
        <v>544.33900000000006</v>
      </c>
      <c r="AA581" s="48">
        <f t="shared" ref="AA581:AA644" si="128">IFERROR(SUM(V581:Z581)*1%," ")</f>
        <v>5503.2672900000007</v>
      </c>
      <c r="AB581" s="42">
        <f t="shared" ref="AB581:AB644" si="129">IFERROR(SUM(V581:AA581)," ")</f>
        <v>555829.99629000004</v>
      </c>
    </row>
    <row r="582" spans="1:28" x14ac:dyDescent="0.25">
      <c r="A582" s="41">
        <v>45406</v>
      </c>
      <c r="B582" s="44" t="str">
        <f t="shared" si="118"/>
        <v>Apr</v>
      </c>
      <c r="C582" s="16" t="s">
        <v>26</v>
      </c>
      <c r="D582" s="16"/>
      <c r="E582" s="16" t="s">
        <v>161</v>
      </c>
      <c r="F582" s="16" t="s">
        <v>213</v>
      </c>
      <c r="G582" s="20" t="str">
        <f>IFERROR(VLOOKUP(F582,Sheet2!A:F,2,0),"")</f>
        <v>Malwa</v>
      </c>
      <c r="H582" s="44">
        <f>IFERROR(VLOOKUP(F582,Sheet2!A:G,7,0),"")</f>
        <v>50</v>
      </c>
      <c r="I582" s="56">
        <f t="shared" ref="I582:I645" si="130">IF(H582=50,N582*4.5)+IF(H582=65,N582*5.85)</f>
        <v>3150</v>
      </c>
      <c r="J582" s="17">
        <v>77</v>
      </c>
      <c r="K582" s="21">
        <v>700</v>
      </c>
      <c r="L582" s="21">
        <v>0</v>
      </c>
      <c r="M582" s="21">
        <v>0</v>
      </c>
      <c r="N582" s="19">
        <f t="shared" si="119"/>
        <v>700</v>
      </c>
      <c r="O582" s="20">
        <v>1</v>
      </c>
      <c r="P582" s="20">
        <f>IFERROR(VLOOKUP(F582,Sheet2!$A:$F,4,0),"")</f>
        <v>919.43</v>
      </c>
      <c r="Q582" s="20">
        <f>IFERROR(VLOOKUP(F582,Sheet2!$A:$F,5,0),"")</f>
        <v>948.3</v>
      </c>
      <c r="R582" s="20">
        <f>IFERROR(VLOOKUP(F582,Sheet2!$A:$F,6,0),"")</f>
        <v>1030.25</v>
      </c>
      <c r="S582" s="48">
        <f t="shared" si="120"/>
        <v>643601</v>
      </c>
      <c r="T582" s="48">
        <f t="shared" si="121"/>
        <v>0</v>
      </c>
      <c r="U582" s="48">
        <f t="shared" si="122"/>
        <v>0</v>
      </c>
      <c r="V582" s="48">
        <f t="shared" si="123"/>
        <v>643601</v>
      </c>
      <c r="W582" s="48">
        <f t="shared" si="124"/>
        <v>337050</v>
      </c>
      <c r="X582" s="48">
        <f t="shared" si="125"/>
        <v>4725</v>
      </c>
      <c r="Y582" s="48">
        <f t="shared" si="126"/>
        <v>9853.76</v>
      </c>
      <c r="Z582" s="48">
        <f t="shared" si="127"/>
        <v>985.37600000000009</v>
      </c>
      <c r="AA582" s="48">
        <f t="shared" si="128"/>
        <v>9962.1513600000017</v>
      </c>
      <c r="AB582" s="42">
        <f t="shared" si="129"/>
        <v>1006177.2873600001</v>
      </c>
    </row>
    <row r="583" spans="1:28" x14ac:dyDescent="0.25">
      <c r="A583" s="41">
        <v>45406</v>
      </c>
      <c r="B583" s="44" t="str">
        <f t="shared" si="118"/>
        <v>Apr</v>
      </c>
      <c r="C583" s="16" t="s">
        <v>26</v>
      </c>
      <c r="D583" s="16"/>
      <c r="E583" s="16" t="s">
        <v>161</v>
      </c>
      <c r="F583" s="16" t="s">
        <v>213</v>
      </c>
      <c r="G583" s="20" t="str">
        <f>IFERROR(VLOOKUP(F583,Sheet2!A:F,2,0),"")</f>
        <v>Malwa</v>
      </c>
      <c r="H583" s="44">
        <f>IFERROR(VLOOKUP(F583,Sheet2!A:G,7,0),"")</f>
        <v>50</v>
      </c>
      <c r="I583" s="56">
        <f t="shared" si="130"/>
        <v>3150</v>
      </c>
      <c r="J583" s="17">
        <v>78</v>
      </c>
      <c r="K583" s="21">
        <v>0</v>
      </c>
      <c r="L583" s="21">
        <v>350</v>
      </c>
      <c r="M583" s="21">
        <v>350</v>
      </c>
      <c r="N583" s="19">
        <f t="shared" si="119"/>
        <v>700</v>
      </c>
      <c r="O583" s="20">
        <v>1</v>
      </c>
      <c r="P583" s="20">
        <f>IFERROR(VLOOKUP(F583,Sheet2!$A:$F,4,0),"")</f>
        <v>919.43</v>
      </c>
      <c r="Q583" s="20">
        <f>IFERROR(VLOOKUP(F583,Sheet2!$A:$F,5,0),"")</f>
        <v>948.3</v>
      </c>
      <c r="R583" s="20">
        <f>IFERROR(VLOOKUP(F583,Sheet2!$A:$F,6,0),"")</f>
        <v>1030.25</v>
      </c>
      <c r="S583" s="48">
        <f t="shared" si="120"/>
        <v>0</v>
      </c>
      <c r="T583" s="48">
        <f t="shared" si="121"/>
        <v>331905</v>
      </c>
      <c r="U583" s="48">
        <f t="shared" si="122"/>
        <v>360587.5</v>
      </c>
      <c r="V583" s="48">
        <f t="shared" si="123"/>
        <v>692492.5</v>
      </c>
      <c r="W583" s="48">
        <f t="shared" si="124"/>
        <v>337050</v>
      </c>
      <c r="X583" s="48">
        <f t="shared" si="125"/>
        <v>4725</v>
      </c>
      <c r="Y583" s="48">
        <f t="shared" si="126"/>
        <v>10342.675000000001</v>
      </c>
      <c r="Z583" s="48">
        <f t="shared" si="127"/>
        <v>1034.2675000000002</v>
      </c>
      <c r="AA583" s="48">
        <f t="shared" si="128"/>
        <v>10456.444425</v>
      </c>
      <c r="AB583" s="42">
        <f t="shared" si="129"/>
        <v>1056100.886925</v>
      </c>
    </row>
    <row r="584" spans="1:28" x14ac:dyDescent="0.25">
      <c r="A584" s="41">
        <v>45406</v>
      </c>
      <c r="B584" s="44" t="str">
        <f t="shared" si="118"/>
        <v>Apr</v>
      </c>
      <c r="C584" s="16" t="s">
        <v>86</v>
      </c>
      <c r="D584" s="16"/>
      <c r="E584" s="16" t="s">
        <v>87</v>
      </c>
      <c r="F584" s="16" t="s">
        <v>219</v>
      </c>
      <c r="G584" s="20" t="str">
        <f>IFERROR(VLOOKUP(F584,Sheet2!A:F,2,0),"")</f>
        <v>Club Whiskey</v>
      </c>
      <c r="H584" s="44">
        <f>IFERROR(VLOOKUP(F584,Sheet2!A:G,7,0),"")</f>
        <v>65</v>
      </c>
      <c r="I584" s="56">
        <f t="shared" si="130"/>
        <v>2925</v>
      </c>
      <c r="J584" s="17">
        <v>17</v>
      </c>
      <c r="K584" s="21">
        <v>500</v>
      </c>
      <c r="L584" s="21">
        <v>0</v>
      </c>
      <c r="M584" s="21">
        <v>0</v>
      </c>
      <c r="N584" s="19">
        <f t="shared" si="119"/>
        <v>500</v>
      </c>
      <c r="O584" s="20">
        <v>1</v>
      </c>
      <c r="P584" s="20">
        <f>IFERROR(VLOOKUP(F584,Sheet2!$A:$F,4,0),"")</f>
        <v>1160.02</v>
      </c>
      <c r="Q584" s="20">
        <f>IFERROR(VLOOKUP(F584,Sheet2!$A:$F,5,0),"")</f>
        <v>1188.9000000000001</v>
      </c>
      <c r="R584" s="20">
        <f>IFERROR(VLOOKUP(F584,Sheet2!$A:$F,6,0),"")</f>
        <v>1270.83</v>
      </c>
      <c r="S584" s="48">
        <f t="shared" si="120"/>
        <v>580010</v>
      </c>
      <c r="T584" s="48">
        <f t="shared" si="121"/>
        <v>0</v>
      </c>
      <c r="U584" s="48">
        <f t="shared" si="122"/>
        <v>0</v>
      </c>
      <c r="V584" s="48">
        <f t="shared" si="123"/>
        <v>580010</v>
      </c>
      <c r="W584" s="48">
        <f t="shared" si="124"/>
        <v>312975</v>
      </c>
      <c r="X584" s="48">
        <f t="shared" si="125"/>
        <v>4387.5</v>
      </c>
      <c r="Y584" s="48">
        <f t="shared" si="126"/>
        <v>8973.7250000000004</v>
      </c>
      <c r="Z584" s="48">
        <f t="shared" si="127"/>
        <v>897.37250000000006</v>
      </c>
      <c r="AA584" s="48">
        <f t="shared" si="128"/>
        <v>9072.4359750000003</v>
      </c>
      <c r="AB584" s="42">
        <f t="shared" si="129"/>
        <v>916316.03347500006</v>
      </c>
    </row>
    <row r="585" spans="1:28" x14ac:dyDescent="0.25">
      <c r="A585" s="41">
        <v>45406</v>
      </c>
      <c r="B585" s="44" t="str">
        <f t="shared" si="118"/>
        <v>Apr</v>
      </c>
      <c r="C585" s="16" t="s">
        <v>86</v>
      </c>
      <c r="D585" s="16"/>
      <c r="E585" s="16" t="s">
        <v>87</v>
      </c>
      <c r="F585" s="16" t="s">
        <v>219</v>
      </c>
      <c r="G585" s="20" t="str">
        <f>IFERROR(VLOOKUP(F585,Sheet2!A:F,2,0),"")</f>
        <v>Club Whiskey</v>
      </c>
      <c r="H585" s="44">
        <f>IFERROR(VLOOKUP(F585,Sheet2!A:G,7,0),"")</f>
        <v>65</v>
      </c>
      <c r="I585" s="56">
        <f t="shared" si="130"/>
        <v>1755</v>
      </c>
      <c r="J585" s="17">
        <v>18</v>
      </c>
      <c r="K585" s="21">
        <v>0</v>
      </c>
      <c r="L585" s="21">
        <v>200</v>
      </c>
      <c r="M585" s="21">
        <v>100</v>
      </c>
      <c r="N585" s="19">
        <f t="shared" si="119"/>
        <v>300</v>
      </c>
      <c r="O585" s="20">
        <v>1</v>
      </c>
      <c r="P585" s="20">
        <f>IFERROR(VLOOKUP(F585,Sheet2!$A:$F,4,0),"")</f>
        <v>1160.02</v>
      </c>
      <c r="Q585" s="20">
        <f>IFERROR(VLOOKUP(F585,Sheet2!$A:$F,5,0),"")</f>
        <v>1188.9000000000001</v>
      </c>
      <c r="R585" s="20">
        <f>IFERROR(VLOOKUP(F585,Sheet2!$A:$F,6,0),"")</f>
        <v>1270.83</v>
      </c>
      <c r="S585" s="48">
        <f t="shared" si="120"/>
        <v>0</v>
      </c>
      <c r="T585" s="48">
        <f t="shared" si="121"/>
        <v>237780.00000000003</v>
      </c>
      <c r="U585" s="48">
        <f t="shared" si="122"/>
        <v>127083</v>
      </c>
      <c r="V585" s="48">
        <f t="shared" si="123"/>
        <v>364863</v>
      </c>
      <c r="W585" s="48">
        <f t="shared" si="124"/>
        <v>187785</v>
      </c>
      <c r="X585" s="48">
        <f t="shared" si="125"/>
        <v>2632.5</v>
      </c>
      <c r="Y585" s="48">
        <f t="shared" si="126"/>
        <v>5552.8050000000003</v>
      </c>
      <c r="Z585" s="48">
        <f t="shared" si="127"/>
        <v>555.28050000000007</v>
      </c>
      <c r="AA585" s="48">
        <f t="shared" si="128"/>
        <v>5613.8858550000004</v>
      </c>
      <c r="AB585" s="42">
        <f t="shared" si="129"/>
        <v>567002.47135500005</v>
      </c>
    </row>
    <row r="586" spans="1:28" x14ac:dyDescent="0.25">
      <c r="A586" s="41">
        <v>45406</v>
      </c>
      <c r="B586" s="44" t="str">
        <f t="shared" si="118"/>
        <v>Apr</v>
      </c>
      <c r="C586" s="16" t="s">
        <v>86</v>
      </c>
      <c r="D586" s="16"/>
      <c r="E586" s="16" t="s">
        <v>87</v>
      </c>
      <c r="F586" s="16" t="s">
        <v>217</v>
      </c>
      <c r="G586" s="20" t="str">
        <f>IFERROR(VLOOKUP(F586,Sheet2!A:F,2,0),"")</f>
        <v>Dollar Rum</v>
      </c>
      <c r="H586" s="44">
        <f>IFERROR(VLOOKUP(F586,Sheet2!A:G,7,0),"")</f>
        <v>65</v>
      </c>
      <c r="I586" s="56">
        <f t="shared" si="130"/>
        <v>585</v>
      </c>
      <c r="J586" s="17">
        <v>18</v>
      </c>
      <c r="K586" s="21">
        <v>50</v>
      </c>
      <c r="L586" s="21">
        <v>50</v>
      </c>
      <c r="M586" s="21">
        <v>0</v>
      </c>
      <c r="N586" s="19">
        <f t="shared" si="119"/>
        <v>100</v>
      </c>
      <c r="O586" s="20">
        <v>1</v>
      </c>
      <c r="P586" s="20">
        <f>IFERROR(VLOOKUP(F586,Sheet2!$A:$F,4,0),"")</f>
        <v>1161.27</v>
      </c>
      <c r="Q586" s="20">
        <f>IFERROR(VLOOKUP(F586,Sheet2!$A:$F,5,0),"")</f>
        <v>1190.1300000000001</v>
      </c>
      <c r="R586" s="20">
        <f>IFERROR(VLOOKUP(F586,Sheet2!$A:$F,6,0),"")</f>
        <v>1272.08</v>
      </c>
      <c r="S586" s="48">
        <f t="shared" si="120"/>
        <v>58063.5</v>
      </c>
      <c r="T586" s="48">
        <f t="shared" si="121"/>
        <v>59506.500000000007</v>
      </c>
      <c r="U586" s="48">
        <f t="shared" si="122"/>
        <v>0</v>
      </c>
      <c r="V586" s="48">
        <f t="shared" si="123"/>
        <v>117570</v>
      </c>
      <c r="W586" s="48">
        <f t="shared" si="124"/>
        <v>62595</v>
      </c>
      <c r="X586" s="48">
        <f t="shared" si="125"/>
        <v>877.5</v>
      </c>
      <c r="Y586" s="48">
        <f t="shared" si="126"/>
        <v>1810.425</v>
      </c>
      <c r="Z586" s="48">
        <f t="shared" si="127"/>
        <v>181.04250000000002</v>
      </c>
      <c r="AA586" s="48">
        <f t="shared" si="128"/>
        <v>1830.3396749999999</v>
      </c>
      <c r="AB586" s="42">
        <f t="shared" si="129"/>
        <v>184864.30717499999</v>
      </c>
    </row>
    <row r="587" spans="1:28" x14ac:dyDescent="0.25">
      <c r="A587" s="41">
        <v>45406</v>
      </c>
      <c r="B587" s="44" t="str">
        <f t="shared" si="118"/>
        <v>Apr</v>
      </c>
      <c r="C587" s="16" t="s">
        <v>86</v>
      </c>
      <c r="D587" s="16"/>
      <c r="E587" s="16" t="s">
        <v>87</v>
      </c>
      <c r="F587" s="16" t="s">
        <v>222</v>
      </c>
      <c r="G587" s="20" t="str">
        <f>IFERROR(VLOOKUP(F587,Sheet2!A:F,2,0),"")</f>
        <v>Khasa Santra</v>
      </c>
      <c r="H587" s="44">
        <f>IFERROR(VLOOKUP(F587,Sheet2!A:G,7,0),"")</f>
        <v>50</v>
      </c>
      <c r="I587" s="56">
        <f t="shared" si="130"/>
        <v>540</v>
      </c>
      <c r="J587" s="17">
        <v>19</v>
      </c>
      <c r="K587" s="21">
        <v>70</v>
      </c>
      <c r="L587" s="21">
        <v>0</v>
      </c>
      <c r="M587" s="21">
        <v>50</v>
      </c>
      <c r="N587" s="19">
        <f t="shared" si="119"/>
        <v>120</v>
      </c>
      <c r="O587" s="20">
        <v>1</v>
      </c>
      <c r="P587" s="20">
        <f>IFERROR(VLOOKUP(F587,Sheet2!$A:$F,4,0),"")</f>
        <v>919.43</v>
      </c>
      <c r="Q587" s="20">
        <f>IFERROR(VLOOKUP(F587,Sheet2!$A:$F,5,0),"")</f>
        <v>948.3</v>
      </c>
      <c r="R587" s="20">
        <f>IFERROR(VLOOKUP(F587,Sheet2!$A:$F,6,0),"")</f>
        <v>1030.25</v>
      </c>
      <c r="S587" s="48">
        <f t="shared" si="120"/>
        <v>64360.1</v>
      </c>
      <c r="T587" s="48">
        <f t="shared" si="121"/>
        <v>0</v>
      </c>
      <c r="U587" s="48">
        <f t="shared" si="122"/>
        <v>51512.5</v>
      </c>
      <c r="V587" s="48">
        <f t="shared" si="123"/>
        <v>115872.6</v>
      </c>
      <c r="W587" s="48">
        <f t="shared" si="124"/>
        <v>57780</v>
      </c>
      <c r="X587" s="48">
        <f t="shared" si="125"/>
        <v>810</v>
      </c>
      <c r="Y587" s="48">
        <f t="shared" si="126"/>
        <v>1744.6260000000002</v>
      </c>
      <c r="Z587" s="48">
        <f t="shared" si="127"/>
        <v>174.46260000000004</v>
      </c>
      <c r="AA587" s="48">
        <f t="shared" si="128"/>
        <v>1763.8168860000001</v>
      </c>
      <c r="AB587" s="42">
        <f t="shared" si="129"/>
        <v>178145.50548599998</v>
      </c>
    </row>
    <row r="588" spans="1:28" x14ac:dyDescent="0.25">
      <c r="A588" s="41">
        <v>45406</v>
      </c>
      <c r="B588" s="44" t="str">
        <f t="shared" si="118"/>
        <v>Apr</v>
      </c>
      <c r="C588" s="16" t="s">
        <v>86</v>
      </c>
      <c r="D588" s="16"/>
      <c r="E588" s="16" t="s">
        <v>87</v>
      </c>
      <c r="F588" s="16" t="s">
        <v>221</v>
      </c>
      <c r="G588" s="20" t="str">
        <f>IFERROR(VLOOKUP(F588,Sheet2!A:F,2,0),"")</f>
        <v>Jugni Apple Vodka</v>
      </c>
      <c r="H588" s="44">
        <f>IFERROR(VLOOKUP(F588,Sheet2!A:G,7,0),"")</f>
        <v>50</v>
      </c>
      <c r="I588" s="56">
        <f t="shared" si="130"/>
        <v>675</v>
      </c>
      <c r="J588" s="17">
        <v>19</v>
      </c>
      <c r="K588" s="21">
        <v>100</v>
      </c>
      <c r="L588" s="21">
        <v>50</v>
      </c>
      <c r="M588" s="21">
        <v>0</v>
      </c>
      <c r="N588" s="19">
        <f t="shared" si="119"/>
        <v>150</v>
      </c>
      <c r="O588" s="20">
        <v>1</v>
      </c>
      <c r="P588" s="20">
        <f>IFERROR(VLOOKUP(F588,Sheet2!$A:$F,4,0),"")</f>
        <v>919.43</v>
      </c>
      <c r="Q588" s="20">
        <f>IFERROR(VLOOKUP(F588,Sheet2!$A:$F,5,0),"")</f>
        <v>948.3</v>
      </c>
      <c r="R588" s="20">
        <f>IFERROR(VLOOKUP(F588,Sheet2!$A:$F,6,0),"")</f>
        <v>1030.25</v>
      </c>
      <c r="S588" s="48">
        <f t="shared" si="120"/>
        <v>91943</v>
      </c>
      <c r="T588" s="48">
        <f t="shared" si="121"/>
        <v>47415</v>
      </c>
      <c r="U588" s="48">
        <f t="shared" si="122"/>
        <v>0</v>
      </c>
      <c r="V588" s="48">
        <f t="shared" si="123"/>
        <v>139358</v>
      </c>
      <c r="W588" s="48">
        <f t="shared" si="124"/>
        <v>72225</v>
      </c>
      <c r="X588" s="48">
        <f t="shared" si="125"/>
        <v>1012.5</v>
      </c>
      <c r="Y588" s="48">
        <f t="shared" si="126"/>
        <v>2125.9549999999999</v>
      </c>
      <c r="Z588" s="48">
        <f t="shared" si="127"/>
        <v>212.59550000000002</v>
      </c>
      <c r="AA588" s="48">
        <f t="shared" si="128"/>
        <v>2149.3405049999997</v>
      </c>
      <c r="AB588" s="42">
        <f t="shared" si="129"/>
        <v>217083.39100499998</v>
      </c>
    </row>
    <row r="589" spans="1:28" x14ac:dyDescent="0.25">
      <c r="A589" s="41">
        <v>45406</v>
      </c>
      <c r="B589" s="44" t="str">
        <f t="shared" si="118"/>
        <v>Apr</v>
      </c>
      <c r="C589" s="16" t="s">
        <v>86</v>
      </c>
      <c r="D589" s="16"/>
      <c r="E589" s="16" t="s">
        <v>87</v>
      </c>
      <c r="F589" s="16" t="s">
        <v>216</v>
      </c>
      <c r="G589" s="20" t="str">
        <f>IFERROR(VLOOKUP(F589,Sheet2!A:F,2,0),"")</f>
        <v>Jugni Saunfi</v>
      </c>
      <c r="H589" s="44">
        <f>IFERROR(VLOOKUP(F589,Sheet2!A:G,7,0),"")</f>
        <v>50</v>
      </c>
      <c r="I589" s="56">
        <f t="shared" si="130"/>
        <v>1485</v>
      </c>
      <c r="J589" s="17">
        <v>20</v>
      </c>
      <c r="K589" s="21">
        <v>300</v>
      </c>
      <c r="L589" s="21">
        <v>30</v>
      </c>
      <c r="M589" s="21">
        <v>0</v>
      </c>
      <c r="N589" s="19">
        <f t="shared" si="119"/>
        <v>330</v>
      </c>
      <c r="O589" s="20">
        <v>1</v>
      </c>
      <c r="P589" s="20">
        <f>IFERROR(VLOOKUP(F589,Sheet2!$A:$F,4,0),"")</f>
        <v>919.43</v>
      </c>
      <c r="Q589" s="20">
        <f>IFERROR(VLOOKUP(F589,Sheet2!$A:$F,5,0),"")</f>
        <v>948.3</v>
      </c>
      <c r="R589" s="20">
        <f>IFERROR(VLOOKUP(F589,Sheet2!$A:$F,6,0),"")</f>
        <v>1030.25</v>
      </c>
      <c r="S589" s="48">
        <f t="shared" si="120"/>
        <v>275829</v>
      </c>
      <c r="T589" s="48">
        <f t="shared" si="121"/>
        <v>28449</v>
      </c>
      <c r="U589" s="48">
        <f t="shared" si="122"/>
        <v>0</v>
      </c>
      <c r="V589" s="48">
        <f t="shared" si="123"/>
        <v>304278</v>
      </c>
      <c r="W589" s="48">
        <f t="shared" si="124"/>
        <v>158895</v>
      </c>
      <c r="X589" s="48">
        <f t="shared" si="125"/>
        <v>2227.5</v>
      </c>
      <c r="Y589" s="48">
        <f t="shared" si="126"/>
        <v>4654.0050000000001</v>
      </c>
      <c r="Z589" s="48">
        <f t="shared" si="127"/>
        <v>465.40050000000002</v>
      </c>
      <c r="AA589" s="48">
        <f t="shared" si="128"/>
        <v>4705.199055</v>
      </c>
      <c r="AB589" s="42">
        <f t="shared" si="129"/>
        <v>475225.10455499997</v>
      </c>
    </row>
    <row r="590" spans="1:28" x14ac:dyDescent="0.25">
      <c r="A590" s="41">
        <v>45406</v>
      </c>
      <c r="B590" s="44" t="str">
        <f t="shared" si="118"/>
        <v>Apr</v>
      </c>
      <c r="C590" s="16" t="s">
        <v>105</v>
      </c>
      <c r="D590" s="16"/>
      <c r="E590" s="16" t="s">
        <v>107</v>
      </c>
      <c r="F590" s="16" t="s">
        <v>213</v>
      </c>
      <c r="G590" s="20" t="str">
        <f>IFERROR(VLOOKUP(F590,Sheet2!A:F,2,0),"")</f>
        <v>Malwa</v>
      </c>
      <c r="H590" s="44">
        <f>IFERROR(VLOOKUP(F590,Sheet2!A:G,7,0),"")</f>
        <v>50</v>
      </c>
      <c r="I590" s="56">
        <f t="shared" si="130"/>
        <v>1800</v>
      </c>
      <c r="J590" s="17">
        <v>21</v>
      </c>
      <c r="K590" s="21">
        <v>150</v>
      </c>
      <c r="L590" s="21">
        <v>150</v>
      </c>
      <c r="M590" s="21">
        <v>100</v>
      </c>
      <c r="N590" s="19">
        <f t="shared" si="119"/>
        <v>400</v>
      </c>
      <c r="O590" s="20">
        <v>1</v>
      </c>
      <c r="P590" s="20">
        <f>IFERROR(VLOOKUP(F590,Sheet2!$A:$F,4,0),"")</f>
        <v>919.43</v>
      </c>
      <c r="Q590" s="20">
        <f>IFERROR(VLOOKUP(F590,Sheet2!$A:$F,5,0),"")</f>
        <v>948.3</v>
      </c>
      <c r="R590" s="20">
        <f>IFERROR(VLOOKUP(F590,Sheet2!$A:$F,6,0),"")</f>
        <v>1030.25</v>
      </c>
      <c r="S590" s="48">
        <f t="shared" si="120"/>
        <v>137914.5</v>
      </c>
      <c r="T590" s="48">
        <f t="shared" si="121"/>
        <v>142245</v>
      </c>
      <c r="U590" s="48">
        <f t="shared" si="122"/>
        <v>103025</v>
      </c>
      <c r="V590" s="48">
        <f t="shared" si="123"/>
        <v>383184.5</v>
      </c>
      <c r="W590" s="48">
        <f t="shared" si="124"/>
        <v>192600</v>
      </c>
      <c r="X590" s="48">
        <f t="shared" si="125"/>
        <v>2700</v>
      </c>
      <c r="Y590" s="48">
        <f t="shared" si="126"/>
        <v>5784.8450000000003</v>
      </c>
      <c r="Z590" s="48">
        <f t="shared" si="127"/>
        <v>578.48450000000003</v>
      </c>
      <c r="AA590" s="48">
        <f t="shared" si="128"/>
        <v>5848.4782949999999</v>
      </c>
      <c r="AB590" s="42">
        <f t="shared" si="129"/>
        <v>590696.30779500003</v>
      </c>
    </row>
    <row r="591" spans="1:28" x14ac:dyDescent="0.25">
      <c r="A591" s="41">
        <v>45406</v>
      </c>
      <c r="B591" s="44" t="str">
        <f t="shared" si="118"/>
        <v>Apr</v>
      </c>
      <c r="C591" s="16" t="s">
        <v>105</v>
      </c>
      <c r="D591" s="16"/>
      <c r="E591" s="16" t="s">
        <v>107</v>
      </c>
      <c r="F591" s="16" t="s">
        <v>213</v>
      </c>
      <c r="G591" s="20" t="str">
        <f>IFERROR(VLOOKUP(F591,Sheet2!A:F,2,0),"")</f>
        <v>Malwa</v>
      </c>
      <c r="H591" s="44">
        <f>IFERROR(VLOOKUP(F591,Sheet2!A:G,7,0),"")</f>
        <v>50</v>
      </c>
      <c r="I591" s="56">
        <f t="shared" si="130"/>
        <v>900</v>
      </c>
      <c r="J591" s="17">
        <v>22</v>
      </c>
      <c r="K591" s="21">
        <v>0</v>
      </c>
      <c r="L591" s="21">
        <v>100</v>
      </c>
      <c r="M591" s="21">
        <v>100</v>
      </c>
      <c r="N591" s="19">
        <f t="shared" si="119"/>
        <v>200</v>
      </c>
      <c r="O591" s="20">
        <v>1</v>
      </c>
      <c r="P591" s="20">
        <f>IFERROR(VLOOKUP(F591,Sheet2!$A:$F,4,0),"")</f>
        <v>919.43</v>
      </c>
      <c r="Q591" s="20">
        <f>IFERROR(VLOOKUP(F591,Sheet2!$A:$F,5,0),"")</f>
        <v>948.3</v>
      </c>
      <c r="R591" s="20">
        <f>IFERROR(VLOOKUP(F591,Sheet2!$A:$F,6,0),"")</f>
        <v>1030.25</v>
      </c>
      <c r="S591" s="48">
        <f t="shared" si="120"/>
        <v>0</v>
      </c>
      <c r="T591" s="48">
        <f t="shared" si="121"/>
        <v>94830</v>
      </c>
      <c r="U591" s="48">
        <f t="shared" si="122"/>
        <v>103025</v>
      </c>
      <c r="V591" s="48">
        <f t="shared" si="123"/>
        <v>197855</v>
      </c>
      <c r="W591" s="48">
        <f t="shared" si="124"/>
        <v>96300</v>
      </c>
      <c r="X591" s="48">
        <f t="shared" si="125"/>
        <v>1350</v>
      </c>
      <c r="Y591" s="48">
        <f t="shared" si="126"/>
        <v>2955.05</v>
      </c>
      <c r="Z591" s="48">
        <f t="shared" si="127"/>
        <v>295.50500000000005</v>
      </c>
      <c r="AA591" s="48">
        <f t="shared" si="128"/>
        <v>2987.55555</v>
      </c>
      <c r="AB591" s="42">
        <f t="shared" si="129"/>
        <v>301743.11054999998</v>
      </c>
    </row>
    <row r="592" spans="1:28" x14ac:dyDescent="0.25">
      <c r="A592" s="41">
        <v>45406</v>
      </c>
      <c r="B592" s="44" t="str">
        <f t="shared" si="118"/>
        <v>Apr</v>
      </c>
      <c r="C592" s="16" t="s">
        <v>105</v>
      </c>
      <c r="D592" s="16"/>
      <c r="E592" s="16" t="s">
        <v>107</v>
      </c>
      <c r="F592" s="16" t="s">
        <v>213</v>
      </c>
      <c r="G592" s="20" t="str">
        <f>IFERROR(VLOOKUP(F592,Sheet2!A:F,2,0),"")</f>
        <v>Malwa</v>
      </c>
      <c r="H592" s="44">
        <f>IFERROR(VLOOKUP(F592,Sheet2!A:G,7,0),"")</f>
        <v>50</v>
      </c>
      <c r="I592" s="56">
        <f t="shared" si="130"/>
        <v>900</v>
      </c>
      <c r="J592" s="17">
        <v>23</v>
      </c>
      <c r="K592" s="21">
        <v>100</v>
      </c>
      <c r="L592" s="21">
        <v>50</v>
      </c>
      <c r="M592" s="21">
        <v>50</v>
      </c>
      <c r="N592" s="19">
        <f t="shared" si="119"/>
        <v>200</v>
      </c>
      <c r="O592" s="20">
        <v>1</v>
      </c>
      <c r="P592" s="20">
        <f>IFERROR(VLOOKUP(F592,Sheet2!$A:$F,4,0),"")</f>
        <v>919.43</v>
      </c>
      <c r="Q592" s="20">
        <f>IFERROR(VLOOKUP(F592,Sheet2!$A:$F,5,0),"")</f>
        <v>948.3</v>
      </c>
      <c r="R592" s="20">
        <f>IFERROR(VLOOKUP(F592,Sheet2!$A:$F,6,0),"")</f>
        <v>1030.25</v>
      </c>
      <c r="S592" s="48">
        <f t="shared" si="120"/>
        <v>91943</v>
      </c>
      <c r="T592" s="48">
        <f t="shared" si="121"/>
        <v>47415</v>
      </c>
      <c r="U592" s="48">
        <f t="shared" si="122"/>
        <v>51512.5</v>
      </c>
      <c r="V592" s="48">
        <f t="shared" si="123"/>
        <v>190870.5</v>
      </c>
      <c r="W592" s="48">
        <f t="shared" si="124"/>
        <v>96300</v>
      </c>
      <c r="X592" s="48">
        <f t="shared" si="125"/>
        <v>1350</v>
      </c>
      <c r="Y592" s="48">
        <f t="shared" si="126"/>
        <v>2885.2049999999999</v>
      </c>
      <c r="Z592" s="48">
        <f t="shared" si="127"/>
        <v>288.52050000000003</v>
      </c>
      <c r="AA592" s="48">
        <f t="shared" si="128"/>
        <v>2916.9422549999999</v>
      </c>
      <c r="AB592" s="42">
        <f t="shared" si="129"/>
        <v>294611.167755</v>
      </c>
    </row>
    <row r="593" spans="1:28" x14ac:dyDescent="0.25">
      <c r="A593" s="41">
        <v>45406</v>
      </c>
      <c r="B593" s="44" t="str">
        <f t="shared" si="118"/>
        <v>Apr</v>
      </c>
      <c r="C593" s="16" t="s">
        <v>105</v>
      </c>
      <c r="D593" s="16"/>
      <c r="E593" s="16" t="s">
        <v>107</v>
      </c>
      <c r="F593" s="16" t="s">
        <v>213</v>
      </c>
      <c r="G593" s="20" t="str">
        <f>IFERROR(VLOOKUP(F593,Sheet2!A:F,2,0),"")</f>
        <v>Malwa</v>
      </c>
      <c r="H593" s="44">
        <f>IFERROR(VLOOKUP(F593,Sheet2!A:G,7,0),"")</f>
        <v>50</v>
      </c>
      <c r="I593" s="56">
        <f t="shared" si="130"/>
        <v>900</v>
      </c>
      <c r="J593" s="17">
        <v>24</v>
      </c>
      <c r="K593" s="21">
        <v>100</v>
      </c>
      <c r="L593" s="21">
        <v>50</v>
      </c>
      <c r="M593" s="21">
        <v>50</v>
      </c>
      <c r="N593" s="19">
        <f t="shared" si="119"/>
        <v>200</v>
      </c>
      <c r="O593" s="20">
        <v>1</v>
      </c>
      <c r="P593" s="20">
        <f>IFERROR(VLOOKUP(F593,Sheet2!$A:$F,4,0),"")</f>
        <v>919.43</v>
      </c>
      <c r="Q593" s="20">
        <f>IFERROR(VLOOKUP(F593,Sheet2!$A:$F,5,0),"")</f>
        <v>948.3</v>
      </c>
      <c r="R593" s="20">
        <f>IFERROR(VLOOKUP(F593,Sheet2!$A:$F,6,0),"")</f>
        <v>1030.25</v>
      </c>
      <c r="S593" s="48">
        <f t="shared" si="120"/>
        <v>91943</v>
      </c>
      <c r="T593" s="48">
        <f t="shared" si="121"/>
        <v>47415</v>
      </c>
      <c r="U593" s="48">
        <f t="shared" si="122"/>
        <v>51512.5</v>
      </c>
      <c r="V593" s="48">
        <f t="shared" si="123"/>
        <v>190870.5</v>
      </c>
      <c r="W593" s="48">
        <f t="shared" si="124"/>
        <v>96300</v>
      </c>
      <c r="X593" s="48">
        <f t="shared" si="125"/>
        <v>1350</v>
      </c>
      <c r="Y593" s="48">
        <f t="shared" si="126"/>
        <v>2885.2049999999999</v>
      </c>
      <c r="Z593" s="48">
        <f t="shared" si="127"/>
        <v>288.52050000000003</v>
      </c>
      <c r="AA593" s="48">
        <f t="shared" si="128"/>
        <v>2916.9422549999999</v>
      </c>
      <c r="AB593" s="42">
        <f t="shared" si="129"/>
        <v>294611.167755</v>
      </c>
    </row>
    <row r="594" spans="1:28" x14ac:dyDescent="0.25">
      <c r="A594" s="41">
        <v>45406</v>
      </c>
      <c r="B594" s="44" t="str">
        <f t="shared" si="118"/>
        <v>Apr</v>
      </c>
      <c r="C594" s="16" t="s">
        <v>105</v>
      </c>
      <c r="D594" s="16"/>
      <c r="E594" s="16" t="s">
        <v>107</v>
      </c>
      <c r="F594" s="16" t="s">
        <v>213</v>
      </c>
      <c r="G594" s="20" t="str">
        <f>IFERROR(VLOOKUP(F594,Sheet2!A:F,2,0),"")</f>
        <v>Malwa</v>
      </c>
      <c r="H594" s="44">
        <f>IFERROR(VLOOKUP(F594,Sheet2!A:G,7,0),"")</f>
        <v>50</v>
      </c>
      <c r="I594" s="56">
        <f t="shared" si="130"/>
        <v>1800</v>
      </c>
      <c r="J594" s="17">
        <v>25</v>
      </c>
      <c r="K594" s="21">
        <v>150</v>
      </c>
      <c r="L594" s="21">
        <v>150</v>
      </c>
      <c r="M594" s="21">
        <v>100</v>
      </c>
      <c r="N594" s="19">
        <f t="shared" si="119"/>
        <v>400</v>
      </c>
      <c r="O594" s="20">
        <v>1</v>
      </c>
      <c r="P594" s="20">
        <f>IFERROR(VLOOKUP(F594,Sheet2!$A:$F,4,0),"")</f>
        <v>919.43</v>
      </c>
      <c r="Q594" s="20">
        <f>IFERROR(VLOOKUP(F594,Sheet2!$A:$F,5,0),"")</f>
        <v>948.3</v>
      </c>
      <c r="R594" s="20">
        <f>IFERROR(VLOOKUP(F594,Sheet2!$A:$F,6,0),"")</f>
        <v>1030.25</v>
      </c>
      <c r="S594" s="48">
        <f t="shared" si="120"/>
        <v>137914.5</v>
      </c>
      <c r="T594" s="48">
        <f t="shared" si="121"/>
        <v>142245</v>
      </c>
      <c r="U594" s="48">
        <f t="shared" si="122"/>
        <v>103025</v>
      </c>
      <c r="V594" s="48">
        <f t="shared" si="123"/>
        <v>383184.5</v>
      </c>
      <c r="W594" s="48">
        <f t="shared" si="124"/>
        <v>192600</v>
      </c>
      <c r="X594" s="48">
        <f t="shared" si="125"/>
        <v>2700</v>
      </c>
      <c r="Y594" s="48">
        <f t="shared" si="126"/>
        <v>5784.8450000000003</v>
      </c>
      <c r="Z594" s="48">
        <f t="shared" si="127"/>
        <v>578.48450000000003</v>
      </c>
      <c r="AA594" s="48">
        <f t="shared" si="128"/>
        <v>5848.4782949999999</v>
      </c>
      <c r="AB594" s="42">
        <f t="shared" si="129"/>
        <v>590696.30779500003</v>
      </c>
    </row>
    <row r="595" spans="1:28" x14ac:dyDescent="0.25">
      <c r="A595" s="41">
        <v>45406</v>
      </c>
      <c r="B595" s="44" t="str">
        <f t="shared" si="118"/>
        <v>Apr</v>
      </c>
      <c r="C595" s="16" t="s">
        <v>59</v>
      </c>
      <c r="D595" s="16"/>
      <c r="E595" s="16" t="s">
        <v>30</v>
      </c>
      <c r="F595" s="16" t="s">
        <v>213</v>
      </c>
      <c r="G595" s="20" t="str">
        <f>IFERROR(VLOOKUP(F595,Sheet2!A:F,2,0),"")</f>
        <v>Malwa</v>
      </c>
      <c r="H595" s="44">
        <f>IFERROR(VLOOKUP(F595,Sheet2!A:G,7,0),"")</f>
        <v>50</v>
      </c>
      <c r="I595" s="56">
        <f t="shared" si="130"/>
        <v>1350</v>
      </c>
      <c r="J595" s="17">
        <v>41</v>
      </c>
      <c r="K595" s="21">
        <v>300</v>
      </c>
      <c r="L595" s="21">
        <v>0</v>
      </c>
      <c r="M595" s="21">
        <v>0</v>
      </c>
      <c r="N595" s="19">
        <f t="shared" si="119"/>
        <v>300</v>
      </c>
      <c r="O595" s="20">
        <v>1</v>
      </c>
      <c r="P595" s="20">
        <f>IFERROR(VLOOKUP(F595,Sheet2!$A:$F,4,0),"")</f>
        <v>919.43</v>
      </c>
      <c r="Q595" s="20">
        <f>IFERROR(VLOOKUP(F595,Sheet2!$A:$F,5,0),"")</f>
        <v>948.3</v>
      </c>
      <c r="R595" s="20">
        <f>IFERROR(VLOOKUP(F595,Sheet2!$A:$F,6,0),"")</f>
        <v>1030.25</v>
      </c>
      <c r="S595" s="48">
        <f t="shared" si="120"/>
        <v>275829</v>
      </c>
      <c r="T595" s="48">
        <f t="shared" si="121"/>
        <v>0</v>
      </c>
      <c r="U595" s="48">
        <f t="shared" si="122"/>
        <v>0</v>
      </c>
      <c r="V595" s="48">
        <f t="shared" si="123"/>
        <v>275829</v>
      </c>
      <c r="W595" s="48">
        <f t="shared" si="124"/>
        <v>144450</v>
      </c>
      <c r="X595" s="48">
        <f t="shared" si="125"/>
        <v>2025</v>
      </c>
      <c r="Y595" s="48">
        <f t="shared" si="126"/>
        <v>4223.04</v>
      </c>
      <c r="Z595" s="48">
        <f t="shared" si="127"/>
        <v>422.30400000000003</v>
      </c>
      <c r="AA595" s="48">
        <f t="shared" si="128"/>
        <v>4269.4934400000002</v>
      </c>
      <c r="AB595" s="42">
        <f t="shared" si="129"/>
        <v>431218.83743999997</v>
      </c>
    </row>
    <row r="596" spans="1:28" x14ac:dyDescent="0.25">
      <c r="A596" s="41">
        <v>45406</v>
      </c>
      <c r="B596" s="44" t="str">
        <f t="shared" si="118"/>
        <v>Apr</v>
      </c>
      <c r="C596" s="16" t="s">
        <v>59</v>
      </c>
      <c r="D596" s="16"/>
      <c r="E596" s="16" t="s">
        <v>30</v>
      </c>
      <c r="F596" s="16" t="s">
        <v>213</v>
      </c>
      <c r="G596" s="20" t="str">
        <f>IFERROR(VLOOKUP(F596,Sheet2!A:F,2,0),"")</f>
        <v>Malwa</v>
      </c>
      <c r="H596" s="44">
        <f>IFERROR(VLOOKUP(F596,Sheet2!A:G,7,0),"")</f>
        <v>50</v>
      </c>
      <c r="I596" s="56">
        <f t="shared" si="130"/>
        <v>900</v>
      </c>
      <c r="J596" s="17">
        <v>42</v>
      </c>
      <c r="K596" s="21">
        <v>200</v>
      </c>
      <c r="L596" s="21">
        <v>0</v>
      </c>
      <c r="M596" s="21">
        <v>0</v>
      </c>
      <c r="N596" s="19">
        <f t="shared" si="119"/>
        <v>200</v>
      </c>
      <c r="O596" s="20">
        <v>1</v>
      </c>
      <c r="P596" s="20">
        <f>IFERROR(VLOOKUP(F596,Sheet2!$A:$F,4,0),"")</f>
        <v>919.43</v>
      </c>
      <c r="Q596" s="20">
        <f>IFERROR(VLOOKUP(F596,Sheet2!$A:$F,5,0),"")</f>
        <v>948.3</v>
      </c>
      <c r="R596" s="20">
        <f>IFERROR(VLOOKUP(F596,Sheet2!$A:$F,6,0),"")</f>
        <v>1030.25</v>
      </c>
      <c r="S596" s="48">
        <f t="shared" si="120"/>
        <v>183886</v>
      </c>
      <c r="T596" s="48">
        <f t="shared" si="121"/>
        <v>0</v>
      </c>
      <c r="U596" s="48">
        <f t="shared" si="122"/>
        <v>0</v>
      </c>
      <c r="V596" s="48">
        <f t="shared" si="123"/>
        <v>183886</v>
      </c>
      <c r="W596" s="48">
        <f t="shared" si="124"/>
        <v>96300</v>
      </c>
      <c r="X596" s="48">
        <f t="shared" si="125"/>
        <v>1350</v>
      </c>
      <c r="Y596" s="48">
        <f t="shared" si="126"/>
        <v>2815.36</v>
      </c>
      <c r="Z596" s="48">
        <f t="shared" si="127"/>
        <v>281.536</v>
      </c>
      <c r="AA596" s="48">
        <f t="shared" si="128"/>
        <v>2846.3289600000003</v>
      </c>
      <c r="AB596" s="42">
        <f t="shared" si="129"/>
        <v>287479.22496000002</v>
      </c>
    </row>
    <row r="597" spans="1:28" x14ac:dyDescent="0.25">
      <c r="A597" s="41">
        <v>45406</v>
      </c>
      <c r="B597" s="44" t="str">
        <f t="shared" si="118"/>
        <v>Apr</v>
      </c>
      <c r="C597" s="16" t="s">
        <v>59</v>
      </c>
      <c r="D597" s="16"/>
      <c r="E597" s="16" t="s">
        <v>30</v>
      </c>
      <c r="F597" s="16" t="s">
        <v>213</v>
      </c>
      <c r="G597" s="20" t="str">
        <f>IFERROR(VLOOKUP(F597,Sheet2!A:F,2,0),"")</f>
        <v>Malwa</v>
      </c>
      <c r="H597" s="44">
        <f>IFERROR(VLOOKUP(F597,Sheet2!A:G,7,0),"")</f>
        <v>50</v>
      </c>
      <c r="I597" s="56">
        <f t="shared" si="130"/>
        <v>1350</v>
      </c>
      <c r="J597" s="17">
        <v>43</v>
      </c>
      <c r="K597" s="21">
        <v>0</v>
      </c>
      <c r="L597" s="21">
        <v>300</v>
      </c>
      <c r="M597" s="21">
        <v>0</v>
      </c>
      <c r="N597" s="19">
        <f t="shared" si="119"/>
        <v>300</v>
      </c>
      <c r="O597" s="20">
        <v>1</v>
      </c>
      <c r="P597" s="20">
        <f>IFERROR(VLOOKUP(F597,Sheet2!$A:$F,4,0),"")</f>
        <v>919.43</v>
      </c>
      <c r="Q597" s="20">
        <f>IFERROR(VLOOKUP(F597,Sheet2!$A:$F,5,0),"")</f>
        <v>948.3</v>
      </c>
      <c r="R597" s="20">
        <f>IFERROR(VLOOKUP(F597,Sheet2!$A:$F,6,0),"")</f>
        <v>1030.25</v>
      </c>
      <c r="S597" s="48">
        <f t="shared" si="120"/>
        <v>0</v>
      </c>
      <c r="T597" s="48">
        <f t="shared" si="121"/>
        <v>284490</v>
      </c>
      <c r="U597" s="48">
        <f t="shared" si="122"/>
        <v>0</v>
      </c>
      <c r="V597" s="48">
        <f t="shared" si="123"/>
        <v>284490</v>
      </c>
      <c r="W597" s="48">
        <f t="shared" si="124"/>
        <v>144450</v>
      </c>
      <c r="X597" s="48">
        <f t="shared" si="125"/>
        <v>2025</v>
      </c>
      <c r="Y597" s="48">
        <f t="shared" si="126"/>
        <v>4309.6499999999996</v>
      </c>
      <c r="Z597" s="48">
        <f t="shared" si="127"/>
        <v>430.96499999999997</v>
      </c>
      <c r="AA597" s="48">
        <f t="shared" si="128"/>
        <v>4357.0561500000003</v>
      </c>
      <c r="AB597" s="42">
        <f t="shared" si="129"/>
        <v>440062.67115000007</v>
      </c>
    </row>
    <row r="598" spans="1:28" x14ac:dyDescent="0.25">
      <c r="A598" s="41">
        <v>45406</v>
      </c>
      <c r="B598" s="44" t="str">
        <f t="shared" si="118"/>
        <v>Apr</v>
      </c>
      <c r="C598" s="16" t="s">
        <v>59</v>
      </c>
      <c r="D598" s="16"/>
      <c r="E598" s="16" t="s">
        <v>30</v>
      </c>
      <c r="F598" s="16" t="s">
        <v>213</v>
      </c>
      <c r="G598" s="20" t="str">
        <f>IFERROR(VLOOKUP(F598,Sheet2!A:F,2,0),"")</f>
        <v>Malwa</v>
      </c>
      <c r="H598" s="44">
        <f>IFERROR(VLOOKUP(F598,Sheet2!A:G,7,0),"")</f>
        <v>50</v>
      </c>
      <c r="I598" s="56">
        <f t="shared" si="130"/>
        <v>1350</v>
      </c>
      <c r="J598" s="17">
        <v>44</v>
      </c>
      <c r="K598" s="21">
        <v>0</v>
      </c>
      <c r="L598" s="21">
        <v>300</v>
      </c>
      <c r="M598" s="21">
        <v>0</v>
      </c>
      <c r="N598" s="19">
        <f t="shared" si="119"/>
        <v>300</v>
      </c>
      <c r="O598" s="20">
        <v>1</v>
      </c>
      <c r="P598" s="20">
        <f>IFERROR(VLOOKUP(F598,Sheet2!$A:$F,4,0),"")</f>
        <v>919.43</v>
      </c>
      <c r="Q598" s="20">
        <f>IFERROR(VLOOKUP(F598,Sheet2!$A:$F,5,0),"")</f>
        <v>948.3</v>
      </c>
      <c r="R598" s="20">
        <f>IFERROR(VLOOKUP(F598,Sheet2!$A:$F,6,0),"")</f>
        <v>1030.25</v>
      </c>
      <c r="S598" s="48">
        <f t="shared" si="120"/>
        <v>0</v>
      </c>
      <c r="T598" s="48">
        <f t="shared" si="121"/>
        <v>284490</v>
      </c>
      <c r="U598" s="48">
        <f t="shared" si="122"/>
        <v>0</v>
      </c>
      <c r="V598" s="48">
        <f t="shared" si="123"/>
        <v>284490</v>
      </c>
      <c r="W598" s="48">
        <f t="shared" si="124"/>
        <v>144450</v>
      </c>
      <c r="X598" s="48">
        <f t="shared" si="125"/>
        <v>2025</v>
      </c>
      <c r="Y598" s="48">
        <f t="shared" si="126"/>
        <v>4309.6499999999996</v>
      </c>
      <c r="Z598" s="48">
        <f t="shared" si="127"/>
        <v>430.96499999999997</v>
      </c>
      <c r="AA598" s="48">
        <f t="shared" si="128"/>
        <v>4357.0561500000003</v>
      </c>
      <c r="AB598" s="42">
        <f t="shared" si="129"/>
        <v>440062.67115000007</v>
      </c>
    </row>
    <row r="599" spans="1:28" x14ac:dyDescent="0.25">
      <c r="A599" s="41">
        <v>45406</v>
      </c>
      <c r="B599" s="44" t="str">
        <f t="shared" si="118"/>
        <v>Apr</v>
      </c>
      <c r="C599" s="16" t="s">
        <v>59</v>
      </c>
      <c r="D599" s="16"/>
      <c r="E599" s="16" t="s">
        <v>30</v>
      </c>
      <c r="F599" s="16" t="s">
        <v>213</v>
      </c>
      <c r="G599" s="20" t="str">
        <f>IFERROR(VLOOKUP(F599,Sheet2!A:F,2,0),"")</f>
        <v>Malwa</v>
      </c>
      <c r="H599" s="44">
        <f>IFERROR(VLOOKUP(F599,Sheet2!A:G,7,0),"")</f>
        <v>50</v>
      </c>
      <c r="I599" s="56">
        <f t="shared" si="130"/>
        <v>1350</v>
      </c>
      <c r="J599" s="17">
        <v>45</v>
      </c>
      <c r="K599" s="21">
        <v>0</v>
      </c>
      <c r="L599" s="21">
        <v>0</v>
      </c>
      <c r="M599" s="21">
        <v>300</v>
      </c>
      <c r="N599" s="19">
        <f t="shared" si="119"/>
        <v>300</v>
      </c>
      <c r="O599" s="20">
        <v>1</v>
      </c>
      <c r="P599" s="20">
        <f>IFERROR(VLOOKUP(F599,Sheet2!$A:$F,4,0),"")</f>
        <v>919.43</v>
      </c>
      <c r="Q599" s="20">
        <f>IFERROR(VLOOKUP(F599,Sheet2!$A:$F,5,0),"")</f>
        <v>948.3</v>
      </c>
      <c r="R599" s="20">
        <f>IFERROR(VLOOKUP(F599,Sheet2!$A:$F,6,0),"")</f>
        <v>1030.25</v>
      </c>
      <c r="S599" s="48">
        <f t="shared" si="120"/>
        <v>0</v>
      </c>
      <c r="T599" s="48">
        <f t="shared" si="121"/>
        <v>0</v>
      </c>
      <c r="U599" s="48">
        <f t="shared" si="122"/>
        <v>309075</v>
      </c>
      <c r="V599" s="48">
        <f t="shared" si="123"/>
        <v>309075</v>
      </c>
      <c r="W599" s="48">
        <f t="shared" si="124"/>
        <v>144450</v>
      </c>
      <c r="X599" s="48">
        <f t="shared" si="125"/>
        <v>2025</v>
      </c>
      <c r="Y599" s="48">
        <f t="shared" si="126"/>
        <v>4555.5</v>
      </c>
      <c r="Z599" s="48">
        <f t="shared" si="127"/>
        <v>455.55</v>
      </c>
      <c r="AA599" s="48">
        <f t="shared" si="128"/>
        <v>4605.6104999999998</v>
      </c>
      <c r="AB599" s="42">
        <f t="shared" si="129"/>
        <v>465166.6605</v>
      </c>
    </row>
    <row r="600" spans="1:28" x14ac:dyDescent="0.25">
      <c r="A600" s="41">
        <v>45406</v>
      </c>
      <c r="B600" s="44" t="str">
        <f t="shared" si="118"/>
        <v>Apr</v>
      </c>
      <c r="C600" s="16" t="s">
        <v>59</v>
      </c>
      <c r="D600" s="16"/>
      <c r="E600" s="16" t="s">
        <v>109</v>
      </c>
      <c r="F600" s="16" t="s">
        <v>216</v>
      </c>
      <c r="G600" s="20" t="str">
        <f>IFERROR(VLOOKUP(F600,Sheet2!A:F,2,0),"")</f>
        <v>Jugni Saunfi</v>
      </c>
      <c r="H600" s="44">
        <f>IFERROR(VLOOKUP(F600,Sheet2!A:G,7,0),"")</f>
        <v>50</v>
      </c>
      <c r="I600" s="56">
        <f t="shared" si="130"/>
        <v>1350</v>
      </c>
      <c r="J600" s="17">
        <v>46</v>
      </c>
      <c r="K600" s="21">
        <v>300</v>
      </c>
      <c r="L600" s="21">
        <v>0</v>
      </c>
      <c r="M600" s="21">
        <v>0</v>
      </c>
      <c r="N600" s="19">
        <f t="shared" si="119"/>
        <v>300</v>
      </c>
      <c r="O600" s="20">
        <v>1</v>
      </c>
      <c r="P600" s="20">
        <f>IFERROR(VLOOKUP(F600,Sheet2!$A:$F,4,0),"")</f>
        <v>919.43</v>
      </c>
      <c r="Q600" s="20">
        <f>IFERROR(VLOOKUP(F600,Sheet2!$A:$F,5,0),"")</f>
        <v>948.3</v>
      </c>
      <c r="R600" s="20">
        <f>IFERROR(VLOOKUP(F600,Sheet2!$A:$F,6,0),"")</f>
        <v>1030.25</v>
      </c>
      <c r="S600" s="48">
        <f t="shared" si="120"/>
        <v>275829</v>
      </c>
      <c r="T600" s="48">
        <f t="shared" si="121"/>
        <v>0</v>
      </c>
      <c r="U600" s="48">
        <f t="shared" si="122"/>
        <v>0</v>
      </c>
      <c r="V600" s="48">
        <f t="shared" si="123"/>
        <v>275829</v>
      </c>
      <c r="W600" s="48">
        <f t="shared" si="124"/>
        <v>144450</v>
      </c>
      <c r="X600" s="48">
        <f t="shared" si="125"/>
        <v>2025</v>
      </c>
      <c r="Y600" s="48">
        <f t="shared" si="126"/>
        <v>4223.04</v>
      </c>
      <c r="Z600" s="48">
        <f t="shared" si="127"/>
        <v>422.30400000000003</v>
      </c>
      <c r="AA600" s="48">
        <f t="shared" si="128"/>
        <v>4269.4934400000002</v>
      </c>
      <c r="AB600" s="42">
        <f t="shared" si="129"/>
        <v>431218.83743999997</v>
      </c>
    </row>
    <row r="601" spans="1:28" x14ac:dyDescent="0.25">
      <c r="A601" s="41">
        <v>45406</v>
      </c>
      <c r="B601" s="44" t="str">
        <f t="shared" si="118"/>
        <v>Apr</v>
      </c>
      <c r="C601" s="16" t="s">
        <v>59</v>
      </c>
      <c r="D601" s="16"/>
      <c r="E601" s="16" t="s">
        <v>109</v>
      </c>
      <c r="F601" s="16" t="s">
        <v>216</v>
      </c>
      <c r="G601" s="20" t="str">
        <f>IFERROR(VLOOKUP(F601,Sheet2!A:F,2,0),"")</f>
        <v>Jugni Saunfi</v>
      </c>
      <c r="H601" s="44">
        <f>IFERROR(VLOOKUP(F601,Sheet2!A:G,7,0),"")</f>
        <v>50</v>
      </c>
      <c r="I601" s="56">
        <f t="shared" si="130"/>
        <v>1350</v>
      </c>
      <c r="J601" s="17">
        <v>47</v>
      </c>
      <c r="K601" s="21">
        <v>300</v>
      </c>
      <c r="L601" s="21">
        <v>0</v>
      </c>
      <c r="M601" s="21">
        <v>0</v>
      </c>
      <c r="N601" s="19">
        <f t="shared" si="119"/>
        <v>300</v>
      </c>
      <c r="O601" s="20">
        <v>1</v>
      </c>
      <c r="P601" s="20">
        <f>IFERROR(VLOOKUP(F601,Sheet2!$A:$F,4,0),"")</f>
        <v>919.43</v>
      </c>
      <c r="Q601" s="20">
        <f>IFERROR(VLOOKUP(F601,Sheet2!$A:$F,5,0),"")</f>
        <v>948.3</v>
      </c>
      <c r="R601" s="20">
        <f>IFERROR(VLOOKUP(F601,Sheet2!$A:$F,6,0),"")</f>
        <v>1030.25</v>
      </c>
      <c r="S601" s="48">
        <f t="shared" si="120"/>
        <v>275829</v>
      </c>
      <c r="T601" s="48">
        <f t="shared" si="121"/>
        <v>0</v>
      </c>
      <c r="U601" s="48">
        <f t="shared" si="122"/>
        <v>0</v>
      </c>
      <c r="V601" s="48">
        <f t="shared" si="123"/>
        <v>275829</v>
      </c>
      <c r="W601" s="48">
        <f t="shared" si="124"/>
        <v>144450</v>
      </c>
      <c r="X601" s="48">
        <f t="shared" si="125"/>
        <v>2025</v>
      </c>
      <c r="Y601" s="48">
        <f t="shared" si="126"/>
        <v>4223.04</v>
      </c>
      <c r="Z601" s="48">
        <f t="shared" si="127"/>
        <v>422.30400000000003</v>
      </c>
      <c r="AA601" s="48">
        <f t="shared" si="128"/>
        <v>4269.4934400000002</v>
      </c>
      <c r="AB601" s="42">
        <f t="shared" si="129"/>
        <v>431218.83743999997</v>
      </c>
    </row>
    <row r="602" spans="1:28" x14ac:dyDescent="0.25">
      <c r="A602" s="41">
        <v>45406</v>
      </c>
      <c r="B602" s="44" t="str">
        <f t="shared" si="118"/>
        <v>Apr</v>
      </c>
      <c r="C602" s="16" t="s">
        <v>59</v>
      </c>
      <c r="D602" s="16"/>
      <c r="E602" s="16" t="s">
        <v>109</v>
      </c>
      <c r="F602" s="16" t="s">
        <v>216</v>
      </c>
      <c r="G602" s="20" t="str">
        <f>IFERROR(VLOOKUP(F602,Sheet2!A:F,2,0),"")</f>
        <v>Jugni Saunfi</v>
      </c>
      <c r="H602" s="44">
        <f>IFERROR(VLOOKUP(F602,Sheet2!A:G,7,0),"")</f>
        <v>50</v>
      </c>
      <c r="I602" s="56">
        <f t="shared" si="130"/>
        <v>900</v>
      </c>
      <c r="J602" s="17">
        <v>48</v>
      </c>
      <c r="K602" s="21">
        <v>100</v>
      </c>
      <c r="L602" s="21">
        <v>100</v>
      </c>
      <c r="M602" s="21">
        <v>0</v>
      </c>
      <c r="N602" s="19">
        <f t="shared" si="119"/>
        <v>200</v>
      </c>
      <c r="O602" s="20">
        <v>1</v>
      </c>
      <c r="P602" s="20">
        <f>IFERROR(VLOOKUP(F602,Sheet2!$A:$F,4,0),"")</f>
        <v>919.43</v>
      </c>
      <c r="Q602" s="20">
        <f>IFERROR(VLOOKUP(F602,Sheet2!$A:$F,5,0),"")</f>
        <v>948.3</v>
      </c>
      <c r="R602" s="20">
        <f>IFERROR(VLOOKUP(F602,Sheet2!$A:$F,6,0),"")</f>
        <v>1030.25</v>
      </c>
      <c r="S602" s="48">
        <f t="shared" si="120"/>
        <v>91943</v>
      </c>
      <c r="T602" s="48">
        <f t="shared" si="121"/>
        <v>94830</v>
      </c>
      <c r="U602" s="48">
        <f t="shared" si="122"/>
        <v>0</v>
      </c>
      <c r="V602" s="48">
        <f t="shared" si="123"/>
        <v>186773</v>
      </c>
      <c r="W602" s="48">
        <f t="shared" si="124"/>
        <v>96300</v>
      </c>
      <c r="X602" s="48">
        <f t="shared" si="125"/>
        <v>1350</v>
      </c>
      <c r="Y602" s="48">
        <f t="shared" si="126"/>
        <v>2844.23</v>
      </c>
      <c r="Z602" s="48">
        <f t="shared" si="127"/>
        <v>284.423</v>
      </c>
      <c r="AA602" s="48">
        <f t="shared" si="128"/>
        <v>2875.5165299999999</v>
      </c>
      <c r="AB602" s="42">
        <f t="shared" si="129"/>
        <v>290427.16953000001</v>
      </c>
    </row>
    <row r="603" spans="1:28" x14ac:dyDescent="0.25">
      <c r="A603" s="41">
        <v>45406</v>
      </c>
      <c r="B603" s="44" t="str">
        <f t="shared" si="118"/>
        <v>Apr</v>
      </c>
      <c r="C603" s="16" t="s">
        <v>59</v>
      </c>
      <c r="D603" s="16"/>
      <c r="E603" s="16" t="s">
        <v>109</v>
      </c>
      <c r="F603" s="16" t="s">
        <v>216</v>
      </c>
      <c r="G603" s="20" t="str">
        <f>IFERROR(VLOOKUP(F603,Sheet2!A:F,2,0),"")</f>
        <v>Jugni Saunfi</v>
      </c>
      <c r="H603" s="44">
        <f>IFERROR(VLOOKUP(F603,Sheet2!A:G,7,0),"")</f>
        <v>50</v>
      </c>
      <c r="I603" s="56">
        <f t="shared" si="130"/>
        <v>1350</v>
      </c>
      <c r="J603" s="17">
        <v>49</v>
      </c>
      <c r="K603" s="21">
        <v>0</v>
      </c>
      <c r="L603" s="21">
        <v>300</v>
      </c>
      <c r="M603" s="21">
        <v>0</v>
      </c>
      <c r="N603" s="19">
        <f t="shared" si="119"/>
        <v>300</v>
      </c>
      <c r="O603" s="20">
        <v>1</v>
      </c>
      <c r="P603" s="20">
        <f>IFERROR(VLOOKUP(F603,Sheet2!$A:$F,4,0),"")</f>
        <v>919.43</v>
      </c>
      <c r="Q603" s="20">
        <f>IFERROR(VLOOKUP(F603,Sheet2!$A:$F,5,0),"")</f>
        <v>948.3</v>
      </c>
      <c r="R603" s="20">
        <f>IFERROR(VLOOKUP(F603,Sheet2!$A:$F,6,0),"")</f>
        <v>1030.25</v>
      </c>
      <c r="S603" s="48">
        <f t="shared" si="120"/>
        <v>0</v>
      </c>
      <c r="T603" s="48">
        <f t="shared" si="121"/>
        <v>284490</v>
      </c>
      <c r="U603" s="48">
        <f t="shared" si="122"/>
        <v>0</v>
      </c>
      <c r="V603" s="48">
        <f t="shared" si="123"/>
        <v>284490</v>
      </c>
      <c r="W603" s="48">
        <f t="shared" si="124"/>
        <v>144450</v>
      </c>
      <c r="X603" s="48">
        <f t="shared" si="125"/>
        <v>2025</v>
      </c>
      <c r="Y603" s="48">
        <f t="shared" si="126"/>
        <v>4309.6499999999996</v>
      </c>
      <c r="Z603" s="48">
        <f t="shared" si="127"/>
        <v>430.96499999999997</v>
      </c>
      <c r="AA603" s="48">
        <f t="shared" si="128"/>
        <v>4357.0561500000003</v>
      </c>
      <c r="AB603" s="42">
        <f t="shared" si="129"/>
        <v>440062.67115000007</v>
      </c>
    </row>
    <row r="604" spans="1:28" x14ac:dyDescent="0.25">
      <c r="A604" s="41">
        <v>45406</v>
      </c>
      <c r="B604" s="44" t="str">
        <f t="shared" si="118"/>
        <v>Apr</v>
      </c>
      <c r="C604" s="16" t="s">
        <v>59</v>
      </c>
      <c r="D604" s="16"/>
      <c r="E604" s="16" t="s">
        <v>109</v>
      </c>
      <c r="F604" s="16" t="s">
        <v>216</v>
      </c>
      <c r="G604" s="20" t="str">
        <f>IFERROR(VLOOKUP(F604,Sheet2!A:F,2,0),"")</f>
        <v>Jugni Saunfi</v>
      </c>
      <c r="H604" s="44">
        <f>IFERROR(VLOOKUP(F604,Sheet2!A:G,7,0),"")</f>
        <v>50</v>
      </c>
      <c r="I604" s="56">
        <f t="shared" si="130"/>
        <v>900</v>
      </c>
      <c r="J604" s="17">
        <v>50</v>
      </c>
      <c r="K604" s="21">
        <v>0</v>
      </c>
      <c r="L604" s="21">
        <v>0</v>
      </c>
      <c r="M604" s="21">
        <v>200</v>
      </c>
      <c r="N604" s="19">
        <f t="shared" si="119"/>
        <v>200</v>
      </c>
      <c r="O604" s="20">
        <v>1</v>
      </c>
      <c r="P604" s="20">
        <f>IFERROR(VLOOKUP(F604,Sheet2!$A:$F,4,0),"")</f>
        <v>919.43</v>
      </c>
      <c r="Q604" s="20">
        <f>IFERROR(VLOOKUP(F604,Sheet2!$A:$F,5,0),"")</f>
        <v>948.3</v>
      </c>
      <c r="R604" s="20">
        <f>IFERROR(VLOOKUP(F604,Sheet2!$A:$F,6,0),"")</f>
        <v>1030.25</v>
      </c>
      <c r="S604" s="48">
        <f t="shared" si="120"/>
        <v>0</v>
      </c>
      <c r="T604" s="48">
        <f t="shared" si="121"/>
        <v>0</v>
      </c>
      <c r="U604" s="48">
        <f t="shared" si="122"/>
        <v>206050</v>
      </c>
      <c r="V604" s="48">
        <f t="shared" si="123"/>
        <v>206050</v>
      </c>
      <c r="W604" s="48">
        <f t="shared" si="124"/>
        <v>96300</v>
      </c>
      <c r="X604" s="48">
        <f t="shared" si="125"/>
        <v>1350</v>
      </c>
      <c r="Y604" s="48">
        <f t="shared" si="126"/>
        <v>3037</v>
      </c>
      <c r="Z604" s="48">
        <f t="shared" si="127"/>
        <v>303.7</v>
      </c>
      <c r="AA604" s="48">
        <f t="shared" si="128"/>
        <v>3070.4070000000002</v>
      </c>
      <c r="AB604" s="42">
        <f t="shared" si="129"/>
        <v>310111.10700000002</v>
      </c>
    </row>
    <row r="605" spans="1:28" x14ac:dyDescent="0.25">
      <c r="A605" s="41">
        <v>45406</v>
      </c>
      <c r="B605" s="44" t="str">
        <f t="shared" si="118"/>
        <v>Apr</v>
      </c>
      <c r="C605" s="16" t="s">
        <v>59</v>
      </c>
      <c r="D605" s="16"/>
      <c r="E605" s="16" t="s">
        <v>109</v>
      </c>
      <c r="F605" s="16" t="s">
        <v>216</v>
      </c>
      <c r="G605" s="20" t="str">
        <f>IFERROR(VLOOKUP(F605,Sheet2!A:F,2,0),"")</f>
        <v>Jugni Saunfi</v>
      </c>
      <c r="H605" s="44">
        <f>IFERROR(VLOOKUP(F605,Sheet2!A:G,7,0),"")</f>
        <v>50</v>
      </c>
      <c r="I605" s="56">
        <f t="shared" si="130"/>
        <v>450</v>
      </c>
      <c r="J605" s="17">
        <v>51</v>
      </c>
      <c r="K605" s="21">
        <v>0</v>
      </c>
      <c r="L605" s="21">
        <v>100</v>
      </c>
      <c r="M605" s="21">
        <v>0</v>
      </c>
      <c r="N605" s="19">
        <f t="shared" si="119"/>
        <v>100</v>
      </c>
      <c r="O605" s="20">
        <v>1</v>
      </c>
      <c r="P605" s="20">
        <f>IFERROR(VLOOKUP(F605,Sheet2!$A:$F,4,0),"")</f>
        <v>919.43</v>
      </c>
      <c r="Q605" s="20">
        <f>IFERROR(VLOOKUP(F605,Sheet2!$A:$F,5,0),"")</f>
        <v>948.3</v>
      </c>
      <c r="R605" s="20">
        <f>IFERROR(VLOOKUP(F605,Sheet2!$A:$F,6,0),"")</f>
        <v>1030.25</v>
      </c>
      <c r="S605" s="48">
        <f t="shared" si="120"/>
        <v>0</v>
      </c>
      <c r="T605" s="48">
        <f t="shared" si="121"/>
        <v>94830</v>
      </c>
      <c r="U605" s="48">
        <f t="shared" si="122"/>
        <v>0</v>
      </c>
      <c r="V605" s="48">
        <f t="shared" si="123"/>
        <v>94830</v>
      </c>
      <c r="W605" s="48">
        <f t="shared" si="124"/>
        <v>48150</v>
      </c>
      <c r="X605" s="48">
        <f t="shared" si="125"/>
        <v>675</v>
      </c>
      <c r="Y605" s="48">
        <f t="shared" si="126"/>
        <v>1436.55</v>
      </c>
      <c r="Z605" s="48">
        <f t="shared" si="127"/>
        <v>143.655</v>
      </c>
      <c r="AA605" s="48">
        <f t="shared" si="128"/>
        <v>1452.35205</v>
      </c>
      <c r="AB605" s="42">
        <f t="shared" si="129"/>
        <v>146687.55704999997</v>
      </c>
    </row>
    <row r="606" spans="1:28" x14ac:dyDescent="0.25">
      <c r="A606" s="41">
        <v>45406</v>
      </c>
      <c r="B606" s="44" t="str">
        <f t="shared" si="118"/>
        <v>Apr</v>
      </c>
      <c r="C606" s="16" t="s">
        <v>44</v>
      </c>
      <c r="D606" s="16"/>
      <c r="E606" s="16" t="s">
        <v>83</v>
      </c>
      <c r="F606" s="16" t="s">
        <v>223</v>
      </c>
      <c r="G606" s="20" t="str">
        <f>IFERROR(VLOOKUP(F606,Sheet2!A:F,2,0),"")</f>
        <v>Jalwa Mota Santra</v>
      </c>
      <c r="H606" s="44">
        <f>IFERROR(VLOOKUP(F606,Sheet2!A:G,7,0),"")</f>
        <v>50</v>
      </c>
      <c r="I606" s="56">
        <f t="shared" si="130"/>
        <v>675</v>
      </c>
      <c r="J606" s="17">
        <v>94</v>
      </c>
      <c r="K606" s="21">
        <v>150</v>
      </c>
      <c r="L606" s="21">
        <v>0</v>
      </c>
      <c r="M606" s="21">
        <v>0</v>
      </c>
      <c r="N606" s="19">
        <f t="shared" si="119"/>
        <v>150</v>
      </c>
      <c r="O606" s="20">
        <v>1</v>
      </c>
      <c r="P606" s="20">
        <f>IFERROR(VLOOKUP(F606,Sheet2!$A:$F,4,0),"")</f>
        <v>919.43</v>
      </c>
      <c r="Q606" s="20">
        <f>IFERROR(VLOOKUP(F606,Sheet2!$A:$F,5,0),"")</f>
        <v>948.3</v>
      </c>
      <c r="R606" s="20">
        <f>IFERROR(VLOOKUP(F606,Sheet2!$A:$F,6,0),"")</f>
        <v>1030.25</v>
      </c>
      <c r="S606" s="48">
        <f t="shared" si="120"/>
        <v>137914.5</v>
      </c>
      <c r="T606" s="48">
        <f t="shared" si="121"/>
        <v>0</v>
      </c>
      <c r="U606" s="48">
        <f t="shared" si="122"/>
        <v>0</v>
      </c>
      <c r="V606" s="48">
        <f t="shared" si="123"/>
        <v>137914.5</v>
      </c>
      <c r="W606" s="48">
        <f t="shared" si="124"/>
        <v>72225</v>
      </c>
      <c r="X606" s="48">
        <f t="shared" si="125"/>
        <v>1012.5</v>
      </c>
      <c r="Y606" s="48">
        <f t="shared" si="126"/>
        <v>2111.52</v>
      </c>
      <c r="Z606" s="48">
        <f t="shared" si="127"/>
        <v>211.15200000000002</v>
      </c>
      <c r="AA606" s="48">
        <f t="shared" si="128"/>
        <v>2134.7467200000001</v>
      </c>
      <c r="AB606" s="42">
        <f t="shared" si="129"/>
        <v>215609.41871999999</v>
      </c>
    </row>
    <row r="607" spans="1:28" x14ac:dyDescent="0.25">
      <c r="A607" s="41">
        <v>45406</v>
      </c>
      <c r="B607" s="44" t="str">
        <f t="shared" si="118"/>
        <v>Apr</v>
      </c>
      <c r="C607" s="16" t="s">
        <v>44</v>
      </c>
      <c r="D607" s="16"/>
      <c r="E607" s="16" t="s">
        <v>83</v>
      </c>
      <c r="F607" s="16" t="s">
        <v>221</v>
      </c>
      <c r="G607" s="20" t="str">
        <f>IFERROR(VLOOKUP(F607,Sheet2!A:F,2,0),"")</f>
        <v>Jugni Apple Vodka</v>
      </c>
      <c r="H607" s="44">
        <f>IFERROR(VLOOKUP(F607,Sheet2!A:G,7,0),"")</f>
        <v>50</v>
      </c>
      <c r="I607" s="56">
        <f t="shared" si="130"/>
        <v>900</v>
      </c>
      <c r="J607" s="17">
        <v>94</v>
      </c>
      <c r="K607" s="21">
        <v>100</v>
      </c>
      <c r="L607" s="21">
        <v>100</v>
      </c>
      <c r="M607" s="21">
        <v>0</v>
      </c>
      <c r="N607" s="19">
        <f t="shared" si="119"/>
        <v>200</v>
      </c>
      <c r="O607" s="20">
        <v>1</v>
      </c>
      <c r="P607" s="20">
        <f>IFERROR(VLOOKUP(F607,Sheet2!$A:$F,4,0),"")</f>
        <v>919.43</v>
      </c>
      <c r="Q607" s="20">
        <f>IFERROR(VLOOKUP(F607,Sheet2!$A:$F,5,0),"")</f>
        <v>948.3</v>
      </c>
      <c r="R607" s="20">
        <f>IFERROR(VLOOKUP(F607,Sheet2!$A:$F,6,0),"")</f>
        <v>1030.25</v>
      </c>
      <c r="S607" s="48">
        <f t="shared" si="120"/>
        <v>91943</v>
      </c>
      <c r="T607" s="48">
        <f t="shared" si="121"/>
        <v>94830</v>
      </c>
      <c r="U607" s="48">
        <f t="shared" si="122"/>
        <v>0</v>
      </c>
      <c r="V607" s="48">
        <f t="shared" si="123"/>
        <v>186773</v>
      </c>
      <c r="W607" s="48">
        <f t="shared" si="124"/>
        <v>96300</v>
      </c>
      <c r="X607" s="48">
        <f t="shared" si="125"/>
        <v>1350</v>
      </c>
      <c r="Y607" s="48">
        <f t="shared" si="126"/>
        <v>2844.23</v>
      </c>
      <c r="Z607" s="48">
        <f t="shared" si="127"/>
        <v>284.423</v>
      </c>
      <c r="AA607" s="48">
        <f t="shared" si="128"/>
        <v>2875.5165299999999</v>
      </c>
      <c r="AB607" s="42">
        <f t="shared" si="129"/>
        <v>290427.16953000001</v>
      </c>
    </row>
    <row r="608" spans="1:28" x14ac:dyDescent="0.25">
      <c r="A608" s="41">
        <v>45406</v>
      </c>
      <c r="B608" s="44" t="str">
        <f t="shared" si="118"/>
        <v>Apr</v>
      </c>
      <c r="C608" s="16" t="s">
        <v>44</v>
      </c>
      <c r="D608" s="16"/>
      <c r="E608" s="16" t="s">
        <v>45</v>
      </c>
      <c r="F608" s="16" t="s">
        <v>216</v>
      </c>
      <c r="G608" s="20" t="str">
        <f>IFERROR(VLOOKUP(F608,Sheet2!A:F,2,0),"")</f>
        <v>Jugni Saunfi</v>
      </c>
      <c r="H608" s="44">
        <f>IFERROR(VLOOKUP(F608,Sheet2!A:G,7,0),"")</f>
        <v>50</v>
      </c>
      <c r="I608" s="56">
        <f t="shared" si="130"/>
        <v>450</v>
      </c>
      <c r="J608" s="17">
        <v>95</v>
      </c>
      <c r="K608" s="21">
        <v>100</v>
      </c>
      <c r="L608" s="21">
        <v>0</v>
      </c>
      <c r="M608" s="21">
        <v>0</v>
      </c>
      <c r="N608" s="19">
        <f t="shared" si="119"/>
        <v>100</v>
      </c>
      <c r="O608" s="20">
        <v>1</v>
      </c>
      <c r="P608" s="20">
        <f>IFERROR(VLOOKUP(F608,Sheet2!$A:$F,4,0),"")</f>
        <v>919.43</v>
      </c>
      <c r="Q608" s="20">
        <f>IFERROR(VLOOKUP(F608,Sheet2!$A:$F,5,0),"")</f>
        <v>948.3</v>
      </c>
      <c r="R608" s="20">
        <f>IFERROR(VLOOKUP(F608,Sheet2!$A:$F,6,0),"")</f>
        <v>1030.25</v>
      </c>
      <c r="S608" s="48">
        <f t="shared" si="120"/>
        <v>91943</v>
      </c>
      <c r="T608" s="48">
        <f t="shared" si="121"/>
        <v>0</v>
      </c>
      <c r="U608" s="48">
        <f t="shared" si="122"/>
        <v>0</v>
      </c>
      <c r="V608" s="48">
        <f t="shared" si="123"/>
        <v>91943</v>
      </c>
      <c r="W608" s="48">
        <f t="shared" si="124"/>
        <v>48150</v>
      </c>
      <c r="X608" s="48">
        <f t="shared" si="125"/>
        <v>675</v>
      </c>
      <c r="Y608" s="48">
        <f t="shared" si="126"/>
        <v>1407.68</v>
      </c>
      <c r="Z608" s="48">
        <f t="shared" si="127"/>
        <v>140.768</v>
      </c>
      <c r="AA608" s="48">
        <f t="shared" si="128"/>
        <v>1423.1644800000001</v>
      </c>
      <c r="AB608" s="42">
        <f t="shared" si="129"/>
        <v>143739.61248000001</v>
      </c>
    </row>
    <row r="609" spans="1:28" x14ac:dyDescent="0.25">
      <c r="A609" s="41">
        <v>45406</v>
      </c>
      <c r="B609" s="44" t="str">
        <f t="shared" si="118"/>
        <v>Apr</v>
      </c>
      <c r="C609" s="16" t="s">
        <v>44</v>
      </c>
      <c r="D609" s="16"/>
      <c r="E609" s="16" t="s">
        <v>79</v>
      </c>
      <c r="F609" s="16" t="s">
        <v>223</v>
      </c>
      <c r="G609" s="20" t="str">
        <f>IFERROR(VLOOKUP(F609,Sheet2!A:F,2,0),"")</f>
        <v>Jalwa Mota Santra</v>
      </c>
      <c r="H609" s="44">
        <f>IFERROR(VLOOKUP(F609,Sheet2!A:G,7,0),"")</f>
        <v>50</v>
      </c>
      <c r="I609" s="56">
        <f t="shared" si="130"/>
        <v>1125</v>
      </c>
      <c r="J609" s="17">
        <v>96</v>
      </c>
      <c r="K609" s="21">
        <v>100</v>
      </c>
      <c r="L609" s="21">
        <v>100</v>
      </c>
      <c r="M609" s="21">
        <v>50</v>
      </c>
      <c r="N609" s="19">
        <f t="shared" si="119"/>
        <v>250</v>
      </c>
      <c r="O609" s="20">
        <v>1</v>
      </c>
      <c r="P609" s="20">
        <f>IFERROR(VLOOKUP(F609,Sheet2!$A:$F,4,0),"")</f>
        <v>919.43</v>
      </c>
      <c r="Q609" s="20">
        <f>IFERROR(VLOOKUP(F609,Sheet2!$A:$F,5,0),"")</f>
        <v>948.3</v>
      </c>
      <c r="R609" s="20">
        <f>IFERROR(VLOOKUP(F609,Sheet2!$A:$F,6,0),"")</f>
        <v>1030.25</v>
      </c>
      <c r="S609" s="48">
        <f t="shared" si="120"/>
        <v>91943</v>
      </c>
      <c r="T609" s="48">
        <f t="shared" si="121"/>
        <v>94830</v>
      </c>
      <c r="U609" s="48">
        <f t="shared" si="122"/>
        <v>51512.5</v>
      </c>
      <c r="V609" s="48">
        <f t="shared" si="123"/>
        <v>238285.5</v>
      </c>
      <c r="W609" s="48">
        <f t="shared" si="124"/>
        <v>120375</v>
      </c>
      <c r="X609" s="48">
        <f t="shared" si="125"/>
        <v>1687.5</v>
      </c>
      <c r="Y609" s="48">
        <f t="shared" si="126"/>
        <v>3603.48</v>
      </c>
      <c r="Z609" s="48">
        <f t="shared" si="127"/>
        <v>360.34800000000001</v>
      </c>
      <c r="AA609" s="48">
        <f t="shared" si="128"/>
        <v>3643.1182799999997</v>
      </c>
      <c r="AB609" s="42">
        <f t="shared" si="129"/>
        <v>367954.94627999997</v>
      </c>
    </row>
    <row r="610" spans="1:28" x14ac:dyDescent="0.25">
      <c r="A610" s="41">
        <v>45406</v>
      </c>
      <c r="B610" s="44" t="str">
        <f t="shared" si="118"/>
        <v>Apr</v>
      </c>
      <c r="C610" s="16" t="s">
        <v>44</v>
      </c>
      <c r="D610" s="16"/>
      <c r="E610" s="16" t="s">
        <v>79</v>
      </c>
      <c r="F610" s="16" t="s">
        <v>221</v>
      </c>
      <c r="G610" s="20" t="str">
        <f>IFERROR(VLOOKUP(F610,Sheet2!A:F,2,0),"")</f>
        <v>Jugni Apple Vodka</v>
      </c>
      <c r="H610" s="44">
        <f>IFERROR(VLOOKUP(F610,Sheet2!A:G,7,0),"")</f>
        <v>50</v>
      </c>
      <c r="I610" s="56">
        <f t="shared" si="130"/>
        <v>450</v>
      </c>
      <c r="J610" s="17">
        <v>96</v>
      </c>
      <c r="K610" s="21">
        <v>50</v>
      </c>
      <c r="L610" s="21">
        <v>50</v>
      </c>
      <c r="M610" s="21">
        <v>0</v>
      </c>
      <c r="N610" s="19">
        <f t="shared" si="119"/>
        <v>100</v>
      </c>
      <c r="O610" s="20">
        <v>1</v>
      </c>
      <c r="P610" s="20">
        <f>IFERROR(VLOOKUP(F610,Sheet2!$A:$F,4,0),"")</f>
        <v>919.43</v>
      </c>
      <c r="Q610" s="20">
        <f>IFERROR(VLOOKUP(F610,Sheet2!$A:$F,5,0),"")</f>
        <v>948.3</v>
      </c>
      <c r="R610" s="20">
        <f>IFERROR(VLOOKUP(F610,Sheet2!$A:$F,6,0),"")</f>
        <v>1030.25</v>
      </c>
      <c r="S610" s="48">
        <f t="shared" si="120"/>
        <v>45971.5</v>
      </c>
      <c r="T610" s="48">
        <f t="shared" si="121"/>
        <v>47415</v>
      </c>
      <c r="U610" s="48">
        <f t="shared" si="122"/>
        <v>0</v>
      </c>
      <c r="V610" s="48">
        <f t="shared" si="123"/>
        <v>93386.5</v>
      </c>
      <c r="W610" s="48">
        <f t="shared" si="124"/>
        <v>48150</v>
      </c>
      <c r="X610" s="48">
        <f t="shared" si="125"/>
        <v>675</v>
      </c>
      <c r="Y610" s="48">
        <f t="shared" si="126"/>
        <v>1422.115</v>
      </c>
      <c r="Z610" s="48">
        <f t="shared" si="127"/>
        <v>142.2115</v>
      </c>
      <c r="AA610" s="48">
        <f t="shared" si="128"/>
        <v>1437.7582649999999</v>
      </c>
      <c r="AB610" s="42">
        <f t="shared" si="129"/>
        <v>145213.58476500001</v>
      </c>
    </row>
    <row r="611" spans="1:28" x14ac:dyDescent="0.25">
      <c r="A611" s="41">
        <v>45406</v>
      </c>
      <c r="B611" s="44" t="str">
        <f t="shared" si="118"/>
        <v>Apr</v>
      </c>
      <c r="C611" s="16" t="s">
        <v>44</v>
      </c>
      <c r="D611" s="16"/>
      <c r="E611" s="16" t="s">
        <v>83</v>
      </c>
      <c r="F611" s="16" t="s">
        <v>216</v>
      </c>
      <c r="G611" s="20" t="str">
        <f>IFERROR(VLOOKUP(F611,Sheet2!A:F,2,0),"")</f>
        <v>Jugni Saunfi</v>
      </c>
      <c r="H611" s="44">
        <f>IFERROR(VLOOKUP(F611,Sheet2!A:G,7,0),"")</f>
        <v>50</v>
      </c>
      <c r="I611" s="56">
        <f t="shared" si="130"/>
        <v>1575</v>
      </c>
      <c r="J611" s="17">
        <v>97</v>
      </c>
      <c r="K611" s="21">
        <v>350</v>
      </c>
      <c r="L611" s="21">
        <v>0</v>
      </c>
      <c r="M611" s="21">
        <v>0</v>
      </c>
      <c r="N611" s="19">
        <f t="shared" si="119"/>
        <v>350</v>
      </c>
      <c r="O611" s="20">
        <v>1</v>
      </c>
      <c r="P611" s="20">
        <f>IFERROR(VLOOKUP(F611,Sheet2!$A:$F,4,0),"")</f>
        <v>919.43</v>
      </c>
      <c r="Q611" s="20">
        <f>IFERROR(VLOOKUP(F611,Sheet2!$A:$F,5,0),"")</f>
        <v>948.3</v>
      </c>
      <c r="R611" s="20">
        <f>IFERROR(VLOOKUP(F611,Sheet2!$A:$F,6,0),"")</f>
        <v>1030.25</v>
      </c>
      <c r="S611" s="48">
        <f t="shared" si="120"/>
        <v>321800.5</v>
      </c>
      <c r="T611" s="48">
        <f t="shared" si="121"/>
        <v>0</v>
      </c>
      <c r="U611" s="48">
        <f t="shared" si="122"/>
        <v>0</v>
      </c>
      <c r="V611" s="48">
        <f t="shared" si="123"/>
        <v>321800.5</v>
      </c>
      <c r="W611" s="48">
        <f t="shared" si="124"/>
        <v>168525</v>
      </c>
      <c r="X611" s="48">
        <f t="shared" si="125"/>
        <v>2362.5</v>
      </c>
      <c r="Y611" s="48">
        <f t="shared" si="126"/>
        <v>4926.88</v>
      </c>
      <c r="Z611" s="48">
        <f t="shared" si="127"/>
        <v>492.68800000000005</v>
      </c>
      <c r="AA611" s="48">
        <f t="shared" si="128"/>
        <v>4981.0756800000008</v>
      </c>
      <c r="AB611" s="42">
        <f t="shared" si="129"/>
        <v>503088.64368000004</v>
      </c>
    </row>
    <row r="612" spans="1:28" x14ac:dyDescent="0.25">
      <c r="A612" s="41">
        <v>45406</v>
      </c>
      <c r="B612" s="44" t="str">
        <f t="shared" si="118"/>
        <v>Apr</v>
      </c>
      <c r="C612" s="16" t="s">
        <v>44</v>
      </c>
      <c r="D612" s="16"/>
      <c r="E612" s="16" t="s">
        <v>52</v>
      </c>
      <c r="F612" s="16" t="s">
        <v>216</v>
      </c>
      <c r="G612" s="20" t="str">
        <f>IFERROR(VLOOKUP(F612,Sheet2!A:F,2,0),"")</f>
        <v>Jugni Saunfi</v>
      </c>
      <c r="H612" s="44">
        <f>IFERROR(VLOOKUP(F612,Sheet2!A:G,7,0),"")</f>
        <v>50</v>
      </c>
      <c r="I612" s="56">
        <f t="shared" si="130"/>
        <v>1350</v>
      </c>
      <c r="J612" s="17">
        <v>98</v>
      </c>
      <c r="K612" s="21">
        <v>100</v>
      </c>
      <c r="L612" s="21">
        <v>100</v>
      </c>
      <c r="M612" s="21">
        <v>100</v>
      </c>
      <c r="N612" s="19">
        <f t="shared" si="119"/>
        <v>300</v>
      </c>
      <c r="O612" s="20">
        <v>1</v>
      </c>
      <c r="P612" s="20">
        <f>IFERROR(VLOOKUP(F612,Sheet2!$A:$F,4,0),"")</f>
        <v>919.43</v>
      </c>
      <c r="Q612" s="20">
        <f>IFERROR(VLOOKUP(F612,Sheet2!$A:$F,5,0),"")</f>
        <v>948.3</v>
      </c>
      <c r="R612" s="20">
        <f>IFERROR(VLOOKUP(F612,Sheet2!$A:$F,6,0),"")</f>
        <v>1030.25</v>
      </c>
      <c r="S612" s="48">
        <f t="shared" si="120"/>
        <v>91943</v>
      </c>
      <c r="T612" s="48">
        <f t="shared" si="121"/>
        <v>94830</v>
      </c>
      <c r="U612" s="48">
        <f t="shared" si="122"/>
        <v>103025</v>
      </c>
      <c r="V612" s="48">
        <f t="shared" si="123"/>
        <v>289798</v>
      </c>
      <c r="W612" s="48">
        <f t="shared" si="124"/>
        <v>144450</v>
      </c>
      <c r="X612" s="48">
        <f t="shared" si="125"/>
        <v>2025</v>
      </c>
      <c r="Y612" s="48">
        <f t="shared" si="126"/>
        <v>4362.7300000000005</v>
      </c>
      <c r="Z612" s="48">
        <f t="shared" si="127"/>
        <v>436.27300000000008</v>
      </c>
      <c r="AA612" s="48">
        <f t="shared" si="128"/>
        <v>4410.7200299999995</v>
      </c>
      <c r="AB612" s="42">
        <f t="shared" si="129"/>
        <v>445482.72302999999</v>
      </c>
    </row>
    <row r="613" spans="1:28" x14ac:dyDescent="0.25">
      <c r="A613" s="41">
        <v>45406</v>
      </c>
      <c r="B613" s="44" t="str">
        <f t="shared" si="118"/>
        <v>Apr</v>
      </c>
      <c r="C613" s="16" t="s">
        <v>44</v>
      </c>
      <c r="D613" s="16"/>
      <c r="E613" s="16" t="s">
        <v>52</v>
      </c>
      <c r="F613" s="16" t="s">
        <v>223</v>
      </c>
      <c r="G613" s="20" t="str">
        <f>IFERROR(VLOOKUP(F613,Sheet2!A:F,2,0),"")</f>
        <v>Jalwa Mota Santra</v>
      </c>
      <c r="H613" s="44">
        <f>IFERROR(VLOOKUP(F613,Sheet2!A:G,7,0),"")</f>
        <v>50</v>
      </c>
      <c r="I613" s="56">
        <f t="shared" si="130"/>
        <v>675</v>
      </c>
      <c r="J613" s="17">
        <v>99</v>
      </c>
      <c r="K613" s="21">
        <v>50</v>
      </c>
      <c r="L613" s="21">
        <v>0</v>
      </c>
      <c r="M613" s="21">
        <v>100</v>
      </c>
      <c r="N613" s="19">
        <f t="shared" si="119"/>
        <v>150</v>
      </c>
      <c r="O613" s="20">
        <v>1</v>
      </c>
      <c r="P613" s="20">
        <f>IFERROR(VLOOKUP(F613,Sheet2!$A:$F,4,0),"")</f>
        <v>919.43</v>
      </c>
      <c r="Q613" s="20">
        <f>IFERROR(VLOOKUP(F613,Sheet2!$A:$F,5,0),"")</f>
        <v>948.3</v>
      </c>
      <c r="R613" s="20">
        <f>IFERROR(VLOOKUP(F613,Sheet2!$A:$F,6,0),"")</f>
        <v>1030.25</v>
      </c>
      <c r="S613" s="48">
        <f t="shared" si="120"/>
        <v>45971.5</v>
      </c>
      <c r="T613" s="48">
        <f t="shared" si="121"/>
        <v>0</v>
      </c>
      <c r="U613" s="48">
        <f t="shared" si="122"/>
        <v>103025</v>
      </c>
      <c r="V613" s="48">
        <f t="shared" si="123"/>
        <v>148996.5</v>
      </c>
      <c r="W613" s="48">
        <f t="shared" si="124"/>
        <v>72225</v>
      </c>
      <c r="X613" s="48">
        <f t="shared" si="125"/>
        <v>1012.5</v>
      </c>
      <c r="Y613" s="48">
        <f t="shared" si="126"/>
        <v>2222.34</v>
      </c>
      <c r="Z613" s="48">
        <f t="shared" si="127"/>
        <v>222.23400000000004</v>
      </c>
      <c r="AA613" s="48">
        <f t="shared" si="128"/>
        <v>2246.7857399999998</v>
      </c>
      <c r="AB613" s="42">
        <f t="shared" si="129"/>
        <v>226925.35973999999</v>
      </c>
    </row>
    <row r="614" spans="1:28" x14ac:dyDescent="0.25">
      <c r="A614" s="41">
        <v>45406</v>
      </c>
      <c r="B614" s="44" t="str">
        <f t="shared" si="118"/>
        <v>Apr</v>
      </c>
      <c r="C614" s="16" t="s">
        <v>44</v>
      </c>
      <c r="D614" s="16"/>
      <c r="E614" s="16" t="s">
        <v>52</v>
      </c>
      <c r="F614" s="16" t="s">
        <v>223</v>
      </c>
      <c r="G614" s="20" t="str">
        <f>IFERROR(VLOOKUP(F614,Sheet2!A:F,2,0),"")</f>
        <v>Jalwa Mota Santra</v>
      </c>
      <c r="H614" s="44">
        <f>IFERROR(VLOOKUP(F614,Sheet2!A:G,7,0),"")</f>
        <v>50</v>
      </c>
      <c r="I614" s="56">
        <f t="shared" si="130"/>
        <v>675</v>
      </c>
      <c r="J614" s="17">
        <v>100</v>
      </c>
      <c r="K614" s="21">
        <v>50</v>
      </c>
      <c r="L614" s="21">
        <v>100</v>
      </c>
      <c r="M614" s="21">
        <v>0</v>
      </c>
      <c r="N614" s="19">
        <f t="shared" si="119"/>
        <v>150</v>
      </c>
      <c r="O614" s="20">
        <v>1</v>
      </c>
      <c r="P614" s="20">
        <f>IFERROR(VLOOKUP(F614,Sheet2!$A:$F,4,0),"")</f>
        <v>919.43</v>
      </c>
      <c r="Q614" s="20">
        <f>IFERROR(VLOOKUP(F614,Sheet2!$A:$F,5,0),"")</f>
        <v>948.3</v>
      </c>
      <c r="R614" s="20">
        <f>IFERROR(VLOOKUP(F614,Sheet2!$A:$F,6,0),"")</f>
        <v>1030.25</v>
      </c>
      <c r="S614" s="48">
        <f t="shared" si="120"/>
        <v>45971.5</v>
      </c>
      <c r="T614" s="48">
        <f t="shared" si="121"/>
        <v>94830</v>
      </c>
      <c r="U614" s="48">
        <f t="shared" si="122"/>
        <v>0</v>
      </c>
      <c r="V614" s="48">
        <f t="shared" si="123"/>
        <v>140801.5</v>
      </c>
      <c r="W614" s="48">
        <f t="shared" si="124"/>
        <v>72225</v>
      </c>
      <c r="X614" s="48">
        <f t="shared" si="125"/>
        <v>1012.5</v>
      </c>
      <c r="Y614" s="48">
        <f t="shared" si="126"/>
        <v>2140.39</v>
      </c>
      <c r="Z614" s="48">
        <f t="shared" si="127"/>
        <v>214.03899999999999</v>
      </c>
      <c r="AA614" s="48">
        <f t="shared" si="128"/>
        <v>2163.9342900000001</v>
      </c>
      <c r="AB614" s="42">
        <f t="shared" si="129"/>
        <v>218557.36329000001</v>
      </c>
    </row>
    <row r="615" spans="1:28" x14ac:dyDescent="0.25">
      <c r="A615" s="41">
        <v>45406</v>
      </c>
      <c r="B615" s="44" t="str">
        <f t="shared" si="118"/>
        <v>Apr</v>
      </c>
      <c r="C615" s="16" t="s">
        <v>44</v>
      </c>
      <c r="D615" s="16"/>
      <c r="E615" s="16" t="s">
        <v>83</v>
      </c>
      <c r="F615" s="16" t="s">
        <v>216</v>
      </c>
      <c r="G615" s="20" t="str">
        <f>IFERROR(VLOOKUP(F615,Sheet2!A:F,2,0),"")</f>
        <v>Jugni Saunfi</v>
      </c>
      <c r="H615" s="44">
        <f>IFERROR(VLOOKUP(F615,Sheet2!A:G,7,0),"")</f>
        <v>50</v>
      </c>
      <c r="I615" s="56">
        <f t="shared" si="130"/>
        <v>1575</v>
      </c>
      <c r="J615" s="17">
        <v>101</v>
      </c>
      <c r="K615" s="21">
        <v>50</v>
      </c>
      <c r="L615" s="21">
        <v>150</v>
      </c>
      <c r="M615" s="21">
        <v>150</v>
      </c>
      <c r="N615" s="19">
        <f t="shared" si="119"/>
        <v>350</v>
      </c>
      <c r="O615" s="20">
        <v>1</v>
      </c>
      <c r="P615" s="20">
        <f>IFERROR(VLOOKUP(F615,Sheet2!$A:$F,4,0),"")</f>
        <v>919.43</v>
      </c>
      <c r="Q615" s="20">
        <f>IFERROR(VLOOKUP(F615,Sheet2!$A:$F,5,0),"")</f>
        <v>948.3</v>
      </c>
      <c r="R615" s="20">
        <f>IFERROR(VLOOKUP(F615,Sheet2!$A:$F,6,0),"")</f>
        <v>1030.25</v>
      </c>
      <c r="S615" s="48">
        <f t="shared" si="120"/>
        <v>45971.5</v>
      </c>
      <c r="T615" s="48">
        <f t="shared" si="121"/>
        <v>142245</v>
      </c>
      <c r="U615" s="48">
        <f t="shared" si="122"/>
        <v>154537.5</v>
      </c>
      <c r="V615" s="48">
        <f t="shared" si="123"/>
        <v>342754</v>
      </c>
      <c r="W615" s="48">
        <f t="shared" si="124"/>
        <v>168525</v>
      </c>
      <c r="X615" s="48">
        <f t="shared" si="125"/>
        <v>2362.5</v>
      </c>
      <c r="Y615" s="48">
        <f t="shared" si="126"/>
        <v>5136.415</v>
      </c>
      <c r="Z615" s="48">
        <f t="shared" si="127"/>
        <v>513.64150000000006</v>
      </c>
      <c r="AA615" s="48">
        <f t="shared" si="128"/>
        <v>5192.9155650000002</v>
      </c>
      <c r="AB615" s="42">
        <f t="shared" si="129"/>
        <v>524484.47206499998</v>
      </c>
    </row>
    <row r="616" spans="1:28" x14ac:dyDescent="0.25">
      <c r="A616" s="41">
        <v>45407</v>
      </c>
      <c r="B616" s="44" t="str">
        <f t="shared" si="118"/>
        <v>Apr</v>
      </c>
      <c r="C616" s="16" t="s">
        <v>60</v>
      </c>
      <c r="D616" s="16"/>
      <c r="E616" s="16" t="s">
        <v>90</v>
      </c>
      <c r="F616" s="16" t="s">
        <v>213</v>
      </c>
      <c r="G616" s="20" t="str">
        <f>IFERROR(VLOOKUP(F616,Sheet2!A:F,2,0),"")</f>
        <v>Malwa</v>
      </c>
      <c r="H616" s="44">
        <f>IFERROR(VLOOKUP(F616,Sheet2!A:G,7,0),"")</f>
        <v>50</v>
      </c>
      <c r="I616" s="56">
        <f t="shared" si="130"/>
        <v>3150</v>
      </c>
      <c r="J616" s="17">
        <v>34</v>
      </c>
      <c r="K616" s="21">
        <v>700</v>
      </c>
      <c r="L616" s="21">
        <v>0</v>
      </c>
      <c r="M616" s="21">
        <v>0</v>
      </c>
      <c r="N616" s="19">
        <f t="shared" si="119"/>
        <v>700</v>
      </c>
      <c r="O616" s="20">
        <v>1</v>
      </c>
      <c r="P616" s="20">
        <f>IFERROR(VLOOKUP(F616,Sheet2!$A:$F,4,0),"")</f>
        <v>919.43</v>
      </c>
      <c r="Q616" s="20">
        <f>IFERROR(VLOOKUP(F616,Sheet2!$A:$F,5,0),"")</f>
        <v>948.3</v>
      </c>
      <c r="R616" s="20">
        <f>IFERROR(VLOOKUP(F616,Sheet2!$A:$F,6,0),"")</f>
        <v>1030.25</v>
      </c>
      <c r="S616" s="48">
        <f t="shared" si="120"/>
        <v>643601</v>
      </c>
      <c r="T616" s="48">
        <f t="shared" si="121"/>
        <v>0</v>
      </c>
      <c r="U616" s="48">
        <f t="shared" si="122"/>
        <v>0</v>
      </c>
      <c r="V616" s="48">
        <f t="shared" si="123"/>
        <v>643601</v>
      </c>
      <c r="W616" s="48">
        <f t="shared" si="124"/>
        <v>337050</v>
      </c>
      <c r="X616" s="48">
        <f t="shared" si="125"/>
        <v>4725</v>
      </c>
      <c r="Y616" s="48">
        <f t="shared" si="126"/>
        <v>9853.76</v>
      </c>
      <c r="Z616" s="48">
        <f t="shared" si="127"/>
        <v>985.37600000000009</v>
      </c>
      <c r="AA616" s="48">
        <f t="shared" si="128"/>
        <v>9962.1513600000017</v>
      </c>
      <c r="AB616" s="42">
        <f t="shared" si="129"/>
        <v>1006177.2873600001</v>
      </c>
    </row>
    <row r="617" spans="1:28" x14ac:dyDescent="0.25">
      <c r="A617" s="41">
        <v>45407</v>
      </c>
      <c r="B617" s="44" t="str">
        <f t="shared" si="118"/>
        <v>Apr</v>
      </c>
      <c r="C617" s="16" t="s">
        <v>60</v>
      </c>
      <c r="D617" s="16"/>
      <c r="E617" s="16" t="s">
        <v>90</v>
      </c>
      <c r="F617" s="16" t="s">
        <v>213</v>
      </c>
      <c r="G617" s="20" t="str">
        <f>IFERROR(VLOOKUP(F617,Sheet2!A:F,2,0),"")</f>
        <v>Malwa</v>
      </c>
      <c r="H617" s="44">
        <f>IFERROR(VLOOKUP(F617,Sheet2!A:G,7,0),"")</f>
        <v>50</v>
      </c>
      <c r="I617" s="56">
        <f t="shared" si="130"/>
        <v>3150</v>
      </c>
      <c r="J617" s="17">
        <v>35</v>
      </c>
      <c r="K617" s="21">
        <v>150</v>
      </c>
      <c r="L617" s="21">
        <v>500</v>
      </c>
      <c r="M617" s="21">
        <v>50</v>
      </c>
      <c r="N617" s="19">
        <f t="shared" si="119"/>
        <v>700</v>
      </c>
      <c r="O617" s="20">
        <v>1</v>
      </c>
      <c r="P617" s="20">
        <f>IFERROR(VLOOKUP(F617,Sheet2!$A:$F,4,0),"")</f>
        <v>919.43</v>
      </c>
      <c r="Q617" s="20">
        <f>IFERROR(VLOOKUP(F617,Sheet2!$A:$F,5,0),"")</f>
        <v>948.3</v>
      </c>
      <c r="R617" s="20">
        <f>IFERROR(VLOOKUP(F617,Sheet2!$A:$F,6,0),"")</f>
        <v>1030.25</v>
      </c>
      <c r="S617" s="48">
        <f t="shared" si="120"/>
        <v>137914.5</v>
      </c>
      <c r="T617" s="48">
        <f t="shared" si="121"/>
        <v>474150</v>
      </c>
      <c r="U617" s="48">
        <f t="shared" si="122"/>
        <v>51512.5</v>
      </c>
      <c r="V617" s="48">
        <f t="shared" si="123"/>
        <v>663577</v>
      </c>
      <c r="W617" s="48">
        <f t="shared" si="124"/>
        <v>337050</v>
      </c>
      <c r="X617" s="48">
        <f t="shared" si="125"/>
        <v>4725</v>
      </c>
      <c r="Y617" s="48">
        <f t="shared" si="126"/>
        <v>10053.52</v>
      </c>
      <c r="Z617" s="48">
        <f t="shared" si="127"/>
        <v>1005.3520000000001</v>
      </c>
      <c r="AA617" s="48">
        <f t="shared" si="128"/>
        <v>10164.10872</v>
      </c>
      <c r="AB617" s="42">
        <f t="shared" si="129"/>
        <v>1026574.98072</v>
      </c>
    </row>
    <row r="618" spans="1:28" x14ac:dyDescent="0.25">
      <c r="A618" s="41">
        <v>45407</v>
      </c>
      <c r="B618" s="44" t="str">
        <f t="shared" si="118"/>
        <v>Apr</v>
      </c>
      <c r="C618" s="16" t="s">
        <v>53</v>
      </c>
      <c r="D618" s="16"/>
      <c r="E618" s="16" t="s">
        <v>82</v>
      </c>
      <c r="F618" s="16" t="s">
        <v>219</v>
      </c>
      <c r="G618" s="20" t="str">
        <f>IFERROR(VLOOKUP(F618,Sheet2!A:F,2,0),"")</f>
        <v>Club Whiskey</v>
      </c>
      <c r="H618" s="44">
        <f>IFERROR(VLOOKUP(F618,Sheet2!A:G,7,0),"")</f>
        <v>65</v>
      </c>
      <c r="I618" s="56">
        <f t="shared" si="130"/>
        <v>1755</v>
      </c>
      <c r="J618" s="17">
        <v>68</v>
      </c>
      <c r="K618" s="21">
        <v>250</v>
      </c>
      <c r="L618" s="21">
        <v>0</v>
      </c>
      <c r="M618" s="21">
        <v>50</v>
      </c>
      <c r="N618" s="19">
        <f t="shared" si="119"/>
        <v>300</v>
      </c>
      <c r="O618" s="20">
        <v>1</v>
      </c>
      <c r="P618" s="20">
        <f>IFERROR(VLOOKUP(F618,Sheet2!$A:$F,4,0),"")</f>
        <v>1160.02</v>
      </c>
      <c r="Q618" s="20">
        <f>IFERROR(VLOOKUP(F618,Sheet2!$A:$F,5,0),"")</f>
        <v>1188.9000000000001</v>
      </c>
      <c r="R618" s="20">
        <f>IFERROR(VLOOKUP(F618,Sheet2!$A:$F,6,0),"")</f>
        <v>1270.83</v>
      </c>
      <c r="S618" s="48">
        <f t="shared" si="120"/>
        <v>290005</v>
      </c>
      <c r="T618" s="48">
        <f t="shared" si="121"/>
        <v>0</v>
      </c>
      <c r="U618" s="48">
        <f t="shared" si="122"/>
        <v>63541.5</v>
      </c>
      <c r="V618" s="48">
        <f t="shared" si="123"/>
        <v>353546.5</v>
      </c>
      <c r="W618" s="48">
        <f t="shared" si="124"/>
        <v>187785</v>
      </c>
      <c r="X618" s="48">
        <f t="shared" si="125"/>
        <v>2632.5</v>
      </c>
      <c r="Y618" s="48">
        <f t="shared" si="126"/>
        <v>5439.64</v>
      </c>
      <c r="Z618" s="48">
        <f t="shared" si="127"/>
        <v>543.96400000000006</v>
      </c>
      <c r="AA618" s="48">
        <f t="shared" si="128"/>
        <v>5499.4760400000005</v>
      </c>
      <c r="AB618" s="42">
        <f t="shared" si="129"/>
        <v>555447.08004000003</v>
      </c>
    </row>
    <row r="619" spans="1:28" x14ac:dyDescent="0.25">
      <c r="A619" s="41">
        <v>45407</v>
      </c>
      <c r="B619" s="44" t="str">
        <f t="shared" si="118"/>
        <v>Apr</v>
      </c>
      <c r="C619" s="16" t="s">
        <v>53</v>
      </c>
      <c r="D619" s="16"/>
      <c r="E619" s="16" t="s">
        <v>56</v>
      </c>
      <c r="F619" s="16" t="s">
        <v>219</v>
      </c>
      <c r="G619" s="20" t="str">
        <f>IFERROR(VLOOKUP(F619,Sheet2!A:F,2,0),"")</f>
        <v>Club Whiskey</v>
      </c>
      <c r="H619" s="44">
        <f>IFERROR(VLOOKUP(F619,Sheet2!A:G,7,0),"")</f>
        <v>65</v>
      </c>
      <c r="I619" s="56">
        <f t="shared" si="130"/>
        <v>1755</v>
      </c>
      <c r="J619" s="17">
        <v>69</v>
      </c>
      <c r="K619" s="21">
        <v>160</v>
      </c>
      <c r="L619" s="21">
        <v>100</v>
      </c>
      <c r="M619" s="21">
        <v>40</v>
      </c>
      <c r="N619" s="19">
        <f t="shared" si="119"/>
        <v>300</v>
      </c>
      <c r="O619" s="20">
        <v>1</v>
      </c>
      <c r="P619" s="20">
        <f>IFERROR(VLOOKUP(F619,Sheet2!$A:$F,4,0),"")</f>
        <v>1160.02</v>
      </c>
      <c r="Q619" s="20">
        <f>IFERROR(VLOOKUP(F619,Sheet2!$A:$F,5,0),"")</f>
        <v>1188.9000000000001</v>
      </c>
      <c r="R619" s="20">
        <f>IFERROR(VLOOKUP(F619,Sheet2!$A:$F,6,0),"")</f>
        <v>1270.83</v>
      </c>
      <c r="S619" s="48">
        <f t="shared" si="120"/>
        <v>185603.20000000001</v>
      </c>
      <c r="T619" s="48">
        <f t="shared" si="121"/>
        <v>118890.00000000001</v>
      </c>
      <c r="U619" s="48">
        <f t="shared" si="122"/>
        <v>50833.2</v>
      </c>
      <c r="V619" s="48">
        <f t="shared" si="123"/>
        <v>355326.4</v>
      </c>
      <c r="W619" s="48">
        <f t="shared" si="124"/>
        <v>187785</v>
      </c>
      <c r="X619" s="48">
        <f t="shared" si="125"/>
        <v>2632.5</v>
      </c>
      <c r="Y619" s="48">
        <f t="shared" si="126"/>
        <v>5457.4390000000003</v>
      </c>
      <c r="Z619" s="48">
        <f t="shared" si="127"/>
        <v>545.74390000000005</v>
      </c>
      <c r="AA619" s="48">
        <f t="shared" si="128"/>
        <v>5517.4708290000008</v>
      </c>
      <c r="AB619" s="42">
        <f t="shared" si="129"/>
        <v>557264.55372900004</v>
      </c>
    </row>
    <row r="620" spans="1:28" x14ac:dyDescent="0.25">
      <c r="A620" s="41">
        <v>45407</v>
      </c>
      <c r="B620" s="44" t="str">
        <f t="shared" si="118"/>
        <v>Apr</v>
      </c>
      <c r="C620" s="16" t="s">
        <v>53</v>
      </c>
      <c r="D620" s="16"/>
      <c r="E620" s="16" t="s">
        <v>56</v>
      </c>
      <c r="F620" s="16" t="s">
        <v>219</v>
      </c>
      <c r="G620" s="20" t="str">
        <f>IFERROR(VLOOKUP(F620,Sheet2!A:F,2,0),"")</f>
        <v>Club Whiskey</v>
      </c>
      <c r="H620" s="44">
        <f>IFERROR(VLOOKUP(F620,Sheet2!A:G,7,0),"")</f>
        <v>65</v>
      </c>
      <c r="I620" s="56">
        <f t="shared" si="130"/>
        <v>1755</v>
      </c>
      <c r="J620" s="17">
        <v>70</v>
      </c>
      <c r="K620" s="21">
        <v>300</v>
      </c>
      <c r="L620" s="21">
        <v>0</v>
      </c>
      <c r="M620" s="21">
        <v>0</v>
      </c>
      <c r="N620" s="19">
        <f t="shared" si="119"/>
        <v>300</v>
      </c>
      <c r="O620" s="20">
        <v>1</v>
      </c>
      <c r="P620" s="20">
        <f>IFERROR(VLOOKUP(F620,Sheet2!$A:$F,4,0),"")</f>
        <v>1160.02</v>
      </c>
      <c r="Q620" s="20">
        <f>IFERROR(VLOOKUP(F620,Sheet2!$A:$F,5,0),"")</f>
        <v>1188.9000000000001</v>
      </c>
      <c r="R620" s="20">
        <f>IFERROR(VLOOKUP(F620,Sheet2!$A:$F,6,0),"")</f>
        <v>1270.83</v>
      </c>
      <c r="S620" s="48">
        <f t="shared" si="120"/>
        <v>348006</v>
      </c>
      <c r="T620" s="48">
        <f t="shared" si="121"/>
        <v>0</v>
      </c>
      <c r="U620" s="48">
        <f t="shared" si="122"/>
        <v>0</v>
      </c>
      <c r="V620" s="48">
        <f t="shared" si="123"/>
        <v>348006</v>
      </c>
      <c r="W620" s="48">
        <f t="shared" si="124"/>
        <v>187785</v>
      </c>
      <c r="X620" s="48">
        <f t="shared" si="125"/>
        <v>2632.5</v>
      </c>
      <c r="Y620" s="48">
        <f t="shared" si="126"/>
        <v>5384.2349999999997</v>
      </c>
      <c r="Z620" s="48">
        <f t="shared" si="127"/>
        <v>538.42349999999999</v>
      </c>
      <c r="AA620" s="48">
        <f t="shared" si="128"/>
        <v>5443.461585</v>
      </c>
      <c r="AB620" s="42">
        <f t="shared" si="129"/>
        <v>549789.62008500006</v>
      </c>
    </row>
    <row r="621" spans="1:28" x14ac:dyDescent="0.25">
      <c r="A621" s="41">
        <v>45407</v>
      </c>
      <c r="B621" s="44" t="str">
        <f t="shared" si="118"/>
        <v>Apr</v>
      </c>
      <c r="C621" s="16" t="s">
        <v>53</v>
      </c>
      <c r="D621" s="16"/>
      <c r="E621" s="16" t="s">
        <v>56</v>
      </c>
      <c r="F621" s="16" t="s">
        <v>219</v>
      </c>
      <c r="G621" s="20" t="str">
        <f>IFERROR(VLOOKUP(F621,Sheet2!A:F,2,0),"")</f>
        <v>Club Whiskey</v>
      </c>
      <c r="H621" s="44">
        <f>IFERROR(VLOOKUP(F621,Sheet2!A:G,7,0),"")</f>
        <v>65</v>
      </c>
      <c r="I621" s="56">
        <f t="shared" si="130"/>
        <v>877.5</v>
      </c>
      <c r="J621" s="17">
        <v>71</v>
      </c>
      <c r="K621" s="21">
        <v>150</v>
      </c>
      <c r="L621" s="21">
        <v>0</v>
      </c>
      <c r="M621" s="21">
        <v>0</v>
      </c>
      <c r="N621" s="19">
        <f t="shared" si="119"/>
        <v>150</v>
      </c>
      <c r="O621" s="20">
        <v>1</v>
      </c>
      <c r="P621" s="20">
        <f>IFERROR(VLOOKUP(F621,Sheet2!$A:$F,4,0),"")</f>
        <v>1160.02</v>
      </c>
      <c r="Q621" s="20">
        <f>IFERROR(VLOOKUP(F621,Sheet2!$A:$F,5,0),"")</f>
        <v>1188.9000000000001</v>
      </c>
      <c r="R621" s="20">
        <f>IFERROR(VLOOKUP(F621,Sheet2!$A:$F,6,0),"")</f>
        <v>1270.83</v>
      </c>
      <c r="S621" s="48">
        <f t="shared" si="120"/>
        <v>174003</v>
      </c>
      <c r="T621" s="48">
        <f t="shared" si="121"/>
        <v>0</v>
      </c>
      <c r="U621" s="48">
        <f t="shared" si="122"/>
        <v>0</v>
      </c>
      <c r="V621" s="48">
        <f t="shared" si="123"/>
        <v>174003</v>
      </c>
      <c r="W621" s="48">
        <f t="shared" si="124"/>
        <v>93892.5</v>
      </c>
      <c r="X621" s="48">
        <f t="shared" si="125"/>
        <v>1316.25</v>
      </c>
      <c r="Y621" s="48">
        <f t="shared" si="126"/>
        <v>2692.1174999999998</v>
      </c>
      <c r="Z621" s="48">
        <f t="shared" si="127"/>
        <v>269.21174999999999</v>
      </c>
      <c r="AA621" s="48">
        <f t="shared" si="128"/>
        <v>2721.7307925</v>
      </c>
      <c r="AB621" s="42">
        <f t="shared" si="129"/>
        <v>274894.81004250003</v>
      </c>
    </row>
    <row r="622" spans="1:28" x14ac:dyDescent="0.25">
      <c r="A622" s="41">
        <v>45407</v>
      </c>
      <c r="B622" s="44" t="str">
        <f t="shared" si="118"/>
        <v>Apr</v>
      </c>
      <c r="C622" s="16" t="s">
        <v>53</v>
      </c>
      <c r="D622" s="16"/>
      <c r="E622" s="16" t="s">
        <v>56</v>
      </c>
      <c r="F622" s="16" t="s">
        <v>219</v>
      </c>
      <c r="G622" s="20" t="str">
        <f>IFERROR(VLOOKUP(F622,Sheet2!A:F,2,0),"")</f>
        <v>Club Whiskey</v>
      </c>
      <c r="H622" s="44">
        <f>IFERROR(VLOOKUP(F622,Sheet2!A:G,7,0),"")</f>
        <v>65</v>
      </c>
      <c r="I622" s="56">
        <f t="shared" si="130"/>
        <v>877.5</v>
      </c>
      <c r="J622" s="17">
        <v>72</v>
      </c>
      <c r="K622" s="21">
        <v>150</v>
      </c>
      <c r="L622" s="21">
        <v>0</v>
      </c>
      <c r="M622" s="21">
        <v>0</v>
      </c>
      <c r="N622" s="19">
        <f t="shared" si="119"/>
        <v>150</v>
      </c>
      <c r="O622" s="20">
        <v>1</v>
      </c>
      <c r="P622" s="20">
        <f>IFERROR(VLOOKUP(F622,Sheet2!$A:$F,4,0),"")</f>
        <v>1160.02</v>
      </c>
      <c r="Q622" s="20">
        <f>IFERROR(VLOOKUP(F622,Sheet2!$A:$F,5,0),"")</f>
        <v>1188.9000000000001</v>
      </c>
      <c r="R622" s="20">
        <f>IFERROR(VLOOKUP(F622,Sheet2!$A:$F,6,0),"")</f>
        <v>1270.83</v>
      </c>
      <c r="S622" s="48">
        <f t="shared" si="120"/>
        <v>174003</v>
      </c>
      <c r="T622" s="48">
        <f t="shared" si="121"/>
        <v>0</v>
      </c>
      <c r="U622" s="48">
        <f t="shared" si="122"/>
        <v>0</v>
      </c>
      <c r="V622" s="48">
        <f t="shared" si="123"/>
        <v>174003</v>
      </c>
      <c r="W622" s="48">
        <f t="shared" si="124"/>
        <v>93892.5</v>
      </c>
      <c r="X622" s="48">
        <f t="shared" si="125"/>
        <v>1316.25</v>
      </c>
      <c r="Y622" s="48">
        <f t="shared" si="126"/>
        <v>2692.1174999999998</v>
      </c>
      <c r="Z622" s="48">
        <f t="shared" si="127"/>
        <v>269.21174999999999</v>
      </c>
      <c r="AA622" s="48">
        <f t="shared" si="128"/>
        <v>2721.7307925</v>
      </c>
      <c r="AB622" s="42">
        <f t="shared" si="129"/>
        <v>274894.81004250003</v>
      </c>
    </row>
    <row r="623" spans="1:28" x14ac:dyDescent="0.25">
      <c r="A623" s="41">
        <v>45407</v>
      </c>
      <c r="B623" s="44" t="str">
        <f t="shared" si="118"/>
        <v>Apr</v>
      </c>
      <c r="C623" s="16" t="s">
        <v>3</v>
      </c>
      <c r="D623" s="16"/>
      <c r="E623" s="16" t="s">
        <v>20</v>
      </c>
      <c r="F623" s="16" t="s">
        <v>221</v>
      </c>
      <c r="G623" s="20" t="str">
        <f>IFERROR(VLOOKUP(F623,Sheet2!A:F,2,0),"")</f>
        <v>Jugni Apple Vodka</v>
      </c>
      <c r="H623" s="44">
        <f>IFERROR(VLOOKUP(F623,Sheet2!A:G,7,0),"")</f>
        <v>50</v>
      </c>
      <c r="I623" s="56">
        <f t="shared" si="130"/>
        <v>1035</v>
      </c>
      <c r="J623" s="17">
        <v>167</v>
      </c>
      <c r="K623" s="21">
        <v>0</v>
      </c>
      <c r="L623" s="21">
        <v>230</v>
      </c>
      <c r="M623" s="21">
        <v>0</v>
      </c>
      <c r="N623" s="19">
        <f t="shared" si="119"/>
        <v>230</v>
      </c>
      <c r="O623" s="20">
        <v>1</v>
      </c>
      <c r="P623" s="20">
        <f>IFERROR(VLOOKUP(F623,Sheet2!$A:$F,4,0),"")</f>
        <v>919.43</v>
      </c>
      <c r="Q623" s="20">
        <f>IFERROR(VLOOKUP(F623,Sheet2!$A:$F,5,0),"")</f>
        <v>948.3</v>
      </c>
      <c r="R623" s="20">
        <f>IFERROR(VLOOKUP(F623,Sheet2!$A:$F,6,0),"")</f>
        <v>1030.25</v>
      </c>
      <c r="S623" s="48">
        <f t="shared" si="120"/>
        <v>0</v>
      </c>
      <c r="T623" s="48">
        <f t="shared" si="121"/>
        <v>218109</v>
      </c>
      <c r="U623" s="48">
        <f t="shared" si="122"/>
        <v>0</v>
      </c>
      <c r="V623" s="48">
        <f t="shared" si="123"/>
        <v>218109</v>
      </c>
      <c r="W623" s="48">
        <f t="shared" si="124"/>
        <v>110745</v>
      </c>
      <c r="X623" s="48">
        <f t="shared" si="125"/>
        <v>1552.5</v>
      </c>
      <c r="Y623" s="48">
        <f t="shared" si="126"/>
        <v>3304.0650000000001</v>
      </c>
      <c r="Z623" s="48">
        <f t="shared" si="127"/>
        <v>330.40650000000005</v>
      </c>
      <c r="AA623" s="48">
        <f t="shared" si="128"/>
        <v>3340.4097149999998</v>
      </c>
      <c r="AB623" s="42">
        <f t="shared" si="129"/>
        <v>337381.381215</v>
      </c>
    </row>
    <row r="624" spans="1:28" x14ac:dyDescent="0.25">
      <c r="A624" s="41">
        <v>45407</v>
      </c>
      <c r="B624" s="44" t="str">
        <f t="shared" si="118"/>
        <v>Apr</v>
      </c>
      <c r="C624" s="16" t="s">
        <v>3</v>
      </c>
      <c r="D624" s="16"/>
      <c r="E624" s="16" t="s">
        <v>61</v>
      </c>
      <c r="F624" s="16" t="s">
        <v>217</v>
      </c>
      <c r="G624" s="20" t="str">
        <f>IFERROR(VLOOKUP(F624,Sheet2!A:F,2,0),"")</f>
        <v>Dollar Rum</v>
      </c>
      <c r="H624" s="44">
        <f>IFERROR(VLOOKUP(F624,Sheet2!A:G,7,0),"")</f>
        <v>65</v>
      </c>
      <c r="I624" s="56">
        <f t="shared" si="130"/>
        <v>3510</v>
      </c>
      <c r="J624" s="17">
        <v>168</v>
      </c>
      <c r="K624" s="21">
        <v>300</v>
      </c>
      <c r="L624" s="21">
        <v>150</v>
      </c>
      <c r="M624" s="21">
        <v>150</v>
      </c>
      <c r="N624" s="19">
        <f t="shared" si="119"/>
        <v>600</v>
      </c>
      <c r="O624" s="20">
        <v>1</v>
      </c>
      <c r="P624" s="20">
        <f>IFERROR(VLOOKUP(F624,Sheet2!$A:$F,4,0),"")</f>
        <v>1161.27</v>
      </c>
      <c r="Q624" s="20">
        <f>IFERROR(VLOOKUP(F624,Sheet2!$A:$F,5,0),"")</f>
        <v>1190.1300000000001</v>
      </c>
      <c r="R624" s="20">
        <f>IFERROR(VLOOKUP(F624,Sheet2!$A:$F,6,0),"")</f>
        <v>1272.08</v>
      </c>
      <c r="S624" s="48">
        <f t="shared" si="120"/>
        <v>348381</v>
      </c>
      <c r="T624" s="48">
        <f t="shared" si="121"/>
        <v>178519.50000000003</v>
      </c>
      <c r="U624" s="48">
        <f t="shared" si="122"/>
        <v>190812</v>
      </c>
      <c r="V624" s="48">
        <f t="shared" si="123"/>
        <v>717712.5</v>
      </c>
      <c r="W624" s="48">
        <f t="shared" si="124"/>
        <v>375570</v>
      </c>
      <c r="X624" s="48">
        <f t="shared" si="125"/>
        <v>5265</v>
      </c>
      <c r="Y624" s="48">
        <f t="shared" si="126"/>
        <v>10985.475</v>
      </c>
      <c r="Z624" s="48">
        <f t="shared" si="127"/>
        <v>1098.5475000000001</v>
      </c>
      <c r="AA624" s="48">
        <f t="shared" si="128"/>
        <v>11106.315225000002</v>
      </c>
      <c r="AB624" s="42">
        <f t="shared" si="129"/>
        <v>1121737.8377250002</v>
      </c>
    </row>
    <row r="625" spans="1:28" x14ac:dyDescent="0.25">
      <c r="A625" s="41">
        <v>45407</v>
      </c>
      <c r="B625" s="44" t="str">
        <f t="shared" si="118"/>
        <v>Apr</v>
      </c>
      <c r="C625" s="16" t="s">
        <v>3</v>
      </c>
      <c r="D625" s="16"/>
      <c r="E625" s="16" t="s">
        <v>61</v>
      </c>
      <c r="F625" s="16" t="s">
        <v>221</v>
      </c>
      <c r="G625" s="20" t="str">
        <f>IFERROR(VLOOKUP(F625,Sheet2!A:F,2,0),"")</f>
        <v>Jugni Apple Vodka</v>
      </c>
      <c r="H625" s="44">
        <f>IFERROR(VLOOKUP(F625,Sheet2!A:G,7,0),"")</f>
        <v>50</v>
      </c>
      <c r="I625" s="56">
        <f t="shared" si="130"/>
        <v>540</v>
      </c>
      <c r="J625" s="17">
        <v>169</v>
      </c>
      <c r="K625" s="21">
        <v>100</v>
      </c>
      <c r="L625" s="21">
        <v>20</v>
      </c>
      <c r="M625" s="21">
        <v>0</v>
      </c>
      <c r="N625" s="19">
        <f t="shared" si="119"/>
        <v>120</v>
      </c>
      <c r="O625" s="20">
        <v>1</v>
      </c>
      <c r="P625" s="20">
        <f>IFERROR(VLOOKUP(F625,Sheet2!$A:$F,4,0),"")</f>
        <v>919.43</v>
      </c>
      <c r="Q625" s="20">
        <f>IFERROR(VLOOKUP(F625,Sheet2!$A:$F,5,0),"")</f>
        <v>948.3</v>
      </c>
      <c r="R625" s="20">
        <f>IFERROR(VLOOKUP(F625,Sheet2!$A:$F,6,0),"")</f>
        <v>1030.25</v>
      </c>
      <c r="S625" s="48">
        <f t="shared" si="120"/>
        <v>91943</v>
      </c>
      <c r="T625" s="48">
        <f t="shared" si="121"/>
        <v>18966</v>
      </c>
      <c r="U625" s="48">
        <f t="shared" si="122"/>
        <v>0</v>
      </c>
      <c r="V625" s="48">
        <f t="shared" si="123"/>
        <v>110909</v>
      </c>
      <c r="W625" s="48">
        <f t="shared" si="124"/>
        <v>57780</v>
      </c>
      <c r="X625" s="48">
        <f t="shared" si="125"/>
        <v>810</v>
      </c>
      <c r="Y625" s="48">
        <f t="shared" si="126"/>
        <v>1694.99</v>
      </c>
      <c r="Z625" s="48">
        <f t="shared" si="127"/>
        <v>169.49900000000002</v>
      </c>
      <c r="AA625" s="48">
        <f t="shared" si="128"/>
        <v>1713.63489</v>
      </c>
      <c r="AB625" s="42">
        <f t="shared" si="129"/>
        <v>173077.12388999999</v>
      </c>
    </row>
    <row r="626" spans="1:28" x14ac:dyDescent="0.25">
      <c r="A626" s="41">
        <v>45407</v>
      </c>
      <c r="B626" s="44" t="str">
        <f t="shared" si="118"/>
        <v>Apr</v>
      </c>
      <c r="C626" s="16" t="s">
        <v>3</v>
      </c>
      <c r="D626" s="16"/>
      <c r="E626" s="16" t="s">
        <v>61</v>
      </c>
      <c r="F626" s="16" t="s">
        <v>216</v>
      </c>
      <c r="G626" s="20" t="str">
        <f>IFERROR(VLOOKUP(F626,Sheet2!A:F,2,0),"")</f>
        <v>Jugni Saunfi</v>
      </c>
      <c r="H626" s="44">
        <f>IFERROR(VLOOKUP(F626,Sheet2!A:G,7,0),"")</f>
        <v>50</v>
      </c>
      <c r="I626" s="56">
        <f t="shared" si="130"/>
        <v>270</v>
      </c>
      <c r="J626" s="17">
        <v>169</v>
      </c>
      <c r="K626" s="21">
        <v>50</v>
      </c>
      <c r="L626" s="21">
        <v>10</v>
      </c>
      <c r="M626" s="21">
        <v>0</v>
      </c>
      <c r="N626" s="19">
        <f t="shared" si="119"/>
        <v>60</v>
      </c>
      <c r="O626" s="20">
        <v>1</v>
      </c>
      <c r="P626" s="20">
        <f>IFERROR(VLOOKUP(F626,Sheet2!$A:$F,4,0),"")</f>
        <v>919.43</v>
      </c>
      <c r="Q626" s="20">
        <f>IFERROR(VLOOKUP(F626,Sheet2!$A:$F,5,0),"")</f>
        <v>948.3</v>
      </c>
      <c r="R626" s="20">
        <f>IFERROR(VLOOKUP(F626,Sheet2!$A:$F,6,0),"")</f>
        <v>1030.25</v>
      </c>
      <c r="S626" s="48">
        <f t="shared" si="120"/>
        <v>45971.5</v>
      </c>
      <c r="T626" s="48">
        <f t="shared" si="121"/>
        <v>9483</v>
      </c>
      <c r="U626" s="48">
        <f t="shared" si="122"/>
        <v>0</v>
      </c>
      <c r="V626" s="48">
        <f t="shared" si="123"/>
        <v>55454.5</v>
      </c>
      <c r="W626" s="48">
        <f t="shared" si="124"/>
        <v>28890</v>
      </c>
      <c r="X626" s="48">
        <f t="shared" si="125"/>
        <v>405</v>
      </c>
      <c r="Y626" s="48">
        <f t="shared" si="126"/>
        <v>847.495</v>
      </c>
      <c r="Z626" s="48">
        <f t="shared" si="127"/>
        <v>84.749500000000012</v>
      </c>
      <c r="AA626" s="48">
        <f t="shared" si="128"/>
        <v>856.81744500000002</v>
      </c>
      <c r="AB626" s="42">
        <f t="shared" si="129"/>
        <v>86538.561944999994</v>
      </c>
    </row>
    <row r="627" spans="1:28" x14ac:dyDescent="0.25">
      <c r="A627" s="41">
        <v>45407</v>
      </c>
      <c r="B627" s="44" t="str">
        <f t="shared" si="118"/>
        <v>Apr</v>
      </c>
      <c r="C627" s="16" t="s">
        <v>3</v>
      </c>
      <c r="D627" s="16"/>
      <c r="E627" s="35" t="s">
        <v>75</v>
      </c>
      <c r="F627" s="16" t="s">
        <v>217</v>
      </c>
      <c r="G627" s="20" t="str">
        <f>IFERROR(VLOOKUP(F627,Sheet2!A:F,2,0),"")</f>
        <v>Dollar Rum</v>
      </c>
      <c r="H627" s="44">
        <f>IFERROR(VLOOKUP(F627,Sheet2!A:G,7,0),"")</f>
        <v>65</v>
      </c>
      <c r="I627" s="56">
        <f t="shared" si="130"/>
        <v>7020</v>
      </c>
      <c r="J627" s="17">
        <v>170</v>
      </c>
      <c r="K627" s="21">
        <v>500</v>
      </c>
      <c r="L627" s="21">
        <v>500</v>
      </c>
      <c r="M627" s="21">
        <v>200</v>
      </c>
      <c r="N627" s="19">
        <f t="shared" si="119"/>
        <v>1200</v>
      </c>
      <c r="O627" s="20">
        <v>1</v>
      </c>
      <c r="P627" s="20">
        <f>IFERROR(VLOOKUP(F627,Sheet2!$A:$F,4,0),"")</f>
        <v>1161.27</v>
      </c>
      <c r="Q627" s="20">
        <f>IFERROR(VLOOKUP(F627,Sheet2!$A:$F,5,0),"")</f>
        <v>1190.1300000000001</v>
      </c>
      <c r="R627" s="20">
        <f>IFERROR(VLOOKUP(F627,Sheet2!$A:$F,6,0),"")</f>
        <v>1272.08</v>
      </c>
      <c r="S627" s="48">
        <f t="shared" si="120"/>
        <v>580635</v>
      </c>
      <c r="T627" s="48">
        <f t="shared" si="121"/>
        <v>595065</v>
      </c>
      <c r="U627" s="48">
        <f t="shared" si="122"/>
        <v>254416</v>
      </c>
      <c r="V627" s="48">
        <f t="shared" si="123"/>
        <v>1430116</v>
      </c>
      <c r="W627" s="48">
        <f t="shared" si="124"/>
        <v>751140</v>
      </c>
      <c r="X627" s="48">
        <f t="shared" si="125"/>
        <v>10530</v>
      </c>
      <c r="Y627" s="48">
        <f t="shared" si="126"/>
        <v>21917.86</v>
      </c>
      <c r="Z627" s="48">
        <f t="shared" si="127"/>
        <v>2191.7860000000001</v>
      </c>
      <c r="AA627" s="48">
        <f t="shared" si="128"/>
        <v>22158.956459999998</v>
      </c>
      <c r="AB627" s="42">
        <f t="shared" si="129"/>
        <v>2238054.6024599997</v>
      </c>
    </row>
    <row r="628" spans="1:28" x14ac:dyDescent="0.25">
      <c r="A628" s="41">
        <v>45407</v>
      </c>
      <c r="B628" s="44" t="str">
        <f t="shared" si="118"/>
        <v>Apr</v>
      </c>
      <c r="C628" s="16" t="s">
        <v>3</v>
      </c>
      <c r="D628" s="16"/>
      <c r="E628" s="16" t="s">
        <v>49</v>
      </c>
      <c r="F628" s="16" t="s">
        <v>216</v>
      </c>
      <c r="G628" s="20" t="str">
        <f>IFERROR(VLOOKUP(F628,Sheet2!A:F,2,0),"")</f>
        <v>Jugni Saunfi</v>
      </c>
      <c r="H628" s="44">
        <f>IFERROR(VLOOKUP(F628,Sheet2!A:G,7,0),"")</f>
        <v>50</v>
      </c>
      <c r="I628" s="56">
        <f t="shared" si="130"/>
        <v>733.5</v>
      </c>
      <c r="J628" s="17">
        <v>171</v>
      </c>
      <c r="K628" s="21">
        <v>163</v>
      </c>
      <c r="L628" s="21">
        <v>0</v>
      </c>
      <c r="M628" s="21">
        <v>0</v>
      </c>
      <c r="N628" s="19">
        <f t="shared" si="119"/>
        <v>163</v>
      </c>
      <c r="O628" s="20">
        <v>1</v>
      </c>
      <c r="P628" s="20">
        <f>IFERROR(VLOOKUP(F628,Sheet2!$A:$F,4,0),"")</f>
        <v>919.43</v>
      </c>
      <c r="Q628" s="20">
        <f>IFERROR(VLOOKUP(F628,Sheet2!$A:$F,5,0),"")</f>
        <v>948.3</v>
      </c>
      <c r="R628" s="20">
        <f>IFERROR(VLOOKUP(F628,Sheet2!$A:$F,6,0),"")</f>
        <v>1030.25</v>
      </c>
      <c r="S628" s="48">
        <f t="shared" si="120"/>
        <v>149867.09</v>
      </c>
      <c r="T628" s="48">
        <f t="shared" si="121"/>
        <v>0</v>
      </c>
      <c r="U628" s="48">
        <f t="shared" si="122"/>
        <v>0</v>
      </c>
      <c r="V628" s="48">
        <f t="shared" si="123"/>
        <v>149867.09</v>
      </c>
      <c r="W628" s="48">
        <f t="shared" si="124"/>
        <v>78484.5</v>
      </c>
      <c r="X628" s="48">
        <f t="shared" si="125"/>
        <v>1100.25</v>
      </c>
      <c r="Y628" s="48">
        <f t="shared" si="126"/>
        <v>2294.5183999999999</v>
      </c>
      <c r="Z628" s="48">
        <f t="shared" si="127"/>
        <v>229.45184</v>
      </c>
      <c r="AA628" s="48">
        <f t="shared" si="128"/>
        <v>2319.7581024000001</v>
      </c>
      <c r="AB628" s="42">
        <f t="shared" si="129"/>
        <v>234295.56834239999</v>
      </c>
    </row>
    <row r="629" spans="1:28" x14ac:dyDescent="0.25">
      <c r="A629" s="41">
        <v>45407</v>
      </c>
      <c r="B629" s="44" t="str">
        <f t="shared" si="118"/>
        <v>Apr</v>
      </c>
      <c r="C629" s="16" t="s">
        <v>26</v>
      </c>
      <c r="D629" s="16"/>
      <c r="E629" s="16" t="s">
        <v>126</v>
      </c>
      <c r="F629" s="16" t="s">
        <v>213</v>
      </c>
      <c r="G629" s="20" t="str">
        <f>IFERROR(VLOOKUP(F629,Sheet2!A:F,2,0),"")</f>
        <v>Malwa</v>
      </c>
      <c r="H629" s="44">
        <f>IFERROR(VLOOKUP(F629,Sheet2!A:G,7,0),"")</f>
        <v>50</v>
      </c>
      <c r="I629" s="56">
        <f t="shared" si="130"/>
        <v>2700</v>
      </c>
      <c r="J629" s="17">
        <v>79</v>
      </c>
      <c r="K629" s="21">
        <v>600</v>
      </c>
      <c r="L629" s="21">
        <v>0</v>
      </c>
      <c r="M629" s="21">
        <v>0</v>
      </c>
      <c r="N629" s="19">
        <f t="shared" si="119"/>
        <v>600</v>
      </c>
      <c r="O629" s="20">
        <v>1</v>
      </c>
      <c r="P629" s="20">
        <f>IFERROR(VLOOKUP(F629,Sheet2!$A:$F,4,0),"")</f>
        <v>919.43</v>
      </c>
      <c r="Q629" s="20">
        <f>IFERROR(VLOOKUP(F629,Sheet2!$A:$F,5,0),"")</f>
        <v>948.3</v>
      </c>
      <c r="R629" s="20">
        <f>IFERROR(VLOOKUP(F629,Sheet2!$A:$F,6,0),"")</f>
        <v>1030.25</v>
      </c>
      <c r="S629" s="48">
        <f t="shared" si="120"/>
        <v>551658</v>
      </c>
      <c r="T629" s="48">
        <f t="shared" si="121"/>
        <v>0</v>
      </c>
      <c r="U629" s="48">
        <f t="shared" si="122"/>
        <v>0</v>
      </c>
      <c r="V629" s="48">
        <f t="shared" si="123"/>
        <v>551658</v>
      </c>
      <c r="W629" s="48">
        <f t="shared" si="124"/>
        <v>288900</v>
      </c>
      <c r="X629" s="48">
        <f t="shared" si="125"/>
        <v>4050</v>
      </c>
      <c r="Y629" s="48">
        <f t="shared" si="126"/>
        <v>8446.08</v>
      </c>
      <c r="Z629" s="48">
        <f t="shared" si="127"/>
        <v>844.60800000000006</v>
      </c>
      <c r="AA629" s="48">
        <f t="shared" si="128"/>
        <v>8538.9868800000004</v>
      </c>
      <c r="AB629" s="42">
        <f t="shared" si="129"/>
        <v>862437.67487999995</v>
      </c>
    </row>
    <row r="630" spans="1:28" x14ac:dyDescent="0.25">
      <c r="A630" s="41">
        <v>45407</v>
      </c>
      <c r="B630" s="44" t="str">
        <f t="shared" si="118"/>
        <v>Apr</v>
      </c>
      <c r="C630" s="16" t="s">
        <v>26</v>
      </c>
      <c r="D630" s="16"/>
      <c r="E630" s="16" t="s">
        <v>126</v>
      </c>
      <c r="F630" s="16" t="s">
        <v>213</v>
      </c>
      <c r="G630" s="20" t="str">
        <f>IFERROR(VLOOKUP(F630,Sheet2!A:F,2,0),"")</f>
        <v>Malwa</v>
      </c>
      <c r="H630" s="44">
        <f>IFERROR(VLOOKUP(F630,Sheet2!A:G,7,0),"")</f>
        <v>50</v>
      </c>
      <c r="I630" s="56">
        <f t="shared" si="130"/>
        <v>1800</v>
      </c>
      <c r="J630" s="17">
        <v>80</v>
      </c>
      <c r="K630" s="21">
        <v>0</v>
      </c>
      <c r="L630" s="21">
        <v>400</v>
      </c>
      <c r="M630" s="21">
        <v>0</v>
      </c>
      <c r="N630" s="19">
        <f t="shared" si="119"/>
        <v>400</v>
      </c>
      <c r="O630" s="20">
        <v>1</v>
      </c>
      <c r="P630" s="20">
        <f>IFERROR(VLOOKUP(F630,Sheet2!$A:$F,4,0),"")</f>
        <v>919.43</v>
      </c>
      <c r="Q630" s="20">
        <f>IFERROR(VLOOKUP(F630,Sheet2!$A:$F,5,0),"")</f>
        <v>948.3</v>
      </c>
      <c r="R630" s="20">
        <f>IFERROR(VLOOKUP(F630,Sheet2!$A:$F,6,0),"")</f>
        <v>1030.25</v>
      </c>
      <c r="S630" s="48">
        <f t="shared" si="120"/>
        <v>0</v>
      </c>
      <c r="T630" s="48">
        <f t="shared" si="121"/>
        <v>379320</v>
      </c>
      <c r="U630" s="48">
        <f t="shared" si="122"/>
        <v>0</v>
      </c>
      <c r="V630" s="48">
        <f t="shared" si="123"/>
        <v>379320</v>
      </c>
      <c r="W630" s="48">
        <f t="shared" si="124"/>
        <v>192600</v>
      </c>
      <c r="X630" s="48">
        <f t="shared" si="125"/>
        <v>2700</v>
      </c>
      <c r="Y630" s="48">
        <f t="shared" si="126"/>
        <v>5746.2</v>
      </c>
      <c r="Z630" s="48">
        <f t="shared" si="127"/>
        <v>574.62</v>
      </c>
      <c r="AA630" s="48">
        <f t="shared" si="128"/>
        <v>5809.4081999999999</v>
      </c>
      <c r="AB630" s="42">
        <f t="shared" si="129"/>
        <v>586750.2281999999</v>
      </c>
    </row>
    <row r="631" spans="1:28" x14ac:dyDescent="0.25">
      <c r="A631" s="41">
        <v>45407</v>
      </c>
      <c r="B631" s="44" t="str">
        <f t="shared" si="118"/>
        <v>Apr</v>
      </c>
      <c r="C631" s="16" t="s">
        <v>26</v>
      </c>
      <c r="D631" s="16"/>
      <c r="E631" s="16" t="s">
        <v>126</v>
      </c>
      <c r="F631" s="16" t="s">
        <v>213</v>
      </c>
      <c r="G631" s="20" t="str">
        <f>IFERROR(VLOOKUP(F631,Sheet2!A:F,2,0),"")</f>
        <v>Malwa</v>
      </c>
      <c r="H631" s="44">
        <f>IFERROR(VLOOKUP(F631,Sheet2!A:G,7,0),"")</f>
        <v>50</v>
      </c>
      <c r="I631" s="56">
        <f t="shared" si="130"/>
        <v>1800</v>
      </c>
      <c r="J631" s="17">
        <v>81</v>
      </c>
      <c r="K631" s="21">
        <v>0</v>
      </c>
      <c r="L631" s="21">
        <v>0</v>
      </c>
      <c r="M631" s="21">
        <v>400</v>
      </c>
      <c r="N631" s="19">
        <f t="shared" si="119"/>
        <v>400</v>
      </c>
      <c r="O631" s="20">
        <v>1</v>
      </c>
      <c r="P631" s="20">
        <f>IFERROR(VLOOKUP(F631,Sheet2!$A:$F,4,0),"")</f>
        <v>919.43</v>
      </c>
      <c r="Q631" s="20">
        <f>IFERROR(VLOOKUP(F631,Sheet2!$A:$F,5,0),"")</f>
        <v>948.3</v>
      </c>
      <c r="R631" s="20">
        <f>IFERROR(VLOOKUP(F631,Sheet2!$A:$F,6,0),"")</f>
        <v>1030.25</v>
      </c>
      <c r="S631" s="48">
        <f t="shared" si="120"/>
        <v>0</v>
      </c>
      <c r="T631" s="48">
        <f t="shared" si="121"/>
        <v>0</v>
      </c>
      <c r="U631" s="48">
        <f t="shared" si="122"/>
        <v>412100</v>
      </c>
      <c r="V631" s="48">
        <f t="shared" si="123"/>
        <v>412100</v>
      </c>
      <c r="W631" s="48">
        <f t="shared" si="124"/>
        <v>192600</v>
      </c>
      <c r="X631" s="48">
        <f t="shared" si="125"/>
        <v>2700</v>
      </c>
      <c r="Y631" s="48">
        <f t="shared" si="126"/>
        <v>6074</v>
      </c>
      <c r="Z631" s="48">
        <f t="shared" si="127"/>
        <v>607.4</v>
      </c>
      <c r="AA631" s="48">
        <f t="shared" si="128"/>
        <v>6140.8140000000003</v>
      </c>
      <c r="AB631" s="42">
        <f t="shared" si="129"/>
        <v>620222.21400000004</v>
      </c>
    </row>
    <row r="632" spans="1:28" x14ac:dyDescent="0.25">
      <c r="A632" s="41">
        <v>45407</v>
      </c>
      <c r="B632" s="44" t="str">
        <f t="shared" si="118"/>
        <v>Apr</v>
      </c>
      <c r="C632" s="16" t="s">
        <v>26</v>
      </c>
      <c r="D632" s="16"/>
      <c r="E632" s="16" t="s">
        <v>122</v>
      </c>
      <c r="F632" s="16" t="s">
        <v>213</v>
      </c>
      <c r="G632" s="20" t="str">
        <f>IFERROR(VLOOKUP(F632,Sheet2!A:F,2,0),"")</f>
        <v>Malwa</v>
      </c>
      <c r="H632" s="44">
        <f>IFERROR(VLOOKUP(F632,Sheet2!A:G,7,0),"")</f>
        <v>50</v>
      </c>
      <c r="I632" s="56">
        <f t="shared" si="130"/>
        <v>2700</v>
      </c>
      <c r="J632" s="17">
        <v>82</v>
      </c>
      <c r="K632" s="21">
        <v>600</v>
      </c>
      <c r="L632" s="21">
        <v>0</v>
      </c>
      <c r="M632" s="21">
        <v>0</v>
      </c>
      <c r="N632" s="19">
        <f t="shared" si="119"/>
        <v>600</v>
      </c>
      <c r="O632" s="20">
        <v>1</v>
      </c>
      <c r="P632" s="20">
        <f>IFERROR(VLOOKUP(F632,Sheet2!$A:$F,4,0),"")</f>
        <v>919.43</v>
      </c>
      <c r="Q632" s="20">
        <f>IFERROR(VLOOKUP(F632,Sheet2!$A:$F,5,0),"")</f>
        <v>948.3</v>
      </c>
      <c r="R632" s="20">
        <f>IFERROR(VLOOKUP(F632,Sheet2!$A:$F,6,0),"")</f>
        <v>1030.25</v>
      </c>
      <c r="S632" s="48">
        <f t="shared" si="120"/>
        <v>551658</v>
      </c>
      <c r="T632" s="48">
        <f t="shared" si="121"/>
        <v>0</v>
      </c>
      <c r="U632" s="48">
        <f t="shared" si="122"/>
        <v>0</v>
      </c>
      <c r="V632" s="48">
        <f t="shared" si="123"/>
        <v>551658</v>
      </c>
      <c r="W632" s="48">
        <f t="shared" si="124"/>
        <v>288900</v>
      </c>
      <c r="X632" s="48">
        <f t="shared" si="125"/>
        <v>4050</v>
      </c>
      <c r="Y632" s="48">
        <f t="shared" si="126"/>
        <v>8446.08</v>
      </c>
      <c r="Z632" s="48">
        <f t="shared" si="127"/>
        <v>844.60800000000006</v>
      </c>
      <c r="AA632" s="48">
        <f t="shared" si="128"/>
        <v>8538.9868800000004</v>
      </c>
      <c r="AB632" s="42">
        <f t="shared" si="129"/>
        <v>862437.67487999995</v>
      </c>
    </row>
    <row r="633" spans="1:28" x14ac:dyDescent="0.25">
      <c r="A633" s="41">
        <v>45407</v>
      </c>
      <c r="B633" s="44" t="str">
        <f t="shared" si="118"/>
        <v>Apr</v>
      </c>
      <c r="C633" s="16" t="s">
        <v>26</v>
      </c>
      <c r="D633" s="16"/>
      <c r="E633" s="16" t="s">
        <v>122</v>
      </c>
      <c r="F633" s="16" t="s">
        <v>213</v>
      </c>
      <c r="G633" s="20" t="str">
        <f>IFERROR(VLOOKUP(F633,Sheet2!A:F,2,0),"")</f>
        <v>Malwa</v>
      </c>
      <c r="H633" s="44">
        <f>IFERROR(VLOOKUP(F633,Sheet2!A:G,7,0),"")</f>
        <v>50</v>
      </c>
      <c r="I633" s="56">
        <f t="shared" si="130"/>
        <v>1800</v>
      </c>
      <c r="J633" s="17">
        <v>83</v>
      </c>
      <c r="K633" s="21">
        <v>0</v>
      </c>
      <c r="L633" s="21">
        <v>400</v>
      </c>
      <c r="M633" s="21">
        <v>0</v>
      </c>
      <c r="N633" s="19">
        <f t="shared" si="119"/>
        <v>400</v>
      </c>
      <c r="O633" s="20">
        <v>1</v>
      </c>
      <c r="P633" s="20">
        <f>IFERROR(VLOOKUP(F633,Sheet2!$A:$F,4,0),"")</f>
        <v>919.43</v>
      </c>
      <c r="Q633" s="20">
        <f>IFERROR(VLOOKUP(F633,Sheet2!$A:$F,5,0),"")</f>
        <v>948.3</v>
      </c>
      <c r="R633" s="20">
        <f>IFERROR(VLOOKUP(F633,Sheet2!$A:$F,6,0),"")</f>
        <v>1030.25</v>
      </c>
      <c r="S633" s="48">
        <f t="shared" si="120"/>
        <v>0</v>
      </c>
      <c r="T633" s="48">
        <f t="shared" si="121"/>
        <v>379320</v>
      </c>
      <c r="U633" s="48">
        <f t="shared" si="122"/>
        <v>0</v>
      </c>
      <c r="V633" s="48">
        <f t="shared" si="123"/>
        <v>379320</v>
      </c>
      <c r="W633" s="48">
        <f t="shared" si="124"/>
        <v>192600</v>
      </c>
      <c r="X633" s="48">
        <f t="shared" si="125"/>
        <v>2700</v>
      </c>
      <c r="Y633" s="48">
        <f t="shared" si="126"/>
        <v>5746.2</v>
      </c>
      <c r="Z633" s="48">
        <f t="shared" si="127"/>
        <v>574.62</v>
      </c>
      <c r="AA633" s="48">
        <f t="shared" si="128"/>
        <v>5809.4081999999999</v>
      </c>
      <c r="AB633" s="42">
        <f t="shared" si="129"/>
        <v>586750.2281999999</v>
      </c>
    </row>
    <row r="634" spans="1:28" x14ac:dyDescent="0.25">
      <c r="A634" s="41">
        <v>45407</v>
      </c>
      <c r="B634" s="44" t="str">
        <f t="shared" si="118"/>
        <v>Apr</v>
      </c>
      <c r="C634" s="16" t="s">
        <v>26</v>
      </c>
      <c r="D634" s="16"/>
      <c r="E634" s="16" t="s">
        <v>122</v>
      </c>
      <c r="F634" s="16" t="s">
        <v>213</v>
      </c>
      <c r="G634" s="20" t="str">
        <f>IFERROR(VLOOKUP(F634,Sheet2!A:F,2,0),"")</f>
        <v>Malwa</v>
      </c>
      <c r="H634" s="44">
        <f>IFERROR(VLOOKUP(F634,Sheet2!A:G,7,0),"")</f>
        <v>50</v>
      </c>
      <c r="I634" s="56">
        <f t="shared" si="130"/>
        <v>1800</v>
      </c>
      <c r="J634" s="17">
        <v>84</v>
      </c>
      <c r="K634" s="21">
        <v>0</v>
      </c>
      <c r="L634" s="21">
        <v>0</v>
      </c>
      <c r="M634" s="21">
        <v>400</v>
      </c>
      <c r="N634" s="19">
        <f t="shared" si="119"/>
        <v>400</v>
      </c>
      <c r="O634" s="20">
        <v>1</v>
      </c>
      <c r="P634" s="20">
        <f>IFERROR(VLOOKUP(F634,Sheet2!$A:$F,4,0),"")</f>
        <v>919.43</v>
      </c>
      <c r="Q634" s="20">
        <f>IFERROR(VLOOKUP(F634,Sheet2!$A:$F,5,0),"")</f>
        <v>948.3</v>
      </c>
      <c r="R634" s="20">
        <f>IFERROR(VLOOKUP(F634,Sheet2!$A:$F,6,0),"")</f>
        <v>1030.25</v>
      </c>
      <c r="S634" s="48">
        <f t="shared" si="120"/>
        <v>0</v>
      </c>
      <c r="T634" s="48">
        <f t="shared" si="121"/>
        <v>0</v>
      </c>
      <c r="U634" s="48">
        <f t="shared" si="122"/>
        <v>412100</v>
      </c>
      <c r="V634" s="48">
        <f t="shared" si="123"/>
        <v>412100</v>
      </c>
      <c r="W634" s="48">
        <f t="shared" si="124"/>
        <v>192600</v>
      </c>
      <c r="X634" s="48">
        <f t="shared" si="125"/>
        <v>2700</v>
      </c>
      <c r="Y634" s="48">
        <f t="shared" si="126"/>
        <v>6074</v>
      </c>
      <c r="Z634" s="48">
        <f t="shared" si="127"/>
        <v>607.4</v>
      </c>
      <c r="AA634" s="48">
        <f t="shared" si="128"/>
        <v>6140.8140000000003</v>
      </c>
      <c r="AB634" s="42">
        <f t="shared" si="129"/>
        <v>620222.21400000004</v>
      </c>
    </row>
    <row r="635" spans="1:28" x14ac:dyDescent="0.25">
      <c r="A635" s="41">
        <v>45407</v>
      </c>
      <c r="B635" s="44" t="str">
        <f t="shared" si="118"/>
        <v>Apr</v>
      </c>
      <c r="C635" s="16" t="s">
        <v>26</v>
      </c>
      <c r="D635" s="16"/>
      <c r="E635" s="16" t="s">
        <v>131</v>
      </c>
      <c r="F635" s="16" t="s">
        <v>213</v>
      </c>
      <c r="G635" s="20" t="str">
        <f>IFERROR(VLOOKUP(F635,Sheet2!A:F,2,0),"")</f>
        <v>Malwa</v>
      </c>
      <c r="H635" s="44">
        <f>IFERROR(VLOOKUP(F635,Sheet2!A:G,7,0),"")</f>
        <v>50</v>
      </c>
      <c r="I635" s="56">
        <f t="shared" si="130"/>
        <v>2700</v>
      </c>
      <c r="J635" s="17">
        <v>85</v>
      </c>
      <c r="K635" s="21">
        <v>600</v>
      </c>
      <c r="L635" s="21">
        <v>0</v>
      </c>
      <c r="M635" s="21">
        <v>0</v>
      </c>
      <c r="N635" s="19">
        <f t="shared" si="119"/>
        <v>600</v>
      </c>
      <c r="O635" s="20">
        <v>1</v>
      </c>
      <c r="P635" s="20">
        <f>IFERROR(VLOOKUP(F635,Sheet2!$A:$F,4,0),"")</f>
        <v>919.43</v>
      </c>
      <c r="Q635" s="20">
        <f>IFERROR(VLOOKUP(F635,Sheet2!$A:$F,5,0),"")</f>
        <v>948.3</v>
      </c>
      <c r="R635" s="20">
        <f>IFERROR(VLOOKUP(F635,Sheet2!$A:$F,6,0),"")</f>
        <v>1030.25</v>
      </c>
      <c r="S635" s="48">
        <f t="shared" si="120"/>
        <v>551658</v>
      </c>
      <c r="T635" s="48">
        <f t="shared" si="121"/>
        <v>0</v>
      </c>
      <c r="U635" s="48">
        <f t="shared" si="122"/>
        <v>0</v>
      </c>
      <c r="V635" s="48">
        <f t="shared" si="123"/>
        <v>551658</v>
      </c>
      <c r="W635" s="48">
        <f t="shared" si="124"/>
        <v>288900</v>
      </c>
      <c r="X635" s="48">
        <f t="shared" si="125"/>
        <v>4050</v>
      </c>
      <c r="Y635" s="48">
        <f t="shared" si="126"/>
        <v>8446.08</v>
      </c>
      <c r="Z635" s="48">
        <f t="shared" si="127"/>
        <v>844.60800000000006</v>
      </c>
      <c r="AA635" s="48">
        <f t="shared" si="128"/>
        <v>8538.9868800000004</v>
      </c>
      <c r="AB635" s="42">
        <f t="shared" si="129"/>
        <v>862437.67487999995</v>
      </c>
    </row>
    <row r="636" spans="1:28" x14ac:dyDescent="0.25">
      <c r="A636" s="41">
        <v>45407</v>
      </c>
      <c r="B636" s="44" t="str">
        <f t="shared" si="118"/>
        <v>Apr</v>
      </c>
      <c r="C636" s="16" t="s">
        <v>26</v>
      </c>
      <c r="D636" s="16"/>
      <c r="E636" s="16" t="s">
        <v>131</v>
      </c>
      <c r="F636" s="16" t="s">
        <v>213</v>
      </c>
      <c r="G636" s="20" t="str">
        <f>IFERROR(VLOOKUP(F636,Sheet2!A:F,2,0),"")</f>
        <v>Malwa</v>
      </c>
      <c r="H636" s="44">
        <f>IFERROR(VLOOKUP(F636,Sheet2!A:G,7,0),"")</f>
        <v>50</v>
      </c>
      <c r="I636" s="56">
        <f t="shared" si="130"/>
        <v>1800</v>
      </c>
      <c r="J636" s="17">
        <v>86</v>
      </c>
      <c r="K636" s="21">
        <v>0</v>
      </c>
      <c r="L636" s="21">
        <v>400</v>
      </c>
      <c r="M636" s="21">
        <v>0</v>
      </c>
      <c r="N636" s="19">
        <f t="shared" si="119"/>
        <v>400</v>
      </c>
      <c r="O636" s="20">
        <v>1</v>
      </c>
      <c r="P636" s="20">
        <f>IFERROR(VLOOKUP(F636,Sheet2!$A:$F,4,0),"")</f>
        <v>919.43</v>
      </c>
      <c r="Q636" s="20">
        <f>IFERROR(VLOOKUP(F636,Sheet2!$A:$F,5,0),"")</f>
        <v>948.3</v>
      </c>
      <c r="R636" s="20">
        <f>IFERROR(VLOOKUP(F636,Sheet2!$A:$F,6,0),"")</f>
        <v>1030.25</v>
      </c>
      <c r="S636" s="48">
        <f t="shared" si="120"/>
        <v>0</v>
      </c>
      <c r="T636" s="48">
        <f t="shared" si="121"/>
        <v>379320</v>
      </c>
      <c r="U636" s="48">
        <f t="shared" si="122"/>
        <v>0</v>
      </c>
      <c r="V636" s="48">
        <f t="shared" si="123"/>
        <v>379320</v>
      </c>
      <c r="W636" s="48">
        <f t="shared" si="124"/>
        <v>192600</v>
      </c>
      <c r="X636" s="48">
        <f t="shared" si="125"/>
        <v>2700</v>
      </c>
      <c r="Y636" s="48">
        <f t="shared" si="126"/>
        <v>5746.2</v>
      </c>
      <c r="Z636" s="48">
        <f t="shared" si="127"/>
        <v>574.62</v>
      </c>
      <c r="AA636" s="48">
        <f t="shared" si="128"/>
        <v>5809.4081999999999</v>
      </c>
      <c r="AB636" s="42">
        <f t="shared" si="129"/>
        <v>586750.2281999999</v>
      </c>
    </row>
    <row r="637" spans="1:28" x14ac:dyDescent="0.25">
      <c r="A637" s="41">
        <v>45407</v>
      </c>
      <c r="B637" s="44" t="str">
        <f t="shared" si="118"/>
        <v>Apr</v>
      </c>
      <c r="C637" s="16" t="s">
        <v>26</v>
      </c>
      <c r="D637" s="16"/>
      <c r="E637" s="16" t="s">
        <v>131</v>
      </c>
      <c r="F637" s="16" t="s">
        <v>213</v>
      </c>
      <c r="G637" s="20" t="str">
        <f>IFERROR(VLOOKUP(F637,Sheet2!A:F,2,0),"")</f>
        <v>Malwa</v>
      </c>
      <c r="H637" s="44">
        <f>IFERROR(VLOOKUP(F637,Sheet2!A:G,7,0),"")</f>
        <v>50</v>
      </c>
      <c r="I637" s="56">
        <f t="shared" si="130"/>
        <v>1800</v>
      </c>
      <c r="J637" s="17">
        <v>87</v>
      </c>
      <c r="K637" s="21">
        <v>0</v>
      </c>
      <c r="L637" s="21">
        <v>0</v>
      </c>
      <c r="M637" s="21">
        <v>400</v>
      </c>
      <c r="N637" s="19">
        <f t="shared" si="119"/>
        <v>400</v>
      </c>
      <c r="O637" s="20">
        <v>1</v>
      </c>
      <c r="P637" s="20">
        <f>IFERROR(VLOOKUP(F637,Sheet2!$A:$F,4,0),"")</f>
        <v>919.43</v>
      </c>
      <c r="Q637" s="20">
        <f>IFERROR(VLOOKUP(F637,Sheet2!$A:$F,5,0),"")</f>
        <v>948.3</v>
      </c>
      <c r="R637" s="20">
        <f>IFERROR(VLOOKUP(F637,Sheet2!$A:$F,6,0),"")</f>
        <v>1030.25</v>
      </c>
      <c r="S637" s="48">
        <f t="shared" si="120"/>
        <v>0</v>
      </c>
      <c r="T637" s="48">
        <f t="shared" si="121"/>
        <v>0</v>
      </c>
      <c r="U637" s="48">
        <f t="shared" si="122"/>
        <v>412100</v>
      </c>
      <c r="V637" s="48">
        <f t="shared" si="123"/>
        <v>412100</v>
      </c>
      <c r="W637" s="48">
        <f t="shared" si="124"/>
        <v>192600</v>
      </c>
      <c r="X637" s="48">
        <f t="shared" si="125"/>
        <v>2700</v>
      </c>
      <c r="Y637" s="48">
        <f t="shared" si="126"/>
        <v>6074</v>
      </c>
      <c r="Z637" s="48">
        <f t="shared" si="127"/>
        <v>607.4</v>
      </c>
      <c r="AA637" s="48">
        <f t="shared" si="128"/>
        <v>6140.8140000000003</v>
      </c>
      <c r="AB637" s="42">
        <f t="shared" si="129"/>
        <v>620222.21400000004</v>
      </c>
    </row>
    <row r="638" spans="1:28" x14ac:dyDescent="0.25">
      <c r="A638" s="41">
        <v>45407</v>
      </c>
      <c r="B638" s="44" t="str">
        <f t="shared" si="118"/>
        <v>Apr</v>
      </c>
      <c r="C638" s="16" t="s">
        <v>44</v>
      </c>
      <c r="D638" s="16"/>
      <c r="E638" s="16" t="s">
        <v>45</v>
      </c>
      <c r="F638" s="16" t="s">
        <v>223</v>
      </c>
      <c r="G638" s="20" t="str">
        <f>IFERROR(VLOOKUP(F638,Sheet2!A:F,2,0),"")</f>
        <v>Jalwa Mota Santra</v>
      </c>
      <c r="H638" s="44">
        <f>IFERROR(VLOOKUP(F638,Sheet2!A:G,7,0),"")</f>
        <v>50</v>
      </c>
      <c r="I638" s="56">
        <f t="shared" si="130"/>
        <v>1125</v>
      </c>
      <c r="J638" s="17">
        <v>102</v>
      </c>
      <c r="K638" s="21">
        <v>100</v>
      </c>
      <c r="L638" s="21">
        <v>100</v>
      </c>
      <c r="M638" s="21">
        <v>50</v>
      </c>
      <c r="N638" s="19">
        <f t="shared" si="119"/>
        <v>250</v>
      </c>
      <c r="O638" s="20">
        <v>1</v>
      </c>
      <c r="P638" s="20">
        <f>IFERROR(VLOOKUP(F638,Sheet2!$A:$F,4,0),"")</f>
        <v>919.43</v>
      </c>
      <c r="Q638" s="20">
        <f>IFERROR(VLOOKUP(F638,Sheet2!$A:$F,5,0),"")</f>
        <v>948.3</v>
      </c>
      <c r="R638" s="20">
        <f>IFERROR(VLOOKUP(F638,Sheet2!$A:$F,6,0),"")</f>
        <v>1030.25</v>
      </c>
      <c r="S638" s="48">
        <f t="shared" si="120"/>
        <v>91943</v>
      </c>
      <c r="T638" s="48">
        <f t="shared" si="121"/>
        <v>94830</v>
      </c>
      <c r="U638" s="48">
        <f t="shared" si="122"/>
        <v>51512.5</v>
      </c>
      <c r="V638" s="48">
        <f t="shared" si="123"/>
        <v>238285.5</v>
      </c>
      <c r="W638" s="48">
        <f t="shared" si="124"/>
        <v>120375</v>
      </c>
      <c r="X638" s="48">
        <f t="shared" si="125"/>
        <v>1687.5</v>
      </c>
      <c r="Y638" s="48">
        <f t="shared" si="126"/>
        <v>3603.48</v>
      </c>
      <c r="Z638" s="48">
        <f t="shared" si="127"/>
        <v>360.34800000000001</v>
      </c>
      <c r="AA638" s="48">
        <f t="shared" si="128"/>
        <v>3643.1182799999997</v>
      </c>
      <c r="AB638" s="42">
        <f t="shared" si="129"/>
        <v>367954.94627999997</v>
      </c>
    </row>
    <row r="639" spans="1:28" x14ac:dyDescent="0.25">
      <c r="A639" s="41">
        <v>45407</v>
      </c>
      <c r="B639" s="44" t="str">
        <f t="shared" si="118"/>
        <v>Apr</v>
      </c>
      <c r="C639" s="16" t="s">
        <v>44</v>
      </c>
      <c r="D639" s="16"/>
      <c r="E639" s="16" t="s">
        <v>45</v>
      </c>
      <c r="F639" s="16" t="s">
        <v>221</v>
      </c>
      <c r="G639" s="20" t="str">
        <f>IFERROR(VLOOKUP(F639,Sheet2!A:F,2,0),"")</f>
        <v>Jugni Apple Vodka</v>
      </c>
      <c r="H639" s="44">
        <f>IFERROR(VLOOKUP(F639,Sheet2!A:G,7,0),"")</f>
        <v>50</v>
      </c>
      <c r="I639" s="56">
        <f t="shared" si="130"/>
        <v>450</v>
      </c>
      <c r="J639" s="17">
        <v>102</v>
      </c>
      <c r="K639" s="21">
        <v>50</v>
      </c>
      <c r="L639" s="21">
        <v>50</v>
      </c>
      <c r="M639" s="21">
        <v>0</v>
      </c>
      <c r="N639" s="19">
        <f t="shared" si="119"/>
        <v>100</v>
      </c>
      <c r="O639" s="20">
        <v>1</v>
      </c>
      <c r="P639" s="20">
        <f>IFERROR(VLOOKUP(F639,Sheet2!$A:$F,4,0),"")</f>
        <v>919.43</v>
      </c>
      <c r="Q639" s="20">
        <f>IFERROR(VLOOKUP(F639,Sheet2!$A:$F,5,0),"")</f>
        <v>948.3</v>
      </c>
      <c r="R639" s="20">
        <f>IFERROR(VLOOKUP(F639,Sheet2!$A:$F,6,0),"")</f>
        <v>1030.25</v>
      </c>
      <c r="S639" s="48">
        <f t="shared" si="120"/>
        <v>45971.5</v>
      </c>
      <c r="T639" s="48">
        <f t="shared" si="121"/>
        <v>47415</v>
      </c>
      <c r="U639" s="48">
        <f t="shared" si="122"/>
        <v>0</v>
      </c>
      <c r="V639" s="48">
        <f t="shared" si="123"/>
        <v>93386.5</v>
      </c>
      <c r="W639" s="48">
        <f t="shared" si="124"/>
        <v>48150</v>
      </c>
      <c r="X639" s="48">
        <f t="shared" si="125"/>
        <v>675</v>
      </c>
      <c r="Y639" s="48">
        <f t="shared" si="126"/>
        <v>1422.115</v>
      </c>
      <c r="Z639" s="48">
        <f t="shared" si="127"/>
        <v>142.2115</v>
      </c>
      <c r="AA639" s="48">
        <f t="shared" si="128"/>
        <v>1437.7582649999999</v>
      </c>
      <c r="AB639" s="42">
        <f t="shared" si="129"/>
        <v>145213.58476500001</v>
      </c>
    </row>
    <row r="640" spans="1:28" x14ac:dyDescent="0.25">
      <c r="A640" s="41">
        <v>45407</v>
      </c>
      <c r="B640" s="44" t="str">
        <f t="shared" si="118"/>
        <v>Apr</v>
      </c>
      <c r="C640" s="16" t="s">
        <v>44</v>
      </c>
      <c r="D640" s="16"/>
      <c r="E640" s="16" t="s">
        <v>83</v>
      </c>
      <c r="F640" s="16" t="s">
        <v>223</v>
      </c>
      <c r="G640" s="20" t="str">
        <f>IFERROR(VLOOKUP(F640,Sheet2!A:F,2,0),"")</f>
        <v>Jalwa Mota Santra</v>
      </c>
      <c r="H640" s="44">
        <f>IFERROR(VLOOKUP(F640,Sheet2!A:G,7,0),"")</f>
        <v>50</v>
      </c>
      <c r="I640" s="56">
        <f t="shared" si="130"/>
        <v>1575</v>
      </c>
      <c r="J640" s="17">
        <v>103</v>
      </c>
      <c r="K640" s="21">
        <v>200</v>
      </c>
      <c r="L640" s="21">
        <v>150</v>
      </c>
      <c r="M640" s="21">
        <v>0</v>
      </c>
      <c r="N640" s="19">
        <f t="shared" si="119"/>
        <v>350</v>
      </c>
      <c r="O640" s="20">
        <v>1</v>
      </c>
      <c r="P640" s="20">
        <f>IFERROR(VLOOKUP(F640,Sheet2!$A:$F,4,0),"")</f>
        <v>919.43</v>
      </c>
      <c r="Q640" s="20">
        <f>IFERROR(VLOOKUP(F640,Sheet2!$A:$F,5,0),"")</f>
        <v>948.3</v>
      </c>
      <c r="R640" s="20">
        <f>IFERROR(VLOOKUP(F640,Sheet2!$A:$F,6,0),"")</f>
        <v>1030.25</v>
      </c>
      <c r="S640" s="48">
        <f t="shared" si="120"/>
        <v>183886</v>
      </c>
      <c r="T640" s="48">
        <f t="shared" si="121"/>
        <v>142245</v>
      </c>
      <c r="U640" s="48">
        <f t="shared" si="122"/>
        <v>0</v>
      </c>
      <c r="V640" s="48">
        <f t="shared" si="123"/>
        <v>326131</v>
      </c>
      <c r="W640" s="48">
        <f t="shared" si="124"/>
        <v>168525</v>
      </c>
      <c r="X640" s="48">
        <f t="shared" si="125"/>
        <v>2362.5</v>
      </c>
      <c r="Y640" s="48">
        <f t="shared" si="126"/>
        <v>4970.1850000000004</v>
      </c>
      <c r="Z640" s="48">
        <f t="shared" si="127"/>
        <v>497.01850000000007</v>
      </c>
      <c r="AA640" s="48">
        <f t="shared" si="128"/>
        <v>5024.857035</v>
      </c>
      <c r="AB640" s="42">
        <f t="shared" si="129"/>
        <v>507510.560535</v>
      </c>
    </row>
    <row r="641" spans="1:28" x14ac:dyDescent="0.25">
      <c r="A641" s="41">
        <v>45407</v>
      </c>
      <c r="B641" s="44" t="str">
        <f t="shared" si="118"/>
        <v>Apr</v>
      </c>
      <c r="C641" s="16" t="s">
        <v>44</v>
      </c>
      <c r="D641" s="16"/>
      <c r="E641" s="16" t="s">
        <v>51</v>
      </c>
      <c r="F641" s="16" t="s">
        <v>223</v>
      </c>
      <c r="G641" s="20" t="str">
        <f>IFERROR(VLOOKUP(F641,Sheet2!A:F,2,0),"")</f>
        <v>Jalwa Mota Santra</v>
      </c>
      <c r="H641" s="44">
        <f>IFERROR(VLOOKUP(F641,Sheet2!A:G,7,0),"")</f>
        <v>50</v>
      </c>
      <c r="I641" s="56">
        <f t="shared" si="130"/>
        <v>1575</v>
      </c>
      <c r="J641" s="17">
        <v>104</v>
      </c>
      <c r="K641" s="21">
        <v>200</v>
      </c>
      <c r="L641" s="21">
        <v>150</v>
      </c>
      <c r="M641" s="21">
        <v>0</v>
      </c>
      <c r="N641" s="19">
        <f t="shared" si="119"/>
        <v>350</v>
      </c>
      <c r="O641" s="20">
        <v>1</v>
      </c>
      <c r="P641" s="20">
        <f>IFERROR(VLOOKUP(F641,Sheet2!$A:$F,4,0),"")</f>
        <v>919.43</v>
      </c>
      <c r="Q641" s="20">
        <f>IFERROR(VLOOKUP(F641,Sheet2!$A:$F,5,0),"")</f>
        <v>948.3</v>
      </c>
      <c r="R641" s="20">
        <f>IFERROR(VLOOKUP(F641,Sheet2!$A:$F,6,0),"")</f>
        <v>1030.25</v>
      </c>
      <c r="S641" s="48">
        <f t="shared" si="120"/>
        <v>183886</v>
      </c>
      <c r="T641" s="48">
        <f t="shared" si="121"/>
        <v>142245</v>
      </c>
      <c r="U641" s="48">
        <f t="shared" si="122"/>
        <v>0</v>
      </c>
      <c r="V641" s="48">
        <f t="shared" si="123"/>
        <v>326131</v>
      </c>
      <c r="W641" s="48">
        <f t="shared" si="124"/>
        <v>168525</v>
      </c>
      <c r="X641" s="48">
        <f t="shared" si="125"/>
        <v>2362.5</v>
      </c>
      <c r="Y641" s="48">
        <f t="shared" si="126"/>
        <v>4970.1850000000004</v>
      </c>
      <c r="Z641" s="48">
        <f t="shared" si="127"/>
        <v>497.01850000000007</v>
      </c>
      <c r="AA641" s="48">
        <f t="shared" si="128"/>
        <v>5024.857035</v>
      </c>
      <c r="AB641" s="42">
        <f t="shared" si="129"/>
        <v>507510.560535</v>
      </c>
    </row>
    <row r="642" spans="1:28" x14ac:dyDescent="0.25">
      <c r="A642" s="41">
        <v>45407</v>
      </c>
      <c r="B642" s="44" t="str">
        <f t="shared" si="118"/>
        <v>Apr</v>
      </c>
      <c r="C642" s="16" t="s">
        <v>44</v>
      </c>
      <c r="D642" s="16"/>
      <c r="E642" s="16" t="s">
        <v>45</v>
      </c>
      <c r="F642" s="16" t="s">
        <v>223</v>
      </c>
      <c r="G642" s="20" t="str">
        <f>IFERROR(VLOOKUP(F642,Sheet2!A:F,2,0),"")</f>
        <v>Jalwa Mota Santra</v>
      </c>
      <c r="H642" s="44">
        <f>IFERROR(VLOOKUP(F642,Sheet2!A:G,7,0),"")</f>
        <v>50</v>
      </c>
      <c r="I642" s="56">
        <f t="shared" si="130"/>
        <v>1575</v>
      </c>
      <c r="J642" s="17">
        <v>105</v>
      </c>
      <c r="K642" s="21">
        <v>200</v>
      </c>
      <c r="L642" s="21">
        <v>150</v>
      </c>
      <c r="M642" s="21">
        <v>0</v>
      </c>
      <c r="N642" s="19">
        <f t="shared" si="119"/>
        <v>350</v>
      </c>
      <c r="O642" s="20">
        <v>1</v>
      </c>
      <c r="P642" s="20">
        <f>IFERROR(VLOOKUP(F642,Sheet2!$A:$F,4,0),"")</f>
        <v>919.43</v>
      </c>
      <c r="Q642" s="20">
        <f>IFERROR(VLOOKUP(F642,Sheet2!$A:$F,5,0),"")</f>
        <v>948.3</v>
      </c>
      <c r="R642" s="20">
        <f>IFERROR(VLOOKUP(F642,Sheet2!$A:$F,6,0),"")</f>
        <v>1030.25</v>
      </c>
      <c r="S642" s="48">
        <f t="shared" si="120"/>
        <v>183886</v>
      </c>
      <c r="T642" s="48">
        <f t="shared" si="121"/>
        <v>142245</v>
      </c>
      <c r="U642" s="48">
        <f t="shared" si="122"/>
        <v>0</v>
      </c>
      <c r="V642" s="48">
        <f t="shared" si="123"/>
        <v>326131</v>
      </c>
      <c r="W642" s="48">
        <f t="shared" si="124"/>
        <v>168525</v>
      </c>
      <c r="X642" s="48">
        <f t="shared" si="125"/>
        <v>2362.5</v>
      </c>
      <c r="Y642" s="48">
        <f t="shared" si="126"/>
        <v>4970.1850000000004</v>
      </c>
      <c r="Z642" s="48">
        <f t="shared" si="127"/>
        <v>497.01850000000007</v>
      </c>
      <c r="AA642" s="48">
        <f t="shared" si="128"/>
        <v>5024.857035</v>
      </c>
      <c r="AB642" s="42">
        <f t="shared" si="129"/>
        <v>507510.560535</v>
      </c>
    </row>
    <row r="643" spans="1:28" x14ac:dyDescent="0.25">
      <c r="A643" s="41">
        <v>45407</v>
      </c>
      <c r="B643" s="44" t="str">
        <f t="shared" si="118"/>
        <v>Apr</v>
      </c>
      <c r="C643" s="16" t="s">
        <v>44</v>
      </c>
      <c r="D643" s="16"/>
      <c r="E643" s="16" t="s">
        <v>79</v>
      </c>
      <c r="F643" s="16" t="s">
        <v>223</v>
      </c>
      <c r="G643" s="20" t="str">
        <f>IFERROR(VLOOKUP(F643,Sheet2!A:F,2,0),"")</f>
        <v>Jalwa Mota Santra</v>
      </c>
      <c r="H643" s="44">
        <f>IFERROR(VLOOKUP(F643,Sheet2!A:G,7,0),"")</f>
        <v>50</v>
      </c>
      <c r="I643" s="56">
        <f t="shared" si="130"/>
        <v>1575</v>
      </c>
      <c r="J643" s="17">
        <v>106</v>
      </c>
      <c r="K643" s="21">
        <v>200</v>
      </c>
      <c r="L643" s="21">
        <v>150</v>
      </c>
      <c r="M643" s="21">
        <v>0</v>
      </c>
      <c r="N643" s="19">
        <f t="shared" si="119"/>
        <v>350</v>
      </c>
      <c r="O643" s="20">
        <v>1</v>
      </c>
      <c r="P643" s="20">
        <f>IFERROR(VLOOKUP(F643,Sheet2!$A:$F,4,0),"")</f>
        <v>919.43</v>
      </c>
      <c r="Q643" s="20">
        <f>IFERROR(VLOOKUP(F643,Sheet2!$A:$F,5,0),"")</f>
        <v>948.3</v>
      </c>
      <c r="R643" s="20">
        <f>IFERROR(VLOOKUP(F643,Sheet2!$A:$F,6,0),"")</f>
        <v>1030.25</v>
      </c>
      <c r="S643" s="48">
        <f t="shared" si="120"/>
        <v>183886</v>
      </c>
      <c r="T643" s="48">
        <f t="shared" si="121"/>
        <v>142245</v>
      </c>
      <c r="U643" s="48">
        <f t="shared" si="122"/>
        <v>0</v>
      </c>
      <c r="V643" s="48">
        <f t="shared" si="123"/>
        <v>326131</v>
      </c>
      <c r="W643" s="48">
        <f t="shared" si="124"/>
        <v>168525</v>
      </c>
      <c r="X643" s="48">
        <f t="shared" si="125"/>
        <v>2362.5</v>
      </c>
      <c r="Y643" s="48">
        <f t="shared" si="126"/>
        <v>4970.1850000000004</v>
      </c>
      <c r="Z643" s="48">
        <f t="shared" si="127"/>
        <v>497.01850000000007</v>
      </c>
      <c r="AA643" s="48">
        <f t="shared" si="128"/>
        <v>5024.857035</v>
      </c>
      <c r="AB643" s="42">
        <f t="shared" si="129"/>
        <v>507510.560535</v>
      </c>
    </row>
    <row r="644" spans="1:28" x14ac:dyDescent="0.25">
      <c r="A644" s="41">
        <v>45407</v>
      </c>
      <c r="B644" s="44" t="str">
        <f t="shared" si="118"/>
        <v>Apr</v>
      </c>
      <c r="C644" s="16" t="s">
        <v>44</v>
      </c>
      <c r="D644" s="16"/>
      <c r="E644" s="16" t="s">
        <v>46</v>
      </c>
      <c r="F644" s="16" t="s">
        <v>223</v>
      </c>
      <c r="G644" s="20" t="str">
        <f>IFERROR(VLOOKUP(F644,Sheet2!A:F,2,0),"")</f>
        <v>Jalwa Mota Santra</v>
      </c>
      <c r="H644" s="44">
        <f>IFERROR(VLOOKUP(F644,Sheet2!A:G,7,0),"")</f>
        <v>50</v>
      </c>
      <c r="I644" s="56">
        <f t="shared" si="130"/>
        <v>1575</v>
      </c>
      <c r="J644" s="17">
        <v>107</v>
      </c>
      <c r="K644" s="21">
        <v>100</v>
      </c>
      <c r="L644" s="21">
        <v>250</v>
      </c>
      <c r="M644" s="21">
        <v>0</v>
      </c>
      <c r="N644" s="19">
        <f t="shared" si="119"/>
        <v>350</v>
      </c>
      <c r="O644" s="20">
        <v>1</v>
      </c>
      <c r="P644" s="20">
        <f>IFERROR(VLOOKUP(F644,Sheet2!$A:$F,4,0),"")</f>
        <v>919.43</v>
      </c>
      <c r="Q644" s="20">
        <f>IFERROR(VLOOKUP(F644,Sheet2!$A:$F,5,0),"")</f>
        <v>948.3</v>
      </c>
      <c r="R644" s="20">
        <f>IFERROR(VLOOKUP(F644,Sheet2!$A:$F,6,0),"")</f>
        <v>1030.25</v>
      </c>
      <c r="S644" s="48">
        <f t="shared" si="120"/>
        <v>91943</v>
      </c>
      <c r="T644" s="48">
        <f t="shared" si="121"/>
        <v>237075</v>
      </c>
      <c r="U644" s="48">
        <f t="shared" si="122"/>
        <v>0</v>
      </c>
      <c r="V644" s="48">
        <f t="shared" si="123"/>
        <v>329018</v>
      </c>
      <c r="W644" s="48">
        <f t="shared" si="124"/>
        <v>168525</v>
      </c>
      <c r="X644" s="48">
        <f t="shared" si="125"/>
        <v>2362.5</v>
      </c>
      <c r="Y644" s="48">
        <f t="shared" si="126"/>
        <v>4999.0550000000003</v>
      </c>
      <c r="Z644" s="48">
        <f t="shared" si="127"/>
        <v>499.90550000000007</v>
      </c>
      <c r="AA644" s="48">
        <f t="shared" si="128"/>
        <v>5054.044605</v>
      </c>
      <c r="AB644" s="42">
        <f t="shared" si="129"/>
        <v>510458.50510499999</v>
      </c>
    </row>
    <row r="645" spans="1:28" x14ac:dyDescent="0.25">
      <c r="A645" s="41">
        <v>45407</v>
      </c>
      <c r="B645" s="44" t="str">
        <f t="shared" ref="B645:B708" si="131">TEXT(A645,"MMM")</f>
        <v>Apr</v>
      </c>
      <c r="C645" s="16" t="s">
        <v>44</v>
      </c>
      <c r="D645" s="16"/>
      <c r="E645" s="16" t="s">
        <v>46</v>
      </c>
      <c r="F645" s="16" t="s">
        <v>223</v>
      </c>
      <c r="G645" s="20" t="str">
        <f>IFERROR(VLOOKUP(F645,Sheet2!A:F,2,0),"")</f>
        <v>Jalwa Mota Santra</v>
      </c>
      <c r="H645" s="44">
        <f>IFERROR(VLOOKUP(F645,Sheet2!A:G,7,0),"")</f>
        <v>50</v>
      </c>
      <c r="I645" s="56">
        <f t="shared" si="130"/>
        <v>1575</v>
      </c>
      <c r="J645" s="17">
        <v>108</v>
      </c>
      <c r="K645" s="21">
        <v>0</v>
      </c>
      <c r="L645" s="21">
        <v>250</v>
      </c>
      <c r="M645" s="21">
        <v>100</v>
      </c>
      <c r="N645" s="19">
        <f t="shared" ref="N645:N708" si="132">SUM(K645:M645)</f>
        <v>350</v>
      </c>
      <c r="O645" s="20">
        <v>1</v>
      </c>
      <c r="P645" s="20">
        <f>IFERROR(VLOOKUP(F645,Sheet2!$A:$F,4,0),"")</f>
        <v>919.43</v>
      </c>
      <c r="Q645" s="20">
        <f>IFERROR(VLOOKUP(F645,Sheet2!$A:$F,5,0),"")</f>
        <v>948.3</v>
      </c>
      <c r="R645" s="20">
        <f>IFERROR(VLOOKUP(F645,Sheet2!$A:$F,6,0),"")</f>
        <v>1030.25</v>
      </c>
      <c r="S645" s="48">
        <f t="shared" ref="S645:S708" si="133">IFERROR(K645*P645," ")</f>
        <v>0</v>
      </c>
      <c r="T645" s="48">
        <f t="shared" ref="T645:T708" si="134">IFERROR(Q645*L645," ")</f>
        <v>237075</v>
      </c>
      <c r="U645" s="48">
        <f t="shared" ref="U645:U708" si="135">IFERROR(R645*M645," ")</f>
        <v>103025</v>
      </c>
      <c r="V645" s="48">
        <f t="shared" ref="V645:V708" si="136">SUM(S645:U645)</f>
        <v>340100</v>
      </c>
      <c r="W645" s="48">
        <f t="shared" ref="W645:W708" si="137">IFERROR(IF(O645=1,I645*107)," ")+IFERROR(IF(O645=2,I645*53.5)," ")</f>
        <v>168525</v>
      </c>
      <c r="X645" s="48">
        <f t="shared" ref="X645:X708" si="138">I645*1.5</f>
        <v>2362.5</v>
      </c>
      <c r="Y645" s="48">
        <f t="shared" ref="Y645:Y708" si="139">IFERROR(SUM(V645:X645)*1%," ")</f>
        <v>5109.875</v>
      </c>
      <c r="Z645" s="48">
        <f t="shared" ref="Z645:Z708" si="140">IFERROR(Y645*10%," ")</f>
        <v>510.98750000000001</v>
      </c>
      <c r="AA645" s="48">
        <f t="shared" ref="AA645:AA708" si="141">IFERROR(SUM(V645:Z645)*1%," ")</f>
        <v>5166.0836250000002</v>
      </c>
      <c r="AB645" s="42">
        <f t="shared" ref="AB645:AB708" si="142">IFERROR(SUM(V645:AA645)," ")</f>
        <v>521774.44612500002</v>
      </c>
    </row>
    <row r="646" spans="1:28" x14ac:dyDescent="0.25">
      <c r="A646" s="41">
        <v>45407</v>
      </c>
      <c r="B646" s="44" t="str">
        <f t="shared" si="131"/>
        <v>Apr</v>
      </c>
      <c r="C646" s="16" t="s">
        <v>44</v>
      </c>
      <c r="D646" s="16"/>
      <c r="E646" s="16" t="s">
        <v>46</v>
      </c>
      <c r="F646" s="16" t="s">
        <v>223</v>
      </c>
      <c r="G646" s="20" t="str">
        <f>IFERROR(VLOOKUP(F646,Sheet2!A:F,2,0),"")</f>
        <v>Jalwa Mota Santra</v>
      </c>
      <c r="H646" s="44">
        <f>IFERROR(VLOOKUP(F646,Sheet2!A:G,7,0),"")</f>
        <v>50</v>
      </c>
      <c r="I646" s="56">
        <f t="shared" ref="I646:I709" si="143">IF(H646=50,N646*4.5)+IF(H646=65,N646*5.85)</f>
        <v>1575</v>
      </c>
      <c r="J646" s="17">
        <v>109</v>
      </c>
      <c r="K646" s="21">
        <v>350</v>
      </c>
      <c r="L646" s="21">
        <v>0</v>
      </c>
      <c r="M646" s="21">
        <v>0</v>
      </c>
      <c r="N646" s="19">
        <f t="shared" si="132"/>
        <v>350</v>
      </c>
      <c r="O646" s="20">
        <v>1</v>
      </c>
      <c r="P646" s="20">
        <f>IFERROR(VLOOKUP(F646,Sheet2!$A:$F,4,0),"")</f>
        <v>919.43</v>
      </c>
      <c r="Q646" s="20">
        <f>IFERROR(VLOOKUP(F646,Sheet2!$A:$F,5,0),"")</f>
        <v>948.3</v>
      </c>
      <c r="R646" s="20">
        <f>IFERROR(VLOOKUP(F646,Sheet2!$A:$F,6,0),"")</f>
        <v>1030.25</v>
      </c>
      <c r="S646" s="48">
        <f t="shared" si="133"/>
        <v>321800.5</v>
      </c>
      <c r="T646" s="48">
        <f t="shared" si="134"/>
        <v>0</v>
      </c>
      <c r="U646" s="48">
        <f t="shared" si="135"/>
        <v>0</v>
      </c>
      <c r="V646" s="48">
        <f t="shared" si="136"/>
        <v>321800.5</v>
      </c>
      <c r="W646" s="48">
        <f t="shared" si="137"/>
        <v>168525</v>
      </c>
      <c r="X646" s="48">
        <f t="shared" si="138"/>
        <v>2362.5</v>
      </c>
      <c r="Y646" s="48">
        <f t="shared" si="139"/>
        <v>4926.88</v>
      </c>
      <c r="Z646" s="48">
        <f t="shared" si="140"/>
        <v>492.68800000000005</v>
      </c>
      <c r="AA646" s="48">
        <f t="shared" si="141"/>
        <v>4981.0756800000008</v>
      </c>
      <c r="AB646" s="42">
        <f t="shared" si="142"/>
        <v>503088.64368000004</v>
      </c>
    </row>
    <row r="647" spans="1:28" x14ac:dyDescent="0.25">
      <c r="A647" s="41">
        <v>45407</v>
      </c>
      <c r="B647" s="44" t="str">
        <f t="shared" si="131"/>
        <v>Apr</v>
      </c>
      <c r="C647" s="16" t="s">
        <v>44</v>
      </c>
      <c r="D647" s="16"/>
      <c r="E647" s="16" t="s">
        <v>46</v>
      </c>
      <c r="F647" s="16" t="s">
        <v>223</v>
      </c>
      <c r="G647" s="20" t="str">
        <f>IFERROR(VLOOKUP(F647,Sheet2!A:F,2,0),"")</f>
        <v>Jalwa Mota Santra</v>
      </c>
      <c r="H647" s="44">
        <f>IFERROR(VLOOKUP(F647,Sheet2!A:G,7,0),"")</f>
        <v>50</v>
      </c>
      <c r="I647" s="56">
        <f t="shared" si="143"/>
        <v>1575</v>
      </c>
      <c r="J647" s="17">
        <v>110</v>
      </c>
      <c r="K647" s="21">
        <v>350</v>
      </c>
      <c r="L647" s="21">
        <v>0</v>
      </c>
      <c r="M647" s="21">
        <v>0</v>
      </c>
      <c r="N647" s="19">
        <f t="shared" si="132"/>
        <v>350</v>
      </c>
      <c r="O647" s="20">
        <v>1</v>
      </c>
      <c r="P647" s="20">
        <f>IFERROR(VLOOKUP(F647,Sheet2!$A:$F,4,0),"")</f>
        <v>919.43</v>
      </c>
      <c r="Q647" s="20">
        <f>IFERROR(VLOOKUP(F647,Sheet2!$A:$F,5,0),"")</f>
        <v>948.3</v>
      </c>
      <c r="R647" s="20">
        <f>IFERROR(VLOOKUP(F647,Sheet2!$A:$F,6,0),"")</f>
        <v>1030.25</v>
      </c>
      <c r="S647" s="48">
        <f t="shared" si="133"/>
        <v>321800.5</v>
      </c>
      <c r="T647" s="48">
        <f t="shared" si="134"/>
        <v>0</v>
      </c>
      <c r="U647" s="48">
        <f t="shared" si="135"/>
        <v>0</v>
      </c>
      <c r="V647" s="48">
        <f t="shared" si="136"/>
        <v>321800.5</v>
      </c>
      <c r="W647" s="48">
        <f t="shared" si="137"/>
        <v>168525</v>
      </c>
      <c r="X647" s="48">
        <f t="shared" si="138"/>
        <v>2362.5</v>
      </c>
      <c r="Y647" s="48">
        <f t="shared" si="139"/>
        <v>4926.88</v>
      </c>
      <c r="Z647" s="48">
        <f t="shared" si="140"/>
        <v>492.68800000000005</v>
      </c>
      <c r="AA647" s="48">
        <f t="shared" si="141"/>
        <v>4981.0756800000008</v>
      </c>
      <c r="AB647" s="42">
        <f t="shared" si="142"/>
        <v>503088.64368000004</v>
      </c>
    </row>
    <row r="648" spans="1:28" x14ac:dyDescent="0.25">
      <c r="A648" s="41">
        <v>45408</v>
      </c>
      <c r="B648" s="44" t="str">
        <f t="shared" si="131"/>
        <v>Apr</v>
      </c>
      <c r="C648" s="16" t="s">
        <v>113</v>
      </c>
      <c r="D648" s="16"/>
      <c r="E648" s="16" t="s">
        <v>124</v>
      </c>
      <c r="F648" s="16" t="s">
        <v>223</v>
      </c>
      <c r="G648" s="20" t="str">
        <f>IFERROR(VLOOKUP(F648,Sheet2!A:F,2,0),"")</f>
        <v>Jalwa Mota Santra</v>
      </c>
      <c r="H648" s="44">
        <f>IFERROR(VLOOKUP(F648,Sheet2!A:G,7,0),"")</f>
        <v>50</v>
      </c>
      <c r="I648" s="56">
        <f t="shared" si="143"/>
        <v>630</v>
      </c>
      <c r="J648" s="17">
        <v>22</v>
      </c>
      <c r="K648" s="21">
        <v>60</v>
      </c>
      <c r="L648" s="21">
        <v>60</v>
      </c>
      <c r="M648" s="21">
        <v>20</v>
      </c>
      <c r="N648" s="19">
        <f t="shared" si="132"/>
        <v>140</v>
      </c>
      <c r="O648" s="20">
        <v>1</v>
      </c>
      <c r="P648" s="20">
        <f>IFERROR(VLOOKUP(F648,Sheet2!$A:$F,4,0),"")</f>
        <v>919.43</v>
      </c>
      <c r="Q648" s="20">
        <f>IFERROR(VLOOKUP(F648,Sheet2!$A:$F,5,0),"")</f>
        <v>948.3</v>
      </c>
      <c r="R648" s="20">
        <f>IFERROR(VLOOKUP(F648,Sheet2!$A:$F,6,0),"")</f>
        <v>1030.25</v>
      </c>
      <c r="S648" s="48">
        <f t="shared" si="133"/>
        <v>55165.799999999996</v>
      </c>
      <c r="T648" s="48">
        <f t="shared" si="134"/>
        <v>56898</v>
      </c>
      <c r="U648" s="48">
        <f t="shared" si="135"/>
        <v>20605</v>
      </c>
      <c r="V648" s="48">
        <f t="shared" si="136"/>
        <v>132668.79999999999</v>
      </c>
      <c r="W648" s="48">
        <f t="shared" si="137"/>
        <v>67410</v>
      </c>
      <c r="X648" s="48">
        <f t="shared" si="138"/>
        <v>945</v>
      </c>
      <c r="Y648" s="48">
        <f t="shared" si="139"/>
        <v>2010.2379999999998</v>
      </c>
      <c r="Z648" s="48">
        <f t="shared" si="140"/>
        <v>201.02379999999999</v>
      </c>
      <c r="AA648" s="48">
        <f t="shared" si="141"/>
        <v>2032.3506179999999</v>
      </c>
      <c r="AB648" s="42">
        <f t="shared" si="142"/>
        <v>205267.41241799999</v>
      </c>
    </row>
    <row r="649" spans="1:28" x14ac:dyDescent="0.25">
      <c r="A649" s="41">
        <v>45408</v>
      </c>
      <c r="B649" s="44" t="str">
        <f t="shared" si="131"/>
        <v>Apr</v>
      </c>
      <c r="C649" s="16" t="s">
        <v>113</v>
      </c>
      <c r="D649" s="16"/>
      <c r="E649" s="16" t="s">
        <v>124</v>
      </c>
      <c r="F649" s="16" t="s">
        <v>223</v>
      </c>
      <c r="G649" s="20" t="str">
        <f>IFERROR(VLOOKUP(F649,Sheet2!A:F,2,0),"")</f>
        <v>Jalwa Mota Santra</v>
      </c>
      <c r="H649" s="44">
        <f>IFERROR(VLOOKUP(F649,Sheet2!A:G,7,0),"")</f>
        <v>50</v>
      </c>
      <c r="I649" s="56">
        <f t="shared" si="143"/>
        <v>630</v>
      </c>
      <c r="J649" s="17">
        <v>23</v>
      </c>
      <c r="K649" s="21">
        <v>60</v>
      </c>
      <c r="L649" s="21">
        <v>60</v>
      </c>
      <c r="M649" s="21">
        <v>20</v>
      </c>
      <c r="N649" s="19">
        <f t="shared" si="132"/>
        <v>140</v>
      </c>
      <c r="O649" s="20">
        <v>1</v>
      </c>
      <c r="P649" s="20">
        <f>IFERROR(VLOOKUP(F649,Sheet2!$A:$F,4,0),"")</f>
        <v>919.43</v>
      </c>
      <c r="Q649" s="20">
        <f>IFERROR(VLOOKUP(F649,Sheet2!$A:$F,5,0),"")</f>
        <v>948.3</v>
      </c>
      <c r="R649" s="20">
        <f>IFERROR(VLOOKUP(F649,Sheet2!$A:$F,6,0),"")</f>
        <v>1030.25</v>
      </c>
      <c r="S649" s="48">
        <f t="shared" si="133"/>
        <v>55165.799999999996</v>
      </c>
      <c r="T649" s="48">
        <f t="shared" si="134"/>
        <v>56898</v>
      </c>
      <c r="U649" s="48">
        <f t="shared" si="135"/>
        <v>20605</v>
      </c>
      <c r="V649" s="48">
        <f t="shared" si="136"/>
        <v>132668.79999999999</v>
      </c>
      <c r="W649" s="48">
        <f t="shared" si="137"/>
        <v>67410</v>
      </c>
      <c r="X649" s="48">
        <f t="shared" si="138"/>
        <v>945</v>
      </c>
      <c r="Y649" s="48">
        <f t="shared" si="139"/>
        <v>2010.2379999999998</v>
      </c>
      <c r="Z649" s="48">
        <f t="shared" si="140"/>
        <v>201.02379999999999</v>
      </c>
      <c r="AA649" s="48">
        <f t="shared" si="141"/>
        <v>2032.3506179999999</v>
      </c>
      <c r="AB649" s="42">
        <f t="shared" si="142"/>
        <v>205267.41241799999</v>
      </c>
    </row>
    <row r="650" spans="1:28" x14ac:dyDescent="0.25">
      <c r="A650" s="41">
        <v>45408</v>
      </c>
      <c r="B650" s="44" t="str">
        <f t="shared" si="131"/>
        <v>Apr</v>
      </c>
      <c r="C650" s="16" t="s">
        <v>113</v>
      </c>
      <c r="D650" s="16"/>
      <c r="E650" s="16" t="s">
        <v>124</v>
      </c>
      <c r="F650" s="16" t="s">
        <v>223</v>
      </c>
      <c r="G650" s="20" t="str">
        <f>IFERROR(VLOOKUP(F650,Sheet2!A:F,2,0),"")</f>
        <v>Jalwa Mota Santra</v>
      </c>
      <c r="H650" s="44">
        <f>IFERROR(VLOOKUP(F650,Sheet2!A:G,7,0),"")</f>
        <v>50</v>
      </c>
      <c r="I650" s="56">
        <f t="shared" si="143"/>
        <v>630</v>
      </c>
      <c r="J650" s="17">
        <v>24</v>
      </c>
      <c r="K650" s="21">
        <v>60</v>
      </c>
      <c r="L650" s="21">
        <v>60</v>
      </c>
      <c r="M650" s="21">
        <v>20</v>
      </c>
      <c r="N650" s="19">
        <f t="shared" si="132"/>
        <v>140</v>
      </c>
      <c r="O650" s="20">
        <v>1</v>
      </c>
      <c r="P650" s="20">
        <f>IFERROR(VLOOKUP(F650,Sheet2!$A:$F,4,0),"")</f>
        <v>919.43</v>
      </c>
      <c r="Q650" s="20">
        <f>IFERROR(VLOOKUP(F650,Sheet2!$A:$F,5,0),"")</f>
        <v>948.3</v>
      </c>
      <c r="R650" s="20">
        <f>IFERROR(VLOOKUP(F650,Sheet2!$A:$F,6,0),"")</f>
        <v>1030.25</v>
      </c>
      <c r="S650" s="48">
        <f t="shared" si="133"/>
        <v>55165.799999999996</v>
      </c>
      <c r="T650" s="48">
        <f t="shared" si="134"/>
        <v>56898</v>
      </c>
      <c r="U650" s="48">
        <f t="shared" si="135"/>
        <v>20605</v>
      </c>
      <c r="V650" s="48">
        <f t="shared" si="136"/>
        <v>132668.79999999999</v>
      </c>
      <c r="W650" s="48">
        <f t="shared" si="137"/>
        <v>67410</v>
      </c>
      <c r="X650" s="48">
        <f t="shared" si="138"/>
        <v>945</v>
      </c>
      <c r="Y650" s="48">
        <f t="shared" si="139"/>
        <v>2010.2379999999998</v>
      </c>
      <c r="Z650" s="48">
        <f t="shared" si="140"/>
        <v>201.02379999999999</v>
      </c>
      <c r="AA650" s="48">
        <f t="shared" si="141"/>
        <v>2032.3506179999999</v>
      </c>
      <c r="AB650" s="42">
        <f t="shared" si="142"/>
        <v>205267.41241799999</v>
      </c>
    </row>
    <row r="651" spans="1:28" x14ac:dyDescent="0.25">
      <c r="A651" s="41">
        <v>45408</v>
      </c>
      <c r="B651" s="44" t="str">
        <f t="shared" si="131"/>
        <v>Apr</v>
      </c>
      <c r="C651" s="16" t="s">
        <v>113</v>
      </c>
      <c r="D651" s="16"/>
      <c r="E651" s="16" t="s">
        <v>124</v>
      </c>
      <c r="F651" s="16" t="s">
        <v>223</v>
      </c>
      <c r="G651" s="20" t="str">
        <f>IFERROR(VLOOKUP(F651,Sheet2!A:F,2,0),"")</f>
        <v>Jalwa Mota Santra</v>
      </c>
      <c r="H651" s="44">
        <f>IFERROR(VLOOKUP(F651,Sheet2!A:G,7,0),"")</f>
        <v>50</v>
      </c>
      <c r="I651" s="56">
        <f t="shared" si="143"/>
        <v>630</v>
      </c>
      <c r="J651" s="17">
        <v>25</v>
      </c>
      <c r="K651" s="21">
        <v>60</v>
      </c>
      <c r="L651" s="21">
        <v>60</v>
      </c>
      <c r="M651" s="21">
        <v>20</v>
      </c>
      <c r="N651" s="19">
        <f t="shared" si="132"/>
        <v>140</v>
      </c>
      <c r="O651" s="20">
        <v>1</v>
      </c>
      <c r="P651" s="20">
        <f>IFERROR(VLOOKUP(F651,Sheet2!$A:$F,4,0),"")</f>
        <v>919.43</v>
      </c>
      <c r="Q651" s="20">
        <f>IFERROR(VLOOKUP(F651,Sheet2!$A:$F,5,0),"")</f>
        <v>948.3</v>
      </c>
      <c r="R651" s="20">
        <f>IFERROR(VLOOKUP(F651,Sheet2!$A:$F,6,0),"")</f>
        <v>1030.25</v>
      </c>
      <c r="S651" s="48">
        <f t="shared" si="133"/>
        <v>55165.799999999996</v>
      </c>
      <c r="T651" s="48">
        <f t="shared" si="134"/>
        <v>56898</v>
      </c>
      <c r="U651" s="48">
        <f t="shared" si="135"/>
        <v>20605</v>
      </c>
      <c r="V651" s="48">
        <f t="shared" si="136"/>
        <v>132668.79999999999</v>
      </c>
      <c r="W651" s="48">
        <f t="shared" si="137"/>
        <v>67410</v>
      </c>
      <c r="X651" s="48">
        <f t="shared" si="138"/>
        <v>945</v>
      </c>
      <c r="Y651" s="48">
        <f t="shared" si="139"/>
        <v>2010.2379999999998</v>
      </c>
      <c r="Z651" s="48">
        <f t="shared" si="140"/>
        <v>201.02379999999999</v>
      </c>
      <c r="AA651" s="48">
        <f t="shared" si="141"/>
        <v>2032.3506179999999</v>
      </c>
      <c r="AB651" s="42">
        <f t="shared" si="142"/>
        <v>205267.41241799999</v>
      </c>
    </row>
    <row r="652" spans="1:28" x14ac:dyDescent="0.25">
      <c r="A652" s="41">
        <v>45408</v>
      </c>
      <c r="B652" s="44" t="str">
        <f t="shared" si="131"/>
        <v>Apr</v>
      </c>
      <c r="C652" s="16" t="s">
        <v>113</v>
      </c>
      <c r="D652" s="16"/>
      <c r="E652" s="16" t="s">
        <v>124</v>
      </c>
      <c r="F652" s="16" t="s">
        <v>223</v>
      </c>
      <c r="G652" s="20" t="str">
        <f>IFERROR(VLOOKUP(F652,Sheet2!A:F,2,0),"")</f>
        <v>Jalwa Mota Santra</v>
      </c>
      <c r="H652" s="44">
        <f>IFERROR(VLOOKUP(F652,Sheet2!A:G,7,0),"")</f>
        <v>50</v>
      </c>
      <c r="I652" s="56">
        <f t="shared" si="143"/>
        <v>630</v>
      </c>
      <c r="J652" s="17">
        <v>26</v>
      </c>
      <c r="K652" s="21">
        <v>60</v>
      </c>
      <c r="L652" s="21">
        <v>60</v>
      </c>
      <c r="M652" s="21">
        <v>20</v>
      </c>
      <c r="N652" s="19">
        <f t="shared" si="132"/>
        <v>140</v>
      </c>
      <c r="O652" s="20">
        <v>1</v>
      </c>
      <c r="P652" s="20">
        <f>IFERROR(VLOOKUP(F652,Sheet2!$A:$F,4,0),"")</f>
        <v>919.43</v>
      </c>
      <c r="Q652" s="20">
        <f>IFERROR(VLOOKUP(F652,Sheet2!$A:$F,5,0),"")</f>
        <v>948.3</v>
      </c>
      <c r="R652" s="20">
        <f>IFERROR(VLOOKUP(F652,Sheet2!$A:$F,6,0),"")</f>
        <v>1030.25</v>
      </c>
      <c r="S652" s="48">
        <f t="shared" si="133"/>
        <v>55165.799999999996</v>
      </c>
      <c r="T652" s="48">
        <f t="shared" si="134"/>
        <v>56898</v>
      </c>
      <c r="U652" s="48">
        <f t="shared" si="135"/>
        <v>20605</v>
      </c>
      <c r="V652" s="48">
        <f t="shared" si="136"/>
        <v>132668.79999999999</v>
      </c>
      <c r="W652" s="48">
        <f t="shared" si="137"/>
        <v>67410</v>
      </c>
      <c r="X652" s="48">
        <f t="shared" si="138"/>
        <v>945</v>
      </c>
      <c r="Y652" s="48">
        <f t="shared" si="139"/>
        <v>2010.2379999999998</v>
      </c>
      <c r="Z652" s="48">
        <f t="shared" si="140"/>
        <v>201.02379999999999</v>
      </c>
      <c r="AA652" s="48">
        <f t="shared" si="141"/>
        <v>2032.3506179999999</v>
      </c>
      <c r="AB652" s="42">
        <f t="shared" si="142"/>
        <v>205267.41241799999</v>
      </c>
    </row>
    <row r="653" spans="1:28" x14ac:dyDescent="0.25">
      <c r="A653" s="41">
        <v>45408</v>
      </c>
      <c r="B653" s="44" t="str">
        <f t="shared" si="131"/>
        <v>Apr</v>
      </c>
      <c r="C653" s="16" t="s">
        <v>113</v>
      </c>
      <c r="D653" s="16"/>
      <c r="E653" s="16" t="s">
        <v>124</v>
      </c>
      <c r="F653" s="16" t="s">
        <v>223</v>
      </c>
      <c r="G653" s="20" t="str">
        <f>IFERROR(VLOOKUP(F653,Sheet2!A:F,2,0),"")</f>
        <v>Jalwa Mota Santra</v>
      </c>
      <c r="H653" s="44">
        <f>IFERROR(VLOOKUP(F653,Sheet2!A:G,7,0),"")</f>
        <v>50</v>
      </c>
      <c r="I653" s="56">
        <f t="shared" si="143"/>
        <v>630</v>
      </c>
      <c r="J653" s="17">
        <v>27</v>
      </c>
      <c r="K653" s="21">
        <v>60</v>
      </c>
      <c r="L653" s="21">
        <v>60</v>
      </c>
      <c r="M653" s="21">
        <v>20</v>
      </c>
      <c r="N653" s="19">
        <f t="shared" si="132"/>
        <v>140</v>
      </c>
      <c r="O653" s="20">
        <v>1</v>
      </c>
      <c r="P653" s="20">
        <f>IFERROR(VLOOKUP(F653,Sheet2!$A:$F,4,0),"")</f>
        <v>919.43</v>
      </c>
      <c r="Q653" s="20">
        <f>IFERROR(VLOOKUP(F653,Sheet2!$A:$F,5,0),"")</f>
        <v>948.3</v>
      </c>
      <c r="R653" s="20">
        <f>IFERROR(VLOOKUP(F653,Sheet2!$A:$F,6,0),"")</f>
        <v>1030.25</v>
      </c>
      <c r="S653" s="48">
        <f t="shared" si="133"/>
        <v>55165.799999999996</v>
      </c>
      <c r="T653" s="48">
        <f t="shared" si="134"/>
        <v>56898</v>
      </c>
      <c r="U653" s="48">
        <f t="shared" si="135"/>
        <v>20605</v>
      </c>
      <c r="V653" s="48">
        <f t="shared" si="136"/>
        <v>132668.79999999999</v>
      </c>
      <c r="W653" s="48">
        <f t="shared" si="137"/>
        <v>67410</v>
      </c>
      <c r="X653" s="48">
        <f t="shared" si="138"/>
        <v>945</v>
      </c>
      <c r="Y653" s="48">
        <f t="shared" si="139"/>
        <v>2010.2379999999998</v>
      </c>
      <c r="Z653" s="48">
        <f t="shared" si="140"/>
        <v>201.02379999999999</v>
      </c>
      <c r="AA653" s="48">
        <f t="shared" si="141"/>
        <v>2032.3506179999999</v>
      </c>
      <c r="AB653" s="42">
        <f t="shared" si="142"/>
        <v>205267.41241799999</v>
      </c>
    </row>
    <row r="654" spans="1:28" x14ac:dyDescent="0.25">
      <c r="A654" s="41">
        <v>45408</v>
      </c>
      <c r="B654" s="44" t="str">
        <f t="shared" si="131"/>
        <v>Apr</v>
      </c>
      <c r="C654" s="16" t="s">
        <v>113</v>
      </c>
      <c r="D654" s="16"/>
      <c r="E654" s="16" t="s">
        <v>124</v>
      </c>
      <c r="F654" s="16" t="s">
        <v>223</v>
      </c>
      <c r="G654" s="20" t="str">
        <f>IFERROR(VLOOKUP(F654,Sheet2!A:F,2,0),"")</f>
        <v>Jalwa Mota Santra</v>
      </c>
      <c r="H654" s="44">
        <f>IFERROR(VLOOKUP(F654,Sheet2!A:G,7,0),"")</f>
        <v>50</v>
      </c>
      <c r="I654" s="56">
        <f t="shared" si="143"/>
        <v>630</v>
      </c>
      <c r="J654" s="17">
        <v>28</v>
      </c>
      <c r="K654" s="21">
        <v>60</v>
      </c>
      <c r="L654" s="21">
        <v>60</v>
      </c>
      <c r="M654" s="21">
        <v>20</v>
      </c>
      <c r="N654" s="19">
        <f t="shared" si="132"/>
        <v>140</v>
      </c>
      <c r="O654" s="20">
        <v>1</v>
      </c>
      <c r="P654" s="20">
        <f>IFERROR(VLOOKUP(F654,Sheet2!$A:$F,4,0),"")</f>
        <v>919.43</v>
      </c>
      <c r="Q654" s="20">
        <f>IFERROR(VLOOKUP(F654,Sheet2!$A:$F,5,0),"")</f>
        <v>948.3</v>
      </c>
      <c r="R654" s="20">
        <f>IFERROR(VLOOKUP(F654,Sheet2!$A:$F,6,0),"")</f>
        <v>1030.25</v>
      </c>
      <c r="S654" s="48">
        <f t="shared" si="133"/>
        <v>55165.799999999996</v>
      </c>
      <c r="T654" s="48">
        <f t="shared" si="134"/>
        <v>56898</v>
      </c>
      <c r="U654" s="48">
        <f t="shared" si="135"/>
        <v>20605</v>
      </c>
      <c r="V654" s="48">
        <f t="shared" si="136"/>
        <v>132668.79999999999</v>
      </c>
      <c r="W654" s="48">
        <f t="shared" si="137"/>
        <v>67410</v>
      </c>
      <c r="X654" s="48">
        <f t="shared" si="138"/>
        <v>945</v>
      </c>
      <c r="Y654" s="48">
        <f t="shared" si="139"/>
        <v>2010.2379999999998</v>
      </c>
      <c r="Z654" s="48">
        <f t="shared" si="140"/>
        <v>201.02379999999999</v>
      </c>
      <c r="AA654" s="48">
        <f t="shared" si="141"/>
        <v>2032.3506179999999</v>
      </c>
      <c r="AB654" s="42">
        <f t="shared" si="142"/>
        <v>205267.41241799999</v>
      </c>
    </row>
    <row r="655" spans="1:28" x14ac:dyDescent="0.25">
      <c r="A655" s="41">
        <v>45408</v>
      </c>
      <c r="B655" s="44" t="str">
        <f t="shared" si="131"/>
        <v>Apr</v>
      </c>
      <c r="C655" s="16" t="s">
        <v>113</v>
      </c>
      <c r="D655" s="16"/>
      <c r="E655" s="16" t="s">
        <v>124</v>
      </c>
      <c r="F655" s="16" t="s">
        <v>223</v>
      </c>
      <c r="G655" s="20" t="str">
        <f>IFERROR(VLOOKUP(F655,Sheet2!A:F,2,0),"")</f>
        <v>Jalwa Mota Santra</v>
      </c>
      <c r="H655" s="44">
        <f>IFERROR(VLOOKUP(F655,Sheet2!A:G,7,0),"")</f>
        <v>50</v>
      </c>
      <c r="I655" s="56">
        <f t="shared" si="143"/>
        <v>630</v>
      </c>
      <c r="J655" s="17">
        <v>29</v>
      </c>
      <c r="K655" s="21">
        <v>60</v>
      </c>
      <c r="L655" s="21">
        <v>60</v>
      </c>
      <c r="M655" s="21">
        <v>20</v>
      </c>
      <c r="N655" s="19">
        <f t="shared" si="132"/>
        <v>140</v>
      </c>
      <c r="O655" s="20">
        <v>1</v>
      </c>
      <c r="P655" s="20">
        <f>IFERROR(VLOOKUP(F655,Sheet2!$A:$F,4,0),"")</f>
        <v>919.43</v>
      </c>
      <c r="Q655" s="20">
        <f>IFERROR(VLOOKUP(F655,Sheet2!$A:$F,5,0),"")</f>
        <v>948.3</v>
      </c>
      <c r="R655" s="20">
        <f>IFERROR(VLOOKUP(F655,Sheet2!$A:$F,6,0),"")</f>
        <v>1030.25</v>
      </c>
      <c r="S655" s="48">
        <f t="shared" si="133"/>
        <v>55165.799999999996</v>
      </c>
      <c r="T655" s="48">
        <f t="shared" si="134"/>
        <v>56898</v>
      </c>
      <c r="U655" s="48">
        <f t="shared" si="135"/>
        <v>20605</v>
      </c>
      <c r="V655" s="48">
        <f t="shared" si="136"/>
        <v>132668.79999999999</v>
      </c>
      <c r="W655" s="48">
        <f t="shared" si="137"/>
        <v>67410</v>
      </c>
      <c r="X655" s="48">
        <f t="shared" si="138"/>
        <v>945</v>
      </c>
      <c r="Y655" s="48">
        <f t="shared" si="139"/>
        <v>2010.2379999999998</v>
      </c>
      <c r="Z655" s="48">
        <f t="shared" si="140"/>
        <v>201.02379999999999</v>
      </c>
      <c r="AA655" s="48">
        <f t="shared" si="141"/>
        <v>2032.3506179999999</v>
      </c>
      <c r="AB655" s="42">
        <f t="shared" si="142"/>
        <v>205267.41241799999</v>
      </c>
    </row>
    <row r="656" spans="1:28" x14ac:dyDescent="0.25">
      <c r="A656" s="41">
        <v>45408</v>
      </c>
      <c r="B656" s="44" t="str">
        <f t="shared" si="131"/>
        <v>Apr</v>
      </c>
      <c r="C656" s="16" t="s">
        <v>113</v>
      </c>
      <c r="D656" s="16"/>
      <c r="E656" s="16" t="s">
        <v>124</v>
      </c>
      <c r="F656" s="16" t="s">
        <v>223</v>
      </c>
      <c r="G656" s="20" t="str">
        <f>IFERROR(VLOOKUP(F656,Sheet2!A:F,2,0),"")</f>
        <v>Jalwa Mota Santra</v>
      </c>
      <c r="H656" s="44">
        <f>IFERROR(VLOOKUP(F656,Sheet2!A:G,7,0),"")</f>
        <v>50</v>
      </c>
      <c r="I656" s="56">
        <f t="shared" si="143"/>
        <v>630</v>
      </c>
      <c r="J656" s="17">
        <v>30</v>
      </c>
      <c r="K656" s="21">
        <v>60</v>
      </c>
      <c r="L656" s="21">
        <v>60</v>
      </c>
      <c r="M656" s="21">
        <v>20</v>
      </c>
      <c r="N656" s="19">
        <f t="shared" si="132"/>
        <v>140</v>
      </c>
      <c r="O656" s="20">
        <v>1</v>
      </c>
      <c r="P656" s="20">
        <f>IFERROR(VLOOKUP(F656,Sheet2!$A:$F,4,0),"")</f>
        <v>919.43</v>
      </c>
      <c r="Q656" s="20">
        <f>IFERROR(VLOOKUP(F656,Sheet2!$A:$F,5,0),"")</f>
        <v>948.3</v>
      </c>
      <c r="R656" s="20">
        <f>IFERROR(VLOOKUP(F656,Sheet2!$A:$F,6,0),"")</f>
        <v>1030.25</v>
      </c>
      <c r="S656" s="48">
        <f t="shared" si="133"/>
        <v>55165.799999999996</v>
      </c>
      <c r="T656" s="48">
        <f t="shared" si="134"/>
        <v>56898</v>
      </c>
      <c r="U656" s="48">
        <f t="shared" si="135"/>
        <v>20605</v>
      </c>
      <c r="V656" s="48">
        <f t="shared" si="136"/>
        <v>132668.79999999999</v>
      </c>
      <c r="W656" s="48">
        <f t="shared" si="137"/>
        <v>67410</v>
      </c>
      <c r="X656" s="48">
        <f t="shared" si="138"/>
        <v>945</v>
      </c>
      <c r="Y656" s="48">
        <f t="shared" si="139"/>
        <v>2010.2379999999998</v>
      </c>
      <c r="Z656" s="48">
        <f t="shared" si="140"/>
        <v>201.02379999999999</v>
      </c>
      <c r="AA656" s="48">
        <f t="shared" si="141"/>
        <v>2032.3506179999999</v>
      </c>
      <c r="AB656" s="42">
        <f t="shared" si="142"/>
        <v>205267.41241799999</v>
      </c>
    </row>
    <row r="657" spans="1:28" x14ac:dyDescent="0.25">
      <c r="A657" s="41">
        <v>45408</v>
      </c>
      <c r="B657" s="44" t="str">
        <f t="shared" si="131"/>
        <v>Apr</v>
      </c>
      <c r="C657" s="16" t="s">
        <v>113</v>
      </c>
      <c r="D657" s="16"/>
      <c r="E657" s="16" t="s">
        <v>124</v>
      </c>
      <c r="F657" s="16" t="s">
        <v>223</v>
      </c>
      <c r="G657" s="20" t="str">
        <f>IFERROR(VLOOKUP(F657,Sheet2!A:F,2,0),"")</f>
        <v>Jalwa Mota Santra</v>
      </c>
      <c r="H657" s="44">
        <f>IFERROR(VLOOKUP(F657,Sheet2!A:G,7,0),"")</f>
        <v>50</v>
      </c>
      <c r="I657" s="56">
        <f t="shared" si="143"/>
        <v>630</v>
      </c>
      <c r="J657" s="17">
        <v>31</v>
      </c>
      <c r="K657" s="21">
        <v>60</v>
      </c>
      <c r="L657" s="21">
        <v>60</v>
      </c>
      <c r="M657" s="21">
        <v>20</v>
      </c>
      <c r="N657" s="19">
        <f t="shared" si="132"/>
        <v>140</v>
      </c>
      <c r="O657" s="20">
        <v>1</v>
      </c>
      <c r="P657" s="20">
        <f>IFERROR(VLOOKUP(F657,Sheet2!$A:$F,4,0),"")</f>
        <v>919.43</v>
      </c>
      <c r="Q657" s="20">
        <f>IFERROR(VLOOKUP(F657,Sheet2!$A:$F,5,0),"")</f>
        <v>948.3</v>
      </c>
      <c r="R657" s="20">
        <f>IFERROR(VLOOKUP(F657,Sheet2!$A:$F,6,0),"")</f>
        <v>1030.25</v>
      </c>
      <c r="S657" s="48">
        <f t="shared" si="133"/>
        <v>55165.799999999996</v>
      </c>
      <c r="T657" s="48">
        <f t="shared" si="134"/>
        <v>56898</v>
      </c>
      <c r="U657" s="48">
        <f t="shared" si="135"/>
        <v>20605</v>
      </c>
      <c r="V657" s="48">
        <f t="shared" si="136"/>
        <v>132668.79999999999</v>
      </c>
      <c r="W657" s="48">
        <f t="shared" si="137"/>
        <v>67410</v>
      </c>
      <c r="X657" s="48">
        <f t="shared" si="138"/>
        <v>945</v>
      </c>
      <c r="Y657" s="48">
        <f t="shared" si="139"/>
        <v>2010.2379999999998</v>
      </c>
      <c r="Z657" s="48">
        <f t="shared" si="140"/>
        <v>201.02379999999999</v>
      </c>
      <c r="AA657" s="48">
        <f t="shared" si="141"/>
        <v>2032.3506179999999</v>
      </c>
      <c r="AB657" s="42">
        <f t="shared" si="142"/>
        <v>205267.41241799999</v>
      </c>
    </row>
    <row r="658" spans="1:28" x14ac:dyDescent="0.25">
      <c r="A658" s="41">
        <v>45408</v>
      </c>
      <c r="B658" s="44" t="str">
        <f t="shared" si="131"/>
        <v>Apr</v>
      </c>
      <c r="C658" s="16" t="s">
        <v>60</v>
      </c>
      <c r="D658" s="16"/>
      <c r="E658" s="16" t="s">
        <v>118</v>
      </c>
      <c r="F658" s="16" t="s">
        <v>213</v>
      </c>
      <c r="G658" s="20" t="str">
        <f>IFERROR(VLOOKUP(F658,Sheet2!A:F,2,0),"")</f>
        <v>Malwa</v>
      </c>
      <c r="H658" s="44">
        <f>IFERROR(VLOOKUP(F658,Sheet2!A:G,7,0),"")</f>
        <v>50</v>
      </c>
      <c r="I658" s="56">
        <f t="shared" si="143"/>
        <v>1575</v>
      </c>
      <c r="J658" s="17">
        <v>36</v>
      </c>
      <c r="K658" s="21">
        <v>350</v>
      </c>
      <c r="L658" s="21">
        <v>0</v>
      </c>
      <c r="M658" s="21">
        <v>0</v>
      </c>
      <c r="N658" s="19">
        <f t="shared" si="132"/>
        <v>350</v>
      </c>
      <c r="O658" s="20">
        <v>1</v>
      </c>
      <c r="P658" s="20">
        <f>IFERROR(VLOOKUP(F658,Sheet2!$A:$F,4,0),"")</f>
        <v>919.43</v>
      </c>
      <c r="Q658" s="20">
        <f>IFERROR(VLOOKUP(F658,Sheet2!$A:$F,5,0),"")</f>
        <v>948.3</v>
      </c>
      <c r="R658" s="20">
        <f>IFERROR(VLOOKUP(F658,Sheet2!$A:$F,6,0),"")</f>
        <v>1030.25</v>
      </c>
      <c r="S658" s="48">
        <f t="shared" si="133"/>
        <v>321800.5</v>
      </c>
      <c r="T658" s="48">
        <f t="shared" si="134"/>
        <v>0</v>
      </c>
      <c r="U658" s="48">
        <f t="shared" si="135"/>
        <v>0</v>
      </c>
      <c r="V658" s="48">
        <f t="shared" si="136"/>
        <v>321800.5</v>
      </c>
      <c r="W658" s="48">
        <f t="shared" si="137"/>
        <v>168525</v>
      </c>
      <c r="X658" s="48">
        <f t="shared" si="138"/>
        <v>2362.5</v>
      </c>
      <c r="Y658" s="48">
        <f t="shared" si="139"/>
        <v>4926.88</v>
      </c>
      <c r="Z658" s="48">
        <f t="shared" si="140"/>
        <v>492.68800000000005</v>
      </c>
      <c r="AA658" s="48">
        <f t="shared" si="141"/>
        <v>4981.0756800000008</v>
      </c>
      <c r="AB658" s="42">
        <f t="shared" si="142"/>
        <v>503088.64368000004</v>
      </c>
    </row>
    <row r="659" spans="1:28" x14ac:dyDescent="0.25">
      <c r="A659" s="41">
        <v>45408</v>
      </c>
      <c r="B659" s="44" t="str">
        <f t="shared" si="131"/>
        <v>Apr</v>
      </c>
      <c r="C659" s="16" t="s">
        <v>60</v>
      </c>
      <c r="D659" s="16"/>
      <c r="E659" s="16" t="s">
        <v>118</v>
      </c>
      <c r="F659" s="16" t="s">
        <v>213</v>
      </c>
      <c r="G659" s="20" t="str">
        <f>IFERROR(VLOOKUP(F659,Sheet2!A:F,2,0),"")</f>
        <v>Malwa</v>
      </c>
      <c r="H659" s="44">
        <f>IFERROR(VLOOKUP(F659,Sheet2!A:G,7,0),"")</f>
        <v>50</v>
      </c>
      <c r="I659" s="56">
        <f t="shared" si="143"/>
        <v>1575</v>
      </c>
      <c r="J659" s="17">
        <v>37</v>
      </c>
      <c r="K659" s="21">
        <v>350</v>
      </c>
      <c r="L659" s="21">
        <v>0</v>
      </c>
      <c r="M659" s="21">
        <v>0</v>
      </c>
      <c r="N659" s="19">
        <f t="shared" si="132"/>
        <v>350</v>
      </c>
      <c r="O659" s="20">
        <v>1</v>
      </c>
      <c r="P659" s="20">
        <f>IFERROR(VLOOKUP(F659,Sheet2!$A:$F,4,0),"")</f>
        <v>919.43</v>
      </c>
      <c r="Q659" s="20">
        <f>IFERROR(VLOOKUP(F659,Sheet2!$A:$F,5,0),"")</f>
        <v>948.3</v>
      </c>
      <c r="R659" s="20">
        <f>IFERROR(VLOOKUP(F659,Sheet2!$A:$F,6,0),"")</f>
        <v>1030.25</v>
      </c>
      <c r="S659" s="48">
        <f t="shared" si="133"/>
        <v>321800.5</v>
      </c>
      <c r="T659" s="48">
        <f t="shared" si="134"/>
        <v>0</v>
      </c>
      <c r="U659" s="48">
        <f t="shared" si="135"/>
        <v>0</v>
      </c>
      <c r="V659" s="48">
        <f t="shared" si="136"/>
        <v>321800.5</v>
      </c>
      <c r="W659" s="48">
        <f t="shared" si="137"/>
        <v>168525</v>
      </c>
      <c r="X659" s="48">
        <f t="shared" si="138"/>
        <v>2362.5</v>
      </c>
      <c r="Y659" s="48">
        <f t="shared" si="139"/>
        <v>4926.88</v>
      </c>
      <c r="Z659" s="48">
        <f t="shared" si="140"/>
        <v>492.68800000000005</v>
      </c>
      <c r="AA659" s="48">
        <f t="shared" si="141"/>
        <v>4981.0756800000008</v>
      </c>
      <c r="AB659" s="42">
        <f t="shared" si="142"/>
        <v>503088.64368000004</v>
      </c>
    </row>
    <row r="660" spans="1:28" x14ac:dyDescent="0.25">
      <c r="A660" s="41">
        <v>45408</v>
      </c>
      <c r="B660" s="44" t="str">
        <f t="shared" si="131"/>
        <v>Apr</v>
      </c>
      <c r="C660" s="16" t="s">
        <v>60</v>
      </c>
      <c r="D660" s="16"/>
      <c r="E660" s="16" t="s">
        <v>118</v>
      </c>
      <c r="F660" s="16" t="s">
        <v>213</v>
      </c>
      <c r="G660" s="20" t="str">
        <f>IFERROR(VLOOKUP(F660,Sheet2!A:F,2,0),"")</f>
        <v>Malwa</v>
      </c>
      <c r="H660" s="44">
        <f>IFERROR(VLOOKUP(F660,Sheet2!A:G,7,0),"")</f>
        <v>50</v>
      </c>
      <c r="I660" s="56">
        <f t="shared" si="143"/>
        <v>1575</v>
      </c>
      <c r="J660" s="17">
        <v>38</v>
      </c>
      <c r="K660" s="21">
        <v>0</v>
      </c>
      <c r="L660" s="21">
        <v>300</v>
      </c>
      <c r="M660" s="21">
        <v>50</v>
      </c>
      <c r="N660" s="19">
        <f t="shared" si="132"/>
        <v>350</v>
      </c>
      <c r="O660" s="20">
        <v>1</v>
      </c>
      <c r="P660" s="20">
        <f>IFERROR(VLOOKUP(F660,Sheet2!$A:$F,4,0),"")</f>
        <v>919.43</v>
      </c>
      <c r="Q660" s="20">
        <f>IFERROR(VLOOKUP(F660,Sheet2!$A:$F,5,0),"")</f>
        <v>948.3</v>
      </c>
      <c r="R660" s="20">
        <f>IFERROR(VLOOKUP(F660,Sheet2!$A:$F,6,0),"")</f>
        <v>1030.25</v>
      </c>
      <c r="S660" s="48">
        <f t="shared" si="133"/>
        <v>0</v>
      </c>
      <c r="T660" s="48">
        <f t="shared" si="134"/>
        <v>284490</v>
      </c>
      <c r="U660" s="48">
        <f t="shared" si="135"/>
        <v>51512.5</v>
      </c>
      <c r="V660" s="48">
        <f t="shared" si="136"/>
        <v>336002.5</v>
      </c>
      <c r="W660" s="48">
        <f t="shared" si="137"/>
        <v>168525</v>
      </c>
      <c r="X660" s="48">
        <f t="shared" si="138"/>
        <v>2362.5</v>
      </c>
      <c r="Y660" s="48">
        <f t="shared" si="139"/>
        <v>5068.9000000000005</v>
      </c>
      <c r="Z660" s="48">
        <f t="shared" si="140"/>
        <v>506.8900000000001</v>
      </c>
      <c r="AA660" s="48">
        <f t="shared" si="141"/>
        <v>5124.6579000000002</v>
      </c>
      <c r="AB660" s="42">
        <f t="shared" si="142"/>
        <v>517590.44790000003</v>
      </c>
    </row>
    <row r="661" spans="1:28" x14ac:dyDescent="0.25">
      <c r="A661" s="41">
        <v>45408</v>
      </c>
      <c r="B661" s="44" t="str">
        <f t="shared" si="131"/>
        <v>Apr</v>
      </c>
      <c r="C661" s="16" t="s">
        <v>60</v>
      </c>
      <c r="D661" s="16"/>
      <c r="E661" s="16" t="s">
        <v>118</v>
      </c>
      <c r="F661" s="16" t="s">
        <v>213</v>
      </c>
      <c r="G661" s="20" t="str">
        <f>IFERROR(VLOOKUP(F661,Sheet2!A:F,2,0),"")</f>
        <v>Malwa</v>
      </c>
      <c r="H661" s="44">
        <f>IFERROR(VLOOKUP(F661,Sheet2!A:G,7,0),"")</f>
        <v>50</v>
      </c>
      <c r="I661" s="56">
        <f t="shared" si="143"/>
        <v>1575</v>
      </c>
      <c r="J661" s="17">
        <v>39</v>
      </c>
      <c r="K661" s="21">
        <v>0</v>
      </c>
      <c r="L661" s="21">
        <v>300</v>
      </c>
      <c r="M661" s="21">
        <v>50</v>
      </c>
      <c r="N661" s="19">
        <f t="shared" si="132"/>
        <v>350</v>
      </c>
      <c r="O661" s="20">
        <v>1</v>
      </c>
      <c r="P661" s="20">
        <f>IFERROR(VLOOKUP(F661,Sheet2!$A:$F,4,0),"")</f>
        <v>919.43</v>
      </c>
      <c r="Q661" s="20">
        <f>IFERROR(VLOOKUP(F661,Sheet2!$A:$F,5,0),"")</f>
        <v>948.3</v>
      </c>
      <c r="R661" s="20">
        <f>IFERROR(VLOOKUP(F661,Sheet2!$A:$F,6,0),"")</f>
        <v>1030.25</v>
      </c>
      <c r="S661" s="48">
        <f t="shared" si="133"/>
        <v>0</v>
      </c>
      <c r="T661" s="48">
        <f t="shared" si="134"/>
        <v>284490</v>
      </c>
      <c r="U661" s="48">
        <f t="shared" si="135"/>
        <v>51512.5</v>
      </c>
      <c r="V661" s="48">
        <f t="shared" si="136"/>
        <v>336002.5</v>
      </c>
      <c r="W661" s="48">
        <f t="shared" si="137"/>
        <v>168525</v>
      </c>
      <c r="X661" s="48">
        <f t="shared" si="138"/>
        <v>2362.5</v>
      </c>
      <c r="Y661" s="48">
        <f t="shared" si="139"/>
        <v>5068.9000000000005</v>
      </c>
      <c r="Z661" s="48">
        <f t="shared" si="140"/>
        <v>506.8900000000001</v>
      </c>
      <c r="AA661" s="48">
        <f t="shared" si="141"/>
        <v>5124.6579000000002</v>
      </c>
      <c r="AB661" s="42">
        <f t="shared" si="142"/>
        <v>517590.44790000003</v>
      </c>
    </row>
    <row r="662" spans="1:28" x14ac:dyDescent="0.25">
      <c r="A662" s="41">
        <v>45408</v>
      </c>
      <c r="B662" s="44" t="str">
        <f t="shared" si="131"/>
        <v>Apr</v>
      </c>
      <c r="C662" s="16" t="s">
        <v>53</v>
      </c>
      <c r="D662" s="16"/>
      <c r="E662" s="16" t="s">
        <v>56</v>
      </c>
      <c r="F662" s="16" t="s">
        <v>219</v>
      </c>
      <c r="G662" s="20" t="str">
        <f>IFERROR(VLOOKUP(F662,Sheet2!A:F,2,0),"")</f>
        <v>Club Whiskey</v>
      </c>
      <c r="H662" s="44">
        <f>IFERROR(VLOOKUP(F662,Sheet2!A:G,7,0),"")</f>
        <v>65</v>
      </c>
      <c r="I662" s="56">
        <f t="shared" si="143"/>
        <v>3510</v>
      </c>
      <c r="J662" s="17">
        <v>73</v>
      </c>
      <c r="K662" s="21">
        <v>550</v>
      </c>
      <c r="L662" s="21">
        <v>50</v>
      </c>
      <c r="M662" s="21">
        <v>0</v>
      </c>
      <c r="N662" s="19">
        <f t="shared" si="132"/>
        <v>600</v>
      </c>
      <c r="O662" s="20">
        <v>1</v>
      </c>
      <c r="P662" s="20">
        <f>IFERROR(VLOOKUP(F662,Sheet2!$A:$F,4,0),"")</f>
        <v>1160.02</v>
      </c>
      <c r="Q662" s="20">
        <f>IFERROR(VLOOKUP(F662,Sheet2!$A:$F,5,0),"")</f>
        <v>1188.9000000000001</v>
      </c>
      <c r="R662" s="20">
        <f>IFERROR(VLOOKUP(F662,Sheet2!$A:$F,6,0),"")</f>
        <v>1270.83</v>
      </c>
      <c r="S662" s="48">
        <f t="shared" si="133"/>
        <v>638011</v>
      </c>
      <c r="T662" s="48">
        <f t="shared" si="134"/>
        <v>59445.000000000007</v>
      </c>
      <c r="U662" s="48">
        <f t="shared" si="135"/>
        <v>0</v>
      </c>
      <c r="V662" s="48">
        <f t="shared" si="136"/>
        <v>697456</v>
      </c>
      <c r="W662" s="48">
        <f t="shared" si="137"/>
        <v>375570</v>
      </c>
      <c r="X662" s="48">
        <f t="shared" si="138"/>
        <v>5265</v>
      </c>
      <c r="Y662" s="48">
        <f t="shared" si="139"/>
        <v>10782.91</v>
      </c>
      <c r="Z662" s="48">
        <f t="shared" si="140"/>
        <v>1078.2909999999999</v>
      </c>
      <c r="AA662" s="48">
        <f t="shared" si="141"/>
        <v>10901.522009999999</v>
      </c>
      <c r="AB662" s="42">
        <f t="shared" si="142"/>
        <v>1101053.7230099998</v>
      </c>
    </row>
    <row r="663" spans="1:28" x14ac:dyDescent="0.25">
      <c r="A663" s="41">
        <v>45408</v>
      </c>
      <c r="B663" s="44" t="str">
        <f t="shared" si="131"/>
        <v>Apr</v>
      </c>
      <c r="C663" s="16" t="s">
        <v>53</v>
      </c>
      <c r="D663" s="16"/>
      <c r="E663" s="16" t="s">
        <v>82</v>
      </c>
      <c r="F663" s="16" t="s">
        <v>219</v>
      </c>
      <c r="G663" s="20" t="str">
        <f>IFERROR(VLOOKUP(F663,Sheet2!A:F,2,0),"")</f>
        <v>Club Whiskey</v>
      </c>
      <c r="H663" s="44">
        <f>IFERROR(VLOOKUP(F663,Sheet2!A:G,7,0),"")</f>
        <v>65</v>
      </c>
      <c r="I663" s="56">
        <f t="shared" si="143"/>
        <v>2340</v>
      </c>
      <c r="J663" s="17">
        <v>74</v>
      </c>
      <c r="K663" s="21">
        <v>300</v>
      </c>
      <c r="L663" s="21">
        <v>100</v>
      </c>
      <c r="M663" s="21">
        <v>0</v>
      </c>
      <c r="N663" s="19">
        <f t="shared" si="132"/>
        <v>400</v>
      </c>
      <c r="O663" s="20">
        <v>1</v>
      </c>
      <c r="P663" s="20">
        <f>IFERROR(VLOOKUP(F663,Sheet2!$A:$F,4,0),"")</f>
        <v>1160.02</v>
      </c>
      <c r="Q663" s="20">
        <f>IFERROR(VLOOKUP(F663,Sheet2!$A:$F,5,0),"")</f>
        <v>1188.9000000000001</v>
      </c>
      <c r="R663" s="20">
        <f>IFERROR(VLOOKUP(F663,Sheet2!$A:$F,6,0),"")</f>
        <v>1270.83</v>
      </c>
      <c r="S663" s="48">
        <f t="shared" si="133"/>
        <v>348006</v>
      </c>
      <c r="T663" s="48">
        <f t="shared" si="134"/>
        <v>118890.00000000001</v>
      </c>
      <c r="U663" s="48">
        <f t="shared" si="135"/>
        <v>0</v>
      </c>
      <c r="V663" s="48">
        <f t="shared" si="136"/>
        <v>466896</v>
      </c>
      <c r="W663" s="48">
        <f t="shared" si="137"/>
        <v>250380</v>
      </c>
      <c r="X663" s="48">
        <f t="shared" si="138"/>
        <v>3510</v>
      </c>
      <c r="Y663" s="48">
        <f t="shared" si="139"/>
        <v>7207.8600000000006</v>
      </c>
      <c r="Z663" s="48">
        <f t="shared" si="140"/>
        <v>720.78600000000006</v>
      </c>
      <c r="AA663" s="48">
        <f t="shared" si="141"/>
        <v>7287.1464599999999</v>
      </c>
      <c r="AB663" s="42">
        <f t="shared" si="142"/>
        <v>736001.79245999991</v>
      </c>
    </row>
    <row r="664" spans="1:28" x14ac:dyDescent="0.25">
      <c r="A664" s="41">
        <v>45408</v>
      </c>
      <c r="B664" s="44" t="str">
        <f t="shared" si="131"/>
        <v>Apr</v>
      </c>
      <c r="C664" s="16" t="s">
        <v>53</v>
      </c>
      <c r="D664" s="16"/>
      <c r="E664" s="16" t="s">
        <v>141</v>
      </c>
      <c r="F664" s="16" t="s">
        <v>219</v>
      </c>
      <c r="G664" s="20" t="str">
        <f>IFERROR(VLOOKUP(F664,Sheet2!A:F,2,0),"")</f>
        <v>Club Whiskey</v>
      </c>
      <c r="H664" s="44">
        <f>IFERROR(VLOOKUP(F664,Sheet2!A:G,7,0),"")</f>
        <v>65</v>
      </c>
      <c r="I664" s="56">
        <f t="shared" si="143"/>
        <v>1755</v>
      </c>
      <c r="J664" s="17">
        <v>75</v>
      </c>
      <c r="K664" s="21">
        <v>100</v>
      </c>
      <c r="L664" s="21">
        <v>150</v>
      </c>
      <c r="M664" s="21">
        <v>50</v>
      </c>
      <c r="N664" s="19">
        <f t="shared" si="132"/>
        <v>300</v>
      </c>
      <c r="O664" s="20">
        <v>1</v>
      </c>
      <c r="P664" s="20">
        <f>IFERROR(VLOOKUP(F664,Sheet2!$A:$F,4,0),"")</f>
        <v>1160.02</v>
      </c>
      <c r="Q664" s="20">
        <f>IFERROR(VLOOKUP(F664,Sheet2!$A:$F,5,0),"")</f>
        <v>1188.9000000000001</v>
      </c>
      <c r="R664" s="20">
        <f>IFERROR(VLOOKUP(F664,Sheet2!$A:$F,6,0),"")</f>
        <v>1270.83</v>
      </c>
      <c r="S664" s="48">
        <f t="shared" si="133"/>
        <v>116002</v>
      </c>
      <c r="T664" s="48">
        <f t="shared" si="134"/>
        <v>178335</v>
      </c>
      <c r="U664" s="48">
        <f t="shared" si="135"/>
        <v>63541.5</v>
      </c>
      <c r="V664" s="48">
        <f t="shared" si="136"/>
        <v>357878.5</v>
      </c>
      <c r="W664" s="48">
        <f t="shared" si="137"/>
        <v>187785</v>
      </c>
      <c r="X664" s="48">
        <f t="shared" si="138"/>
        <v>2632.5</v>
      </c>
      <c r="Y664" s="48">
        <f t="shared" si="139"/>
        <v>5482.96</v>
      </c>
      <c r="Z664" s="48">
        <f t="shared" si="140"/>
        <v>548.29600000000005</v>
      </c>
      <c r="AA664" s="48">
        <f t="shared" si="141"/>
        <v>5543.2725599999994</v>
      </c>
      <c r="AB664" s="42">
        <f t="shared" si="142"/>
        <v>559870.52855999989</v>
      </c>
    </row>
    <row r="665" spans="1:28" x14ac:dyDescent="0.25">
      <c r="A665" s="41">
        <v>45408</v>
      </c>
      <c r="B665" s="44" t="str">
        <f t="shared" si="131"/>
        <v>Apr</v>
      </c>
      <c r="C665" s="16" t="s">
        <v>53</v>
      </c>
      <c r="D665" s="16"/>
      <c r="E665" s="16" t="s">
        <v>153</v>
      </c>
      <c r="F665" s="16" t="s">
        <v>219</v>
      </c>
      <c r="G665" s="20" t="str">
        <f>IFERROR(VLOOKUP(F665,Sheet2!A:F,2,0),"")</f>
        <v>Club Whiskey</v>
      </c>
      <c r="H665" s="44">
        <f>IFERROR(VLOOKUP(F665,Sheet2!A:G,7,0),"")</f>
        <v>65</v>
      </c>
      <c r="I665" s="56">
        <f t="shared" si="143"/>
        <v>4680</v>
      </c>
      <c r="J665" s="17">
        <v>76</v>
      </c>
      <c r="K665" s="21">
        <v>500</v>
      </c>
      <c r="L665" s="21">
        <v>150</v>
      </c>
      <c r="M665" s="21">
        <v>150</v>
      </c>
      <c r="N665" s="19">
        <f t="shared" si="132"/>
        <v>800</v>
      </c>
      <c r="O665" s="20">
        <v>1</v>
      </c>
      <c r="P665" s="20">
        <f>IFERROR(VLOOKUP(F665,Sheet2!$A:$F,4,0),"")</f>
        <v>1160.02</v>
      </c>
      <c r="Q665" s="20">
        <f>IFERROR(VLOOKUP(F665,Sheet2!$A:$F,5,0),"")</f>
        <v>1188.9000000000001</v>
      </c>
      <c r="R665" s="20">
        <f>IFERROR(VLOOKUP(F665,Sheet2!$A:$F,6,0),"")</f>
        <v>1270.83</v>
      </c>
      <c r="S665" s="48">
        <f t="shared" si="133"/>
        <v>580010</v>
      </c>
      <c r="T665" s="48">
        <f t="shared" si="134"/>
        <v>178335</v>
      </c>
      <c r="U665" s="48">
        <f t="shared" si="135"/>
        <v>190624.5</v>
      </c>
      <c r="V665" s="48">
        <f t="shared" si="136"/>
        <v>948969.5</v>
      </c>
      <c r="W665" s="48">
        <f t="shared" si="137"/>
        <v>500760</v>
      </c>
      <c r="X665" s="48">
        <f t="shared" si="138"/>
        <v>7020</v>
      </c>
      <c r="Y665" s="48">
        <f t="shared" si="139"/>
        <v>14567.495000000001</v>
      </c>
      <c r="Z665" s="48">
        <f t="shared" si="140"/>
        <v>1456.7495000000001</v>
      </c>
      <c r="AA665" s="48">
        <f t="shared" si="141"/>
        <v>14727.737445000001</v>
      </c>
      <c r="AB665" s="42">
        <f t="shared" si="142"/>
        <v>1487501.4819450001</v>
      </c>
    </row>
    <row r="666" spans="1:28" x14ac:dyDescent="0.25">
      <c r="A666" s="41">
        <v>45408</v>
      </c>
      <c r="B666" s="44" t="str">
        <f t="shared" si="131"/>
        <v>Apr</v>
      </c>
      <c r="C666" s="16" t="s">
        <v>53</v>
      </c>
      <c r="D666" s="16"/>
      <c r="E666" s="16" t="s">
        <v>153</v>
      </c>
      <c r="F666" s="16" t="s">
        <v>217</v>
      </c>
      <c r="G666" s="20" t="str">
        <f>IFERROR(VLOOKUP(F666,Sheet2!A:F,2,0),"")</f>
        <v>Dollar Rum</v>
      </c>
      <c r="H666" s="44">
        <f>IFERROR(VLOOKUP(F666,Sheet2!A:G,7,0),"")</f>
        <v>65</v>
      </c>
      <c r="I666" s="56">
        <f t="shared" si="143"/>
        <v>2340</v>
      </c>
      <c r="J666" s="17">
        <v>76</v>
      </c>
      <c r="K666" s="21">
        <v>200</v>
      </c>
      <c r="L666" s="21">
        <v>100</v>
      </c>
      <c r="M666" s="21">
        <v>100</v>
      </c>
      <c r="N666" s="19">
        <f t="shared" si="132"/>
        <v>400</v>
      </c>
      <c r="O666" s="20">
        <v>1</v>
      </c>
      <c r="P666" s="20">
        <f>IFERROR(VLOOKUP(F666,Sheet2!$A:$F,4,0),"")</f>
        <v>1161.27</v>
      </c>
      <c r="Q666" s="20">
        <f>IFERROR(VLOOKUP(F666,Sheet2!$A:$F,5,0),"")</f>
        <v>1190.1300000000001</v>
      </c>
      <c r="R666" s="20">
        <f>IFERROR(VLOOKUP(F666,Sheet2!$A:$F,6,0),"")</f>
        <v>1272.08</v>
      </c>
      <c r="S666" s="48">
        <f t="shared" si="133"/>
        <v>232254</v>
      </c>
      <c r="T666" s="48">
        <f t="shared" si="134"/>
        <v>119013.00000000001</v>
      </c>
      <c r="U666" s="48">
        <f t="shared" si="135"/>
        <v>127208</v>
      </c>
      <c r="V666" s="48">
        <f t="shared" si="136"/>
        <v>478475</v>
      </c>
      <c r="W666" s="48">
        <f t="shared" si="137"/>
        <v>250380</v>
      </c>
      <c r="X666" s="48">
        <f t="shared" si="138"/>
        <v>3510</v>
      </c>
      <c r="Y666" s="48">
        <f t="shared" si="139"/>
        <v>7323.6500000000005</v>
      </c>
      <c r="Z666" s="48">
        <f t="shared" si="140"/>
        <v>732.36500000000012</v>
      </c>
      <c r="AA666" s="48">
        <f t="shared" si="141"/>
        <v>7404.2101499999999</v>
      </c>
      <c r="AB666" s="42">
        <f t="shared" si="142"/>
        <v>747825.22515000007</v>
      </c>
    </row>
    <row r="667" spans="1:28" x14ac:dyDescent="0.25">
      <c r="A667" s="41">
        <v>45408</v>
      </c>
      <c r="B667" s="44" t="str">
        <f t="shared" si="131"/>
        <v>Apr</v>
      </c>
      <c r="C667" s="16" t="s">
        <v>53</v>
      </c>
      <c r="D667" s="16"/>
      <c r="E667" s="16" t="s">
        <v>153</v>
      </c>
      <c r="F667" s="16" t="s">
        <v>221</v>
      </c>
      <c r="G667" s="20" t="str">
        <f>IFERROR(VLOOKUP(F667,Sheet2!A:F,2,0),"")</f>
        <v>Jugni Apple Vodka</v>
      </c>
      <c r="H667" s="44">
        <f>IFERROR(VLOOKUP(F667,Sheet2!A:G,7,0),"")</f>
        <v>50</v>
      </c>
      <c r="I667" s="56">
        <f t="shared" si="143"/>
        <v>1129.5</v>
      </c>
      <c r="J667" s="17">
        <v>76</v>
      </c>
      <c r="K667" s="21">
        <v>151</v>
      </c>
      <c r="L667" s="21">
        <v>100</v>
      </c>
      <c r="M667" s="21">
        <v>0</v>
      </c>
      <c r="N667" s="19">
        <f t="shared" si="132"/>
        <v>251</v>
      </c>
      <c r="O667" s="20">
        <v>1</v>
      </c>
      <c r="P667" s="20">
        <f>IFERROR(VLOOKUP(F667,Sheet2!$A:$F,4,0),"")</f>
        <v>919.43</v>
      </c>
      <c r="Q667" s="20">
        <f>IFERROR(VLOOKUP(F667,Sheet2!$A:$F,5,0),"")</f>
        <v>948.3</v>
      </c>
      <c r="R667" s="20">
        <f>IFERROR(VLOOKUP(F667,Sheet2!$A:$F,6,0),"")</f>
        <v>1030.25</v>
      </c>
      <c r="S667" s="48">
        <f t="shared" si="133"/>
        <v>138833.93</v>
      </c>
      <c r="T667" s="48">
        <f t="shared" si="134"/>
        <v>94830</v>
      </c>
      <c r="U667" s="48">
        <f t="shared" si="135"/>
        <v>0</v>
      </c>
      <c r="V667" s="48">
        <f t="shared" si="136"/>
        <v>233663.93</v>
      </c>
      <c r="W667" s="48">
        <f t="shared" si="137"/>
        <v>120856.5</v>
      </c>
      <c r="X667" s="48">
        <f t="shared" si="138"/>
        <v>1694.25</v>
      </c>
      <c r="Y667" s="48">
        <f t="shared" si="139"/>
        <v>3562.1468</v>
      </c>
      <c r="Z667" s="48">
        <f t="shared" si="140"/>
        <v>356.21468000000004</v>
      </c>
      <c r="AA667" s="48">
        <f t="shared" si="141"/>
        <v>3601.3304147999997</v>
      </c>
      <c r="AB667" s="42">
        <f t="shared" si="142"/>
        <v>363734.37189479993</v>
      </c>
    </row>
    <row r="668" spans="1:28" x14ac:dyDescent="0.25">
      <c r="A668" s="41">
        <v>45408</v>
      </c>
      <c r="B668" s="44" t="str">
        <f t="shared" si="131"/>
        <v>Apr</v>
      </c>
      <c r="C668" s="16" t="s">
        <v>3</v>
      </c>
      <c r="D668" s="16"/>
      <c r="E668" s="16" t="s">
        <v>38</v>
      </c>
      <c r="F668" s="16" t="s">
        <v>217</v>
      </c>
      <c r="G668" s="20" t="str">
        <f>IFERROR(VLOOKUP(F668,Sheet2!A:F,2,0),"")</f>
        <v>Dollar Rum</v>
      </c>
      <c r="H668" s="44">
        <f>IFERROR(VLOOKUP(F668,Sheet2!A:G,7,0),"")</f>
        <v>65</v>
      </c>
      <c r="I668" s="56">
        <f t="shared" si="143"/>
        <v>2047.4999999999998</v>
      </c>
      <c r="J668" s="17">
        <v>172</v>
      </c>
      <c r="K668" s="21">
        <v>250</v>
      </c>
      <c r="L668" s="21">
        <v>100</v>
      </c>
      <c r="M668" s="21">
        <v>0</v>
      </c>
      <c r="N668" s="19">
        <f t="shared" si="132"/>
        <v>350</v>
      </c>
      <c r="O668" s="20">
        <v>1</v>
      </c>
      <c r="P668" s="20">
        <f>IFERROR(VLOOKUP(F668,Sheet2!$A:$F,4,0),"")</f>
        <v>1161.27</v>
      </c>
      <c r="Q668" s="20">
        <f>IFERROR(VLOOKUP(F668,Sheet2!$A:$F,5,0),"")</f>
        <v>1190.1300000000001</v>
      </c>
      <c r="R668" s="20">
        <f>IFERROR(VLOOKUP(F668,Sheet2!$A:$F,6,0),"")</f>
        <v>1272.08</v>
      </c>
      <c r="S668" s="48">
        <f t="shared" si="133"/>
        <v>290317.5</v>
      </c>
      <c r="T668" s="48">
        <f t="shared" si="134"/>
        <v>119013.00000000001</v>
      </c>
      <c r="U668" s="48">
        <f t="shared" si="135"/>
        <v>0</v>
      </c>
      <c r="V668" s="48">
        <f t="shared" si="136"/>
        <v>409330.5</v>
      </c>
      <c r="W668" s="48">
        <f t="shared" si="137"/>
        <v>219082.49999999997</v>
      </c>
      <c r="X668" s="48">
        <f t="shared" si="138"/>
        <v>3071.2499999999995</v>
      </c>
      <c r="Y668" s="48">
        <f t="shared" si="139"/>
        <v>6314.8424999999997</v>
      </c>
      <c r="Z668" s="48">
        <f t="shared" si="140"/>
        <v>631.48424999999997</v>
      </c>
      <c r="AA668" s="48">
        <f t="shared" si="141"/>
        <v>6384.3057675</v>
      </c>
      <c r="AB668" s="42">
        <f t="shared" si="142"/>
        <v>644814.88251749997</v>
      </c>
    </row>
    <row r="669" spans="1:28" x14ac:dyDescent="0.25">
      <c r="A669" s="41">
        <v>45408</v>
      </c>
      <c r="B669" s="44" t="str">
        <f t="shared" si="131"/>
        <v>Apr</v>
      </c>
      <c r="C669" s="16" t="s">
        <v>3</v>
      </c>
      <c r="D669" s="16"/>
      <c r="E669" s="16" t="s">
        <v>37</v>
      </c>
      <c r="F669" s="16" t="s">
        <v>217</v>
      </c>
      <c r="G669" s="20" t="str">
        <f>IFERROR(VLOOKUP(F669,Sheet2!A:F,2,0),"")</f>
        <v>Dollar Rum</v>
      </c>
      <c r="H669" s="44">
        <f>IFERROR(VLOOKUP(F669,Sheet2!A:G,7,0),"")</f>
        <v>65</v>
      </c>
      <c r="I669" s="56">
        <f t="shared" si="143"/>
        <v>2047.4999999999998</v>
      </c>
      <c r="J669" s="17">
        <v>173</v>
      </c>
      <c r="K669" s="21">
        <v>350</v>
      </c>
      <c r="L669" s="21">
        <v>0</v>
      </c>
      <c r="M669" s="21">
        <v>0</v>
      </c>
      <c r="N669" s="19">
        <f t="shared" si="132"/>
        <v>350</v>
      </c>
      <c r="O669" s="20">
        <v>1</v>
      </c>
      <c r="P669" s="20">
        <f>IFERROR(VLOOKUP(F669,Sheet2!$A:$F,4,0),"")</f>
        <v>1161.27</v>
      </c>
      <c r="Q669" s="20">
        <f>IFERROR(VLOOKUP(F669,Sheet2!$A:$F,5,0),"")</f>
        <v>1190.1300000000001</v>
      </c>
      <c r="R669" s="20">
        <f>IFERROR(VLOOKUP(F669,Sheet2!$A:$F,6,0),"")</f>
        <v>1272.08</v>
      </c>
      <c r="S669" s="48">
        <f t="shared" si="133"/>
        <v>406444.5</v>
      </c>
      <c r="T669" s="48">
        <f t="shared" si="134"/>
        <v>0</v>
      </c>
      <c r="U669" s="48">
        <f t="shared" si="135"/>
        <v>0</v>
      </c>
      <c r="V669" s="48">
        <f t="shared" si="136"/>
        <v>406444.5</v>
      </c>
      <c r="W669" s="48">
        <f t="shared" si="137"/>
        <v>219082.49999999997</v>
      </c>
      <c r="X669" s="48">
        <f t="shared" si="138"/>
        <v>3071.2499999999995</v>
      </c>
      <c r="Y669" s="48">
        <f t="shared" si="139"/>
        <v>6285.9825000000001</v>
      </c>
      <c r="Z669" s="48">
        <f t="shared" si="140"/>
        <v>628.59825000000001</v>
      </c>
      <c r="AA669" s="48">
        <f t="shared" si="141"/>
        <v>6355.128307500001</v>
      </c>
      <c r="AB669" s="42">
        <f t="shared" si="142"/>
        <v>641867.95905750012</v>
      </c>
    </row>
    <row r="670" spans="1:28" x14ac:dyDescent="0.25">
      <c r="A670" s="41">
        <v>45408</v>
      </c>
      <c r="B670" s="44" t="str">
        <f t="shared" si="131"/>
        <v>Apr</v>
      </c>
      <c r="C670" s="16" t="s">
        <v>3</v>
      </c>
      <c r="D670" s="16"/>
      <c r="E670" s="16" t="s">
        <v>63</v>
      </c>
      <c r="F670" s="16" t="s">
        <v>217</v>
      </c>
      <c r="G670" s="20" t="str">
        <f>IFERROR(VLOOKUP(F670,Sheet2!A:F,2,0),"")</f>
        <v>Dollar Rum</v>
      </c>
      <c r="H670" s="44">
        <f>IFERROR(VLOOKUP(F670,Sheet2!A:G,7,0),"")</f>
        <v>65</v>
      </c>
      <c r="I670" s="56">
        <f t="shared" si="143"/>
        <v>1755</v>
      </c>
      <c r="J670" s="17">
        <v>174</v>
      </c>
      <c r="K670" s="21">
        <v>150</v>
      </c>
      <c r="L670" s="21">
        <v>150</v>
      </c>
      <c r="M670" s="21">
        <v>0</v>
      </c>
      <c r="N670" s="19">
        <f t="shared" si="132"/>
        <v>300</v>
      </c>
      <c r="O670" s="20">
        <v>1</v>
      </c>
      <c r="P670" s="20">
        <f>IFERROR(VLOOKUP(F670,Sheet2!$A:$F,4,0),"")</f>
        <v>1161.27</v>
      </c>
      <c r="Q670" s="20">
        <f>IFERROR(VLOOKUP(F670,Sheet2!$A:$F,5,0),"")</f>
        <v>1190.1300000000001</v>
      </c>
      <c r="R670" s="20">
        <f>IFERROR(VLOOKUP(F670,Sheet2!$A:$F,6,0),"")</f>
        <v>1272.08</v>
      </c>
      <c r="S670" s="48">
        <f t="shared" si="133"/>
        <v>174190.5</v>
      </c>
      <c r="T670" s="48">
        <f t="shared" si="134"/>
        <v>178519.50000000003</v>
      </c>
      <c r="U670" s="48">
        <f t="shared" si="135"/>
        <v>0</v>
      </c>
      <c r="V670" s="48">
        <f t="shared" si="136"/>
        <v>352710</v>
      </c>
      <c r="W670" s="48">
        <f t="shared" si="137"/>
        <v>187785</v>
      </c>
      <c r="X670" s="48">
        <f t="shared" si="138"/>
        <v>2632.5</v>
      </c>
      <c r="Y670" s="48">
        <f t="shared" si="139"/>
        <v>5431.2750000000005</v>
      </c>
      <c r="Z670" s="48">
        <f t="shared" si="140"/>
        <v>543.12750000000005</v>
      </c>
      <c r="AA670" s="48">
        <f t="shared" si="141"/>
        <v>5491.0190249999996</v>
      </c>
      <c r="AB670" s="42">
        <f t="shared" si="142"/>
        <v>554592.92152500001</v>
      </c>
    </row>
    <row r="671" spans="1:28" x14ac:dyDescent="0.25">
      <c r="A671" s="41">
        <v>45408</v>
      </c>
      <c r="B671" s="44" t="str">
        <f t="shared" si="131"/>
        <v>Apr</v>
      </c>
      <c r="C671" s="16" t="s">
        <v>3</v>
      </c>
      <c r="D671" s="16"/>
      <c r="E671" s="16" t="s">
        <v>49</v>
      </c>
      <c r="F671" s="16" t="s">
        <v>216</v>
      </c>
      <c r="G671" s="20" t="str">
        <f>IFERROR(VLOOKUP(F671,Sheet2!A:F,2,0),"")</f>
        <v>Jugni Saunfi</v>
      </c>
      <c r="H671" s="44">
        <f>IFERROR(VLOOKUP(F671,Sheet2!A:G,7,0),"")</f>
        <v>50</v>
      </c>
      <c r="I671" s="56">
        <f t="shared" si="143"/>
        <v>166.5</v>
      </c>
      <c r="J671" s="17">
        <v>175</v>
      </c>
      <c r="K671" s="21">
        <v>37</v>
      </c>
      <c r="L671" s="21">
        <v>0</v>
      </c>
      <c r="M671" s="21">
        <v>0</v>
      </c>
      <c r="N671" s="19">
        <f t="shared" si="132"/>
        <v>37</v>
      </c>
      <c r="O671" s="20">
        <v>1</v>
      </c>
      <c r="P671" s="20">
        <f>IFERROR(VLOOKUP(F671,Sheet2!$A:$F,4,0),"")</f>
        <v>919.43</v>
      </c>
      <c r="Q671" s="20">
        <f>IFERROR(VLOOKUP(F671,Sheet2!$A:$F,5,0),"")</f>
        <v>948.3</v>
      </c>
      <c r="R671" s="20">
        <f>IFERROR(VLOOKUP(F671,Sheet2!$A:$F,6,0),"")</f>
        <v>1030.25</v>
      </c>
      <c r="S671" s="48">
        <f t="shared" si="133"/>
        <v>34018.909999999996</v>
      </c>
      <c r="T671" s="48">
        <f t="shared" si="134"/>
        <v>0</v>
      </c>
      <c r="U671" s="48">
        <f t="shared" si="135"/>
        <v>0</v>
      </c>
      <c r="V671" s="48">
        <f t="shared" si="136"/>
        <v>34018.909999999996</v>
      </c>
      <c r="W671" s="48">
        <f t="shared" si="137"/>
        <v>17815.5</v>
      </c>
      <c r="X671" s="48">
        <f t="shared" si="138"/>
        <v>249.75</v>
      </c>
      <c r="Y671" s="48">
        <f t="shared" si="139"/>
        <v>520.84159999999997</v>
      </c>
      <c r="Z671" s="48">
        <f t="shared" si="140"/>
        <v>52.084159999999997</v>
      </c>
      <c r="AA671" s="48">
        <f t="shared" si="141"/>
        <v>526.57085759999995</v>
      </c>
      <c r="AB671" s="42">
        <f t="shared" si="142"/>
        <v>53183.656617599998</v>
      </c>
    </row>
    <row r="672" spans="1:28" x14ac:dyDescent="0.25">
      <c r="A672" s="41">
        <v>45408</v>
      </c>
      <c r="B672" s="44" t="str">
        <f t="shared" si="131"/>
        <v>Apr</v>
      </c>
      <c r="C672" s="16" t="s">
        <v>3</v>
      </c>
      <c r="D672" s="16"/>
      <c r="E672" s="16" t="s">
        <v>49</v>
      </c>
      <c r="F672" s="16" t="s">
        <v>221</v>
      </c>
      <c r="G672" s="20" t="str">
        <f>IFERROR(VLOOKUP(F672,Sheet2!A:F,2,0),"")</f>
        <v>Jugni Apple Vodka</v>
      </c>
      <c r="H672" s="44">
        <f>IFERROR(VLOOKUP(F672,Sheet2!A:G,7,0),"")</f>
        <v>50</v>
      </c>
      <c r="I672" s="56">
        <f t="shared" si="143"/>
        <v>283.5</v>
      </c>
      <c r="J672" s="17">
        <v>175</v>
      </c>
      <c r="K672" s="21">
        <v>63</v>
      </c>
      <c r="L672" s="21">
        <v>0</v>
      </c>
      <c r="M672" s="21">
        <v>0</v>
      </c>
      <c r="N672" s="19">
        <f t="shared" si="132"/>
        <v>63</v>
      </c>
      <c r="O672" s="20">
        <v>1</v>
      </c>
      <c r="P672" s="20">
        <f>IFERROR(VLOOKUP(F672,Sheet2!$A:$F,4,0),"")</f>
        <v>919.43</v>
      </c>
      <c r="Q672" s="20">
        <f>IFERROR(VLOOKUP(F672,Sheet2!$A:$F,5,0),"")</f>
        <v>948.3</v>
      </c>
      <c r="R672" s="20">
        <f>IFERROR(VLOOKUP(F672,Sheet2!$A:$F,6,0),"")</f>
        <v>1030.25</v>
      </c>
      <c r="S672" s="48">
        <f t="shared" si="133"/>
        <v>57924.09</v>
      </c>
      <c r="T672" s="48">
        <f t="shared" si="134"/>
        <v>0</v>
      </c>
      <c r="U672" s="48">
        <f t="shared" si="135"/>
        <v>0</v>
      </c>
      <c r="V672" s="48">
        <f t="shared" si="136"/>
        <v>57924.09</v>
      </c>
      <c r="W672" s="48">
        <f t="shared" si="137"/>
        <v>30334.5</v>
      </c>
      <c r="X672" s="48">
        <f t="shared" si="138"/>
        <v>425.25</v>
      </c>
      <c r="Y672" s="48">
        <f t="shared" si="139"/>
        <v>886.83839999999998</v>
      </c>
      <c r="Z672" s="48">
        <f t="shared" si="140"/>
        <v>88.683840000000004</v>
      </c>
      <c r="AA672" s="48">
        <f t="shared" si="141"/>
        <v>896.59362239999984</v>
      </c>
      <c r="AB672" s="42">
        <f t="shared" si="142"/>
        <v>90555.955862399991</v>
      </c>
    </row>
    <row r="673" spans="1:28" x14ac:dyDescent="0.25">
      <c r="A673" s="41">
        <v>45408</v>
      </c>
      <c r="B673" s="44" t="str">
        <f t="shared" si="131"/>
        <v>Apr</v>
      </c>
      <c r="C673" s="16" t="s">
        <v>3</v>
      </c>
      <c r="D673" s="16"/>
      <c r="E673" s="16" t="s">
        <v>49</v>
      </c>
      <c r="F673" s="16" t="s">
        <v>216</v>
      </c>
      <c r="G673" s="20" t="str">
        <f>IFERROR(VLOOKUP(F673,Sheet2!A:F,2,0),"")</f>
        <v>Jugni Saunfi</v>
      </c>
      <c r="H673" s="44">
        <f>IFERROR(VLOOKUP(F673,Sheet2!A:G,7,0),"")</f>
        <v>50</v>
      </c>
      <c r="I673" s="56">
        <f t="shared" si="143"/>
        <v>1350</v>
      </c>
      <c r="J673" s="17">
        <v>176</v>
      </c>
      <c r="K673" s="21">
        <v>0</v>
      </c>
      <c r="L673" s="21">
        <v>200</v>
      </c>
      <c r="M673" s="21">
        <v>100</v>
      </c>
      <c r="N673" s="19">
        <f t="shared" si="132"/>
        <v>300</v>
      </c>
      <c r="O673" s="20">
        <v>1</v>
      </c>
      <c r="P673" s="20">
        <f>IFERROR(VLOOKUP(F673,Sheet2!$A:$F,4,0),"")</f>
        <v>919.43</v>
      </c>
      <c r="Q673" s="20">
        <f>IFERROR(VLOOKUP(F673,Sheet2!$A:$F,5,0),"")</f>
        <v>948.3</v>
      </c>
      <c r="R673" s="20">
        <f>IFERROR(VLOOKUP(F673,Sheet2!$A:$F,6,0),"")</f>
        <v>1030.25</v>
      </c>
      <c r="S673" s="48">
        <f t="shared" si="133"/>
        <v>0</v>
      </c>
      <c r="T673" s="48">
        <f t="shared" si="134"/>
        <v>189660</v>
      </c>
      <c r="U673" s="48">
        <f t="shared" si="135"/>
        <v>103025</v>
      </c>
      <c r="V673" s="48">
        <f t="shared" si="136"/>
        <v>292685</v>
      </c>
      <c r="W673" s="48">
        <f t="shared" si="137"/>
        <v>144450</v>
      </c>
      <c r="X673" s="48">
        <f t="shared" si="138"/>
        <v>2025</v>
      </c>
      <c r="Y673" s="48">
        <f t="shared" si="139"/>
        <v>4391.6000000000004</v>
      </c>
      <c r="Z673" s="48">
        <f t="shared" si="140"/>
        <v>439.16000000000008</v>
      </c>
      <c r="AA673" s="48">
        <f t="shared" si="141"/>
        <v>4439.9075999999995</v>
      </c>
      <c r="AB673" s="42">
        <f t="shared" si="142"/>
        <v>448430.66759999993</v>
      </c>
    </row>
    <row r="674" spans="1:28" x14ac:dyDescent="0.25">
      <c r="A674" s="41">
        <v>45408</v>
      </c>
      <c r="B674" s="44" t="str">
        <f t="shared" si="131"/>
        <v>Apr</v>
      </c>
      <c r="C674" s="16" t="s">
        <v>3</v>
      </c>
      <c r="D674" s="16"/>
      <c r="E674" s="16" t="s">
        <v>35</v>
      </c>
      <c r="F674" s="16" t="s">
        <v>216</v>
      </c>
      <c r="G674" s="20" t="str">
        <f>IFERROR(VLOOKUP(F674,Sheet2!A:F,2,0),"")</f>
        <v>Jugni Saunfi</v>
      </c>
      <c r="H674" s="44">
        <f>IFERROR(VLOOKUP(F674,Sheet2!A:G,7,0),"")</f>
        <v>50</v>
      </c>
      <c r="I674" s="56">
        <f t="shared" si="143"/>
        <v>2250</v>
      </c>
      <c r="J674" s="17">
        <v>177</v>
      </c>
      <c r="K674" s="21">
        <v>500</v>
      </c>
      <c r="L674" s="21">
        <v>0</v>
      </c>
      <c r="M674" s="21">
        <v>0</v>
      </c>
      <c r="N674" s="19">
        <f t="shared" si="132"/>
        <v>500</v>
      </c>
      <c r="O674" s="20">
        <v>1</v>
      </c>
      <c r="P674" s="20">
        <f>IFERROR(VLOOKUP(F674,Sheet2!$A:$F,4,0),"")</f>
        <v>919.43</v>
      </c>
      <c r="Q674" s="20">
        <f>IFERROR(VLOOKUP(F674,Sheet2!$A:$F,5,0),"")</f>
        <v>948.3</v>
      </c>
      <c r="R674" s="20">
        <f>IFERROR(VLOOKUP(F674,Sheet2!$A:$F,6,0),"")</f>
        <v>1030.25</v>
      </c>
      <c r="S674" s="48">
        <f t="shared" si="133"/>
        <v>459715</v>
      </c>
      <c r="T674" s="48">
        <f t="shared" si="134"/>
        <v>0</v>
      </c>
      <c r="U674" s="48">
        <f t="shared" si="135"/>
        <v>0</v>
      </c>
      <c r="V674" s="48">
        <f t="shared" si="136"/>
        <v>459715</v>
      </c>
      <c r="W674" s="48">
        <f t="shared" si="137"/>
        <v>240750</v>
      </c>
      <c r="X674" s="48">
        <f t="shared" si="138"/>
        <v>3375</v>
      </c>
      <c r="Y674" s="48">
        <f t="shared" si="139"/>
        <v>7038.4000000000005</v>
      </c>
      <c r="Z674" s="48">
        <f t="shared" si="140"/>
        <v>703.84000000000015</v>
      </c>
      <c r="AA674" s="48">
        <f t="shared" si="141"/>
        <v>7115.8224</v>
      </c>
      <c r="AB674" s="42">
        <f t="shared" si="142"/>
        <v>718698.06239999994</v>
      </c>
    </row>
    <row r="675" spans="1:28" x14ac:dyDescent="0.25">
      <c r="A675" s="41">
        <v>45408</v>
      </c>
      <c r="B675" s="44" t="str">
        <f t="shared" si="131"/>
        <v>Apr</v>
      </c>
      <c r="C675" s="16" t="s">
        <v>3</v>
      </c>
      <c r="D675" s="16"/>
      <c r="E675" s="16" t="s">
        <v>35</v>
      </c>
      <c r="F675" s="16" t="s">
        <v>216</v>
      </c>
      <c r="G675" s="20" t="str">
        <f>IFERROR(VLOOKUP(F675,Sheet2!A:F,2,0),"")</f>
        <v>Jugni Saunfi</v>
      </c>
      <c r="H675" s="44">
        <f>IFERROR(VLOOKUP(F675,Sheet2!A:G,7,0),"")</f>
        <v>50</v>
      </c>
      <c r="I675" s="56">
        <f t="shared" si="143"/>
        <v>450</v>
      </c>
      <c r="J675" s="17">
        <v>178</v>
      </c>
      <c r="K675" s="21">
        <v>100</v>
      </c>
      <c r="L675" s="21">
        <v>0</v>
      </c>
      <c r="M675" s="21">
        <v>0</v>
      </c>
      <c r="N675" s="19">
        <f t="shared" si="132"/>
        <v>100</v>
      </c>
      <c r="O675" s="20">
        <v>1</v>
      </c>
      <c r="P675" s="20">
        <f>IFERROR(VLOOKUP(F675,Sheet2!$A:$F,4,0),"")</f>
        <v>919.43</v>
      </c>
      <c r="Q675" s="20">
        <f>IFERROR(VLOOKUP(F675,Sheet2!$A:$F,5,0),"")</f>
        <v>948.3</v>
      </c>
      <c r="R675" s="20">
        <f>IFERROR(VLOOKUP(F675,Sheet2!$A:$F,6,0),"")</f>
        <v>1030.25</v>
      </c>
      <c r="S675" s="48">
        <f t="shared" si="133"/>
        <v>91943</v>
      </c>
      <c r="T675" s="48">
        <f t="shared" si="134"/>
        <v>0</v>
      </c>
      <c r="U675" s="48">
        <f t="shared" si="135"/>
        <v>0</v>
      </c>
      <c r="V675" s="48">
        <f t="shared" si="136"/>
        <v>91943</v>
      </c>
      <c r="W675" s="48">
        <f t="shared" si="137"/>
        <v>48150</v>
      </c>
      <c r="X675" s="48">
        <f t="shared" si="138"/>
        <v>675</v>
      </c>
      <c r="Y675" s="48">
        <f t="shared" si="139"/>
        <v>1407.68</v>
      </c>
      <c r="Z675" s="48">
        <f t="shared" si="140"/>
        <v>140.768</v>
      </c>
      <c r="AA675" s="48">
        <f t="shared" si="141"/>
        <v>1423.1644800000001</v>
      </c>
      <c r="AB675" s="42">
        <f t="shared" si="142"/>
        <v>143739.61248000001</v>
      </c>
    </row>
    <row r="676" spans="1:28" x14ac:dyDescent="0.25">
      <c r="A676" s="41">
        <v>45408</v>
      </c>
      <c r="B676" s="44" t="str">
        <f t="shared" si="131"/>
        <v>Apr</v>
      </c>
      <c r="C676" s="16" t="s">
        <v>3</v>
      </c>
      <c r="D676" s="16"/>
      <c r="E676" s="16" t="s">
        <v>42</v>
      </c>
      <c r="F676" s="16" t="s">
        <v>216</v>
      </c>
      <c r="G676" s="20" t="str">
        <f>IFERROR(VLOOKUP(F676,Sheet2!A:F,2,0),"")</f>
        <v>Jugni Saunfi</v>
      </c>
      <c r="H676" s="44">
        <f>IFERROR(VLOOKUP(F676,Sheet2!A:G,7,0),"")</f>
        <v>50</v>
      </c>
      <c r="I676" s="56">
        <f t="shared" si="143"/>
        <v>1350</v>
      </c>
      <c r="J676" s="17">
        <v>179</v>
      </c>
      <c r="K676" s="21">
        <v>150</v>
      </c>
      <c r="L676" s="21">
        <v>125</v>
      </c>
      <c r="M676" s="21">
        <v>25</v>
      </c>
      <c r="N676" s="19">
        <f t="shared" si="132"/>
        <v>300</v>
      </c>
      <c r="O676" s="20">
        <v>1</v>
      </c>
      <c r="P676" s="20">
        <f>IFERROR(VLOOKUP(F676,Sheet2!$A:$F,4,0),"")</f>
        <v>919.43</v>
      </c>
      <c r="Q676" s="20">
        <f>IFERROR(VLOOKUP(F676,Sheet2!$A:$F,5,0),"")</f>
        <v>948.3</v>
      </c>
      <c r="R676" s="20">
        <f>IFERROR(VLOOKUP(F676,Sheet2!$A:$F,6,0),"")</f>
        <v>1030.25</v>
      </c>
      <c r="S676" s="48">
        <f t="shared" si="133"/>
        <v>137914.5</v>
      </c>
      <c r="T676" s="48">
        <f t="shared" si="134"/>
        <v>118537.5</v>
      </c>
      <c r="U676" s="48">
        <f t="shared" si="135"/>
        <v>25756.25</v>
      </c>
      <c r="V676" s="48">
        <f t="shared" si="136"/>
        <v>282208.25</v>
      </c>
      <c r="W676" s="48">
        <f t="shared" si="137"/>
        <v>144450</v>
      </c>
      <c r="X676" s="48">
        <f t="shared" si="138"/>
        <v>2025</v>
      </c>
      <c r="Y676" s="48">
        <f t="shared" si="139"/>
        <v>4286.8325000000004</v>
      </c>
      <c r="Z676" s="48">
        <f t="shared" si="140"/>
        <v>428.68325000000004</v>
      </c>
      <c r="AA676" s="48">
        <f t="shared" si="141"/>
        <v>4333.9876574999998</v>
      </c>
      <c r="AB676" s="42">
        <f t="shared" si="142"/>
        <v>437732.75340750004</v>
      </c>
    </row>
    <row r="677" spans="1:28" x14ac:dyDescent="0.25">
      <c r="A677" s="41">
        <v>45408</v>
      </c>
      <c r="B677" s="44" t="str">
        <f t="shared" si="131"/>
        <v>Apr</v>
      </c>
      <c r="C677" s="16" t="s">
        <v>3</v>
      </c>
      <c r="D677" s="16"/>
      <c r="E677" s="16" t="s">
        <v>72</v>
      </c>
      <c r="F677" s="16" t="s">
        <v>217</v>
      </c>
      <c r="G677" s="20" t="str">
        <f>IFERROR(VLOOKUP(F677,Sheet2!A:F,2,0),"")</f>
        <v>Dollar Rum</v>
      </c>
      <c r="H677" s="44">
        <f>IFERROR(VLOOKUP(F677,Sheet2!A:G,7,0),"")</f>
        <v>65</v>
      </c>
      <c r="I677" s="56">
        <f t="shared" si="143"/>
        <v>1755</v>
      </c>
      <c r="J677" s="17">
        <v>180</v>
      </c>
      <c r="K677" s="21">
        <v>100</v>
      </c>
      <c r="L677" s="21">
        <v>100</v>
      </c>
      <c r="M677" s="21">
        <v>100</v>
      </c>
      <c r="N677" s="19">
        <f t="shared" si="132"/>
        <v>300</v>
      </c>
      <c r="O677" s="20">
        <v>1</v>
      </c>
      <c r="P677" s="20">
        <f>IFERROR(VLOOKUP(F677,Sheet2!$A:$F,4,0),"")</f>
        <v>1161.27</v>
      </c>
      <c r="Q677" s="20">
        <f>IFERROR(VLOOKUP(F677,Sheet2!$A:$F,5,0),"")</f>
        <v>1190.1300000000001</v>
      </c>
      <c r="R677" s="20">
        <f>IFERROR(VLOOKUP(F677,Sheet2!$A:$F,6,0),"")</f>
        <v>1272.08</v>
      </c>
      <c r="S677" s="48">
        <f t="shared" si="133"/>
        <v>116127</v>
      </c>
      <c r="T677" s="48">
        <f t="shared" si="134"/>
        <v>119013.00000000001</v>
      </c>
      <c r="U677" s="48">
        <f t="shared" si="135"/>
        <v>127208</v>
      </c>
      <c r="V677" s="48">
        <f t="shared" si="136"/>
        <v>362348</v>
      </c>
      <c r="W677" s="48">
        <f t="shared" si="137"/>
        <v>187785</v>
      </c>
      <c r="X677" s="48">
        <f t="shared" si="138"/>
        <v>2632.5</v>
      </c>
      <c r="Y677" s="48">
        <f t="shared" si="139"/>
        <v>5527.6549999999997</v>
      </c>
      <c r="Z677" s="48">
        <f t="shared" si="140"/>
        <v>552.76549999999997</v>
      </c>
      <c r="AA677" s="48">
        <f t="shared" si="141"/>
        <v>5588.4592050000001</v>
      </c>
      <c r="AB677" s="42">
        <f t="shared" si="142"/>
        <v>564434.37970499997</v>
      </c>
    </row>
    <row r="678" spans="1:28" x14ac:dyDescent="0.25">
      <c r="A678" s="41">
        <v>45408</v>
      </c>
      <c r="B678" s="44" t="str">
        <f t="shared" si="131"/>
        <v>Apr</v>
      </c>
      <c r="C678" s="16" t="s">
        <v>3</v>
      </c>
      <c r="D678" s="16"/>
      <c r="E678" s="16" t="s">
        <v>41</v>
      </c>
      <c r="F678" s="16" t="s">
        <v>217</v>
      </c>
      <c r="G678" s="20" t="str">
        <f>IFERROR(VLOOKUP(F678,Sheet2!A:F,2,0),"")</f>
        <v>Dollar Rum</v>
      </c>
      <c r="H678" s="44">
        <f>IFERROR(VLOOKUP(F678,Sheet2!A:G,7,0),"")</f>
        <v>65</v>
      </c>
      <c r="I678" s="56">
        <f t="shared" si="143"/>
        <v>3510</v>
      </c>
      <c r="J678" s="17">
        <v>181</v>
      </c>
      <c r="K678" s="21">
        <v>250</v>
      </c>
      <c r="L678" s="21">
        <v>250</v>
      </c>
      <c r="M678" s="21">
        <v>100</v>
      </c>
      <c r="N678" s="19">
        <f t="shared" si="132"/>
        <v>600</v>
      </c>
      <c r="O678" s="20">
        <v>1</v>
      </c>
      <c r="P678" s="20">
        <f>IFERROR(VLOOKUP(F678,Sheet2!$A:$F,4,0),"")</f>
        <v>1161.27</v>
      </c>
      <c r="Q678" s="20">
        <f>IFERROR(VLOOKUP(F678,Sheet2!$A:$F,5,0),"")</f>
        <v>1190.1300000000001</v>
      </c>
      <c r="R678" s="20">
        <f>IFERROR(VLOOKUP(F678,Sheet2!$A:$F,6,0),"")</f>
        <v>1272.08</v>
      </c>
      <c r="S678" s="48">
        <f t="shared" si="133"/>
        <v>290317.5</v>
      </c>
      <c r="T678" s="48">
        <f t="shared" si="134"/>
        <v>297532.5</v>
      </c>
      <c r="U678" s="48">
        <f t="shared" si="135"/>
        <v>127208</v>
      </c>
      <c r="V678" s="48">
        <f t="shared" si="136"/>
        <v>715058</v>
      </c>
      <c r="W678" s="48">
        <f t="shared" si="137"/>
        <v>375570</v>
      </c>
      <c r="X678" s="48">
        <f t="shared" si="138"/>
        <v>5265</v>
      </c>
      <c r="Y678" s="48">
        <f t="shared" si="139"/>
        <v>10958.93</v>
      </c>
      <c r="Z678" s="48">
        <f t="shared" si="140"/>
        <v>1095.893</v>
      </c>
      <c r="AA678" s="48">
        <f t="shared" si="141"/>
        <v>11079.478229999999</v>
      </c>
      <c r="AB678" s="42">
        <f t="shared" si="142"/>
        <v>1119027.3012299999</v>
      </c>
    </row>
    <row r="679" spans="1:28" x14ac:dyDescent="0.25">
      <c r="A679" s="41">
        <v>45408</v>
      </c>
      <c r="B679" s="44" t="str">
        <f t="shared" si="131"/>
        <v>Apr</v>
      </c>
      <c r="C679" s="16" t="s">
        <v>26</v>
      </c>
      <c r="D679" s="16"/>
      <c r="E679" s="16" t="s">
        <v>85</v>
      </c>
      <c r="F679" s="16" t="s">
        <v>216</v>
      </c>
      <c r="G679" s="20" t="str">
        <f>IFERROR(VLOOKUP(F679,Sheet2!A:F,2,0),"")</f>
        <v>Jugni Saunfi</v>
      </c>
      <c r="H679" s="44">
        <f>IFERROR(VLOOKUP(F679,Sheet2!A:G,7,0),"")</f>
        <v>50</v>
      </c>
      <c r="I679" s="56">
        <f t="shared" si="143"/>
        <v>3150</v>
      </c>
      <c r="J679" s="17">
        <v>88</v>
      </c>
      <c r="K679" s="21">
        <v>700</v>
      </c>
      <c r="L679" s="21">
        <v>0</v>
      </c>
      <c r="M679" s="21">
        <v>0</v>
      </c>
      <c r="N679" s="19">
        <f t="shared" si="132"/>
        <v>700</v>
      </c>
      <c r="O679" s="20">
        <v>1</v>
      </c>
      <c r="P679" s="20">
        <f>IFERROR(VLOOKUP(F679,Sheet2!$A:$F,4,0),"")</f>
        <v>919.43</v>
      </c>
      <c r="Q679" s="20">
        <f>IFERROR(VLOOKUP(F679,Sheet2!$A:$F,5,0),"")</f>
        <v>948.3</v>
      </c>
      <c r="R679" s="20">
        <f>IFERROR(VLOOKUP(F679,Sheet2!$A:$F,6,0),"")</f>
        <v>1030.25</v>
      </c>
      <c r="S679" s="48">
        <f t="shared" si="133"/>
        <v>643601</v>
      </c>
      <c r="T679" s="48">
        <f t="shared" si="134"/>
        <v>0</v>
      </c>
      <c r="U679" s="48">
        <f t="shared" si="135"/>
        <v>0</v>
      </c>
      <c r="V679" s="48">
        <f t="shared" si="136"/>
        <v>643601</v>
      </c>
      <c r="W679" s="48">
        <f t="shared" si="137"/>
        <v>337050</v>
      </c>
      <c r="X679" s="48">
        <f t="shared" si="138"/>
        <v>4725</v>
      </c>
      <c r="Y679" s="48">
        <f t="shared" si="139"/>
        <v>9853.76</v>
      </c>
      <c r="Z679" s="48">
        <f t="shared" si="140"/>
        <v>985.37600000000009</v>
      </c>
      <c r="AA679" s="48">
        <f t="shared" si="141"/>
        <v>9962.1513600000017</v>
      </c>
      <c r="AB679" s="42">
        <f t="shared" si="142"/>
        <v>1006177.2873600001</v>
      </c>
    </row>
    <row r="680" spans="1:28" x14ac:dyDescent="0.25">
      <c r="A680" s="41">
        <v>45408</v>
      </c>
      <c r="B680" s="44" t="str">
        <f t="shared" si="131"/>
        <v>Apr</v>
      </c>
      <c r="C680" s="16" t="s">
        <v>26</v>
      </c>
      <c r="D680" s="16"/>
      <c r="E680" s="16" t="s">
        <v>85</v>
      </c>
      <c r="F680" s="16" t="s">
        <v>216</v>
      </c>
      <c r="G680" s="20" t="str">
        <f>IFERROR(VLOOKUP(F680,Sheet2!A:F,2,0),"")</f>
        <v>Jugni Saunfi</v>
      </c>
      <c r="H680" s="44">
        <f>IFERROR(VLOOKUP(F680,Sheet2!A:G,7,0),"")</f>
        <v>50</v>
      </c>
      <c r="I680" s="56">
        <f t="shared" si="143"/>
        <v>1350</v>
      </c>
      <c r="J680" s="17">
        <v>89</v>
      </c>
      <c r="K680" s="21">
        <v>0</v>
      </c>
      <c r="L680" s="21">
        <v>300</v>
      </c>
      <c r="M680" s="21">
        <v>0</v>
      </c>
      <c r="N680" s="19">
        <f t="shared" si="132"/>
        <v>300</v>
      </c>
      <c r="O680" s="20">
        <v>1</v>
      </c>
      <c r="P680" s="20">
        <f>IFERROR(VLOOKUP(F680,Sheet2!$A:$F,4,0),"")</f>
        <v>919.43</v>
      </c>
      <c r="Q680" s="20">
        <f>IFERROR(VLOOKUP(F680,Sheet2!$A:$F,5,0),"")</f>
        <v>948.3</v>
      </c>
      <c r="R680" s="20">
        <f>IFERROR(VLOOKUP(F680,Sheet2!$A:$F,6,0),"")</f>
        <v>1030.25</v>
      </c>
      <c r="S680" s="48">
        <f t="shared" si="133"/>
        <v>0</v>
      </c>
      <c r="T680" s="48">
        <f t="shared" si="134"/>
        <v>284490</v>
      </c>
      <c r="U680" s="48">
        <f t="shared" si="135"/>
        <v>0</v>
      </c>
      <c r="V680" s="48">
        <f t="shared" si="136"/>
        <v>284490</v>
      </c>
      <c r="W680" s="48">
        <f t="shared" si="137"/>
        <v>144450</v>
      </c>
      <c r="X680" s="48">
        <f t="shared" si="138"/>
        <v>2025</v>
      </c>
      <c r="Y680" s="48">
        <f t="shared" si="139"/>
        <v>4309.6499999999996</v>
      </c>
      <c r="Z680" s="48">
        <f t="shared" si="140"/>
        <v>430.96499999999997</v>
      </c>
      <c r="AA680" s="48">
        <f t="shared" si="141"/>
        <v>4357.0561500000003</v>
      </c>
      <c r="AB680" s="42">
        <f t="shared" si="142"/>
        <v>440062.67115000007</v>
      </c>
    </row>
    <row r="681" spans="1:28" x14ac:dyDescent="0.25">
      <c r="A681" s="41">
        <v>45408</v>
      </c>
      <c r="B681" s="44" t="str">
        <f t="shared" si="131"/>
        <v>Apr</v>
      </c>
      <c r="C681" s="16" t="s">
        <v>26</v>
      </c>
      <c r="D681" s="16"/>
      <c r="E681" s="16" t="s">
        <v>85</v>
      </c>
      <c r="F681" s="16" t="s">
        <v>216</v>
      </c>
      <c r="G681" s="20" t="str">
        <f>IFERROR(VLOOKUP(F681,Sheet2!A:F,2,0),"")</f>
        <v>Jugni Saunfi</v>
      </c>
      <c r="H681" s="44">
        <f>IFERROR(VLOOKUP(F681,Sheet2!A:G,7,0),"")</f>
        <v>50</v>
      </c>
      <c r="I681" s="56">
        <f t="shared" si="143"/>
        <v>1800</v>
      </c>
      <c r="J681" s="17">
        <v>90</v>
      </c>
      <c r="K681" s="21">
        <v>0</v>
      </c>
      <c r="L681" s="21">
        <v>0</v>
      </c>
      <c r="M681" s="21">
        <v>400</v>
      </c>
      <c r="N681" s="19">
        <f t="shared" si="132"/>
        <v>400</v>
      </c>
      <c r="O681" s="20">
        <v>1</v>
      </c>
      <c r="P681" s="20">
        <f>IFERROR(VLOOKUP(F681,Sheet2!$A:$F,4,0),"")</f>
        <v>919.43</v>
      </c>
      <c r="Q681" s="20">
        <f>IFERROR(VLOOKUP(F681,Sheet2!$A:$F,5,0),"")</f>
        <v>948.3</v>
      </c>
      <c r="R681" s="20">
        <f>IFERROR(VLOOKUP(F681,Sheet2!$A:$F,6,0),"")</f>
        <v>1030.25</v>
      </c>
      <c r="S681" s="48">
        <f t="shared" si="133"/>
        <v>0</v>
      </c>
      <c r="T681" s="48">
        <f t="shared" si="134"/>
        <v>0</v>
      </c>
      <c r="U681" s="48">
        <f t="shared" si="135"/>
        <v>412100</v>
      </c>
      <c r="V681" s="48">
        <f t="shared" si="136"/>
        <v>412100</v>
      </c>
      <c r="W681" s="48">
        <f t="shared" si="137"/>
        <v>192600</v>
      </c>
      <c r="X681" s="48">
        <f t="shared" si="138"/>
        <v>2700</v>
      </c>
      <c r="Y681" s="48">
        <f t="shared" si="139"/>
        <v>6074</v>
      </c>
      <c r="Z681" s="48">
        <f t="shared" si="140"/>
        <v>607.4</v>
      </c>
      <c r="AA681" s="48">
        <f t="shared" si="141"/>
        <v>6140.8140000000003</v>
      </c>
      <c r="AB681" s="42">
        <f t="shared" si="142"/>
        <v>620222.21400000004</v>
      </c>
    </row>
    <row r="682" spans="1:28" x14ac:dyDescent="0.25">
      <c r="A682" s="41">
        <v>45408</v>
      </c>
      <c r="B682" s="44" t="str">
        <f t="shared" si="131"/>
        <v>Apr</v>
      </c>
      <c r="C682" s="16" t="s">
        <v>26</v>
      </c>
      <c r="D682" s="16"/>
      <c r="E682" s="16" t="s">
        <v>132</v>
      </c>
      <c r="F682" s="16" t="s">
        <v>222</v>
      </c>
      <c r="G682" s="20" t="str">
        <f>IFERROR(VLOOKUP(F682,Sheet2!A:F,2,0),"")</f>
        <v>Khasa Santra</v>
      </c>
      <c r="H682" s="44">
        <f>IFERROR(VLOOKUP(F682,Sheet2!A:G,7,0),"")</f>
        <v>50</v>
      </c>
      <c r="I682" s="56">
        <f t="shared" si="143"/>
        <v>4050</v>
      </c>
      <c r="J682" s="17">
        <v>91</v>
      </c>
      <c r="K682" s="21">
        <v>900</v>
      </c>
      <c r="L682" s="21">
        <v>0</v>
      </c>
      <c r="M682" s="21">
        <v>0</v>
      </c>
      <c r="N682" s="19">
        <f t="shared" si="132"/>
        <v>900</v>
      </c>
      <c r="O682" s="20">
        <v>1</v>
      </c>
      <c r="P682" s="20">
        <f>IFERROR(VLOOKUP(F682,Sheet2!$A:$F,4,0),"")</f>
        <v>919.43</v>
      </c>
      <c r="Q682" s="20">
        <f>IFERROR(VLOOKUP(F682,Sheet2!$A:$F,5,0),"")</f>
        <v>948.3</v>
      </c>
      <c r="R682" s="20">
        <f>IFERROR(VLOOKUP(F682,Sheet2!$A:$F,6,0),"")</f>
        <v>1030.25</v>
      </c>
      <c r="S682" s="48">
        <f t="shared" si="133"/>
        <v>827487</v>
      </c>
      <c r="T682" s="48">
        <f t="shared" si="134"/>
        <v>0</v>
      </c>
      <c r="U682" s="48">
        <f t="shared" si="135"/>
        <v>0</v>
      </c>
      <c r="V682" s="48">
        <f t="shared" si="136"/>
        <v>827487</v>
      </c>
      <c r="W682" s="48">
        <f t="shared" si="137"/>
        <v>433350</v>
      </c>
      <c r="X682" s="48">
        <f t="shared" si="138"/>
        <v>6075</v>
      </c>
      <c r="Y682" s="48">
        <f t="shared" si="139"/>
        <v>12669.12</v>
      </c>
      <c r="Z682" s="48">
        <f t="shared" si="140"/>
        <v>1266.9120000000003</v>
      </c>
      <c r="AA682" s="48">
        <f t="shared" si="141"/>
        <v>12808.480320000002</v>
      </c>
      <c r="AB682" s="42">
        <f t="shared" si="142"/>
        <v>1293656.5123200002</v>
      </c>
    </row>
    <row r="683" spans="1:28" x14ac:dyDescent="0.25">
      <c r="A683" s="41">
        <v>45408</v>
      </c>
      <c r="B683" s="44" t="str">
        <f t="shared" si="131"/>
        <v>Apr</v>
      </c>
      <c r="C683" s="16" t="s">
        <v>26</v>
      </c>
      <c r="D683" s="16"/>
      <c r="E683" s="16" t="s">
        <v>132</v>
      </c>
      <c r="F683" s="16" t="s">
        <v>222</v>
      </c>
      <c r="G683" s="20" t="str">
        <f>IFERROR(VLOOKUP(F683,Sheet2!A:F,2,0),"")</f>
        <v>Khasa Santra</v>
      </c>
      <c r="H683" s="44">
        <f>IFERROR(VLOOKUP(F683,Sheet2!A:G,7,0),"")</f>
        <v>50</v>
      </c>
      <c r="I683" s="56">
        <f t="shared" si="143"/>
        <v>2250</v>
      </c>
      <c r="J683" s="17">
        <v>92</v>
      </c>
      <c r="K683" s="21">
        <v>0</v>
      </c>
      <c r="L683" s="21">
        <v>500</v>
      </c>
      <c r="M683" s="21">
        <v>0</v>
      </c>
      <c r="N683" s="19">
        <f t="shared" si="132"/>
        <v>500</v>
      </c>
      <c r="O683" s="20">
        <v>1</v>
      </c>
      <c r="P683" s="20">
        <f>IFERROR(VLOOKUP(F683,Sheet2!$A:$F,4,0),"")</f>
        <v>919.43</v>
      </c>
      <c r="Q683" s="20">
        <f>IFERROR(VLOOKUP(F683,Sheet2!$A:$F,5,0),"")</f>
        <v>948.3</v>
      </c>
      <c r="R683" s="20">
        <f>IFERROR(VLOOKUP(F683,Sheet2!$A:$F,6,0),"")</f>
        <v>1030.25</v>
      </c>
      <c r="S683" s="48">
        <f t="shared" si="133"/>
        <v>0</v>
      </c>
      <c r="T683" s="48">
        <f t="shared" si="134"/>
        <v>474150</v>
      </c>
      <c r="U683" s="48">
        <f t="shared" si="135"/>
        <v>0</v>
      </c>
      <c r="V683" s="48">
        <f t="shared" si="136"/>
        <v>474150</v>
      </c>
      <c r="W683" s="48">
        <f t="shared" si="137"/>
        <v>240750</v>
      </c>
      <c r="X683" s="48">
        <f t="shared" si="138"/>
        <v>3375</v>
      </c>
      <c r="Y683" s="48">
        <f t="shared" si="139"/>
        <v>7182.75</v>
      </c>
      <c r="Z683" s="48">
        <f t="shared" si="140"/>
        <v>718.27500000000009</v>
      </c>
      <c r="AA683" s="48">
        <f t="shared" si="141"/>
        <v>7261.7602500000003</v>
      </c>
      <c r="AB683" s="42">
        <f t="shared" si="142"/>
        <v>733437.78525000007</v>
      </c>
    </row>
    <row r="684" spans="1:28" x14ac:dyDescent="0.25">
      <c r="A684" s="41">
        <v>45408</v>
      </c>
      <c r="B684" s="44" t="str">
        <f t="shared" si="131"/>
        <v>Apr</v>
      </c>
      <c r="C684" s="16" t="s">
        <v>95</v>
      </c>
      <c r="D684" s="16"/>
      <c r="E684" s="16" t="s">
        <v>133</v>
      </c>
      <c r="F684" s="16" t="s">
        <v>222</v>
      </c>
      <c r="G684" s="20" t="str">
        <f>IFERROR(VLOOKUP(F684,Sheet2!A:F,2,0),"")</f>
        <v>Khasa Santra</v>
      </c>
      <c r="H684" s="44">
        <f>IFERROR(VLOOKUP(F684,Sheet2!A:G,7,0),"")</f>
        <v>50</v>
      </c>
      <c r="I684" s="56">
        <f t="shared" si="143"/>
        <v>6300</v>
      </c>
      <c r="J684" s="17">
        <v>5</v>
      </c>
      <c r="K684" s="21">
        <v>600</v>
      </c>
      <c r="L684" s="21">
        <v>500</v>
      </c>
      <c r="M684" s="21">
        <v>300</v>
      </c>
      <c r="N684" s="19">
        <f t="shared" si="132"/>
        <v>1400</v>
      </c>
      <c r="O684" s="20">
        <v>1</v>
      </c>
      <c r="P684" s="20">
        <f>IFERROR(VLOOKUP(F684,Sheet2!$A:$F,4,0),"")</f>
        <v>919.43</v>
      </c>
      <c r="Q684" s="20">
        <f>IFERROR(VLOOKUP(F684,Sheet2!$A:$F,5,0),"")</f>
        <v>948.3</v>
      </c>
      <c r="R684" s="20">
        <f>IFERROR(VLOOKUP(F684,Sheet2!$A:$F,6,0),"")</f>
        <v>1030.25</v>
      </c>
      <c r="S684" s="48">
        <f t="shared" si="133"/>
        <v>551658</v>
      </c>
      <c r="T684" s="48">
        <f t="shared" si="134"/>
        <v>474150</v>
      </c>
      <c r="U684" s="48">
        <f t="shared" si="135"/>
        <v>309075</v>
      </c>
      <c r="V684" s="48">
        <f t="shared" si="136"/>
        <v>1334883</v>
      </c>
      <c r="W684" s="48">
        <f t="shared" si="137"/>
        <v>674100</v>
      </c>
      <c r="X684" s="48">
        <f t="shared" si="138"/>
        <v>9450</v>
      </c>
      <c r="Y684" s="48">
        <f t="shared" si="139"/>
        <v>20184.330000000002</v>
      </c>
      <c r="Z684" s="48">
        <f t="shared" si="140"/>
        <v>2018.4330000000002</v>
      </c>
      <c r="AA684" s="48">
        <f t="shared" si="141"/>
        <v>20406.357630000002</v>
      </c>
      <c r="AB684" s="42">
        <f t="shared" si="142"/>
        <v>2061042.12063</v>
      </c>
    </row>
    <row r="685" spans="1:28" x14ac:dyDescent="0.25">
      <c r="A685" s="41">
        <v>45408</v>
      </c>
      <c r="B685" s="44" t="str">
        <f t="shared" si="131"/>
        <v>Apr</v>
      </c>
      <c r="C685" s="16" t="s">
        <v>86</v>
      </c>
      <c r="D685" s="16"/>
      <c r="E685" s="16" t="s">
        <v>88</v>
      </c>
      <c r="F685" s="16" t="s">
        <v>222</v>
      </c>
      <c r="G685" s="20" t="str">
        <f>IFERROR(VLOOKUP(F685,Sheet2!A:F,2,0),"")</f>
        <v>Khasa Santra</v>
      </c>
      <c r="H685" s="44">
        <f>IFERROR(VLOOKUP(F685,Sheet2!A:G,7,0),"")</f>
        <v>50</v>
      </c>
      <c r="I685" s="56">
        <f t="shared" si="143"/>
        <v>1800</v>
      </c>
      <c r="J685" s="17">
        <v>21</v>
      </c>
      <c r="K685" s="21">
        <v>200</v>
      </c>
      <c r="L685" s="21">
        <v>100</v>
      </c>
      <c r="M685" s="21">
        <v>100</v>
      </c>
      <c r="N685" s="19">
        <f t="shared" si="132"/>
        <v>400</v>
      </c>
      <c r="O685" s="20">
        <v>1</v>
      </c>
      <c r="P685" s="20">
        <f>IFERROR(VLOOKUP(F685,Sheet2!$A:$F,4,0),"")</f>
        <v>919.43</v>
      </c>
      <c r="Q685" s="20">
        <f>IFERROR(VLOOKUP(F685,Sheet2!$A:$F,5,0),"")</f>
        <v>948.3</v>
      </c>
      <c r="R685" s="20">
        <f>IFERROR(VLOOKUP(F685,Sheet2!$A:$F,6,0),"")</f>
        <v>1030.25</v>
      </c>
      <c r="S685" s="48">
        <f t="shared" si="133"/>
        <v>183886</v>
      </c>
      <c r="T685" s="48">
        <f t="shared" si="134"/>
        <v>94830</v>
      </c>
      <c r="U685" s="48">
        <f t="shared" si="135"/>
        <v>103025</v>
      </c>
      <c r="V685" s="48">
        <f t="shared" si="136"/>
        <v>381741</v>
      </c>
      <c r="W685" s="48">
        <f t="shared" si="137"/>
        <v>192600</v>
      </c>
      <c r="X685" s="48">
        <f t="shared" si="138"/>
        <v>2700</v>
      </c>
      <c r="Y685" s="48">
        <f t="shared" si="139"/>
        <v>5770.41</v>
      </c>
      <c r="Z685" s="48">
        <f t="shared" si="140"/>
        <v>577.04100000000005</v>
      </c>
      <c r="AA685" s="48">
        <f t="shared" si="141"/>
        <v>5833.8845099999999</v>
      </c>
      <c r="AB685" s="42">
        <f t="shared" si="142"/>
        <v>589222.33551</v>
      </c>
    </row>
    <row r="686" spans="1:28" x14ac:dyDescent="0.25">
      <c r="A686" s="41">
        <v>45408</v>
      </c>
      <c r="B686" s="44" t="str">
        <f t="shared" si="131"/>
        <v>Apr</v>
      </c>
      <c r="C686" s="16" t="s">
        <v>86</v>
      </c>
      <c r="D686" s="16"/>
      <c r="E686" s="16" t="s">
        <v>88</v>
      </c>
      <c r="F686" s="16" t="s">
        <v>216</v>
      </c>
      <c r="G686" s="20" t="str">
        <f>IFERROR(VLOOKUP(F686,Sheet2!A:F,2,0),"")</f>
        <v>Jugni Saunfi</v>
      </c>
      <c r="H686" s="44">
        <f>IFERROR(VLOOKUP(F686,Sheet2!A:G,7,0),"")</f>
        <v>50</v>
      </c>
      <c r="I686" s="56">
        <f t="shared" si="143"/>
        <v>1800</v>
      </c>
      <c r="J686" s="17">
        <v>22</v>
      </c>
      <c r="K686" s="21">
        <v>100</v>
      </c>
      <c r="L686" s="21">
        <v>200</v>
      </c>
      <c r="M686" s="21">
        <v>100</v>
      </c>
      <c r="N686" s="19">
        <f t="shared" si="132"/>
        <v>400</v>
      </c>
      <c r="O686" s="20">
        <v>1</v>
      </c>
      <c r="P686" s="20">
        <f>IFERROR(VLOOKUP(F686,Sheet2!$A:$F,4,0),"")</f>
        <v>919.43</v>
      </c>
      <c r="Q686" s="20">
        <f>IFERROR(VLOOKUP(F686,Sheet2!$A:$F,5,0),"")</f>
        <v>948.3</v>
      </c>
      <c r="R686" s="20">
        <f>IFERROR(VLOOKUP(F686,Sheet2!$A:$F,6,0),"")</f>
        <v>1030.25</v>
      </c>
      <c r="S686" s="48">
        <f t="shared" si="133"/>
        <v>91943</v>
      </c>
      <c r="T686" s="48">
        <f t="shared" si="134"/>
        <v>189660</v>
      </c>
      <c r="U686" s="48">
        <f t="shared" si="135"/>
        <v>103025</v>
      </c>
      <c r="V686" s="48">
        <f t="shared" si="136"/>
        <v>384628</v>
      </c>
      <c r="W686" s="48">
        <f t="shared" si="137"/>
        <v>192600</v>
      </c>
      <c r="X686" s="48">
        <f t="shared" si="138"/>
        <v>2700</v>
      </c>
      <c r="Y686" s="48">
        <f t="shared" si="139"/>
        <v>5799.28</v>
      </c>
      <c r="Z686" s="48">
        <f t="shared" si="140"/>
        <v>579.928</v>
      </c>
      <c r="AA686" s="48">
        <f t="shared" si="141"/>
        <v>5863.0720799999999</v>
      </c>
      <c r="AB686" s="42">
        <f t="shared" si="142"/>
        <v>592170.28007999994</v>
      </c>
    </row>
    <row r="687" spans="1:28" x14ac:dyDescent="0.25">
      <c r="A687" s="41">
        <v>45408</v>
      </c>
      <c r="B687" s="44" t="str">
        <f t="shared" si="131"/>
        <v>Apr</v>
      </c>
      <c r="C687" s="16" t="s">
        <v>86</v>
      </c>
      <c r="D687" s="16"/>
      <c r="E687" s="16" t="s">
        <v>88</v>
      </c>
      <c r="F687" s="16" t="s">
        <v>216</v>
      </c>
      <c r="G687" s="20" t="str">
        <f>IFERROR(VLOOKUP(F687,Sheet2!A:F,2,0),"")</f>
        <v>Jugni Saunfi</v>
      </c>
      <c r="H687" s="44">
        <f>IFERROR(VLOOKUP(F687,Sheet2!A:G,7,0),"")</f>
        <v>50</v>
      </c>
      <c r="I687" s="56">
        <f t="shared" si="143"/>
        <v>1800</v>
      </c>
      <c r="J687" s="17">
        <v>23</v>
      </c>
      <c r="K687" s="21">
        <v>400</v>
      </c>
      <c r="L687" s="21">
        <v>0</v>
      </c>
      <c r="M687" s="21">
        <v>0</v>
      </c>
      <c r="N687" s="19">
        <f t="shared" si="132"/>
        <v>400</v>
      </c>
      <c r="O687" s="20">
        <v>1</v>
      </c>
      <c r="P687" s="20">
        <f>IFERROR(VLOOKUP(F687,Sheet2!$A:$F,4,0),"")</f>
        <v>919.43</v>
      </c>
      <c r="Q687" s="20">
        <f>IFERROR(VLOOKUP(F687,Sheet2!$A:$F,5,0),"")</f>
        <v>948.3</v>
      </c>
      <c r="R687" s="20">
        <f>IFERROR(VLOOKUP(F687,Sheet2!$A:$F,6,0),"")</f>
        <v>1030.25</v>
      </c>
      <c r="S687" s="48">
        <f t="shared" si="133"/>
        <v>367772</v>
      </c>
      <c r="T687" s="48">
        <f t="shared" si="134"/>
        <v>0</v>
      </c>
      <c r="U687" s="48">
        <f t="shared" si="135"/>
        <v>0</v>
      </c>
      <c r="V687" s="48">
        <f t="shared" si="136"/>
        <v>367772</v>
      </c>
      <c r="W687" s="48">
        <f t="shared" si="137"/>
        <v>192600</v>
      </c>
      <c r="X687" s="48">
        <f t="shared" si="138"/>
        <v>2700</v>
      </c>
      <c r="Y687" s="48">
        <f t="shared" si="139"/>
        <v>5630.72</v>
      </c>
      <c r="Z687" s="48">
        <f t="shared" si="140"/>
        <v>563.072</v>
      </c>
      <c r="AA687" s="48">
        <f t="shared" si="141"/>
        <v>5692.6579200000006</v>
      </c>
      <c r="AB687" s="42">
        <f t="shared" si="142"/>
        <v>574958.44992000004</v>
      </c>
    </row>
    <row r="688" spans="1:28" x14ac:dyDescent="0.25">
      <c r="A688" s="41">
        <v>45408</v>
      </c>
      <c r="B688" s="44" t="str">
        <f t="shared" si="131"/>
        <v>Apr</v>
      </c>
      <c r="C688" s="16" t="s">
        <v>86</v>
      </c>
      <c r="D688" s="16"/>
      <c r="E688" s="16" t="s">
        <v>88</v>
      </c>
      <c r="F688" s="16" t="s">
        <v>219</v>
      </c>
      <c r="G688" s="20" t="str">
        <f>IFERROR(VLOOKUP(F688,Sheet2!A:F,2,0),"")</f>
        <v>Club Whiskey</v>
      </c>
      <c r="H688" s="44">
        <f>IFERROR(VLOOKUP(F688,Sheet2!A:G,7,0),"")</f>
        <v>65</v>
      </c>
      <c r="I688" s="56">
        <f t="shared" si="143"/>
        <v>1755</v>
      </c>
      <c r="J688" s="17">
        <v>24</v>
      </c>
      <c r="K688" s="21">
        <v>150</v>
      </c>
      <c r="L688" s="21">
        <v>100</v>
      </c>
      <c r="M688" s="21">
        <v>50</v>
      </c>
      <c r="N688" s="19">
        <f t="shared" si="132"/>
        <v>300</v>
      </c>
      <c r="O688" s="20">
        <v>1</v>
      </c>
      <c r="P688" s="20">
        <f>IFERROR(VLOOKUP(F688,Sheet2!$A:$F,4,0),"")</f>
        <v>1160.02</v>
      </c>
      <c r="Q688" s="20">
        <f>IFERROR(VLOOKUP(F688,Sheet2!$A:$F,5,0),"")</f>
        <v>1188.9000000000001</v>
      </c>
      <c r="R688" s="20">
        <f>IFERROR(VLOOKUP(F688,Sheet2!$A:$F,6,0),"")</f>
        <v>1270.83</v>
      </c>
      <c r="S688" s="48">
        <f t="shared" si="133"/>
        <v>174003</v>
      </c>
      <c r="T688" s="48">
        <f t="shared" si="134"/>
        <v>118890.00000000001</v>
      </c>
      <c r="U688" s="48">
        <f t="shared" si="135"/>
        <v>63541.5</v>
      </c>
      <c r="V688" s="48">
        <f t="shared" si="136"/>
        <v>356434.5</v>
      </c>
      <c r="W688" s="48">
        <f t="shared" si="137"/>
        <v>187785</v>
      </c>
      <c r="X688" s="48">
        <f t="shared" si="138"/>
        <v>2632.5</v>
      </c>
      <c r="Y688" s="48">
        <f t="shared" si="139"/>
        <v>5468.52</v>
      </c>
      <c r="Z688" s="48">
        <f t="shared" si="140"/>
        <v>546.85200000000009</v>
      </c>
      <c r="AA688" s="48">
        <f t="shared" si="141"/>
        <v>5528.6737199999998</v>
      </c>
      <c r="AB688" s="42">
        <f t="shared" si="142"/>
        <v>558396.04571999994</v>
      </c>
    </row>
    <row r="689" spans="1:28" x14ac:dyDescent="0.25">
      <c r="A689" s="41">
        <v>45408</v>
      </c>
      <c r="B689" s="44" t="str">
        <f t="shared" si="131"/>
        <v>Apr</v>
      </c>
      <c r="C689" s="16" t="s">
        <v>59</v>
      </c>
      <c r="D689" s="16"/>
      <c r="E689" s="16" t="s">
        <v>30</v>
      </c>
      <c r="F689" s="16" t="s">
        <v>219</v>
      </c>
      <c r="G689" s="20" t="str">
        <f>IFERROR(VLOOKUP(F689,Sheet2!A:F,2,0),"")</f>
        <v>Club Whiskey</v>
      </c>
      <c r="H689" s="44">
        <f>IFERROR(VLOOKUP(F689,Sheet2!A:G,7,0),"")</f>
        <v>65</v>
      </c>
      <c r="I689" s="56">
        <f t="shared" si="143"/>
        <v>1170</v>
      </c>
      <c r="J689" s="17">
        <v>52</v>
      </c>
      <c r="K689" s="21">
        <v>100</v>
      </c>
      <c r="L689" s="21">
        <v>100</v>
      </c>
      <c r="M689" s="21">
        <v>0</v>
      </c>
      <c r="N689" s="19">
        <f t="shared" si="132"/>
        <v>200</v>
      </c>
      <c r="O689" s="20">
        <v>1</v>
      </c>
      <c r="P689" s="20">
        <f>IFERROR(VLOOKUP(F689,Sheet2!$A:$F,4,0),"")</f>
        <v>1160.02</v>
      </c>
      <c r="Q689" s="20">
        <f>IFERROR(VLOOKUP(F689,Sheet2!$A:$F,5,0),"")</f>
        <v>1188.9000000000001</v>
      </c>
      <c r="R689" s="20">
        <f>IFERROR(VLOOKUP(F689,Sheet2!$A:$F,6,0),"")</f>
        <v>1270.83</v>
      </c>
      <c r="S689" s="48">
        <f t="shared" si="133"/>
        <v>116002</v>
      </c>
      <c r="T689" s="48">
        <f t="shared" si="134"/>
        <v>118890.00000000001</v>
      </c>
      <c r="U689" s="48">
        <f t="shared" si="135"/>
        <v>0</v>
      </c>
      <c r="V689" s="48">
        <f t="shared" si="136"/>
        <v>234892</v>
      </c>
      <c r="W689" s="48">
        <f t="shared" si="137"/>
        <v>125190</v>
      </c>
      <c r="X689" s="48">
        <f t="shared" si="138"/>
        <v>1755</v>
      </c>
      <c r="Y689" s="48">
        <f t="shared" si="139"/>
        <v>3618.37</v>
      </c>
      <c r="Z689" s="48">
        <f t="shared" si="140"/>
        <v>361.83699999999999</v>
      </c>
      <c r="AA689" s="48">
        <f t="shared" si="141"/>
        <v>3658.1720700000001</v>
      </c>
      <c r="AB689" s="42">
        <f t="shared" si="142"/>
        <v>369475.37906999997</v>
      </c>
    </row>
    <row r="690" spans="1:28" x14ac:dyDescent="0.25">
      <c r="A690" s="41">
        <v>45408</v>
      </c>
      <c r="B690" s="44" t="str">
        <f t="shared" si="131"/>
        <v>Apr</v>
      </c>
      <c r="C690" s="16" t="s">
        <v>59</v>
      </c>
      <c r="D690" s="16"/>
      <c r="E690" s="16" t="s">
        <v>30</v>
      </c>
      <c r="F690" s="16" t="s">
        <v>219</v>
      </c>
      <c r="G690" s="20" t="str">
        <f>IFERROR(VLOOKUP(F690,Sheet2!A:F,2,0),"")</f>
        <v>Club Whiskey</v>
      </c>
      <c r="H690" s="44">
        <f>IFERROR(VLOOKUP(F690,Sheet2!A:G,7,0),"")</f>
        <v>65</v>
      </c>
      <c r="I690" s="56">
        <f t="shared" si="143"/>
        <v>1755</v>
      </c>
      <c r="J690" s="17">
        <v>53</v>
      </c>
      <c r="K690" s="21">
        <v>150</v>
      </c>
      <c r="L690" s="21">
        <v>100</v>
      </c>
      <c r="M690" s="21">
        <v>50</v>
      </c>
      <c r="N690" s="19">
        <f t="shared" si="132"/>
        <v>300</v>
      </c>
      <c r="O690" s="20">
        <v>1</v>
      </c>
      <c r="P690" s="20">
        <f>IFERROR(VLOOKUP(F690,Sheet2!$A:$F,4,0),"")</f>
        <v>1160.02</v>
      </c>
      <c r="Q690" s="20">
        <f>IFERROR(VLOOKUP(F690,Sheet2!$A:$F,5,0),"")</f>
        <v>1188.9000000000001</v>
      </c>
      <c r="R690" s="20">
        <f>IFERROR(VLOOKUP(F690,Sheet2!$A:$F,6,0),"")</f>
        <v>1270.83</v>
      </c>
      <c r="S690" s="48">
        <f t="shared" si="133"/>
        <v>174003</v>
      </c>
      <c r="T690" s="48">
        <f t="shared" si="134"/>
        <v>118890.00000000001</v>
      </c>
      <c r="U690" s="48">
        <f t="shared" si="135"/>
        <v>63541.5</v>
      </c>
      <c r="V690" s="48">
        <f t="shared" si="136"/>
        <v>356434.5</v>
      </c>
      <c r="W690" s="48">
        <f t="shared" si="137"/>
        <v>187785</v>
      </c>
      <c r="X690" s="48">
        <f t="shared" si="138"/>
        <v>2632.5</v>
      </c>
      <c r="Y690" s="48">
        <f t="shared" si="139"/>
        <v>5468.52</v>
      </c>
      <c r="Z690" s="48">
        <f t="shared" si="140"/>
        <v>546.85200000000009</v>
      </c>
      <c r="AA690" s="48">
        <f t="shared" si="141"/>
        <v>5528.6737199999998</v>
      </c>
      <c r="AB690" s="42">
        <f t="shared" si="142"/>
        <v>558396.04571999994</v>
      </c>
    </row>
    <row r="691" spans="1:28" x14ac:dyDescent="0.25">
      <c r="A691" s="41">
        <v>45408</v>
      </c>
      <c r="B691" s="44" t="str">
        <f t="shared" si="131"/>
        <v>Apr</v>
      </c>
      <c r="C691" s="16" t="s">
        <v>59</v>
      </c>
      <c r="D691" s="16"/>
      <c r="E691" s="16" t="s">
        <v>30</v>
      </c>
      <c r="F691" s="16" t="s">
        <v>219</v>
      </c>
      <c r="G691" s="20" t="str">
        <f>IFERROR(VLOOKUP(F691,Sheet2!A:F,2,0),"")</f>
        <v>Club Whiskey</v>
      </c>
      <c r="H691" s="44">
        <f>IFERROR(VLOOKUP(F691,Sheet2!A:G,7,0),"")</f>
        <v>65</v>
      </c>
      <c r="I691" s="56">
        <f t="shared" si="143"/>
        <v>1755</v>
      </c>
      <c r="J691" s="17">
        <v>54</v>
      </c>
      <c r="K691" s="21">
        <v>150</v>
      </c>
      <c r="L691" s="21">
        <v>100</v>
      </c>
      <c r="M691" s="21">
        <v>50</v>
      </c>
      <c r="N691" s="19">
        <f t="shared" si="132"/>
        <v>300</v>
      </c>
      <c r="O691" s="20">
        <v>1</v>
      </c>
      <c r="P691" s="20">
        <f>IFERROR(VLOOKUP(F691,Sheet2!$A:$F,4,0),"")</f>
        <v>1160.02</v>
      </c>
      <c r="Q691" s="20">
        <f>IFERROR(VLOOKUP(F691,Sheet2!$A:$F,5,0),"")</f>
        <v>1188.9000000000001</v>
      </c>
      <c r="R691" s="20">
        <f>IFERROR(VLOOKUP(F691,Sheet2!$A:$F,6,0),"")</f>
        <v>1270.83</v>
      </c>
      <c r="S691" s="48">
        <f t="shared" si="133"/>
        <v>174003</v>
      </c>
      <c r="T691" s="48">
        <f t="shared" si="134"/>
        <v>118890.00000000001</v>
      </c>
      <c r="U691" s="48">
        <f t="shared" si="135"/>
        <v>63541.5</v>
      </c>
      <c r="V691" s="48">
        <f t="shared" si="136"/>
        <v>356434.5</v>
      </c>
      <c r="W691" s="48">
        <f t="shared" si="137"/>
        <v>187785</v>
      </c>
      <c r="X691" s="48">
        <f t="shared" si="138"/>
        <v>2632.5</v>
      </c>
      <c r="Y691" s="48">
        <f t="shared" si="139"/>
        <v>5468.52</v>
      </c>
      <c r="Z691" s="48">
        <f t="shared" si="140"/>
        <v>546.85200000000009</v>
      </c>
      <c r="AA691" s="48">
        <f t="shared" si="141"/>
        <v>5528.6737199999998</v>
      </c>
      <c r="AB691" s="42">
        <f t="shared" si="142"/>
        <v>558396.04571999994</v>
      </c>
    </row>
    <row r="692" spans="1:28" x14ac:dyDescent="0.25">
      <c r="A692" s="41">
        <v>45408</v>
      </c>
      <c r="B692" s="44" t="str">
        <f t="shared" si="131"/>
        <v>Apr</v>
      </c>
      <c r="C692" s="16" t="s">
        <v>59</v>
      </c>
      <c r="D692" s="16"/>
      <c r="E692" s="16" t="s">
        <v>30</v>
      </c>
      <c r="F692" s="16" t="s">
        <v>219</v>
      </c>
      <c r="G692" s="20" t="str">
        <f>IFERROR(VLOOKUP(F692,Sheet2!A:F,2,0),"")</f>
        <v>Club Whiskey</v>
      </c>
      <c r="H692" s="44">
        <f>IFERROR(VLOOKUP(F692,Sheet2!A:G,7,0),"")</f>
        <v>65</v>
      </c>
      <c r="I692" s="56">
        <f t="shared" si="143"/>
        <v>1755</v>
      </c>
      <c r="J692" s="17">
        <v>55</v>
      </c>
      <c r="K692" s="21">
        <v>150</v>
      </c>
      <c r="L692" s="21">
        <v>100</v>
      </c>
      <c r="M692" s="21">
        <v>50</v>
      </c>
      <c r="N692" s="19">
        <f t="shared" si="132"/>
        <v>300</v>
      </c>
      <c r="O692" s="20">
        <v>1</v>
      </c>
      <c r="P692" s="20">
        <f>IFERROR(VLOOKUP(F692,Sheet2!$A:$F,4,0),"")</f>
        <v>1160.02</v>
      </c>
      <c r="Q692" s="20">
        <f>IFERROR(VLOOKUP(F692,Sheet2!$A:$F,5,0),"")</f>
        <v>1188.9000000000001</v>
      </c>
      <c r="R692" s="20">
        <f>IFERROR(VLOOKUP(F692,Sheet2!$A:$F,6,0),"")</f>
        <v>1270.83</v>
      </c>
      <c r="S692" s="48">
        <f t="shared" si="133"/>
        <v>174003</v>
      </c>
      <c r="T692" s="48">
        <f t="shared" si="134"/>
        <v>118890.00000000001</v>
      </c>
      <c r="U692" s="48">
        <f t="shared" si="135"/>
        <v>63541.5</v>
      </c>
      <c r="V692" s="48">
        <f t="shared" si="136"/>
        <v>356434.5</v>
      </c>
      <c r="W692" s="48">
        <f t="shared" si="137"/>
        <v>187785</v>
      </c>
      <c r="X692" s="48">
        <f t="shared" si="138"/>
        <v>2632.5</v>
      </c>
      <c r="Y692" s="48">
        <f t="shared" si="139"/>
        <v>5468.52</v>
      </c>
      <c r="Z692" s="48">
        <f t="shared" si="140"/>
        <v>546.85200000000009</v>
      </c>
      <c r="AA692" s="48">
        <f t="shared" si="141"/>
        <v>5528.6737199999998</v>
      </c>
      <c r="AB692" s="42">
        <f t="shared" si="142"/>
        <v>558396.04571999994</v>
      </c>
    </row>
    <row r="693" spans="1:28" x14ac:dyDescent="0.25">
      <c r="A693" s="41">
        <v>45408</v>
      </c>
      <c r="B693" s="44" t="str">
        <f t="shared" si="131"/>
        <v>Apr</v>
      </c>
      <c r="C693" s="16" t="s">
        <v>59</v>
      </c>
      <c r="D693" s="16"/>
      <c r="E693" s="16" t="s">
        <v>30</v>
      </c>
      <c r="F693" s="16" t="s">
        <v>219</v>
      </c>
      <c r="G693" s="20" t="str">
        <f>IFERROR(VLOOKUP(F693,Sheet2!A:F,2,0),"")</f>
        <v>Club Whiskey</v>
      </c>
      <c r="H693" s="44">
        <f>IFERROR(VLOOKUP(F693,Sheet2!A:G,7,0),"")</f>
        <v>65</v>
      </c>
      <c r="I693" s="56">
        <f t="shared" si="143"/>
        <v>1755</v>
      </c>
      <c r="J693" s="17">
        <v>56</v>
      </c>
      <c r="K693" s="21">
        <v>150</v>
      </c>
      <c r="L693" s="21">
        <v>100</v>
      </c>
      <c r="M693" s="21">
        <v>50</v>
      </c>
      <c r="N693" s="19">
        <f t="shared" si="132"/>
        <v>300</v>
      </c>
      <c r="O693" s="20">
        <v>1</v>
      </c>
      <c r="P693" s="20">
        <f>IFERROR(VLOOKUP(F693,Sheet2!$A:$F,4,0),"")</f>
        <v>1160.02</v>
      </c>
      <c r="Q693" s="20">
        <f>IFERROR(VLOOKUP(F693,Sheet2!$A:$F,5,0),"")</f>
        <v>1188.9000000000001</v>
      </c>
      <c r="R693" s="20">
        <f>IFERROR(VLOOKUP(F693,Sheet2!$A:$F,6,0),"")</f>
        <v>1270.83</v>
      </c>
      <c r="S693" s="48">
        <f t="shared" si="133"/>
        <v>174003</v>
      </c>
      <c r="T693" s="48">
        <f t="shared" si="134"/>
        <v>118890.00000000001</v>
      </c>
      <c r="U693" s="48">
        <f t="shared" si="135"/>
        <v>63541.5</v>
      </c>
      <c r="V693" s="48">
        <f t="shared" si="136"/>
        <v>356434.5</v>
      </c>
      <c r="W693" s="48">
        <f t="shared" si="137"/>
        <v>187785</v>
      </c>
      <c r="X693" s="48">
        <f t="shared" si="138"/>
        <v>2632.5</v>
      </c>
      <c r="Y693" s="48">
        <f t="shared" si="139"/>
        <v>5468.52</v>
      </c>
      <c r="Z693" s="48">
        <f t="shared" si="140"/>
        <v>546.85200000000009</v>
      </c>
      <c r="AA693" s="48">
        <f t="shared" si="141"/>
        <v>5528.6737199999998</v>
      </c>
      <c r="AB693" s="42">
        <f t="shared" si="142"/>
        <v>558396.04571999994</v>
      </c>
    </row>
    <row r="694" spans="1:28" x14ac:dyDescent="0.25">
      <c r="A694" s="41">
        <v>45408</v>
      </c>
      <c r="B694" s="44" t="str">
        <f t="shared" si="131"/>
        <v>Apr</v>
      </c>
      <c r="C694" s="16" t="s">
        <v>59</v>
      </c>
      <c r="D694" s="16"/>
      <c r="E694" s="16" t="s">
        <v>99</v>
      </c>
      <c r="F694" s="16" t="s">
        <v>216</v>
      </c>
      <c r="G694" s="20" t="str">
        <f>IFERROR(VLOOKUP(F694,Sheet2!A:F,2,0),"")</f>
        <v>Jugni Saunfi</v>
      </c>
      <c r="H694" s="44">
        <f>IFERROR(VLOOKUP(F694,Sheet2!A:G,7,0),"")</f>
        <v>50</v>
      </c>
      <c r="I694" s="56">
        <f t="shared" si="143"/>
        <v>1350</v>
      </c>
      <c r="J694" s="17">
        <v>57</v>
      </c>
      <c r="K694" s="21">
        <v>0</v>
      </c>
      <c r="L694" s="21">
        <v>200</v>
      </c>
      <c r="M694" s="21">
        <v>100</v>
      </c>
      <c r="N694" s="19">
        <f t="shared" si="132"/>
        <v>300</v>
      </c>
      <c r="O694" s="20">
        <v>1</v>
      </c>
      <c r="P694" s="20">
        <f>IFERROR(VLOOKUP(F694,Sheet2!$A:$F,4,0),"")</f>
        <v>919.43</v>
      </c>
      <c r="Q694" s="20">
        <f>IFERROR(VLOOKUP(F694,Sheet2!$A:$F,5,0),"")</f>
        <v>948.3</v>
      </c>
      <c r="R694" s="20">
        <f>IFERROR(VLOOKUP(F694,Sheet2!$A:$F,6,0),"")</f>
        <v>1030.25</v>
      </c>
      <c r="S694" s="48">
        <f t="shared" si="133"/>
        <v>0</v>
      </c>
      <c r="T694" s="48">
        <f t="shared" si="134"/>
        <v>189660</v>
      </c>
      <c r="U694" s="48">
        <f t="shared" si="135"/>
        <v>103025</v>
      </c>
      <c r="V694" s="48">
        <f t="shared" si="136"/>
        <v>292685</v>
      </c>
      <c r="W694" s="48">
        <f t="shared" si="137"/>
        <v>144450</v>
      </c>
      <c r="X694" s="48">
        <f t="shared" si="138"/>
        <v>2025</v>
      </c>
      <c r="Y694" s="48">
        <f t="shared" si="139"/>
        <v>4391.6000000000004</v>
      </c>
      <c r="Z694" s="48">
        <f t="shared" si="140"/>
        <v>439.16000000000008</v>
      </c>
      <c r="AA694" s="48">
        <f t="shared" si="141"/>
        <v>4439.9075999999995</v>
      </c>
      <c r="AB694" s="42">
        <f t="shared" si="142"/>
        <v>448430.66759999993</v>
      </c>
    </row>
    <row r="695" spans="1:28" x14ac:dyDescent="0.25">
      <c r="A695" s="41">
        <v>45408</v>
      </c>
      <c r="B695" s="44" t="str">
        <f t="shared" si="131"/>
        <v>Apr</v>
      </c>
      <c r="C695" s="16" t="s">
        <v>59</v>
      </c>
      <c r="D695" s="16"/>
      <c r="E695" s="16" t="s">
        <v>99</v>
      </c>
      <c r="F695" s="16" t="s">
        <v>216</v>
      </c>
      <c r="G695" s="20" t="str">
        <f>IFERROR(VLOOKUP(F695,Sheet2!A:F,2,0),"")</f>
        <v>Jugni Saunfi</v>
      </c>
      <c r="H695" s="44">
        <f>IFERROR(VLOOKUP(F695,Sheet2!A:G,7,0),"")</f>
        <v>50</v>
      </c>
      <c r="I695" s="56">
        <f t="shared" si="143"/>
        <v>900</v>
      </c>
      <c r="J695" s="17">
        <v>58</v>
      </c>
      <c r="K695" s="21">
        <v>200</v>
      </c>
      <c r="L695" s="21">
        <v>0</v>
      </c>
      <c r="M695" s="21">
        <v>0</v>
      </c>
      <c r="N695" s="19">
        <f t="shared" si="132"/>
        <v>200</v>
      </c>
      <c r="O695" s="20">
        <v>1</v>
      </c>
      <c r="P695" s="20">
        <f>IFERROR(VLOOKUP(F695,Sheet2!$A:$F,4,0),"")</f>
        <v>919.43</v>
      </c>
      <c r="Q695" s="20">
        <f>IFERROR(VLOOKUP(F695,Sheet2!$A:$F,5,0),"")</f>
        <v>948.3</v>
      </c>
      <c r="R695" s="20">
        <f>IFERROR(VLOOKUP(F695,Sheet2!$A:$F,6,0),"")</f>
        <v>1030.25</v>
      </c>
      <c r="S695" s="48">
        <f t="shared" si="133"/>
        <v>183886</v>
      </c>
      <c r="T695" s="48">
        <f t="shared" si="134"/>
        <v>0</v>
      </c>
      <c r="U695" s="48">
        <f t="shared" si="135"/>
        <v>0</v>
      </c>
      <c r="V695" s="48">
        <f t="shared" si="136"/>
        <v>183886</v>
      </c>
      <c r="W695" s="48">
        <f t="shared" si="137"/>
        <v>96300</v>
      </c>
      <c r="X695" s="48">
        <f t="shared" si="138"/>
        <v>1350</v>
      </c>
      <c r="Y695" s="48">
        <f t="shared" si="139"/>
        <v>2815.36</v>
      </c>
      <c r="Z695" s="48">
        <f t="shared" si="140"/>
        <v>281.536</v>
      </c>
      <c r="AA695" s="48">
        <f t="shared" si="141"/>
        <v>2846.3289600000003</v>
      </c>
      <c r="AB695" s="42">
        <f t="shared" si="142"/>
        <v>287479.22496000002</v>
      </c>
    </row>
    <row r="696" spans="1:28" x14ac:dyDescent="0.25">
      <c r="A696" s="41">
        <v>45408</v>
      </c>
      <c r="B696" s="44" t="str">
        <f t="shared" si="131"/>
        <v>Apr</v>
      </c>
      <c r="C696" s="16" t="s">
        <v>59</v>
      </c>
      <c r="D696" s="16"/>
      <c r="E696" s="16" t="s">
        <v>99</v>
      </c>
      <c r="F696" s="16" t="s">
        <v>223</v>
      </c>
      <c r="G696" s="20" t="str">
        <f>IFERROR(VLOOKUP(F696,Sheet2!A:F,2,0),"")</f>
        <v>Jalwa Mota Santra</v>
      </c>
      <c r="H696" s="44">
        <f>IFERROR(VLOOKUP(F696,Sheet2!A:G,7,0),"")</f>
        <v>50</v>
      </c>
      <c r="I696" s="56">
        <f t="shared" si="143"/>
        <v>450</v>
      </c>
      <c r="J696" s="17">
        <v>58</v>
      </c>
      <c r="K696" s="21">
        <v>0</v>
      </c>
      <c r="L696" s="21">
        <v>0</v>
      </c>
      <c r="M696" s="21">
        <v>100</v>
      </c>
      <c r="N696" s="19">
        <f t="shared" si="132"/>
        <v>100</v>
      </c>
      <c r="O696" s="20">
        <v>1</v>
      </c>
      <c r="P696" s="20">
        <f>IFERROR(VLOOKUP(F696,Sheet2!$A:$F,4,0),"")</f>
        <v>919.43</v>
      </c>
      <c r="Q696" s="20">
        <f>IFERROR(VLOOKUP(F696,Sheet2!$A:$F,5,0),"")</f>
        <v>948.3</v>
      </c>
      <c r="R696" s="20">
        <f>IFERROR(VLOOKUP(F696,Sheet2!$A:$F,6,0),"")</f>
        <v>1030.25</v>
      </c>
      <c r="S696" s="48">
        <f t="shared" si="133"/>
        <v>0</v>
      </c>
      <c r="T696" s="48">
        <f t="shared" si="134"/>
        <v>0</v>
      </c>
      <c r="U696" s="48">
        <f t="shared" si="135"/>
        <v>103025</v>
      </c>
      <c r="V696" s="48">
        <f t="shared" si="136"/>
        <v>103025</v>
      </c>
      <c r="W696" s="48">
        <f t="shared" si="137"/>
        <v>48150</v>
      </c>
      <c r="X696" s="48">
        <f t="shared" si="138"/>
        <v>675</v>
      </c>
      <c r="Y696" s="48">
        <f t="shared" si="139"/>
        <v>1518.5</v>
      </c>
      <c r="Z696" s="48">
        <f t="shared" si="140"/>
        <v>151.85</v>
      </c>
      <c r="AA696" s="48">
        <f t="shared" si="141"/>
        <v>1535.2035000000001</v>
      </c>
      <c r="AB696" s="42">
        <f t="shared" si="142"/>
        <v>155055.55350000001</v>
      </c>
    </row>
    <row r="697" spans="1:28" x14ac:dyDescent="0.25">
      <c r="A697" s="41">
        <v>45408</v>
      </c>
      <c r="B697" s="44" t="str">
        <f t="shared" si="131"/>
        <v>Apr</v>
      </c>
      <c r="C697" s="16" t="s">
        <v>59</v>
      </c>
      <c r="D697" s="16"/>
      <c r="E697" s="16" t="s">
        <v>99</v>
      </c>
      <c r="F697" s="16" t="s">
        <v>223</v>
      </c>
      <c r="G697" s="20" t="str">
        <f>IFERROR(VLOOKUP(F697,Sheet2!A:F,2,0),"")</f>
        <v>Jalwa Mota Santra</v>
      </c>
      <c r="H697" s="44">
        <f>IFERROR(VLOOKUP(F697,Sheet2!A:G,7,0),"")</f>
        <v>50</v>
      </c>
      <c r="I697" s="56">
        <f t="shared" si="143"/>
        <v>1350</v>
      </c>
      <c r="J697" s="17">
        <v>59</v>
      </c>
      <c r="K697" s="21">
        <v>0</v>
      </c>
      <c r="L697" s="21">
        <v>300</v>
      </c>
      <c r="M697" s="21">
        <v>0</v>
      </c>
      <c r="N697" s="19">
        <f t="shared" si="132"/>
        <v>300</v>
      </c>
      <c r="O697" s="20">
        <v>1</v>
      </c>
      <c r="P697" s="20">
        <f>IFERROR(VLOOKUP(F697,Sheet2!$A:$F,4,0),"")</f>
        <v>919.43</v>
      </c>
      <c r="Q697" s="20">
        <f>IFERROR(VLOOKUP(F697,Sheet2!$A:$F,5,0),"")</f>
        <v>948.3</v>
      </c>
      <c r="R697" s="20">
        <f>IFERROR(VLOOKUP(F697,Sheet2!$A:$F,6,0),"")</f>
        <v>1030.25</v>
      </c>
      <c r="S697" s="48">
        <f t="shared" si="133"/>
        <v>0</v>
      </c>
      <c r="T697" s="48">
        <f t="shared" si="134"/>
        <v>284490</v>
      </c>
      <c r="U697" s="48">
        <f t="shared" si="135"/>
        <v>0</v>
      </c>
      <c r="V697" s="48">
        <f t="shared" si="136"/>
        <v>284490</v>
      </c>
      <c r="W697" s="48">
        <f t="shared" si="137"/>
        <v>144450</v>
      </c>
      <c r="X697" s="48">
        <f t="shared" si="138"/>
        <v>2025</v>
      </c>
      <c r="Y697" s="48">
        <f t="shared" si="139"/>
        <v>4309.6499999999996</v>
      </c>
      <c r="Z697" s="48">
        <f t="shared" si="140"/>
        <v>430.96499999999997</v>
      </c>
      <c r="AA697" s="48">
        <f t="shared" si="141"/>
        <v>4357.0561500000003</v>
      </c>
      <c r="AB697" s="42">
        <f t="shared" si="142"/>
        <v>440062.67115000007</v>
      </c>
    </row>
    <row r="698" spans="1:28" x14ac:dyDescent="0.25">
      <c r="A698" s="41">
        <v>45408</v>
      </c>
      <c r="B698" s="44" t="str">
        <f t="shared" si="131"/>
        <v>Apr</v>
      </c>
      <c r="C698" s="16" t="s">
        <v>59</v>
      </c>
      <c r="D698" s="16"/>
      <c r="E698" s="16" t="s">
        <v>99</v>
      </c>
      <c r="F698" s="16" t="s">
        <v>223</v>
      </c>
      <c r="G698" s="20" t="str">
        <f>IFERROR(VLOOKUP(F698,Sheet2!A:F,2,0),"")</f>
        <v>Jalwa Mota Santra</v>
      </c>
      <c r="H698" s="44">
        <f>IFERROR(VLOOKUP(F698,Sheet2!A:G,7,0),"")</f>
        <v>50</v>
      </c>
      <c r="I698" s="56">
        <f t="shared" si="143"/>
        <v>2250</v>
      </c>
      <c r="J698" s="17">
        <v>60</v>
      </c>
      <c r="K698" s="21">
        <v>500</v>
      </c>
      <c r="L698" s="21">
        <v>0</v>
      </c>
      <c r="M698" s="21">
        <v>0</v>
      </c>
      <c r="N698" s="19">
        <f t="shared" si="132"/>
        <v>500</v>
      </c>
      <c r="O698" s="20">
        <v>1</v>
      </c>
      <c r="P698" s="20">
        <f>IFERROR(VLOOKUP(F698,Sheet2!$A:$F,4,0),"")</f>
        <v>919.43</v>
      </c>
      <c r="Q698" s="20">
        <f>IFERROR(VLOOKUP(F698,Sheet2!$A:$F,5,0),"")</f>
        <v>948.3</v>
      </c>
      <c r="R698" s="20">
        <f>IFERROR(VLOOKUP(F698,Sheet2!$A:$F,6,0),"")</f>
        <v>1030.25</v>
      </c>
      <c r="S698" s="48">
        <f t="shared" si="133"/>
        <v>459715</v>
      </c>
      <c r="T698" s="48">
        <f t="shared" si="134"/>
        <v>0</v>
      </c>
      <c r="U698" s="48">
        <f t="shared" si="135"/>
        <v>0</v>
      </c>
      <c r="V698" s="48">
        <f t="shared" si="136"/>
        <v>459715</v>
      </c>
      <c r="W698" s="48">
        <f t="shared" si="137"/>
        <v>240750</v>
      </c>
      <c r="X698" s="48">
        <f t="shared" si="138"/>
        <v>3375</v>
      </c>
      <c r="Y698" s="48">
        <f t="shared" si="139"/>
        <v>7038.4000000000005</v>
      </c>
      <c r="Z698" s="48">
        <f t="shared" si="140"/>
        <v>703.84000000000015</v>
      </c>
      <c r="AA698" s="48">
        <f t="shared" si="141"/>
        <v>7115.8224</v>
      </c>
      <c r="AB698" s="42">
        <f t="shared" si="142"/>
        <v>718698.06239999994</v>
      </c>
    </row>
    <row r="699" spans="1:28" x14ac:dyDescent="0.25">
      <c r="A699" s="41">
        <v>45408</v>
      </c>
      <c r="B699" s="44" t="str">
        <f t="shared" si="131"/>
        <v>Apr</v>
      </c>
      <c r="C699" s="16" t="s">
        <v>59</v>
      </c>
      <c r="D699" s="16"/>
      <c r="E699" s="16" t="s">
        <v>32</v>
      </c>
      <c r="F699" s="16" t="s">
        <v>216</v>
      </c>
      <c r="G699" s="20" t="str">
        <f>IFERROR(VLOOKUP(F699,Sheet2!A:F,2,0),"")</f>
        <v>Jugni Saunfi</v>
      </c>
      <c r="H699" s="44">
        <f>IFERROR(VLOOKUP(F699,Sheet2!A:G,7,0),"")</f>
        <v>50</v>
      </c>
      <c r="I699" s="56">
        <f t="shared" si="143"/>
        <v>900</v>
      </c>
      <c r="J699" s="17">
        <v>61</v>
      </c>
      <c r="K699" s="21">
        <v>0</v>
      </c>
      <c r="L699" s="21">
        <v>0</v>
      </c>
      <c r="M699" s="21">
        <v>200</v>
      </c>
      <c r="N699" s="19">
        <f t="shared" si="132"/>
        <v>200</v>
      </c>
      <c r="O699" s="20">
        <v>1</v>
      </c>
      <c r="P699" s="20">
        <f>IFERROR(VLOOKUP(F699,Sheet2!$A:$F,4,0),"")</f>
        <v>919.43</v>
      </c>
      <c r="Q699" s="20">
        <f>IFERROR(VLOOKUP(F699,Sheet2!$A:$F,5,0),"")</f>
        <v>948.3</v>
      </c>
      <c r="R699" s="20">
        <f>IFERROR(VLOOKUP(F699,Sheet2!$A:$F,6,0),"")</f>
        <v>1030.25</v>
      </c>
      <c r="S699" s="48">
        <f t="shared" si="133"/>
        <v>0</v>
      </c>
      <c r="T699" s="48">
        <f t="shared" si="134"/>
        <v>0</v>
      </c>
      <c r="U699" s="48">
        <f t="shared" si="135"/>
        <v>206050</v>
      </c>
      <c r="V699" s="48">
        <f t="shared" si="136"/>
        <v>206050</v>
      </c>
      <c r="W699" s="48">
        <f t="shared" si="137"/>
        <v>96300</v>
      </c>
      <c r="X699" s="48">
        <f t="shared" si="138"/>
        <v>1350</v>
      </c>
      <c r="Y699" s="48">
        <f t="shared" si="139"/>
        <v>3037</v>
      </c>
      <c r="Z699" s="48">
        <f t="shared" si="140"/>
        <v>303.7</v>
      </c>
      <c r="AA699" s="48">
        <f t="shared" si="141"/>
        <v>3070.4070000000002</v>
      </c>
      <c r="AB699" s="42">
        <f t="shared" si="142"/>
        <v>310111.10700000002</v>
      </c>
    </row>
    <row r="700" spans="1:28" x14ac:dyDescent="0.25">
      <c r="A700" s="41">
        <v>45408</v>
      </c>
      <c r="B700" s="44" t="str">
        <f t="shared" si="131"/>
        <v>Apr</v>
      </c>
      <c r="C700" s="16" t="s">
        <v>59</v>
      </c>
      <c r="D700" s="16"/>
      <c r="E700" s="16" t="s">
        <v>32</v>
      </c>
      <c r="F700" s="16" t="s">
        <v>216</v>
      </c>
      <c r="G700" s="20" t="str">
        <f>IFERROR(VLOOKUP(F700,Sheet2!A:F,2,0),"")</f>
        <v>Jugni Saunfi</v>
      </c>
      <c r="H700" s="44">
        <f>IFERROR(VLOOKUP(F700,Sheet2!A:G,7,0),"")</f>
        <v>50</v>
      </c>
      <c r="I700" s="56">
        <f t="shared" si="143"/>
        <v>1350</v>
      </c>
      <c r="J700" s="17">
        <v>62</v>
      </c>
      <c r="K700" s="21">
        <v>0</v>
      </c>
      <c r="L700" s="21">
        <v>300</v>
      </c>
      <c r="M700" s="21">
        <v>0</v>
      </c>
      <c r="N700" s="19">
        <f t="shared" si="132"/>
        <v>300</v>
      </c>
      <c r="O700" s="20">
        <v>1</v>
      </c>
      <c r="P700" s="20">
        <f>IFERROR(VLOOKUP(F700,Sheet2!$A:$F,4,0),"")</f>
        <v>919.43</v>
      </c>
      <c r="Q700" s="20">
        <f>IFERROR(VLOOKUP(F700,Sheet2!$A:$F,5,0),"")</f>
        <v>948.3</v>
      </c>
      <c r="R700" s="20">
        <f>IFERROR(VLOOKUP(F700,Sheet2!$A:$F,6,0),"")</f>
        <v>1030.25</v>
      </c>
      <c r="S700" s="48">
        <f t="shared" si="133"/>
        <v>0</v>
      </c>
      <c r="T700" s="48">
        <f t="shared" si="134"/>
        <v>284490</v>
      </c>
      <c r="U700" s="48">
        <f t="shared" si="135"/>
        <v>0</v>
      </c>
      <c r="V700" s="48">
        <f t="shared" si="136"/>
        <v>284490</v>
      </c>
      <c r="W700" s="48">
        <f t="shared" si="137"/>
        <v>144450</v>
      </c>
      <c r="X700" s="48">
        <f t="shared" si="138"/>
        <v>2025</v>
      </c>
      <c r="Y700" s="48">
        <f t="shared" si="139"/>
        <v>4309.6499999999996</v>
      </c>
      <c r="Z700" s="48">
        <f t="shared" si="140"/>
        <v>430.96499999999997</v>
      </c>
      <c r="AA700" s="48">
        <f t="shared" si="141"/>
        <v>4357.0561500000003</v>
      </c>
      <c r="AB700" s="42">
        <f t="shared" si="142"/>
        <v>440062.67115000007</v>
      </c>
    </row>
    <row r="701" spans="1:28" x14ac:dyDescent="0.25">
      <c r="A701" s="41">
        <v>45408</v>
      </c>
      <c r="B701" s="44" t="str">
        <f t="shared" si="131"/>
        <v>Apr</v>
      </c>
      <c r="C701" s="16" t="s">
        <v>59</v>
      </c>
      <c r="D701" s="16"/>
      <c r="E701" s="16" t="s">
        <v>32</v>
      </c>
      <c r="F701" s="16" t="s">
        <v>216</v>
      </c>
      <c r="G701" s="20" t="str">
        <f>IFERROR(VLOOKUP(F701,Sheet2!A:F,2,0),"")</f>
        <v>Jugni Saunfi</v>
      </c>
      <c r="H701" s="44">
        <f>IFERROR(VLOOKUP(F701,Sheet2!A:G,7,0),"")</f>
        <v>50</v>
      </c>
      <c r="I701" s="56">
        <f t="shared" si="143"/>
        <v>1350</v>
      </c>
      <c r="J701" s="17">
        <v>63</v>
      </c>
      <c r="K701" s="21">
        <v>0</v>
      </c>
      <c r="L701" s="21">
        <v>300</v>
      </c>
      <c r="M701" s="21">
        <v>0</v>
      </c>
      <c r="N701" s="19">
        <f t="shared" si="132"/>
        <v>300</v>
      </c>
      <c r="O701" s="20">
        <v>1</v>
      </c>
      <c r="P701" s="20">
        <f>IFERROR(VLOOKUP(F701,Sheet2!$A:$F,4,0),"")</f>
        <v>919.43</v>
      </c>
      <c r="Q701" s="20">
        <f>IFERROR(VLOOKUP(F701,Sheet2!$A:$F,5,0),"")</f>
        <v>948.3</v>
      </c>
      <c r="R701" s="20">
        <f>IFERROR(VLOOKUP(F701,Sheet2!$A:$F,6,0),"")</f>
        <v>1030.25</v>
      </c>
      <c r="S701" s="48">
        <f t="shared" si="133"/>
        <v>0</v>
      </c>
      <c r="T701" s="48">
        <f t="shared" si="134"/>
        <v>284490</v>
      </c>
      <c r="U701" s="48">
        <f t="shared" si="135"/>
        <v>0</v>
      </c>
      <c r="V701" s="48">
        <f t="shared" si="136"/>
        <v>284490</v>
      </c>
      <c r="W701" s="48">
        <f t="shared" si="137"/>
        <v>144450</v>
      </c>
      <c r="X701" s="48">
        <f t="shared" si="138"/>
        <v>2025</v>
      </c>
      <c r="Y701" s="48">
        <f t="shared" si="139"/>
        <v>4309.6499999999996</v>
      </c>
      <c r="Z701" s="48">
        <f t="shared" si="140"/>
        <v>430.96499999999997</v>
      </c>
      <c r="AA701" s="48">
        <f t="shared" si="141"/>
        <v>4357.0561500000003</v>
      </c>
      <c r="AB701" s="42">
        <f t="shared" si="142"/>
        <v>440062.67115000007</v>
      </c>
    </row>
    <row r="702" spans="1:28" x14ac:dyDescent="0.25">
      <c r="A702" s="41">
        <v>45408</v>
      </c>
      <c r="B702" s="44" t="str">
        <f t="shared" si="131"/>
        <v>Apr</v>
      </c>
      <c r="C702" s="16" t="s">
        <v>59</v>
      </c>
      <c r="D702" s="16"/>
      <c r="E702" s="16" t="s">
        <v>32</v>
      </c>
      <c r="F702" s="16" t="s">
        <v>216</v>
      </c>
      <c r="G702" s="20" t="str">
        <f>IFERROR(VLOOKUP(F702,Sheet2!A:F,2,0),"")</f>
        <v>Jugni Saunfi</v>
      </c>
      <c r="H702" s="44">
        <f>IFERROR(VLOOKUP(F702,Sheet2!A:G,7,0),"")</f>
        <v>50</v>
      </c>
      <c r="I702" s="56">
        <f t="shared" si="143"/>
        <v>1350</v>
      </c>
      <c r="J702" s="17">
        <v>64</v>
      </c>
      <c r="K702" s="21">
        <v>300</v>
      </c>
      <c r="L702" s="21">
        <v>0</v>
      </c>
      <c r="M702" s="21">
        <v>0</v>
      </c>
      <c r="N702" s="19">
        <f t="shared" si="132"/>
        <v>300</v>
      </c>
      <c r="O702" s="20">
        <v>1</v>
      </c>
      <c r="P702" s="20">
        <f>IFERROR(VLOOKUP(F702,Sheet2!$A:$F,4,0),"")</f>
        <v>919.43</v>
      </c>
      <c r="Q702" s="20">
        <f>IFERROR(VLOOKUP(F702,Sheet2!$A:$F,5,0),"")</f>
        <v>948.3</v>
      </c>
      <c r="R702" s="20">
        <f>IFERROR(VLOOKUP(F702,Sheet2!$A:$F,6,0),"")</f>
        <v>1030.25</v>
      </c>
      <c r="S702" s="48">
        <f t="shared" si="133"/>
        <v>275829</v>
      </c>
      <c r="T702" s="48">
        <f t="shared" si="134"/>
        <v>0</v>
      </c>
      <c r="U702" s="48">
        <f t="shared" si="135"/>
        <v>0</v>
      </c>
      <c r="V702" s="48">
        <f t="shared" si="136"/>
        <v>275829</v>
      </c>
      <c r="W702" s="48">
        <f t="shared" si="137"/>
        <v>144450</v>
      </c>
      <c r="X702" s="48">
        <f t="shared" si="138"/>
        <v>2025</v>
      </c>
      <c r="Y702" s="48">
        <f t="shared" si="139"/>
        <v>4223.04</v>
      </c>
      <c r="Z702" s="48">
        <f t="shared" si="140"/>
        <v>422.30400000000003</v>
      </c>
      <c r="AA702" s="48">
        <f t="shared" si="141"/>
        <v>4269.4934400000002</v>
      </c>
      <c r="AB702" s="42">
        <f t="shared" si="142"/>
        <v>431218.83743999997</v>
      </c>
    </row>
    <row r="703" spans="1:28" x14ac:dyDescent="0.25">
      <c r="A703" s="41">
        <v>45408</v>
      </c>
      <c r="B703" s="44" t="str">
        <f t="shared" si="131"/>
        <v>Apr</v>
      </c>
      <c r="C703" s="16" t="s">
        <v>59</v>
      </c>
      <c r="D703" s="16"/>
      <c r="E703" s="16" t="s">
        <v>32</v>
      </c>
      <c r="F703" s="16" t="s">
        <v>216</v>
      </c>
      <c r="G703" s="20" t="str">
        <f>IFERROR(VLOOKUP(F703,Sheet2!A:F,2,0),"")</f>
        <v>Jugni Saunfi</v>
      </c>
      <c r="H703" s="44">
        <f>IFERROR(VLOOKUP(F703,Sheet2!A:G,7,0),"")</f>
        <v>50</v>
      </c>
      <c r="I703" s="56">
        <f t="shared" si="143"/>
        <v>1350</v>
      </c>
      <c r="J703" s="17">
        <v>65</v>
      </c>
      <c r="K703" s="21">
        <v>300</v>
      </c>
      <c r="L703" s="21">
        <v>0</v>
      </c>
      <c r="M703" s="21">
        <v>0</v>
      </c>
      <c r="N703" s="19">
        <f t="shared" si="132"/>
        <v>300</v>
      </c>
      <c r="O703" s="20">
        <v>1</v>
      </c>
      <c r="P703" s="20">
        <f>IFERROR(VLOOKUP(F703,Sheet2!$A:$F,4,0),"")</f>
        <v>919.43</v>
      </c>
      <c r="Q703" s="20">
        <f>IFERROR(VLOOKUP(F703,Sheet2!$A:$F,5,0),"")</f>
        <v>948.3</v>
      </c>
      <c r="R703" s="20">
        <f>IFERROR(VLOOKUP(F703,Sheet2!$A:$F,6,0),"")</f>
        <v>1030.25</v>
      </c>
      <c r="S703" s="48">
        <f t="shared" si="133"/>
        <v>275829</v>
      </c>
      <c r="T703" s="48">
        <f t="shared" si="134"/>
        <v>0</v>
      </c>
      <c r="U703" s="48">
        <f t="shared" si="135"/>
        <v>0</v>
      </c>
      <c r="V703" s="48">
        <f t="shared" si="136"/>
        <v>275829</v>
      </c>
      <c r="W703" s="48">
        <f t="shared" si="137"/>
        <v>144450</v>
      </c>
      <c r="X703" s="48">
        <f t="shared" si="138"/>
        <v>2025</v>
      </c>
      <c r="Y703" s="48">
        <f t="shared" si="139"/>
        <v>4223.04</v>
      </c>
      <c r="Z703" s="48">
        <f t="shared" si="140"/>
        <v>422.30400000000003</v>
      </c>
      <c r="AA703" s="48">
        <f t="shared" si="141"/>
        <v>4269.4934400000002</v>
      </c>
      <c r="AB703" s="42">
        <f t="shared" si="142"/>
        <v>431218.83743999997</v>
      </c>
    </row>
    <row r="704" spans="1:28" x14ac:dyDescent="0.25">
      <c r="A704" s="41">
        <v>45408</v>
      </c>
      <c r="B704" s="44" t="str">
        <f t="shared" si="131"/>
        <v>Apr</v>
      </c>
      <c r="C704" s="16" t="s">
        <v>44</v>
      </c>
      <c r="D704" s="16"/>
      <c r="E704" s="16" t="s">
        <v>80</v>
      </c>
      <c r="F704" s="16" t="s">
        <v>216</v>
      </c>
      <c r="G704" s="20" t="str">
        <f>IFERROR(VLOOKUP(F704,Sheet2!A:F,2,0),"")</f>
        <v>Jugni Saunfi</v>
      </c>
      <c r="H704" s="44">
        <f>IFERROR(VLOOKUP(F704,Sheet2!A:G,7,0),"")</f>
        <v>50</v>
      </c>
      <c r="I704" s="56">
        <f t="shared" si="143"/>
        <v>900</v>
      </c>
      <c r="J704" s="17">
        <v>111</v>
      </c>
      <c r="K704" s="21">
        <v>200</v>
      </c>
      <c r="L704" s="21">
        <v>0</v>
      </c>
      <c r="M704" s="21">
        <v>0</v>
      </c>
      <c r="N704" s="19">
        <f t="shared" si="132"/>
        <v>200</v>
      </c>
      <c r="O704" s="20">
        <v>1</v>
      </c>
      <c r="P704" s="20">
        <f>IFERROR(VLOOKUP(F704,Sheet2!$A:$F,4,0),"")</f>
        <v>919.43</v>
      </c>
      <c r="Q704" s="20">
        <f>IFERROR(VLOOKUP(F704,Sheet2!$A:$F,5,0),"")</f>
        <v>948.3</v>
      </c>
      <c r="R704" s="20">
        <f>IFERROR(VLOOKUP(F704,Sheet2!$A:$F,6,0),"")</f>
        <v>1030.25</v>
      </c>
      <c r="S704" s="48">
        <f t="shared" si="133"/>
        <v>183886</v>
      </c>
      <c r="T704" s="48">
        <f t="shared" si="134"/>
        <v>0</v>
      </c>
      <c r="U704" s="48">
        <f t="shared" si="135"/>
        <v>0</v>
      </c>
      <c r="V704" s="48">
        <f t="shared" si="136"/>
        <v>183886</v>
      </c>
      <c r="W704" s="48">
        <f t="shared" si="137"/>
        <v>96300</v>
      </c>
      <c r="X704" s="48">
        <f t="shared" si="138"/>
        <v>1350</v>
      </c>
      <c r="Y704" s="48">
        <f t="shared" si="139"/>
        <v>2815.36</v>
      </c>
      <c r="Z704" s="48">
        <f t="shared" si="140"/>
        <v>281.536</v>
      </c>
      <c r="AA704" s="48">
        <f t="shared" si="141"/>
        <v>2846.3289600000003</v>
      </c>
      <c r="AB704" s="42">
        <f t="shared" si="142"/>
        <v>287479.22496000002</v>
      </c>
    </row>
    <row r="705" spans="1:28" x14ac:dyDescent="0.25">
      <c r="A705" s="41">
        <v>45408</v>
      </c>
      <c r="B705" s="44" t="str">
        <f t="shared" si="131"/>
        <v>Apr</v>
      </c>
      <c r="C705" s="16" t="s">
        <v>44</v>
      </c>
      <c r="D705" s="16"/>
      <c r="E705" s="16" t="s">
        <v>51</v>
      </c>
      <c r="F705" s="16" t="s">
        <v>221</v>
      </c>
      <c r="G705" s="20" t="str">
        <f>IFERROR(VLOOKUP(F705,Sheet2!A:F,2,0),"")</f>
        <v>Jugni Apple Vodka</v>
      </c>
      <c r="H705" s="44">
        <f>IFERROR(VLOOKUP(F705,Sheet2!A:G,7,0),"")</f>
        <v>50</v>
      </c>
      <c r="I705" s="56">
        <f t="shared" si="143"/>
        <v>450</v>
      </c>
      <c r="J705" s="17">
        <v>112</v>
      </c>
      <c r="K705" s="21">
        <v>100</v>
      </c>
      <c r="L705" s="21">
        <v>0</v>
      </c>
      <c r="M705" s="21">
        <v>0</v>
      </c>
      <c r="N705" s="19">
        <f t="shared" si="132"/>
        <v>100</v>
      </c>
      <c r="O705" s="20">
        <v>1</v>
      </c>
      <c r="P705" s="20">
        <f>IFERROR(VLOOKUP(F705,Sheet2!$A:$F,4,0),"")</f>
        <v>919.43</v>
      </c>
      <c r="Q705" s="20">
        <f>IFERROR(VLOOKUP(F705,Sheet2!$A:$F,5,0),"")</f>
        <v>948.3</v>
      </c>
      <c r="R705" s="20">
        <f>IFERROR(VLOOKUP(F705,Sheet2!$A:$F,6,0),"")</f>
        <v>1030.25</v>
      </c>
      <c r="S705" s="48">
        <f t="shared" si="133"/>
        <v>91943</v>
      </c>
      <c r="T705" s="48">
        <f t="shared" si="134"/>
        <v>0</v>
      </c>
      <c r="U705" s="48">
        <f t="shared" si="135"/>
        <v>0</v>
      </c>
      <c r="V705" s="48">
        <f t="shared" si="136"/>
        <v>91943</v>
      </c>
      <c r="W705" s="48">
        <f t="shared" si="137"/>
        <v>48150</v>
      </c>
      <c r="X705" s="48">
        <f t="shared" si="138"/>
        <v>675</v>
      </c>
      <c r="Y705" s="48">
        <f t="shared" si="139"/>
        <v>1407.68</v>
      </c>
      <c r="Z705" s="48">
        <f t="shared" si="140"/>
        <v>140.768</v>
      </c>
      <c r="AA705" s="48">
        <f t="shared" si="141"/>
        <v>1423.1644800000001</v>
      </c>
      <c r="AB705" s="42">
        <f t="shared" si="142"/>
        <v>143739.61248000001</v>
      </c>
    </row>
    <row r="706" spans="1:28" x14ac:dyDescent="0.25">
      <c r="A706" s="41">
        <v>45408</v>
      </c>
      <c r="B706" s="44" t="str">
        <f t="shared" si="131"/>
        <v>Apr</v>
      </c>
      <c r="C706" s="16" t="s">
        <v>44</v>
      </c>
      <c r="D706" s="16"/>
      <c r="E706" s="16" t="s">
        <v>51</v>
      </c>
      <c r="F706" s="16" t="s">
        <v>216</v>
      </c>
      <c r="G706" s="20" t="str">
        <f>IFERROR(VLOOKUP(F706,Sheet2!A:F,2,0),"")</f>
        <v>Jugni Saunfi</v>
      </c>
      <c r="H706" s="44">
        <f>IFERROR(VLOOKUP(F706,Sheet2!A:G,7,0),"")</f>
        <v>50</v>
      </c>
      <c r="I706" s="56">
        <f t="shared" si="143"/>
        <v>1125</v>
      </c>
      <c r="J706" s="17">
        <v>112</v>
      </c>
      <c r="K706" s="21">
        <v>150</v>
      </c>
      <c r="L706" s="21">
        <v>100</v>
      </c>
      <c r="M706" s="21">
        <v>0</v>
      </c>
      <c r="N706" s="19">
        <f t="shared" si="132"/>
        <v>250</v>
      </c>
      <c r="O706" s="20">
        <v>1</v>
      </c>
      <c r="P706" s="20">
        <f>IFERROR(VLOOKUP(F706,Sheet2!$A:$F,4,0),"")</f>
        <v>919.43</v>
      </c>
      <c r="Q706" s="20">
        <f>IFERROR(VLOOKUP(F706,Sheet2!$A:$F,5,0),"")</f>
        <v>948.3</v>
      </c>
      <c r="R706" s="20">
        <f>IFERROR(VLOOKUP(F706,Sheet2!$A:$F,6,0),"")</f>
        <v>1030.25</v>
      </c>
      <c r="S706" s="48">
        <f t="shared" si="133"/>
        <v>137914.5</v>
      </c>
      <c r="T706" s="48">
        <f t="shared" si="134"/>
        <v>94830</v>
      </c>
      <c r="U706" s="48">
        <f t="shared" si="135"/>
        <v>0</v>
      </c>
      <c r="V706" s="48">
        <f t="shared" si="136"/>
        <v>232744.5</v>
      </c>
      <c r="W706" s="48">
        <f t="shared" si="137"/>
        <v>120375</v>
      </c>
      <c r="X706" s="48">
        <f t="shared" si="138"/>
        <v>1687.5</v>
      </c>
      <c r="Y706" s="48">
        <f t="shared" si="139"/>
        <v>3548.07</v>
      </c>
      <c r="Z706" s="48">
        <f t="shared" si="140"/>
        <v>354.80700000000002</v>
      </c>
      <c r="AA706" s="48">
        <f t="shared" si="141"/>
        <v>3587.0987700000001</v>
      </c>
      <c r="AB706" s="42">
        <f t="shared" si="142"/>
        <v>362296.97576999996</v>
      </c>
    </row>
    <row r="707" spans="1:28" x14ac:dyDescent="0.25">
      <c r="A707" s="41">
        <v>45408</v>
      </c>
      <c r="B707" s="44" t="str">
        <f t="shared" si="131"/>
        <v>Apr</v>
      </c>
      <c r="C707" s="16" t="s">
        <v>44</v>
      </c>
      <c r="D707" s="16"/>
      <c r="E707" s="16" t="s">
        <v>80</v>
      </c>
      <c r="F707" s="16" t="s">
        <v>223</v>
      </c>
      <c r="G707" s="20" t="str">
        <f>IFERROR(VLOOKUP(F707,Sheet2!A:F,2,0),"")</f>
        <v>Jalwa Mota Santra</v>
      </c>
      <c r="H707" s="44">
        <f>IFERROR(VLOOKUP(F707,Sheet2!A:G,7,0),"")</f>
        <v>50</v>
      </c>
      <c r="I707" s="56">
        <f t="shared" si="143"/>
        <v>2250</v>
      </c>
      <c r="J707" s="17">
        <v>113</v>
      </c>
      <c r="K707" s="21">
        <v>0</v>
      </c>
      <c r="L707" s="21">
        <v>500</v>
      </c>
      <c r="M707" s="21">
        <v>0</v>
      </c>
      <c r="N707" s="19">
        <f t="shared" si="132"/>
        <v>500</v>
      </c>
      <c r="O707" s="20">
        <v>1</v>
      </c>
      <c r="P707" s="20">
        <f>IFERROR(VLOOKUP(F707,Sheet2!$A:$F,4,0),"")</f>
        <v>919.43</v>
      </c>
      <c r="Q707" s="20">
        <f>IFERROR(VLOOKUP(F707,Sheet2!$A:$F,5,0),"")</f>
        <v>948.3</v>
      </c>
      <c r="R707" s="20">
        <f>IFERROR(VLOOKUP(F707,Sheet2!$A:$F,6,0),"")</f>
        <v>1030.25</v>
      </c>
      <c r="S707" s="48">
        <f t="shared" si="133"/>
        <v>0</v>
      </c>
      <c r="T707" s="48">
        <f t="shared" si="134"/>
        <v>474150</v>
      </c>
      <c r="U707" s="48">
        <f t="shared" si="135"/>
        <v>0</v>
      </c>
      <c r="V707" s="48">
        <f t="shared" si="136"/>
        <v>474150</v>
      </c>
      <c r="W707" s="48">
        <f t="shared" si="137"/>
        <v>240750</v>
      </c>
      <c r="X707" s="48">
        <f t="shared" si="138"/>
        <v>3375</v>
      </c>
      <c r="Y707" s="48">
        <f t="shared" si="139"/>
        <v>7182.75</v>
      </c>
      <c r="Z707" s="48">
        <f t="shared" si="140"/>
        <v>718.27500000000009</v>
      </c>
      <c r="AA707" s="48">
        <f t="shared" si="141"/>
        <v>7261.7602500000003</v>
      </c>
      <c r="AB707" s="42">
        <f t="shared" si="142"/>
        <v>733437.78525000007</v>
      </c>
    </row>
    <row r="708" spans="1:28" x14ac:dyDescent="0.25">
      <c r="A708" s="41">
        <v>45408</v>
      </c>
      <c r="B708" s="44" t="str">
        <f t="shared" si="131"/>
        <v>Apr</v>
      </c>
      <c r="C708" s="16" t="s">
        <v>44</v>
      </c>
      <c r="D708" s="16"/>
      <c r="E708" s="16" t="s">
        <v>80</v>
      </c>
      <c r="F708" s="16" t="s">
        <v>223</v>
      </c>
      <c r="G708" s="20" t="str">
        <f>IFERROR(VLOOKUP(F708,Sheet2!A:F,2,0),"")</f>
        <v>Jalwa Mota Santra</v>
      </c>
      <c r="H708" s="44">
        <f>IFERROR(VLOOKUP(F708,Sheet2!A:G,7,0),"")</f>
        <v>50</v>
      </c>
      <c r="I708" s="56">
        <f t="shared" si="143"/>
        <v>3150</v>
      </c>
      <c r="J708" s="17">
        <v>114</v>
      </c>
      <c r="K708" s="21">
        <v>700</v>
      </c>
      <c r="L708" s="21">
        <v>0</v>
      </c>
      <c r="M708" s="21">
        <v>0</v>
      </c>
      <c r="N708" s="19">
        <f t="shared" si="132"/>
        <v>700</v>
      </c>
      <c r="O708" s="20">
        <v>1</v>
      </c>
      <c r="P708" s="20">
        <f>IFERROR(VLOOKUP(F708,Sheet2!$A:$F,4,0),"")</f>
        <v>919.43</v>
      </c>
      <c r="Q708" s="20">
        <f>IFERROR(VLOOKUP(F708,Sheet2!$A:$F,5,0),"")</f>
        <v>948.3</v>
      </c>
      <c r="R708" s="20">
        <f>IFERROR(VLOOKUP(F708,Sheet2!$A:$F,6,0),"")</f>
        <v>1030.25</v>
      </c>
      <c r="S708" s="48">
        <f t="shared" si="133"/>
        <v>643601</v>
      </c>
      <c r="T708" s="48">
        <f t="shared" si="134"/>
        <v>0</v>
      </c>
      <c r="U708" s="48">
        <f t="shared" si="135"/>
        <v>0</v>
      </c>
      <c r="V708" s="48">
        <f t="shared" si="136"/>
        <v>643601</v>
      </c>
      <c r="W708" s="48">
        <f t="shared" si="137"/>
        <v>337050</v>
      </c>
      <c r="X708" s="48">
        <f t="shared" si="138"/>
        <v>4725</v>
      </c>
      <c r="Y708" s="48">
        <f t="shared" si="139"/>
        <v>9853.76</v>
      </c>
      <c r="Z708" s="48">
        <f t="shared" si="140"/>
        <v>985.37600000000009</v>
      </c>
      <c r="AA708" s="48">
        <f t="shared" si="141"/>
        <v>9962.1513600000017</v>
      </c>
      <c r="AB708" s="42">
        <f t="shared" si="142"/>
        <v>1006177.2873600001</v>
      </c>
    </row>
    <row r="709" spans="1:28" x14ac:dyDescent="0.25">
      <c r="A709" s="41">
        <v>45409</v>
      </c>
      <c r="B709" s="44" t="str">
        <f t="shared" ref="B709:B772" si="144">TEXT(A709,"MMM")</f>
        <v>Apr</v>
      </c>
      <c r="C709" s="16" t="s">
        <v>59</v>
      </c>
      <c r="D709" s="16"/>
      <c r="E709" s="16" t="s">
        <v>32</v>
      </c>
      <c r="F709" s="16" t="s">
        <v>219</v>
      </c>
      <c r="G709" s="20" t="str">
        <f>IFERROR(VLOOKUP(F709,Sheet2!A:F,2,0),"")</f>
        <v>Club Whiskey</v>
      </c>
      <c r="H709" s="44">
        <f>IFERROR(VLOOKUP(F709,Sheet2!A:G,7,0),"")</f>
        <v>65</v>
      </c>
      <c r="I709" s="56">
        <f t="shared" si="143"/>
        <v>2340</v>
      </c>
      <c r="J709" s="17">
        <v>66</v>
      </c>
      <c r="K709" s="21">
        <v>400</v>
      </c>
      <c r="L709" s="21">
        <v>0</v>
      </c>
      <c r="M709" s="21">
        <v>0</v>
      </c>
      <c r="N709" s="19">
        <f t="shared" ref="N709:N772" si="145">SUM(K709:M709)</f>
        <v>400</v>
      </c>
      <c r="O709" s="20">
        <v>1</v>
      </c>
      <c r="P709" s="20">
        <f>IFERROR(VLOOKUP(F709,Sheet2!$A:$F,4,0),"")</f>
        <v>1160.02</v>
      </c>
      <c r="Q709" s="20">
        <f>IFERROR(VLOOKUP(F709,Sheet2!$A:$F,5,0),"")</f>
        <v>1188.9000000000001</v>
      </c>
      <c r="R709" s="20">
        <f>IFERROR(VLOOKUP(F709,Sheet2!$A:$F,6,0),"")</f>
        <v>1270.83</v>
      </c>
      <c r="S709" s="48">
        <f t="shared" ref="S709:S772" si="146">IFERROR(K709*P709," ")</f>
        <v>464008</v>
      </c>
      <c r="T709" s="48">
        <f t="shared" ref="T709:T772" si="147">IFERROR(Q709*L709," ")</f>
        <v>0</v>
      </c>
      <c r="U709" s="48">
        <f t="shared" ref="U709:U772" si="148">IFERROR(R709*M709," ")</f>
        <v>0</v>
      </c>
      <c r="V709" s="48">
        <f t="shared" ref="V709:V772" si="149">SUM(S709:U709)</f>
        <v>464008</v>
      </c>
      <c r="W709" s="48">
        <f t="shared" ref="W709:W772" si="150">IFERROR(IF(O709=1,I709*107)," ")+IFERROR(IF(O709=2,I709*53.5)," ")</f>
        <v>250380</v>
      </c>
      <c r="X709" s="48">
        <f t="shared" ref="X709:X772" si="151">I709*1.5</f>
        <v>3510</v>
      </c>
      <c r="Y709" s="48">
        <f t="shared" ref="Y709:Y772" si="152">IFERROR(SUM(V709:X709)*1%," ")</f>
        <v>7178.9800000000005</v>
      </c>
      <c r="Z709" s="48">
        <f t="shared" ref="Z709:Z772" si="153">IFERROR(Y709*10%," ")</f>
        <v>717.89800000000014</v>
      </c>
      <c r="AA709" s="48">
        <f t="shared" ref="AA709:AA772" si="154">IFERROR(SUM(V709:Z709)*1%," ")</f>
        <v>7257.9487800000006</v>
      </c>
      <c r="AB709" s="42">
        <f t="shared" ref="AB709:AB772" si="155">IFERROR(SUM(V709:AA709)," ")</f>
        <v>733052.82678</v>
      </c>
    </row>
    <row r="710" spans="1:28" x14ac:dyDescent="0.25">
      <c r="A710" s="41">
        <v>45409</v>
      </c>
      <c r="B710" s="44" t="str">
        <f t="shared" si="144"/>
        <v>Apr</v>
      </c>
      <c r="C710" s="16" t="s">
        <v>59</v>
      </c>
      <c r="D710" s="16"/>
      <c r="E710" s="16" t="s">
        <v>32</v>
      </c>
      <c r="F710" s="16" t="s">
        <v>219</v>
      </c>
      <c r="G710" s="20" t="str">
        <f>IFERROR(VLOOKUP(F710,Sheet2!A:F,2,0),"")</f>
        <v>Club Whiskey</v>
      </c>
      <c r="H710" s="44">
        <f>IFERROR(VLOOKUP(F710,Sheet2!A:G,7,0),"")</f>
        <v>65</v>
      </c>
      <c r="I710" s="56">
        <f t="shared" ref="I710:I773" si="156">IF(H710=50,N710*4.5)+IF(H710=65,N710*5.85)</f>
        <v>1170</v>
      </c>
      <c r="J710" s="17">
        <v>67</v>
      </c>
      <c r="K710" s="21">
        <v>0</v>
      </c>
      <c r="L710" s="21">
        <v>200</v>
      </c>
      <c r="M710" s="21">
        <v>0</v>
      </c>
      <c r="N710" s="19">
        <f t="shared" si="145"/>
        <v>200</v>
      </c>
      <c r="O710" s="20">
        <v>1</v>
      </c>
      <c r="P710" s="20">
        <f>IFERROR(VLOOKUP(F710,Sheet2!$A:$F,4,0),"")</f>
        <v>1160.02</v>
      </c>
      <c r="Q710" s="20">
        <f>IFERROR(VLOOKUP(F710,Sheet2!$A:$F,5,0),"")</f>
        <v>1188.9000000000001</v>
      </c>
      <c r="R710" s="20">
        <f>IFERROR(VLOOKUP(F710,Sheet2!$A:$F,6,0),"")</f>
        <v>1270.83</v>
      </c>
      <c r="S710" s="48">
        <f t="shared" si="146"/>
        <v>0</v>
      </c>
      <c r="T710" s="48">
        <f t="shared" si="147"/>
        <v>237780.00000000003</v>
      </c>
      <c r="U710" s="48">
        <f t="shared" si="148"/>
        <v>0</v>
      </c>
      <c r="V710" s="48">
        <f t="shared" si="149"/>
        <v>237780.00000000003</v>
      </c>
      <c r="W710" s="48">
        <f t="shared" si="150"/>
        <v>125190</v>
      </c>
      <c r="X710" s="48">
        <f t="shared" si="151"/>
        <v>1755</v>
      </c>
      <c r="Y710" s="48">
        <f t="shared" si="152"/>
        <v>3647.25</v>
      </c>
      <c r="Z710" s="48">
        <f t="shared" si="153"/>
        <v>364.72500000000002</v>
      </c>
      <c r="AA710" s="48">
        <f t="shared" si="154"/>
        <v>3687.3697499999998</v>
      </c>
      <c r="AB710" s="42">
        <f t="shared" si="155"/>
        <v>372424.34474999999</v>
      </c>
    </row>
    <row r="711" spans="1:28" x14ac:dyDescent="0.25">
      <c r="A711" s="41">
        <v>45409</v>
      </c>
      <c r="B711" s="44" t="str">
        <f t="shared" si="144"/>
        <v>Apr</v>
      </c>
      <c r="C711" s="16" t="s">
        <v>59</v>
      </c>
      <c r="D711" s="16"/>
      <c r="E711" s="16" t="s">
        <v>32</v>
      </c>
      <c r="F711" s="16" t="s">
        <v>219</v>
      </c>
      <c r="G711" s="20" t="str">
        <f>IFERROR(VLOOKUP(F711,Sheet2!A:F,2,0),"")</f>
        <v>Club Whiskey</v>
      </c>
      <c r="H711" s="44">
        <f>IFERROR(VLOOKUP(F711,Sheet2!A:G,7,0),"")</f>
        <v>65</v>
      </c>
      <c r="I711" s="56">
        <f t="shared" si="156"/>
        <v>585</v>
      </c>
      <c r="J711" s="17">
        <v>68</v>
      </c>
      <c r="K711" s="21">
        <v>0</v>
      </c>
      <c r="L711" s="21">
        <v>0</v>
      </c>
      <c r="M711" s="21">
        <v>100</v>
      </c>
      <c r="N711" s="19">
        <f t="shared" si="145"/>
        <v>100</v>
      </c>
      <c r="O711" s="20">
        <v>1</v>
      </c>
      <c r="P711" s="20">
        <f>IFERROR(VLOOKUP(F711,Sheet2!$A:$F,4,0),"")</f>
        <v>1160.02</v>
      </c>
      <c r="Q711" s="20">
        <f>IFERROR(VLOOKUP(F711,Sheet2!$A:$F,5,0),"")</f>
        <v>1188.9000000000001</v>
      </c>
      <c r="R711" s="20">
        <f>IFERROR(VLOOKUP(F711,Sheet2!$A:$F,6,0),"")</f>
        <v>1270.83</v>
      </c>
      <c r="S711" s="48">
        <f t="shared" si="146"/>
        <v>0</v>
      </c>
      <c r="T711" s="48">
        <f t="shared" si="147"/>
        <v>0</v>
      </c>
      <c r="U711" s="48">
        <f t="shared" si="148"/>
        <v>127083</v>
      </c>
      <c r="V711" s="48">
        <f t="shared" si="149"/>
        <v>127083</v>
      </c>
      <c r="W711" s="48">
        <f t="shared" si="150"/>
        <v>62595</v>
      </c>
      <c r="X711" s="48">
        <f t="shared" si="151"/>
        <v>877.5</v>
      </c>
      <c r="Y711" s="48">
        <f t="shared" si="152"/>
        <v>1905.5550000000001</v>
      </c>
      <c r="Z711" s="48">
        <f t="shared" si="153"/>
        <v>190.55550000000002</v>
      </c>
      <c r="AA711" s="48">
        <f t="shared" si="154"/>
        <v>1926.5161049999999</v>
      </c>
      <c r="AB711" s="42">
        <f t="shared" si="155"/>
        <v>194578.12660499997</v>
      </c>
    </row>
    <row r="712" spans="1:28" x14ac:dyDescent="0.25">
      <c r="A712" s="41">
        <v>45409</v>
      </c>
      <c r="B712" s="44" t="str">
        <f t="shared" si="144"/>
        <v>Apr</v>
      </c>
      <c r="C712" s="16" t="s">
        <v>59</v>
      </c>
      <c r="D712" s="16"/>
      <c r="E712" s="16" t="s">
        <v>32</v>
      </c>
      <c r="F712" s="16" t="s">
        <v>217</v>
      </c>
      <c r="G712" s="20" t="str">
        <f>IFERROR(VLOOKUP(F712,Sheet2!A:F,2,0),"")</f>
        <v>Dollar Rum</v>
      </c>
      <c r="H712" s="44">
        <f>IFERROR(VLOOKUP(F712,Sheet2!A:G,7,0),"")</f>
        <v>65</v>
      </c>
      <c r="I712" s="56">
        <f t="shared" si="156"/>
        <v>2340</v>
      </c>
      <c r="J712" s="17">
        <v>69</v>
      </c>
      <c r="K712" s="21">
        <v>400</v>
      </c>
      <c r="L712" s="21">
        <v>0</v>
      </c>
      <c r="M712" s="21">
        <v>0</v>
      </c>
      <c r="N712" s="19">
        <f t="shared" si="145"/>
        <v>400</v>
      </c>
      <c r="O712" s="20">
        <v>1</v>
      </c>
      <c r="P712" s="20">
        <f>IFERROR(VLOOKUP(F712,Sheet2!$A:$F,4,0),"")</f>
        <v>1161.27</v>
      </c>
      <c r="Q712" s="20">
        <f>IFERROR(VLOOKUP(F712,Sheet2!$A:$F,5,0),"")</f>
        <v>1190.1300000000001</v>
      </c>
      <c r="R712" s="20">
        <f>IFERROR(VLOOKUP(F712,Sheet2!$A:$F,6,0),"")</f>
        <v>1272.08</v>
      </c>
      <c r="S712" s="48">
        <f t="shared" si="146"/>
        <v>464508</v>
      </c>
      <c r="T712" s="48">
        <f t="shared" si="147"/>
        <v>0</v>
      </c>
      <c r="U712" s="48">
        <f t="shared" si="148"/>
        <v>0</v>
      </c>
      <c r="V712" s="48">
        <f t="shared" si="149"/>
        <v>464508</v>
      </c>
      <c r="W712" s="48">
        <f t="shared" si="150"/>
        <v>250380</v>
      </c>
      <c r="X712" s="48">
        <f t="shared" si="151"/>
        <v>3510</v>
      </c>
      <c r="Y712" s="48">
        <f t="shared" si="152"/>
        <v>7183.9800000000005</v>
      </c>
      <c r="Z712" s="48">
        <f t="shared" si="153"/>
        <v>718.39800000000014</v>
      </c>
      <c r="AA712" s="48">
        <f t="shared" si="154"/>
        <v>7263.00378</v>
      </c>
      <c r="AB712" s="42">
        <f t="shared" si="155"/>
        <v>733563.38178000005</v>
      </c>
    </row>
    <row r="713" spans="1:28" x14ac:dyDescent="0.25">
      <c r="A713" s="41">
        <v>45409</v>
      </c>
      <c r="B713" s="44" t="str">
        <f t="shared" si="144"/>
        <v>Apr</v>
      </c>
      <c r="C713" s="16" t="s">
        <v>59</v>
      </c>
      <c r="D713" s="16"/>
      <c r="E713" s="16" t="s">
        <v>32</v>
      </c>
      <c r="F713" s="16" t="s">
        <v>217</v>
      </c>
      <c r="G713" s="20" t="str">
        <f>IFERROR(VLOOKUP(F713,Sheet2!A:F,2,0),"")</f>
        <v>Dollar Rum</v>
      </c>
      <c r="H713" s="44">
        <f>IFERROR(VLOOKUP(F713,Sheet2!A:G,7,0),"")</f>
        <v>65</v>
      </c>
      <c r="I713" s="56">
        <f t="shared" si="156"/>
        <v>1170</v>
      </c>
      <c r="J713" s="17">
        <v>70</v>
      </c>
      <c r="K713" s="21">
        <v>0</v>
      </c>
      <c r="L713" s="21">
        <v>200</v>
      </c>
      <c r="M713" s="21">
        <v>0</v>
      </c>
      <c r="N713" s="19">
        <f t="shared" si="145"/>
        <v>200</v>
      </c>
      <c r="O713" s="20">
        <v>1</v>
      </c>
      <c r="P713" s="20">
        <f>IFERROR(VLOOKUP(F713,Sheet2!$A:$F,4,0),"")</f>
        <v>1161.27</v>
      </c>
      <c r="Q713" s="20">
        <f>IFERROR(VLOOKUP(F713,Sheet2!$A:$F,5,0),"")</f>
        <v>1190.1300000000001</v>
      </c>
      <c r="R713" s="20">
        <f>IFERROR(VLOOKUP(F713,Sheet2!$A:$F,6,0),"")</f>
        <v>1272.08</v>
      </c>
      <c r="S713" s="48">
        <f t="shared" si="146"/>
        <v>0</v>
      </c>
      <c r="T713" s="48">
        <f t="shared" si="147"/>
        <v>238026.00000000003</v>
      </c>
      <c r="U713" s="48">
        <f t="shared" si="148"/>
        <v>0</v>
      </c>
      <c r="V713" s="48">
        <f t="shared" si="149"/>
        <v>238026.00000000003</v>
      </c>
      <c r="W713" s="48">
        <f t="shared" si="150"/>
        <v>125190</v>
      </c>
      <c r="X713" s="48">
        <f t="shared" si="151"/>
        <v>1755</v>
      </c>
      <c r="Y713" s="48">
        <f t="shared" si="152"/>
        <v>3649.71</v>
      </c>
      <c r="Z713" s="48">
        <f t="shared" si="153"/>
        <v>364.971</v>
      </c>
      <c r="AA713" s="48">
        <f t="shared" si="154"/>
        <v>3689.8568100000007</v>
      </c>
      <c r="AB713" s="42">
        <f t="shared" si="155"/>
        <v>372675.53781000007</v>
      </c>
    </row>
    <row r="714" spans="1:28" x14ac:dyDescent="0.25">
      <c r="A714" s="41">
        <v>45409</v>
      </c>
      <c r="B714" s="44" t="str">
        <f t="shared" si="144"/>
        <v>Apr</v>
      </c>
      <c r="C714" s="16" t="s">
        <v>59</v>
      </c>
      <c r="D714" s="16"/>
      <c r="E714" s="16" t="s">
        <v>32</v>
      </c>
      <c r="F714" s="16" t="s">
        <v>217</v>
      </c>
      <c r="G714" s="20" t="str">
        <f>IFERROR(VLOOKUP(F714,Sheet2!A:F,2,0),"")</f>
        <v>Dollar Rum</v>
      </c>
      <c r="H714" s="44">
        <f>IFERROR(VLOOKUP(F714,Sheet2!A:G,7,0),"")</f>
        <v>65</v>
      </c>
      <c r="I714" s="56">
        <f t="shared" si="156"/>
        <v>585</v>
      </c>
      <c r="J714" s="17">
        <v>71</v>
      </c>
      <c r="K714" s="21">
        <v>0</v>
      </c>
      <c r="L714" s="21">
        <v>0</v>
      </c>
      <c r="M714" s="21">
        <v>100</v>
      </c>
      <c r="N714" s="19">
        <f t="shared" si="145"/>
        <v>100</v>
      </c>
      <c r="O714" s="20">
        <v>1</v>
      </c>
      <c r="P714" s="20">
        <f>IFERROR(VLOOKUP(F714,Sheet2!$A:$F,4,0),"")</f>
        <v>1161.27</v>
      </c>
      <c r="Q714" s="20">
        <f>IFERROR(VLOOKUP(F714,Sheet2!$A:$F,5,0),"")</f>
        <v>1190.1300000000001</v>
      </c>
      <c r="R714" s="20">
        <f>IFERROR(VLOOKUP(F714,Sheet2!$A:$F,6,0),"")</f>
        <v>1272.08</v>
      </c>
      <c r="S714" s="48">
        <f t="shared" si="146"/>
        <v>0</v>
      </c>
      <c r="T714" s="48">
        <f t="shared" si="147"/>
        <v>0</v>
      </c>
      <c r="U714" s="48">
        <f t="shared" si="148"/>
        <v>127208</v>
      </c>
      <c r="V714" s="48">
        <f t="shared" si="149"/>
        <v>127208</v>
      </c>
      <c r="W714" s="48">
        <f t="shared" si="150"/>
        <v>62595</v>
      </c>
      <c r="X714" s="48">
        <f t="shared" si="151"/>
        <v>877.5</v>
      </c>
      <c r="Y714" s="48">
        <f t="shared" si="152"/>
        <v>1906.8050000000001</v>
      </c>
      <c r="Z714" s="48">
        <f t="shared" si="153"/>
        <v>190.68050000000002</v>
      </c>
      <c r="AA714" s="48">
        <f t="shared" si="154"/>
        <v>1927.7798549999998</v>
      </c>
      <c r="AB714" s="42">
        <f t="shared" si="155"/>
        <v>194705.76535499998</v>
      </c>
    </row>
    <row r="715" spans="1:28" x14ac:dyDescent="0.25">
      <c r="A715" s="41">
        <v>45409</v>
      </c>
      <c r="B715" s="44" t="str">
        <f t="shared" si="144"/>
        <v>Apr</v>
      </c>
      <c r="C715" s="16" t="s">
        <v>59</v>
      </c>
      <c r="D715" s="16"/>
      <c r="E715" s="16" t="s">
        <v>109</v>
      </c>
      <c r="F715" s="16" t="s">
        <v>213</v>
      </c>
      <c r="G715" s="20" t="str">
        <f>IFERROR(VLOOKUP(F715,Sheet2!A:F,2,0),"")</f>
        <v>Malwa</v>
      </c>
      <c r="H715" s="44">
        <f>IFERROR(VLOOKUP(F715,Sheet2!A:G,7,0),"")</f>
        <v>50</v>
      </c>
      <c r="I715" s="56">
        <f t="shared" si="156"/>
        <v>1800</v>
      </c>
      <c r="J715" s="17">
        <v>72</v>
      </c>
      <c r="K715" s="21">
        <v>400</v>
      </c>
      <c r="L715" s="21">
        <v>0</v>
      </c>
      <c r="M715" s="21">
        <v>0</v>
      </c>
      <c r="N715" s="19">
        <f t="shared" si="145"/>
        <v>400</v>
      </c>
      <c r="O715" s="20">
        <v>1</v>
      </c>
      <c r="P715" s="20">
        <f>IFERROR(VLOOKUP(F715,Sheet2!$A:$F,4,0),"")</f>
        <v>919.43</v>
      </c>
      <c r="Q715" s="20">
        <f>IFERROR(VLOOKUP(F715,Sheet2!$A:$F,5,0),"")</f>
        <v>948.3</v>
      </c>
      <c r="R715" s="20">
        <f>IFERROR(VLOOKUP(F715,Sheet2!$A:$F,6,0),"")</f>
        <v>1030.25</v>
      </c>
      <c r="S715" s="48">
        <f t="shared" si="146"/>
        <v>367772</v>
      </c>
      <c r="T715" s="48">
        <f t="shared" si="147"/>
        <v>0</v>
      </c>
      <c r="U715" s="48">
        <f t="shared" si="148"/>
        <v>0</v>
      </c>
      <c r="V715" s="48">
        <f t="shared" si="149"/>
        <v>367772</v>
      </c>
      <c r="W715" s="48">
        <f t="shared" si="150"/>
        <v>192600</v>
      </c>
      <c r="X715" s="48">
        <f t="shared" si="151"/>
        <v>2700</v>
      </c>
      <c r="Y715" s="48">
        <f t="shared" si="152"/>
        <v>5630.72</v>
      </c>
      <c r="Z715" s="48">
        <f t="shared" si="153"/>
        <v>563.072</v>
      </c>
      <c r="AA715" s="48">
        <f t="shared" si="154"/>
        <v>5692.6579200000006</v>
      </c>
      <c r="AB715" s="42">
        <f t="shared" si="155"/>
        <v>574958.44992000004</v>
      </c>
    </row>
    <row r="716" spans="1:28" x14ac:dyDescent="0.25">
      <c r="A716" s="41">
        <v>45409</v>
      </c>
      <c r="B716" s="44" t="str">
        <f t="shared" si="144"/>
        <v>Apr</v>
      </c>
      <c r="C716" s="16" t="s">
        <v>59</v>
      </c>
      <c r="D716" s="16"/>
      <c r="E716" s="16" t="s">
        <v>109</v>
      </c>
      <c r="F716" s="16" t="s">
        <v>213</v>
      </c>
      <c r="G716" s="20" t="str">
        <f>IFERROR(VLOOKUP(F716,Sheet2!A:F,2,0),"")</f>
        <v>Malwa</v>
      </c>
      <c r="H716" s="44">
        <f>IFERROR(VLOOKUP(F716,Sheet2!A:G,7,0),"")</f>
        <v>50</v>
      </c>
      <c r="I716" s="56">
        <f t="shared" si="156"/>
        <v>1350</v>
      </c>
      <c r="J716" s="17">
        <v>73</v>
      </c>
      <c r="K716" s="21">
        <v>300</v>
      </c>
      <c r="L716" s="21">
        <v>0</v>
      </c>
      <c r="M716" s="21">
        <v>0</v>
      </c>
      <c r="N716" s="19">
        <f t="shared" si="145"/>
        <v>300</v>
      </c>
      <c r="O716" s="20">
        <v>1</v>
      </c>
      <c r="P716" s="20">
        <f>IFERROR(VLOOKUP(F716,Sheet2!$A:$F,4,0),"")</f>
        <v>919.43</v>
      </c>
      <c r="Q716" s="20">
        <f>IFERROR(VLOOKUP(F716,Sheet2!$A:$F,5,0),"")</f>
        <v>948.3</v>
      </c>
      <c r="R716" s="20">
        <f>IFERROR(VLOOKUP(F716,Sheet2!$A:$F,6,0),"")</f>
        <v>1030.25</v>
      </c>
      <c r="S716" s="48">
        <f t="shared" si="146"/>
        <v>275829</v>
      </c>
      <c r="T716" s="48">
        <f t="shared" si="147"/>
        <v>0</v>
      </c>
      <c r="U716" s="48">
        <f t="shared" si="148"/>
        <v>0</v>
      </c>
      <c r="V716" s="48">
        <f t="shared" si="149"/>
        <v>275829</v>
      </c>
      <c r="W716" s="48">
        <f t="shared" si="150"/>
        <v>144450</v>
      </c>
      <c r="X716" s="48">
        <f t="shared" si="151"/>
        <v>2025</v>
      </c>
      <c r="Y716" s="48">
        <f t="shared" si="152"/>
        <v>4223.04</v>
      </c>
      <c r="Z716" s="48">
        <f t="shared" si="153"/>
        <v>422.30400000000003</v>
      </c>
      <c r="AA716" s="48">
        <f t="shared" si="154"/>
        <v>4269.4934400000002</v>
      </c>
      <c r="AB716" s="42">
        <f t="shared" si="155"/>
        <v>431218.83743999997</v>
      </c>
    </row>
    <row r="717" spans="1:28" x14ac:dyDescent="0.25">
      <c r="A717" s="41">
        <v>45409</v>
      </c>
      <c r="B717" s="44" t="str">
        <f t="shared" si="144"/>
        <v>Apr</v>
      </c>
      <c r="C717" s="16" t="s">
        <v>59</v>
      </c>
      <c r="D717" s="16"/>
      <c r="E717" s="16" t="s">
        <v>109</v>
      </c>
      <c r="F717" s="16" t="s">
        <v>213</v>
      </c>
      <c r="G717" s="20" t="str">
        <f>IFERROR(VLOOKUP(F717,Sheet2!A:F,2,0),"")</f>
        <v>Malwa</v>
      </c>
      <c r="H717" s="44">
        <f>IFERROR(VLOOKUP(F717,Sheet2!A:G,7,0),"")</f>
        <v>50</v>
      </c>
      <c r="I717" s="56">
        <f t="shared" si="156"/>
        <v>2250</v>
      </c>
      <c r="J717" s="17">
        <v>74</v>
      </c>
      <c r="K717" s="21">
        <v>0</v>
      </c>
      <c r="L717" s="21">
        <v>500</v>
      </c>
      <c r="M717" s="21">
        <v>0</v>
      </c>
      <c r="N717" s="19">
        <f t="shared" si="145"/>
        <v>500</v>
      </c>
      <c r="O717" s="20">
        <v>1</v>
      </c>
      <c r="P717" s="20">
        <f>IFERROR(VLOOKUP(F717,Sheet2!$A:$F,4,0),"")</f>
        <v>919.43</v>
      </c>
      <c r="Q717" s="20">
        <f>IFERROR(VLOOKUP(F717,Sheet2!$A:$F,5,0),"")</f>
        <v>948.3</v>
      </c>
      <c r="R717" s="20">
        <f>IFERROR(VLOOKUP(F717,Sheet2!$A:$F,6,0),"")</f>
        <v>1030.25</v>
      </c>
      <c r="S717" s="48">
        <f t="shared" si="146"/>
        <v>0</v>
      </c>
      <c r="T717" s="48">
        <f t="shared" si="147"/>
        <v>474150</v>
      </c>
      <c r="U717" s="48">
        <f t="shared" si="148"/>
        <v>0</v>
      </c>
      <c r="V717" s="48">
        <f t="shared" si="149"/>
        <v>474150</v>
      </c>
      <c r="W717" s="48">
        <f t="shared" si="150"/>
        <v>240750</v>
      </c>
      <c r="X717" s="48">
        <f t="shared" si="151"/>
        <v>3375</v>
      </c>
      <c r="Y717" s="48">
        <f t="shared" si="152"/>
        <v>7182.75</v>
      </c>
      <c r="Z717" s="48">
        <f t="shared" si="153"/>
        <v>718.27500000000009</v>
      </c>
      <c r="AA717" s="48">
        <f t="shared" si="154"/>
        <v>7261.7602500000003</v>
      </c>
      <c r="AB717" s="42">
        <f t="shared" si="155"/>
        <v>733437.78525000007</v>
      </c>
    </row>
    <row r="718" spans="1:28" x14ac:dyDescent="0.25">
      <c r="A718" s="41">
        <v>45409</v>
      </c>
      <c r="B718" s="44" t="str">
        <f t="shared" si="144"/>
        <v>Apr</v>
      </c>
      <c r="C718" s="16" t="s">
        <v>59</v>
      </c>
      <c r="D718" s="16"/>
      <c r="E718" s="16" t="s">
        <v>109</v>
      </c>
      <c r="F718" s="16" t="s">
        <v>213</v>
      </c>
      <c r="G718" s="20" t="str">
        <f>IFERROR(VLOOKUP(F718,Sheet2!A:F,2,0),"")</f>
        <v>Malwa</v>
      </c>
      <c r="H718" s="44">
        <f>IFERROR(VLOOKUP(F718,Sheet2!A:G,7,0),"")</f>
        <v>50</v>
      </c>
      <c r="I718" s="56">
        <f t="shared" si="156"/>
        <v>900</v>
      </c>
      <c r="J718" s="17">
        <v>75</v>
      </c>
      <c r="K718" s="21">
        <v>0</v>
      </c>
      <c r="L718" s="21">
        <v>0</v>
      </c>
      <c r="M718" s="21">
        <v>200</v>
      </c>
      <c r="N718" s="19">
        <f t="shared" si="145"/>
        <v>200</v>
      </c>
      <c r="O718" s="20">
        <v>1</v>
      </c>
      <c r="P718" s="20">
        <f>IFERROR(VLOOKUP(F718,Sheet2!$A:$F,4,0),"")</f>
        <v>919.43</v>
      </c>
      <c r="Q718" s="20">
        <f>IFERROR(VLOOKUP(F718,Sheet2!$A:$F,5,0),"")</f>
        <v>948.3</v>
      </c>
      <c r="R718" s="20">
        <f>IFERROR(VLOOKUP(F718,Sheet2!$A:$F,6,0),"")</f>
        <v>1030.25</v>
      </c>
      <c r="S718" s="48">
        <f t="shared" si="146"/>
        <v>0</v>
      </c>
      <c r="T718" s="48">
        <f t="shared" si="147"/>
        <v>0</v>
      </c>
      <c r="U718" s="48">
        <f t="shared" si="148"/>
        <v>206050</v>
      </c>
      <c r="V718" s="48">
        <f t="shared" si="149"/>
        <v>206050</v>
      </c>
      <c r="W718" s="48">
        <f t="shared" si="150"/>
        <v>96300</v>
      </c>
      <c r="X718" s="48">
        <f t="shared" si="151"/>
        <v>1350</v>
      </c>
      <c r="Y718" s="48">
        <f t="shared" si="152"/>
        <v>3037</v>
      </c>
      <c r="Z718" s="48">
        <f t="shared" si="153"/>
        <v>303.7</v>
      </c>
      <c r="AA718" s="48">
        <f t="shared" si="154"/>
        <v>3070.4070000000002</v>
      </c>
      <c r="AB718" s="42">
        <f t="shared" si="155"/>
        <v>310111.10700000002</v>
      </c>
    </row>
    <row r="719" spans="1:28" x14ac:dyDescent="0.25">
      <c r="A719" s="41">
        <v>45410</v>
      </c>
      <c r="B719" s="44" t="str">
        <f t="shared" si="144"/>
        <v>Apr</v>
      </c>
      <c r="C719" s="16" t="s">
        <v>113</v>
      </c>
      <c r="D719" s="16"/>
      <c r="E719" s="16" t="s">
        <v>155</v>
      </c>
      <c r="F719" s="16" t="s">
        <v>216</v>
      </c>
      <c r="G719" s="20" t="str">
        <f>IFERROR(VLOOKUP(F719,Sheet2!A:F,2,0),"")</f>
        <v>Jugni Saunfi</v>
      </c>
      <c r="H719" s="44">
        <f>IFERROR(VLOOKUP(F719,Sheet2!A:G,7,0),"")</f>
        <v>50</v>
      </c>
      <c r="I719" s="56">
        <f t="shared" si="156"/>
        <v>6300</v>
      </c>
      <c r="J719" s="17">
        <v>32</v>
      </c>
      <c r="K719" s="21">
        <v>500</v>
      </c>
      <c r="L719" s="21">
        <v>600</v>
      </c>
      <c r="M719" s="21">
        <v>300</v>
      </c>
      <c r="N719" s="19">
        <f t="shared" si="145"/>
        <v>1400</v>
      </c>
      <c r="O719" s="20">
        <v>1</v>
      </c>
      <c r="P719" s="20">
        <f>IFERROR(VLOOKUP(F719,Sheet2!$A:$F,4,0),"")</f>
        <v>919.43</v>
      </c>
      <c r="Q719" s="20">
        <f>IFERROR(VLOOKUP(F719,Sheet2!$A:$F,5,0),"")</f>
        <v>948.3</v>
      </c>
      <c r="R719" s="20">
        <f>IFERROR(VLOOKUP(F719,Sheet2!$A:$F,6,0),"")</f>
        <v>1030.25</v>
      </c>
      <c r="S719" s="48">
        <f t="shared" si="146"/>
        <v>459715</v>
      </c>
      <c r="T719" s="48">
        <f t="shared" si="147"/>
        <v>568980</v>
      </c>
      <c r="U719" s="48">
        <f t="shared" si="148"/>
        <v>309075</v>
      </c>
      <c r="V719" s="48">
        <f t="shared" si="149"/>
        <v>1337770</v>
      </c>
      <c r="W719" s="48">
        <f t="shared" si="150"/>
        <v>674100</v>
      </c>
      <c r="X719" s="48">
        <f t="shared" si="151"/>
        <v>9450</v>
      </c>
      <c r="Y719" s="48">
        <f t="shared" si="152"/>
        <v>20213.2</v>
      </c>
      <c r="Z719" s="48">
        <f t="shared" si="153"/>
        <v>2021.3200000000002</v>
      </c>
      <c r="AA719" s="48">
        <f t="shared" si="154"/>
        <v>20435.5452</v>
      </c>
      <c r="AB719" s="42">
        <f t="shared" si="155"/>
        <v>2063990.0652000001</v>
      </c>
    </row>
    <row r="720" spans="1:28" x14ac:dyDescent="0.25">
      <c r="A720" s="41">
        <v>45410</v>
      </c>
      <c r="B720" s="44" t="str">
        <f t="shared" si="144"/>
        <v>Apr</v>
      </c>
      <c r="C720" s="16" t="s">
        <v>3</v>
      </c>
      <c r="D720" s="16"/>
      <c r="E720" s="16" t="s">
        <v>154</v>
      </c>
      <c r="F720" s="16" t="s">
        <v>217</v>
      </c>
      <c r="G720" s="20" t="str">
        <f>IFERROR(VLOOKUP(F720,Sheet2!A:F,2,0),"")</f>
        <v>Dollar Rum</v>
      </c>
      <c r="H720" s="44">
        <f>IFERROR(VLOOKUP(F720,Sheet2!A:G,7,0),"")</f>
        <v>65</v>
      </c>
      <c r="I720" s="56">
        <f t="shared" si="156"/>
        <v>1755</v>
      </c>
      <c r="J720" s="17">
        <v>182</v>
      </c>
      <c r="K720" s="21">
        <v>200</v>
      </c>
      <c r="L720" s="21">
        <v>50</v>
      </c>
      <c r="M720" s="21">
        <v>50</v>
      </c>
      <c r="N720" s="19">
        <f t="shared" si="145"/>
        <v>300</v>
      </c>
      <c r="O720" s="20">
        <v>1</v>
      </c>
      <c r="P720" s="20">
        <f>IFERROR(VLOOKUP(F720,Sheet2!$A:$F,4,0),"")</f>
        <v>1161.27</v>
      </c>
      <c r="Q720" s="20">
        <f>IFERROR(VLOOKUP(F720,Sheet2!$A:$F,5,0),"")</f>
        <v>1190.1300000000001</v>
      </c>
      <c r="R720" s="20">
        <f>IFERROR(VLOOKUP(F720,Sheet2!$A:$F,6,0),"")</f>
        <v>1272.08</v>
      </c>
      <c r="S720" s="48">
        <f t="shared" si="146"/>
        <v>232254</v>
      </c>
      <c r="T720" s="48">
        <f t="shared" si="147"/>
        <v>59506.500000000007</v>
      </c>
      <c r="U720" s="48">
        <f t="shared" si="148"/>
        <v>63604</v>
      </c>
      <c r="V720" s="48">
        <f t="shared" si="149"/>
        <v>355364.5</v>
      </c>
      <c r="W720" s="48">
        <f t="shared" si="150"/>
        <v>187785</v>
      </c>
      <c r="X720" s="48">
        <f t="shared" si="151"/>
        <v>2632.5</v>
      </c>
      <c r="Y720" s="48">
        <f t="shared" si="152"/>
        <v>5457.82</v>
      </c>
      <c r="Z720" s="48">
        <f t="shared" si="153"/>
        <v>545.78200000000004</v>
      </c>
      <c r="AA720" s="48">
        <f t="shared" si="154"/>
        <v>5517.8560199999993</v>
      </c>
      <c r="AB720" s="42">
        <f t="shared" si="155"/>
        <v>557303.4580199999</v>
      </c>
    </row>
    <row r="721" spans="1:28" x14ac:dyDescent="0.25">
      <c r="A721" s="41">
        <v>45410</v>
      </c>
      <c r="B721" s="44" t="str">
        <f t="shared" si="144"/>
        <v>Apr</v>
      </c>
      <c r="C721" s="16" t="s">
        <v>3</v>
      </c>
      <c r="D721" s="16"/>
      <c r="E721" s="16" t="s">
        <v>121</v>
      </c>
      <c r="F721" s="16" t="s">
        <v>217</v>
      </c>
      <c r="G721" s="20" t="str">
        <f>IFERROR(VLOOKUP(F721,Sheet2!A:F,2,0),"")</f>
        <v>Dollar Rum</v>
      </c>
      <c r="H721" s="44">
        <f>IFERROR(VLOOKUP(F721,Sheet2!A:G,7,0),"")</f>
        <v>65</v>
      </c>
      <c r="I721" s="56">
        <f t="shared" si="156"/>
        <v>7020</v>
      </c>
      <c r="J721" s="17">
        <v>183</v>
      </c>
      <c r="K721" s="21">
        <v>500</v>
      </c>
      <c r="L721" s="21">
        <v>200</v>
      </c>
      <c r="M721" s="21">
        <v>500</v>
      </c>
      <c r="N721" s="19">
        <f t="shared" si="145"/>
        <v>1200</v>
      </c>
      <c r="O721" s="20">
        <v>1</v>
      </c>
      <c r="P721" s="20">
        <f>IFERROR(VLOOKUP(F721,Sheet2!$A:$F,4,0),"")</f>
        <v>1161.27</v>
      </c>
      <c r="Q721" s="20">
        <f>IFERROR(VLOOKUP(F721,Sheet2!$A:$F,5,0),"")</f>
        <v>1190.1300000000001</v>
      </c>
      <c r="R721" s="20">
        <f>IFERROR(VLOOKUP(F721,Sheet2!$A:$F,6,0),"")</f>
        <v>1272.08</v>
      </c>
      <c r="S721" s="48">
        <f t="shared" si="146"/>
        <v>580635</v>
      </c>
      <c r="T721" s="48">
        <f t="shared" si="147"/>
        <v>238026.00000000003</v>
      </c>
      <c r="U721" s="48">
        <f t="shared" si="148"/>
        <v>636040</v>
      </c>
      <c r="V721" s="48">
        <f t="shared" si="149"/>
        <v>1454701</v>
      </c>
      <c r="W721" s="48">
        <f t="shared" si="150"/>
        <v>751140</v>
      </c>
      <c r="X721" s="48">
        <f t="shared" si="151"/>
        <v>10530</v>
      </c>
      <c r="Y721" s="48">
        <f t="shared" si="152"/>
        <v>22163.71</v>
      </c>
      <c r="Z721" s="48">
        <f t="shared" si="153"/>
        <v>2216.3710000000001</v>
      </c>
      <c r="AA721" s="48">
        <f t="shared" si="154"/>
        <v>22407.51081</v>
      </c>
      <c r="AB721" s="42">
        <f t="shared" si="155"/>
        <v>2263158.5918099997</v>
      </c>
    </row>
    <row r="722" spans="1:28" x14ac:dyDescent="0.25">
      <c r="A722" s="41">
        <v>45410</v>
      </c>
      <c r="B722" s="44" t="str">
        <f t="shared" si="144"/>
        <v>Apr</v>
      </c>
      <c r="C722" s="16" t="s">
        <v>3</v>
      </c>
      <c r="D722" s="16"/>
      <c r="E722" s="16" t="s">
        <v>16</v>
      </c>
      <c r="F722" s="16" t="s">
        <v>217</v>
      </c>
      <c r="G722" s="20" t="str">
        <f>IFERROR(VLOOKUP(F722,Sheet2!A:F,2,0),"")</f>
        <v>Dollar Rum</v>
      </c>
      <c r="H722" s="44">
        <f>IFERROR(VLOOKUP(F722,Sheet2!A:G,7,0),"")</f>
        <v>65</v>
      </c>
      <c r="I722" s="56">
        <f t="shared" si="156"/>
        <v>292.5</v>
      </c>
      <c r="J722" s="17">
        <v>184</v>
      </c>
      <c r="K722" s="21">
        <v>50</v>
      </c>
      <c r="L722" s="21">
        <v>0</v>
      </c>
      <c r="M722" s="21">
        <v>0</v>
      </c>
      <c r="N722" s="19">
        <f t="shared" si="145"/>
        <v>50</v>
      </c>
      <c r="O722" s="20">
        <v>1</v>
      </c>
      <c r="P722" s="20">
        <f>IFERROR(VLOOKUP(F722,Sheet2!$A:$F,4,0),"")</f>
        <v>1161.27</v>
      </c>
      <c r="Q722" s="20">
        <f>IFERROR(VLOOKUP(F722,Sheet2!$A:$F,5,0),"")</f>
        <v>1190.1300000000001</v>
      </c>
      <c r="R722" s="20">
        <f>IFERROR(VLOOKUP(F722,Sheet2!$A:$F,6,0),"")</f>
        <v>1272.08</v>
      </c>
      <c r="S722" s="48">
        <f t="shared" si="146"/>
        <v>58063.5</v>
      </c>
      <c r="T722" s="48">
        <f t="shared" si="147"/>
        <v>0</v>
      </c>
      <c r="U722" s="48">
        <f t="shared" si="148"/>
        <v>0</v>
      </c>
      <c r="V722" s="48">
        <f t="shared" si="149"/>
        <v>58063.5</v>
      </c>
      <c r="W722" s="48">
        <f t="shared" si="150"/>
        <v>31297.5</v>
      </c>
      <c r="X722" s="48">
        <f t="shared" si="151"/>
        <v>438.75</v>
      </c>
      <c r="Y722" s="48">
        <f t="shared" si="152"/>
        <v>897.99750000000006</v>
      </c>
      <c r="Z722" s="48">
        <f t="shared" si="153"/>
        <v>89.799750000000017</v>
      </c>
      <c r="AA722" s="48">
        <f t="shared" si="154"/>
        <v>907.8754725</v>
      </c>
      <c r="AB722" s="42">
        <f t="shared" si="155"/>
        <v>91695.422722500007</v>
      </c>
    </row>
    <row r="723" spans="1:28" x14ac:dyDescent="0.25">
      <c r="A723" s="41">
        <v>45410</v>
      </c>
      <c r="B723" s="44" t="str">
        <f t="shared" si="144"/>
        <v>Apr</v>
      </c>
      <c r="C723" s="16" t="s">
        <v>3</v>
      </c>
      <c r="D723" s="16"/>
      <c r="E723" s="16" t="s">
        <v>16</v>
      </c>
      <c r="F723" s="16" t="s">
        <v>221</v>
      </c>
      <c r="G723" s="20" t="str">
        <f>IFERROR(VLOOKUP(F723,Sheet2!A:F,2,0),"")</f>
        <v>Jugni Apple Vodka</v>
      </c>
      <c r="H723" s="44">
        <f>IFERROR(VLOOKUP(F723,Sheet2!A:G,7,0),"")</f>
        <v>50</v>
      </c>
      <c r="I723" s="56">
        <f t="shared" si="156"/>
        <v>697.5</v>
      </c>
      <c r="J723" s="17">
        <v>184</v>
      </c>
      <c r="K723" s="21">
        <v>0</v>
      </c>
      <c r="L723" s="21">
        <v>155</v>
      </c>
      <c r="M723" s="21">
        <v>0</v>
      </c>
      <c r="N723" s="19">
        <f t="shared" si="145"/>
        <v>155</v>
      </c>
      <c r="O723" s="20">
        <v>1</v>
      </c>
      <c r="P723" s="20">
        <f>IFERROR(VLOOKUP(F723,Sheet2!$A:$F,4,0),"")</f>
        <v>919.43</v>
      </c>
      <c r="Q723" s="20">
        <f>IFERROR(VLOOKUP(F723,Sheet2!$A:$F,5,0),"")</f>
        <v>948.3</v>
      </c>
      <c r="R723" s="20">
        <f>IFERROR(VLOOKUP(F723,Sheet2!$A:$F,6,0),"")</f>
        <v>1030.25</v>
      </c>
      <c r="S723" s="48">
        <f t="shared" si="146"/>
        <v>0</v>
      </c>
      <c r="T723" s="48">
        <f t="shared" si="147"/>
        <v>146986.5</v>
      </c>
      <c r="U723" s="48">
        <f t="shared" si="148"/>
        <v>0</v>
      </c>
      <c r="V723" s="48">
        <f t="shared" si="149"/>
        <v>146986.5</v>
      </c>
      <c r="W723" s="48">
        <f t="shared" si="150"/>
        <v>74632.5</v>
      </c>
      <c r="X723" s="48">
        <f t="shared" si="151"/>
        <v>1046.25</v>
      </c>
      <c r="Y723" s="48">
        <f t="shared" si="152"/>
        <v>2226.6525000000001</v>
      </c>
      <c r="Z723" s="48">
        <f t="shared" si="153"/>
        <v>222.66525000000001</v>
      </c>
      <c r="AA723" s="48">
        <f t="shared" si="154"/>
        <v>2251.1456775000001</v>
      </c>
      <c r="AB723" s="42">
        <f t="shared" si="155"/>
        <v>227365.71342749998</v>
      </c>
    </row>
    <row r="724" spans="1:28" x14ac:dyDescent="0.25">
      <c r="A724" s="41">
        <v>45410</v>
      </c>
      <c r="B724" s="44" t="str">
        <f t="shared" si="144"/>
        <v>Apr</v>
      </c>
      <c r="C724" s="16" t="s">
        <v>3</v>
      </c>
      <c r="D724" s="16"/>
      <c r="E724" s="16" t="s">
        <v>17</v>
      </c>
      <c r="F724" s="16" t="s">
        <v>221</v>
      </c>
      <c r="G724" s="20" t="str">
        <f>IFERROR(VLOOKUP(F724,Sheet2!A:F,2,0),"")</f>
        <v>Jugni Apple Vodka</v>
      </c>
      <c r="H724" s="44">
        <f>IFERROR(VLOOKUP(F724,Sheet2!A:G,7,0),"")</f>
        <v>50</v>
      </c>
      <c r="I724" s="56">
        <f t="shared" si="156"/>
        <v>675</v>
      </c>
      <c r="J724" s="17">
        <v>185</v>
      </c>
      <c r="K724" s="21">
        <v>0</v>
      </c>
      <c r="L724" s="21">
        <v>150</v>
      </c>
      <c r="M724" s="21">
        <v>0</v>
      </c>
      <c r="N724" s="19">
        <f t="shared" si="145"/>
        <v>150</v>
      </c>
      <c r="O724" s="20">
        <v>1</v>
      </c>
      <c r="P724" s="20">
        <f>IFERROR(VLOOKUP(F724,Sheet2!$A:$F,4,0),"")</f>
        <v>919.43</v>
      </c>
      <c r="Q724" s="20">
        <f>IFERROR(VLOOKUP(F724,Sheet2!$A:$F,5,0),"")</f>
        <v>948.3</v>
      </c>
      <c r="R724" s="20">
        <f>IFERROR(VLOOKUP(F724,Sheet2!$A:$F,6,0),"")</f>
        <v>1030.25</v>
      </c>
      <c r="S724" s="48">
        <f t="shared" si="146"/>
        <v>0</v>
      </c>
      <c r="T724" s="48">
        <f t="shared" si="147"/>
        <v>142245</v>
      </c>
      <c r="U724" s="48">
        <f t="shared" si="148"/>
        <v>0</v>
      </c>
      <c r="V724" s="48">
        <f t="shared" si="149"/>
        <v>142245</v>
      </c>
      <c r="W724" s="48">
        <f t="shared" si="150"/>
        <v>72225</v>
      </c>
      <c r="X724" s="48">
        <f t="shared" si="151"/>
        <v>1012.5</v>
      </c>
      <c r="Y724" s="48">
        <f t="shared" si="152"/>
        <v>2154.8249999999998</v>
      </c>
      <c r="Z724" s="48">
        <f t="shared" si="153"/>
        <v>215.48249999999999</v>
      </c>
      <c r="AA724" s="48">
        <f t="shared" si="154"/>
        <v>2178.5280750000002</v>
      </c>
      <c r="AB724" s="42">
        <f t="shared" si="155"/>
        <v>220031.33557500003</v>
      </c>
    </row>
    <row r="725" spans="1:28" x14ac:dyDescent="0.25">
      <c r="A725" s="41">
        <v>45410</v>
      </c>
      <c r="B725" s="44" t="str">
        <f t="shared" si="144"/>
        <v>Apr</v>
      </c>
      <c r="C725" s="16" t="s">
        <v>3</v>
      </c>
      <c r="D725" s="16"/>
      <c r="E725" s="16" t="s">
        <v>17</v>
      </c>
      <c r="F725" s="16" t="s">
        <v>216</v>
      </c>
      <c r="G725" s="20" t="str">
        <f>IFERROR(VLOOKUP(F725,Sheet2!A:F,2,0),"")</f>
        <v>Jugni Saunfi</v>
      </c>
      <c r="H725" s="44">
        <f>IFERROR(VLOOKUP(F725,Sheet2!A:G,7,0),"")</f>
        <v>50</v>
      </c>
      <c r="I725" s="56">
        <f t="shared" si="156"/>
        <v>675</v>
      </c>
      <c r="J725" s="17">
        <v>185</v>
      </c>
      <c r="K725" s="21">
        <v>0</v>
      </c>
      <c r="L725" s="21">
        <v>75</v>
      </c>
      <c r="M725" s="21">
        <v>75</v>
      </c>
      <c r="N725" s="19">
        <f t="shared" si="145"/>
        <v>150</v>
      </c>
      <c r="O725" s="20">
        <v>1</v>
      </c>
      <c r="P725" s="20">
        <f>IFERROR(VLOOKUP(F725,Sheet2!$A:$F,4,0),"")</f>
        <v>919.43</v>
      </c>
      <c r="Q725" s="20">
        <f>IFERROR(VLOOKUP(F725,Sheet2!$A:$F,5,0),"")</f>
        <v>948.3</v>
      </c>
      <c r="R725" s="20">
        <f>IFERROR(VLOOKUP(F725,Sheet2!$A:$F,6,0),"")</f>
        <v>1030.25</v>
      </c>
      <c r="S725" s="48">
        <f t="shared" si="146"/>
        <v>0</v>
      </c>
      <c r="T725" s="48">
        <f t="shared" si="147"/>
        <v>71122.5</v>
      </c>
      <c r="U725" s="48">
        <f t="shared" si="148"/>
        <v>77268.75</v>
      </c>
      <c r="V725" s="48">
        <f t="shared" si="149"/>
        <v>148391.25</v>
      </c>
      <c r="W725" s="48">
        <f t="shared" si="150"/>
        <v>72225</v>
      </c>
      <c r="X725" s="48">
        <f t="shared" si="151"/>
        <v>1012.5</v>
      </c>
      <c r="Y725" s="48">
        <f t="shared" si="152"/>
        <v>2216.2874999999999</v>
      </c>
      <c r="Z725" s="48">
        <f t="shared" si="153"/>
        <v>221.62875</v>
      </c>
      <c r="AA725" s="48">
        <f t="shared" si="154"/>
        <v>2240.6666625000003</v>
      </c>
      <c r="AB725" s="42">
        <f t="shared" si="155"/>
        <v>226307.33291250002</v>
      </c>
    </row>
    <row r="726" spans="1:28" x14ac:dyDescent="0.25">
      <c r="A726" s="41">
        <v>45410</v>
      </c>
      <c r="B726" s="44" t="str">
        <f t="shared" si="144"/>
        <v>Apr</v>
      </c>
      <c r="C726" s="16" t="s">
        <v>3</v>
      </c>
      <c r="D726" s="16"/>
      <c r="E726" s="16" t="s">
        <v>71</v>
      </c>
      <c r="F726" s="16" t="s">
        <v>217</v>
      </c>
      <c r="G726" s="20" t="str">
        <f>IFERROR(VLOOKUP(F726,Sheet2!A:F,2,0),"")</f>
        <v>Dollar Rum</v>
      </c>
      <c r="H726" s="44">
        <f>IFERROR(VLOOKUP(F726,Sheet2!A:G,7,0),"")</f>
        <v>65</v>
      </c>
      <c r="I726" s="56">
        <f t="shared" si="156"/>
        <v>2925</v>
      </c>
      <c r="J726" s="17">
        <v>186</v>
      </c>
      <c r="K726" s="21">
        <v>200</v>
      </c>
      <c r="L726" s="21">
        <v>300</v>
      </c>
      <c r="M726" s="21">
        <v>0</v>
      </c>
      <c r="N726" s="19">
        <f t="shared" si="145"/>
        <v>500</v>
      </c>
      <c r="O726" s="20">
        <v>1</v>
      </c>
      <c r="P726" s="20">
        <f>IFERROR(VLOOKUP(F726,Sheet2!$A:$F,4,0),"")</f>
        <v>1161.27</v>
      </c>
      <c r="Q726" s="20">
        <f>IFERROR(VLOOKUP(F726,Sheet2!$A:$F,5,0),"")</f>
        <v>1190.1300000000001</v>
      </c>
      <c r="R726" s="20">
        <f>IFERROR(VLOOKUP(F726,Sheet2!$A:$F,6,0),"")</f>
        <v>1272.08</v>
      </c>
      <c r="S726" s="48">
        <f t="shared" si="146"/>
        <v>232254</v>
      </c>
      <c r="T726" s="48">
        <f t="shared" si="147"/>
        <v>357039.00000000006</v>
      </c>
      <c r="U726" s="48">
        <f t="shared" si="148"/>
        <v>0</v>
      </c>
      <c r="V726" s="48">
        <f t="shared" si="149"/>
        <v>589293</v>
      </c>
      <c r="W726" s="48">
        <f t="shared" si="150"/>
        <v>312975</v>
      </c>
      <c r="X726" s="48">
        <f t="shared" si="151"/>
        <v>4387.5</v>
      </c>
      <c r="Y726" s="48">
        <f t="shared" si="152"/>
        <v>9066.5550000000003</v>
      </c>
      <c r="Z726" s="48">
        <f t="shared" si="153"/>
        <v>906.65550000000007</v>
      </c>
      <c r="AA726" s="48">
        <f t="shared" si="154"/>
        <v>9166.2871050000012</v>
      </c>
      <c r="AB726" s="42">
        <f t="shared" si="155"/>
        <v>925794.99760500004</v>
      </c>
    </row>
    <row r="727" spans="1:28" x14ac:dyDescent="0.25">
      <c r="A727" s="41">
        <v>45410</v>
      </c>
      <c r="B727" s="44" t="str">
        <f t="shared" si="144"/>
        <v>Apr</v>
      </c>
      <c r="C727" s="16" t="s">
        <v>3</v>
      </c>
      <c r="D727" s="16"/>
      <c r="E727" s="16" t="s">
        <v>35</v>
      </c>
      <c r="F727" s="16" t="s">
        <v>217</v>
      </c>
      <c r="G727" s="20" t="str">
        <f>IFERROR(VLOOKUP(F727,Sheet2!A:F,2,0),"")</f>
        <v>Dollar Rum</v>
      </c>
      <c r="H727" s="44">
        <f>IFERROR(VLOOKUP(F727,Sheet2!A:G,7,0),"")</f>
        <v>65</v>
      </c>
      <c r="I727" s="56">
        <f t="shared" si="156"/>
        <v>4094.9999999999995</v>
      </c>
      <c r="J727" s="17">
        <v>187</v>
      </c>
      <c r="K727" s="21">
        <v>50</v>
      </c>
      <c r="L727" s="21">
        <v>500</v>
      </c>
      <c r="M727" s="21">
        <v>150</v>
      </c>
      <c r="N727" s="19">
        <f t="shared" si="145"/>
        <v>700</v>
      </c>
      <c r="O727" s="20">
        <v>1</v>
      </c>
      <c r="P727" s="20">
        <f>IFERROR(VLOOKUP(F727,Sheet2!$A:$F,4,0),"")</f>
        <v>1161.27</v>
      </c>
      <c r="Q727" s="20">
        <f>IFERROR(VLOOKUP(F727,Sheet2!$A:$F,5,0),"")</f>
        <v>1190.1300000000001</v>
      </c>
      <c r="R727" s="20">
        <f>IFERROR(VLOOKUP(F727,Sheet2!$A:$F,6,0),"")</f>
        <v>1272.08</v>
      </c>
      <c r="S727" s="48">
        <f t="shared" si="146"/>
        <v>58063.5</v>
      </c>
      <c r="T727" s="48">
        <f t="shared" si="147"/>
        <v>595065</v>
      </c>
      <c r="U727" s="48">
        <f t="shared" si="148"/>
        <v>190812</v>
      </c>
      <c r="V727" s="48">
        <f t="shared" si="149"/>
        <v>843940.5</v>
      </c>
      <c r="W727" s="48">
        <f t="shared" si="150"/>
        <v>438164.99999999994</v>
      </c>
      <c r="X727" s="48">
        <f t="shared" si="151"/>
        <v>6142.4999999999991</v>
      </c>
      <c r="Y727" s="48">
        <f t="shared" si="152"/>
        <v>12882.48</v>
      </c>
      <c r="Z727" s="48">
        <f t="shared" si="153"/>
        <v>1288.248</v>
      </c>
      <c r="AA727" s="48">
        <f t="shared" si="154"/>
        <v>13024.187279999998</v>
      </c>
      <c r="AB727" s="42">
        <f t="shared" si="155"/>
        <v>1315442.9152799998</v>
      </c>
    </row>
    <row r="728" spans="1:28" x14ac:dyDescent="0.25">
      <c r="A728" s="41">
        <v>45410</v>
      </c>
      <c r="B728" s="44" t="str">
        <f t="shared" si="144"/>
        <v>Apr</v>
      </c>
      <c r="C728" s="16" t="s">
        <v>3</v>
      </c>
      <c r="D728" s="16"/>
      <c r="E728" s="16" t="s">
        <v>36</v>
      </c>
      <c r="F728" s="16" t="s">
        <v>216</v>
      </c>
      <c r="G728" s="20" t="str">
        <f>IFERROR(VLOOKUP(F728,Sheet2!A:F,2,0),"")</f>
        <v>Jugni Saunfi</v>
      </c>
      <c r="H728" s="44">
        <f>IFERROR(VLOOKUP(F728,Sheet2!A:G,7,0),"")</f>
        <v>50</v>
      </c>
      <c r="I728" s="56">
        <f t="shared" si="156"/>
        <v>1350</v>
      </c>
      <c r="J728" s="17">
        <v>188</v>
      </c>
      <c r="K728" s="21">
        <v>0</v>
      </c>
      <c r="L728" s="21">
        <v>150</v>
      </c>
      <c r="M728" s="21">
        <v>150</v>
      </c>
      <c r="N728" s="19">
        <f t="shared" si="145"/>
        <v>300</v>
      </c>
      <c r="O728" s="20">
        <v>1</v>
      </c>
      <c r="P728" s="20">
        <f>IFERROR(VLOOKUP(F728,Sheet2!$A:$F,4,0),"")</f>
        <v>919.43</v>
      </c>
      <c r="Q728" s="20">
        <f>IFERROR(VLOOKUP(F728,Sheet2!$A:$F,5,0),"")</f>
        <v>948.3</v>
      </c>
      <c r="R728" s="20">
        <f>IFERROR(VLOOKUP(F728,Sheet2!$A:$F,6,0),"")</f>
        <v>1030.25</v>
      </c>
      <c r="S728" s="48">
        <f t="shared" si="146"/>
        <v>0</v>
      </c>
      <c r="T728" s="48">
        <f t="shared" si="147"/>
        <v>142245</v>
      </c>
      <c r="U728" s="48">
        <f t="shared" si="148"/>
        <v>154537.5</v>
      </c>
      <c r="V728" s="48">
        <f t="shared" si="149"/>
        <v>296782.5</v>
      </c>
      <c r="W728" s="48">
        <f t="shared" si="150"/>
        <v>144450</v>
      </c>
      <c r="X728" s="48">
        <f t="shared" si="151"/>
        <v>2025</v>
      </c>
      <c r="Y728" s="48">
        <f t="shared" si="152"/>
        <v>4432.5749999999998</v>
      </c>
      <c r="Z728" s="48">
        <f t="shared" si="153"/>
        <v>443.25749999999999</v>
      </c>
      <c r="AA728" s="48">
        <f t="shared" si="154"/>
        <v>4481.3333250000005</v>
      </c>
      <c r="AB728" s="42">
        <f t="shared" si="155"/>
        <v>452614.66582500003</v>
      </c>
    </row>
    <row r="729" spans="1:28" x14ac:dyDescent="0.25">
      <c r="A729" s="41">
        <v>45410</v>
      </c>
      <c r="B729" s="44" t="str">
        <f t="shared" si="144"/>
        <v>Apr</v>
      </c>
      <c r="C729" s="16" t="s">
        <v>3</v>
      </c>
      <c r="D729" s="16"/>
      <c r="E729" s="16" t="s">
        <v>16</v>
      </c>
      <c r="F729" s="16" t="s">
        <v>217</v>
      </c>
      <c r="G729" s="20" t="str">
        <f>IFERROR(VLOOKUP(F729,Sheet2!A:F,2,0),"")</f>
        <v>Dollar Rum</v>
      </c>
      <c r="H729" s="44">
        <f>IFERROR(VLOOKUP(F729,Sheet2!A:G,7,0),"")</f>
        <v>65</v>
      </c>
      <c r="I729" s="56">
        <f t="shared" si="156"/>
        <v>1755</v>
      </c>
      <c r="J729" s="17">
        <v>189</v>
      </c>
      <c r="K729" s="21">
        <v>100</v>
      </c>
      <c r="L729" s="21">
        <v>100</v>
      </c>
      <c r="M729" s="21">
        <v>100</v>
      </c>
      <c r="N729" s="19">
        <f t="shared" si="145"/>
        <v>300</v>
      </c>
      <c r="O729" s="20">
        <v>1</v>
      </c>
      <c r="P729" s="20">
        <f>IFERROR(VLOOKUP(F729,Sheet2!$A:$F,4,0),"")</f>
        <v>1161.27</v>
      </c>
      <c r="Q729" s="20">
        <f>IFERROR(VLOOKUP(F729,Sheet2!$A:$F,5,0),"")</f>
        <v>1190.1300000000001</v>
      </c>
      <c r="R729" s="20">
        <f>IFERROR(VLOOKUP(F729,Sheet2!$A:$F,6,0),"")</f>
        <v>1272.08</v>
      </c>
      <c r="S729" s="48">
        <f t="shared" si="146"/>
        <v>116127</v>
      </c>
      <c r="T729" s="48">
        <f t="shared" si="147"/>
        <v>119013.00000000001</v>
      </c>
      <c r="U729" s="48">
        <f t="shared" si="148"/>
        <v>127208</v>
      </c>
      <c r="V729" s="48">
        <f t="shared" si="149"/>
        <v>362348</v>
      </c>
      <c r="W729" s="48">
        <f t="shared" si="150"/>
        <v>187785</v>
      </c>
      <c r="X729" s="48">
        <f t="shared" si="151"/>
        <v>2632.5</v>
      </c>
      <c r="Y729" s="48">
        <f t="shared" si="152"/>
        <v>5527.6549999999997</v>
      </c>
      <c r="Z729" s="48">
        <f t="shared" si="153"/>
        <v>552.76549999999997</v>
      </c>
      <c r="AA729" s="48">
        <f t="shared" si="154"/>
        <v>5588.4592050000001</v>
      </c>
      <c r="AB729" s="42">
        <f t="shared" si="155"/>
        <v>564434.37970499997</v>
      </c>
    </row>
    <row r="730" spans="1:28" x14ac:dyDescent="0.25">
      <c r="A730" s="41">
        <v>45410</v>
      </c>
      <c r="B730" s="44" t="str">
        <f t="shared" si="144"/>
        <v>Apr</v>
      </c>
      <c r="C730" s="16" t="s">
        <v>3</v>
      </c>
      <c r="D730" s="16"/>
      <c r="E730" s="16" t="s">
        <v>36</v>
      </c>
      <c r="F730" s="16" t="s">
        <v>217</v>
      </c>
      <c r="G730" s="20" t="str">
        <f>IFERROR(VLOOKUP(F730,Sheet2!A:F,2,0),"")</f>
        <v>Dollar Rum</v>
      </c>
      <c r="H730" s="44">
        <f>IFERROR(VLOOKUP(F730,Sheet2!A:G,7,0),"")</f>
        <v>65</v>
      </c>
      <c r="I730" s="56">
        <f t="shared" si="156"/>
        <v>1170</v>
      </c>
      <c r="J730" s="17">
        <v>190</v>
      </c>
      <c r="K730" s="21">
        <v>100</v>
      </c>
      <c r="L730" s="21">
        <v>70</v>
      </c>
      <c r="M730" s="21">
        <v>30</v>
      </c>
      <c r="N730" s="19">
        <f t="shared" si="145"/>
        <v>200</v>
      </c>
      <c r="O730" s="20">
        <v>1</v>
      </c>
      <c r="P730" s="20">
        <f>IFERROR(VLOOKUP(F730,Sheet2!$A:$F,4,0),"")</f>
        <v>1161.27</v>
      </c>
      <c r="Q730" s="20">
        <f>IFERROR(VLOOKUP(F730,Sheet2!$A:$F,5,0),"")</f>
        <v>1190.1300000000001</v>
      </c>
      <c r="R730" s="20">
        <f>IFERROR(VLOOKUP(F730,Sheet2!$A:$F,6,0),"")</f>
        <v>1272.08</v>
      </c>
      <c r="S730" s="48">
        <f t="shared" si="146"/>
        <v>116127</v>
      </c>
      <c r="T730" s="48">
        <f t="shared" si="147"/>
        <v>83309.100000000006</v>
      </c>
      <c r="U730" s="48">
        <f t="shared" si="148"/>
        <v>38162.399999999994</v>
      </c>
      <c r="V730" s="48">
        <f t="shared" si="149"/>
        <v>237598.5</v>
      </c>
      <c r="W730" s="48">
        <f t="shared" si="150"/>
        <v>125190</v>
      </c>
      <c r="X730" s="48">
        <f t="shared" si="151"/>
        <v>1755</v>
      </c>
      <c r="Y730" s="48">
        <f t="shared" si="152"/>
        <v>3645.4349999999999</v>
      </c>
      <c r="Z730" s="48">
        <f t="shared" si="153"/>
        <v>364.54349999999999</v>
      </c>
      <c r="AA730" s="48">
        <f t="shared" si="154"/>
        <v>3685.5347850000003</v>
      </c>
      <c r="AB730" s="42">
        <f t="shared" si="155"/>
        <v>372239.01328500005</v>
      </c>
    </row>
    <row r="731" spans="1:28" x14ac:dyDescent="0.25">
      <c r="A731" s="41">
        <v>45410</v>
      </c>
      <c r="B731" s="44" t="str">
        <f t="shared" si="144"/>
        <v>Apr</v>
      </c>
      <c r="C731" s="16" t="s">
        <v>3</v>
      </c>
      <c r="D731" s="16"/>
      <c r="E731" s="16" t="s">
        <v>61</v>
      </c>
      <c r="F731" s="16" t="s">
        <v>221</v>
      </c>
      <c r="G731" s="20" t="str">
        <f>IFERROR(VLOOKUP(F731,Sheet2!A:F,2,0),"")</f>
        <v>Jugni Apple Vodka</v>
      </c>
      <c r="H731" s="44">
        <f>IFERROR(VLOOKUP(F731,Sheet2!A:G,7,0),"")</f>
        <v>50</v>
      </c>
      <c r="I731" s="56">
        <f t="shared" si="156"/>
        <v>360</v>
      </c>
      <c r="J731" s="17">
        <v>191</v>
      </c>
      <c r="K731" s="21">
        <v>0</v>
      </c>
      <c r="L731" s="21">
        <v>80</v>
      </c>
      <c r="M731" s="21">
        <v>0</v>
      </c>
      <c r="N731" s="19">
        <f t="shared" si="145"/>
        <v>80</v>
      </c>
      <c r="O731" s="20">
        <v>1</v>
      </c>
      <c r="P731" s="20">
        <f>IFERROR(VLOOKUP(F731,Sheet2!$A:$F,4,0),"")</f>
        <v>919.43</v>
      </c>
      <c r="Q731" s="20">
        <f>IFERROR(VLOOKUP(F731,Sheet2!$A:$F,5,0),"")</f>
        <v>948.3</v>
      </c>
      <c r="R731" s="20">
        <f>IFERROR(VLOOKUP(F731,Sheet2!$A:$F,6,0),"")</f>
        <v>1030.25</v>
      </c>
      <c r="S731" s="48">
        <f t="shared" si="146"/>
        <v>0</v>
      </c>
      <c r="T731" s="48">
        <f t="shared" si="147"/>
        <v>75864</v>
      </c>
      <c r="U731" s="48">
        <f t="shared" si="148"/>
        <v>0</v>
      </c>
      <c r="V731" s="48">
        <f t="shared" si="149"/>
        <v>75864</v>
      </c>
      <c r="W731" s="48">
        <f t="shared" si="150"/>
        <v>38520</v>
      </c>
      <c r="X731" s="48">
        <f t="shared" si="151"/>
        <v>540</v>
      </c>
      <c r="Y731" s="48">
        <f t="shared" si="152"/>
        <v>1149.24</v>
      </c>
      <c r="Z731" s="48">
        <f t="shared" si="153"/>
        <v>114.92400000000001</v>
      </c>
      <c r="AA731" s="48">
        <f t="shared" si="154"/>
        <v>1161.8816400000001</v>
      </c>
      <c r="AB731" s="42">
        <f t="shared" si="155"/>
        <v>117350.04564000001</v>
      </c>
    </row>
    <row r="732" spans="1:28" x14ac:dyDescent="0.25">
      <c r="A732" s="41">
        <v>45410</v>
      </c>
      <c r="B732" s="44" t="str">
        <f t="shared" si="144"/>
        <v>Apr</v>
      </c>
      <c r="C732" s="16" t="s">
        <v>3</v>
      </c>
      <c r="D732" s="16"/>
      <c r="E732" s="16" t="s">
        <v>61</v>
      </c>
      <c r="F732" s="16" t="s">
        <v>216</v>
      </c>
      <c r="G732" s="20" t="str">
        <f>IFERROR(VLOOKUP(F732,Sheet2!A:F,2,0),"")</f>
        <v>Jugni Saunfi</v>
      </c>
      <c r="H732" s="44">
        <f>IFERROR(VLOOKUP(F732,Sheet2!A:G,7,0),"")</f>
        <v>50</v>
      </c>
      <c r="I732" s="56">
        <f t="shared" si="156"/>
        <v>405</v>
      </c>
      <c r="J732" s="17">
        <v>191</v>
      </c>
      <c r="K732" s="21">
        <v>0</v>
      </c>
      <c r="L732" s="21">
        <v>90</v>
      </c>
      <c r="M732" s="21">
        <v>0</v>
      </c>
      <c r="N732" s="19">
        <f t="shared" si="145"/>
        <v>90</v>
      </c>
      <c r="O732" s="20">
        <v>1</v>
      </c>
      <c r="P732" s="20">
        <f>IFERROR(VLOOKUP(F732,Sheet2!$A:$F,4,0),"")</f>
        <v>919.43</v>
      </c>
      <c r="Q732" s="20">
        <f>IFERROR(VLOOKUP(F732,Sheet2!$A:$F,5,0),"")</f>
        <v>948.3</v>
      </c>
      <c r="R732" s="20">
        <f>IFERROR(VLOOKUP(F732,Sheet2!$A:$F,6,0),"")</f>
        <v>1030.25</v>
      </c>
      <c r="S732" s="48">
        <f t="shared" si="146"/>
        <v>0</v>
      </c>
      <c r="T732" s="48">
        <f t="shared" si="147"/>
        <v>85347</v>
      </c>
      <c r="U732" s="48">
        <f t="shared" si="148"/>
        <v>0</v>
      </c>
      <c r="V732" s="48">
        <f t="shared" si="149"/>
        <v>85347</v>
      </c>
      <c r="W732" s="48">
        <f t="shared" si="150"/>
        <v>43335</v>
      </c>
      <c r="X732" s="48">
        <f t="shared" si="151"/>
        <v>607.5</v>
      </c>
      <c r="Y732" s="48">
        <f t="shared" si="152"/>
        <v>1292.895</v>
      </c>
      <c r="Z732" s="48">
        <f t="shared" si="153"/>
        <v>129.2895</v>
      </c>
      <c r="AA732" s="48">
        <f t="shared" si="154"/>
        <v>1307.116845</v>
      </c>
      <c r="AB732" s="42">
        <f t="shared" si="155"/>
        <v>132018.80134500001</v>
      </c>
    </row>
    <row r="733" spans="1:28" x14ac:dyDescent="0.25">
      <c r="A733" s="41">
        <v>45410</v>
      </c>
      <c r="B733" s="44" t="str">
        <f t="shared" si="144"/>
        <v>Apr</v>
      </c>
      <c r="C733" s="16" t="s">
        <v>3</v>
      </c>
      <c r="D733" s="16"/>
      <c r="E733" s="16" t="s">
        <v>103</v>
      </c>
      <c r="F733" s="16" t="s">
        <v>217</v>
      </c>
      <c r="G733" s="20" t="str">
        <f>IFERROR(VLOOKUP(F733,Sheet2!A:F,2,0),"")</f>
        <v>Dollar Rum</v>
      </c>
      <c r="H733" s="44">
        <f>IFERROR(VLOOKUP(F733,Sheet2!A:G,7,0),"")</f>
        <v>65</v>
      </c>
      <c r="I733" s="56">
        <f t="shared" si="156"/>
        <v>1755</v>
      </c>
      <c r="J733" s="17">
        <v>192</v>
      </c>
      <c r="K733" s="21">
        <v>200</v>
      </c>
      <c r="L733" s="21">
        <v>0</v>
      </c>
      <c r="M733" s="21">
        <v>100</v>
      </c>
      <c r="N733" s="19">
        <f t="shared" si="145"/>
        <v>300</v>
      </c>
      <c r="O733" s="20">
        <v>1</v>
      </c>
      <c r="P733" s="20">
        <f>IFERROR(VLOOKUP(F733,Sheet2!$A:$F,4,0),"")</f>
        <v>1161.27</v>
      </c>
      <c r="Q733" s="20">
        <f>IFERROR(VLOOKUP(F733,Sheet2!$A:$F,5,0),"")</f>
        <v>1190.1300000000001</v>
      </c>
      <c r="R733" s="20">
        <f>IFERROR(VLOOKUP(F733,Sheet2!$A:$F,6,0),"")</f>
        <v>1272.08</v>
      </c>
      <c r="S733" s="48">
        <f t="shared" si="146"/>
        <v>232254</v>
      </c>
      <c r="T733" s="48">
        <f t="shared" si="147"/>
        <v>0</v>
      </c>
      <c r="U733" s="48">
        <f t="shared" si="148"/>
        <v>127208</v>
      </c>
      <c r="V733" s="48">
        <f t="shared" si="149"/>
        <v>359462</v>
      </c>
      <c r="W733" s="48">
        <f t="shared" si="150"/>
        <v>187785</v>
      </c>
      <c r="X733" s="48">
        <f t="shared" si="151"/>
        <v>2632.5</v>
      </c>
      <c r="Y733" s="48">
        <f t="shared" si="152"/>
        <v>5498.7950000000001</v>
      </c>
      <c r="Z733" s="48">
        <f t="shared" si="153"/>
        <v>549.87950000000001</v>
      </c>
      <c r="AA733" s="48">
        <f t="shared" si="154"/>
        <v>5559.2817450000011</v>
      </c>
      <c r="AB733" s="42">
        <f t="shared" si="155"/>
        <v>561487.45624500012</v>
      </c>
    </row>
    <row r="734" spans="1:28" x14ac:dyDescent="0.25">
      <c r="A734" s="41">
        <v>45410</v>
      </c>
      <c r="B734" s="44" t="str">
        <f t="shared" si="144"/>
        <v>Apr</v>
      </c>
      <c r="C734" s="16" t="s">
        <v>3</v>
      </c>
      <c r="D734" s="16"/>
      <c r="E734" s="16" t="s">
        <v>103</v>
      </c>
      <c r="F734" s="16" t="s">
        <v>216</v>
      </c>
      <c r="G734" s="20" t="str">
        <f>IFERROR(VLOOKUP(F734,Sheet2!A:F,2,0),"")</f>
        <v>Jugni Saunfi</v>
      </c>
      <c r="H734" s="44">
        <f>IFERROR(VLOOKUP(F734,Sheet2!A:G,7,0),"")</f>
        <v>50</v>
      </c>
      <c r="I734" s="56">
        <f t="shared" si="156"/>
        <v>2565</v>
      </c>
      <c r="J734" s="17">
        <v>193</v>
      </c>
      <c r="K734" s="21">
        <v>225</v>
      </c>
      <c r="L734" s="21">
        <v>225</v>
      </c>
      <c r="M734" s="21">
        <v>120</v>
      </c>
      <c r="N734" s="19">
        <f t="shared" si="145"/>
        <v>570</v>
      </c>
      <c r="O734" s="20">
        <v>1</v>
      </c>
      <c r="P734" s="20">
        <f>IFERROR(VLOOKUP(F734,Sheet2!$A:$F,4,0),"")</f>
        <v>919.43</v>
      </c>
      <c r="Q734" s="20">
        <f>IFERROR(VLOOKUP(F734,Sheet2!$A:$F,5,0),"")</f>
        <v>948.3</v>
      </c>
      <c r="R734" s="20">
        <f>IFERROR(VLOOKUP(F734,Sheet2!$A:$F,6,0),"")</f>
        <v>1030.25</v>
      </c>
      <c r="S734" s="48">
        <f t="shared" si="146"/>
        <v>206871.75</v>
      </c>
      <c r="T734" s="48">
        <f t="shared" si="147"/>
        <v>213367.5</v>
      </c>
      <c r="U734" s="48">
        <f t="shared" si="148"/>
        <v>123630</v>
      </c>
      <c r="V734" s="48">
        <f t="shared" si="149"/>
        <v>543869.25</v>
      </c>
      <c r="W734" s="48">
        <f t="shared" si="150"/>
        <v>274455</v>
      </c>
      <c r="X734" s="48">
        <f t="shared" si="151"/>
        <v>3847.5</v>
      </c>
      <c r="Y734" s="48">
        <f t="shared" si="152"/>
        <v>8221.7175000000007</v>
      </c>
      <c r="Z734" s="48">
        <f t="shared" si="153"/>
        <v>822.17175000000009</v>
      </c>
      <c r="AA734" s="48">
        <f t="shared" si="154"/>
        <v>8312.1563925000009</v>
      </c>
      <c r="AB734" s="42">
        <f t="shared" si="155"/>
        <v>839527.79564250004</v>
      </c>
    </row>
    <row r="735" spans="1:28" x14ac:dyDescent="0.25">
      <c r="A735" s="41">
        <v>45410</v>
      </c>
      <c r="B735" s="44" t="str">
        <f t="shared" si="144"/>
        <v>Apr</v>
      </c>
      <c r="C735" s="16" t="s">
        <v>26</v>
      </c>
      <c r="D735" s="16"/>
      <c r="E735" s="16" t="s">
        <v>134</v>
      </c>
      <c r="F735" s="16" t="s">
        <v>216</v>
      </c>
      <c r="G735" s="20" t="str">
        <f>IFERROR(VLOOKUP(F735,Sheet2!A:F,2,0),"")</f>
        <v>Jugni Saunfi</v>
      </c>
      <c r="H735" s="44">
        <f>IFERROR(VLOOKUP(F735,Sheet2!A:G,7,0),"")</f>
        <v>50</v>
      </c>
      <c r="I735" s="56">
        <f t="shared" si="156"/>
        <v>2700</v>
      </c>
      <c r="J735" s="17">
        <v>93</v>
      </c>
      <c r="K735" s="21">
        <v>600</v>
      </c>
      <c r="L735" s="21">
        <v>0</v>
      </c>
      <c r="M735" s="21">
        <v>0</v>
      </c>
      <c r="N735" s="19">
        <f t="shared" si="145"/>
        <v>600</v>
      </c>
      <c r="O735" s="20">
        <v>1</v>
      </c>
      <c r="P735" s="20">
        <f>IFERROR(VLOOKUP(F735,Sheet2!$A:$F,4,0),"")</f>
        <v>919.43</v>
      </c>
      <c r="Q735" s="20">
        <f>IFERROR(VLOOKUP(F735,Sheet2!$A:$F,5,0),"")</f>
        <v>948.3</v>
      </c>
      <c r="R735" s="20">
        <f>IFERROR(VLOOKUP(F735,Sheet2!$A:$F,6,0),"")</f>
        <v>1030.25</v>
      </c>
      <c r="S735" s="48">
        <f t="shared" si="146"/>
        <v>551658</v>
      </c>
      <c r="T735" s="48">
        <f t="shared" si="147"/>
        <v>0</v>
      </c>
      <c r="U735" s="48">
        <f t="shared" si="148"/>
        <v>0</v>
      </c>
      <c r="V735" s="48">
        <f t="shared" si="149"/>
        <v>551658</v>
      </c>
      <c r="W735" s="48">
        <f t="shared" si="150"/>
        <v>288900</v>
      </c>
      <c r="X735" s="48">
        <f t="shared" si="151"/>
        <v>4050</v>
      </c>
      <c r="Y735" s="48">
        <f t="shared" si="152"/>
        <v>8446.08</v>
      </c>
      <c r="Z735" s="48">
        <f t="shared" si="153"/>
        <v>844.60800000000006</v>
      </c>
      <c r="AA735" s="48">
        <f t="shared" si="154"/>
        <v>8538.9868800000004</v>
      </c>
      <c r="AB735" s="42">
        <f t="shared" si="155"/>
        <v>862437.67487999995</v>
      </c>
    </row>
    <row r="736" spans="1:28" x14ac:dyDescent="0.25">
      <c r="A736" s="41">
        <v>45410</v>
      </c>
      <c r="B736" s="44" t="str">
        <f t="shared" si="144"/>
        <v>Apr</v>
      </c>
      <c r="C736" s="16" t="s">
        <v>26</v>
      </c>
      <c r="D736" s="16"/>
      <c r="E736" s="16" t="s">
        <v>134</v>
      </c>
      <c r="F736" s="16" t="s">
        <v>216</v>
      </c>
      <c r="G736" s="20" t="str">
        <f>IFERROR(VLOOKUP(F736,Sheet2!A:F,2,0),"")</f>
        <v>Jugni Saunfi</v>
      </c>
      <c r="H736" s="44">
        <f>IFERROR(VLOOKUP(F736,Sheet2!A:G,7,0),"")</f>
        <v>50</v>
      </c>
      <c r="I736" s="56">
        <f t="shared" si="156"/>
        <v>3600</v>
      </c>
      <c r="J736" s="17">
        <v>94</v>
      </c>
      <c r="K736" s="21">
        <v>0</v>
      </c>
      <c r="L736" s="21">
        <v>400</v>
      </c>
      <c r="M736" s="21">
        <v>400</v>
      </c>
      <c r="N736" s="19">
        <f t="shared" si="145"/>
        <v>800</v>
      </c>
      <c r="O736" s="20">
        <v>1</v>
      </c>
      <c r="P736" s="20">
        <f>IFERROR(VLOOKUP(F736,Sheet2!$A:$F,4,0),"")</f>
        <v>919.43</v>
      </c>
      <c r="Q736" s="20">
        <f>IFERROR(VLOOKUP(F736,Sheet2!$A:$F,5,0),"")</f>
        <v>948.3</v>
      </c>
      <c r="R736" s="20">
        <f>IFERROR(VLOOKUP(F736,Sheet2!$A:$F,6,0),"")</f>
        <v>1030.25</v>
      </c>
      <c r="S736" s="48">
        <f t="shared" si="146"/>
        <v>0</v>
      </c>
      <c r="T736" s="48">
        <f t="shared" si="147"/>
        <v>379320</v>
      </c>
      <c r="U736" s="48">
        <f t="shared" si="148"/>
        <v>412100</v>
      </c>
      <c r="V736" s="48">
        <f t="shared" si="149"/>
        <v>791420</v>
      </c>
      <c r="W736" s="48">
        <f t="shared" si="150"/>
        <v>385200</v>
      </c>
      <c r="X736" s="48">
        <f t="shared" si="151"/>
        <v>5400</v>
      </c>
      <c r="Y736" s="48">
        <f t="shared" si="152"/>
        <v>11820.2</v>
      </c>
      <c r="Z736" s="48">
        <f t="shared" si="153"/>
        <v>1182.0200000000002</v>
      </c>
      <c r="AA736" s="48">
        <f t="shared" si="154"/>
        <v>11950.2222</v>
      </c>
      <c r="AB736" s="42">
        <f t="shared" si="155"/>
        <v>1206972.4421999999</v>
      </c>
    </row>
    <row r="737" spans="1:28" x14ac:dyDescent="0.25">
      <c r="A737" s="41">
        <v>45410</v>
      </c>
      <c r="B737" s="44" t="str">
        <f t="shared" si="144"/>
        <v>Apr</v>
      </c>
      <c r="C737" s="16" t="s">
        <v>26</v>
      </c>
      <c r="D737" s="16"/>
      <c r="E737" s="16" t="s">
        <v>39</v>
      </c>
      <c r="F737" s="16" t="s">
        <v>213</v>
      </c>
      <c r="G737" s="20" t="str">
        <f>IFERROR(VLOOKUP(F737,Sheet2!A:F,2,0),"")</f>
        <v>Malwa</v>
      </c>
      <c r="H737" s="44">
        <f>IFERROR(VLOOKUP(F737,Sheet2!A:G,7,0),"")</f>
        <v>50</v>
      </c>
      <c r="I737" s="56">
        <f t="shared" si="156"/>
        <v>3150</v>
      </c>
      <c r="J737" s="17">
        <v>95</v>
      </c>
      <c r="K737" s="21">
        <v>700</v>
      </c>
      <c r="L737" s="21">
        <v>0</v>
      </c>
      <c r="M737" s="21">
        <v>0</v>
      </c>
      <c r="N737" s="19">
        <f t="shared" si="145"/>
        <v>700</v>
      </c>
      <c r="O737" s="20">
        <v>1</v>
      </c>
      <c r="P737" s="20">
        <f>IFERROR(VLOOKUP(F737,Sheet2!$A:$F,4,0),"")</f>
        <v>919.43</v>
      </c>
      <c r="Q737" s="20">
        <f>IFERROR(VLOOKUP(F737,Sheet2!$A:$F,5,0),"")</f>
        <v>948.3</v>
      </c>
      <c r="R737" s="20">
        <f>IFERROR(VLOOKUP(F737,Sheet2!$A:$F,6,0),"")</f>
        <v>1030.25</v>
      </c>
      <c r="S737" s="48">
        <f t="shared" si="146"/>
        <v>643601</v>
      </c>
      <c r="T737" s="48">
        <f t="shared" si="147"/>
        <v>0</v>
      </c>
      <c r="U737" s="48">
        <f t="shared" si="148"/>
        <v>0</v>
      </c>
      <c r="V737" s="48">
        <f t="shared" si="149"/>
        <v>643601</v>
      </c>
      <c r="W737" s="48">
        <f t="shared" si="150"/>
        <v>337050</v>
      </c>
      <c r="X737" s="48">
        <f t="shared" si="151"/>
        <v>4725</v>
      </c>
      <c r="Y737" s="48">
        <f t="shared" si="152"/>
        <v>9853.76</v>
      </c>
      <c r="Z737" s="48">
        <f t="shared" si="153"/>
        <v>985.37600000000009</v>
      </c>
      <c r="AA737" s="48">
        <f t="shared" si="154"/>
        <v>9962.1513600000017</v>
      </c>
      <c r="AB737" s="42">
        <f t="shared" si="155"/>
        <v>1006177.2873600001</v>
      </c>
    </row>
    <row r="738" spans="1:28" x14ac:dyDescent="0.25">
      <c r="A738" s="41">
        <v>45410</v>
      </c>
      <c r="B738" s="44" t="str">
        <f t="shared" si="144"/>
        <v>Apr</v>
      </c>
      <c r="C738" s="16" t="s">
        <v>26</v>
      </c>
      <c r="D738" s="16"/>
      <c r="E738" s="16" t="s">
        <v>39</v>
      </c>
      <c r="F738" s="16" t="s">
        <v>213</v>
      </c>
      <c r="G738" s="20" t="str">
        <f>IFERROR(VLOOKUP(F738,Sheet2!A:F,2,0),"")</f>
        <v>Malwa</v>
      </c>
      <c r="H738" s="44">
        <f>IFERROR(VLOOKUP(F738,Sheet2!A:G,7,0),"")</f>
        <v>50</v>
      </c>
      <c r="I738" s="56">
        <f t="shared" si="156"/>
        <v>3150</v>
      </c>
      <c r="J738" s="17">
        <v>96</v>
      </c>
      <c r="K738" s="21">
        <v>0</v>
      </c>
      <c r="L738" s="21">
        <v>400</v>
      </c>
      <c r="M738" s="21">
        <v>300</v>
      </c>
      <c r="N738" s="19">
        <f t="shared" si="145"/>
        <v>700</v>
      </c>
      <c r="O738" s="20">
        <v>1</v>
      </c>
      <c r="P738" s="20">
        <f>IFERROR(VLOOKUP(F738,Sheet2!$A:$F,4,0),"")</f>
        <v>919.43</v>
      </c>
      <c r="Q738" s="20">
        <f>IFERROR(VLOOKUP(F738,Sheet2!$A:$F,5,0),"")</f>
        <v>948.3</v>
      </c>
      <c r="R738" s="20">
        <f>IFERROR(VLOOKUP(F738,Sheet2!$A:$F,6,0),"")</f>
        <v>1030.25</v>
      </c>
      <c r="S738" s="48">
        <f t="shared" si="146"/>
        <v>0</v>
      </c>
      <c r="T738" s="48">
        <f t="shared" si="147"/>
        <v>379320</v>
      </c>
      <c r="U738" s="48">
        <f t="shared" si="148"/>
        <v>309075</v>
      </c>
      <c r="V738" s="48">
        <f t="shared" si="149"/>
        <v>688395</v>
      </c>
      <c r="W738" s="48">
        <f t="shared" si="150"/>
        <v>337050</v>
      </c>
      <c r="X738" s="48">
        <f t="shared" si="151"/>
        <v>4725</v>
      </c>
      <c r="Y738" s="48">
        <f t="shared" si="152"/>
        <v>10301.700000000001</v>
      </c>
      <c r="Z738" s="48">
        <f t="shared" si="153"/>
        <v>1030.17</v>
      </c>
      <c r="AA738" s="48">
        <f t="shared" si="154"/>
        <v>10415.018700000001</v>
      </c>
      <c r="AB738" s="42">
        <f t="shared" si="155"/>
        <v>1051916.8887</v>
      </c>
    </row>
    <row r="739" spans="1:28" x14ac:dyDescent="0.25">
      <c r="A739" s="41">
        <v>45410</v>
      </c>
      <c r="B739" s="44" t="str">
        <f t="shared" si="144"/>
        <v>Apr</v>
      </c>
      <c r="C739" s="16" t="s">
        <v>105</v>
      </c>
      <c r="D739" s="16"/>
      <c r="E739" s="16" t="s">
        <v>107</v>
      </c>
      <c r="F739" s="16" t="s">
        <v>213</v>
      </c>
      <c r="G739" s="20" t="str">
        <f>IFERROR(VLOOKUP(F739,Sheet2!A:F,2,0),"")</f>
        <v>Malwa</v>
      </c>
      <c r="H739" s="44">
        <f>IFERROR(VLOOKUP(F739,Sheet2!A:G,7,0),"")</f>
        <v>50</v>
      </c>
      <c r="I739" s="56">
        <f t="shared" si="156"/>
        <v>900</v>
      </c>
      <c r="J739" s="17">
        <v>26</v>
      </c>
      <c r="K739" s="21">
        <v>100</v>
      </c>
      <c r="L739" s="21">
        <v>100</v>
      </c>
      <c r="M739" s="21">
        <v>0</v>
      </c>
      <c r="N739" s="19">
        <f t="shared" si="145"/>
        <v>200</v>
      </c>
      <c r="O739" s="20">
        <v>1</v>
      </c>
      <c r="P739" s="20">
        <f>IFERROR(VLOOKUP(F739,Sheet2!$A:$F,4,0),"")</f>
        <v>919.43</v>
      </c>
      <c r="Q739" s="20">
        <f>IFERROR(VLOOKUP(F739,Sheet2!$A:$F,5,0),"")</f>
        <v>948.3</v>
      </c>
      <c r="R739" s="20">
        <f>IFERROR(VLOOKUP(F739,Sheet2!$A:$F,6,0),"")</f>
        <v>1030.25</v>
      </c>
      <c r="S739" s="48">
        <f t="shared" si="146"/>
        <v>91943</v>
      </c>
      <c r="T739" s="48">
        <f t="shared" si="147"/>
        <v>94830</v>
      </c>
      <c r="U739" s="48">
        <f t="shared" si="148"/>
        <v>0</v>
      </c>
      <c r="V739" s="48">
        <f t="shared" si="149"/>
        <v>186773</v>
      </c>
      <c r="W739" s="48">
        <f t="shared" si="150"/>
        <v>96300</v>
      </c>
      <c r="X739" s="48">
        <f t="shared" si="151"/>
        <v>1350</v>
      </c>
      <c r="Y739" s="48">
        <f t="shared" si="152"/>
        <v>2844.23</v>
      </c>
      <c r="Z739" s="48">
        <f t="shared" si="153"/>
        <v>284.423</v>
      </c>
      <c r="AA739" s="48">
        <f t="shared" si="154"/>
        <v>2875.5165299999999</v>
      </c>
      <c r="AB739" s="42">
        <f t="shared" si="155"/>
        <v>290427.16953000001</v>
      </c>
    </row>
    <row r="740" spans="1:28" x14ac:dyDescent="0.25">
      <c r="A740" s="41">
        <v>45410</v>
      </c>
      <c r="B740" s="44" t="str">
        <f t="shared" si="144"/>
        <v>Apr</v>
      </c>
      <c r="C740" s="16" t="s">
        <v>105</v>
      </c>
      <c r="D740" s="16"/>
      <c r="E740" s="16" t="s">
        <v>107</v>
      </c>
      <c r="F740" s="16" t="s">
        <v>213</v>
      </c>
      <c r="G740" s="20" t="str">
        <f>IFERROR(VLOOKUP(F740,Sheet2!A:F,2,0),"")</f>
        <v>Malwa</v>
      </c>
      <c r="H740" s="44">
        <f>IFERROR(VLOOKUP(F740,Sheet2!A:G,7,0),"")</f>
        <v>50</v>
      </c>
      <c r="I740" s="56">
        <f t="shared" si="156"/>
        <v>900</v>
      </c>
      <c r="J740" s="17">
        <v>27</v>
      </c>
      <c r="K740" s="21">
        <v>100</v>
      </c>
      <c r="L740" s="21">
        <v>100</v>
      </c>
      <c r="M740" s="21">
        <v>0</v>
      </c>
      <c r="N740" s="19">
        <f t="shared" si="145"/>
        <v>200</v>
      </c>
      <c r="O740" s="20">
        <v>1</v>
      </c>
      <c r="P740" s="20">
        <f>IFERROR(VLOOKUP(F740,Sheet2!$A:$F,4,0),"")</f>
        <v>919.43</v>
      </c>
      <c r="Q740" s="20">
        <f>IFERROR(VLOOKUP(F740,Sheet2!$A:$F,5,0),"")</f>
        <v>948.3</v>
      </c>
      <c r="R740" s="20">
        <f>IFERROR(VLOOKUP(F740,Sheet2!$A:$F,6,0),"")</f>
        <v>1030.25</v>
      </c>
      <c r="S740" s="48">
        <f t="shared" si="146"/>
        <v>91943</v>
      </c>
      <c r="T740" s="48">
        <f t="shared" si="147"/>
        <v>94830</v>
      </c>
      <c r="U740" s="48">
        <f t="shared" si="148"/>
        <v>0</v>
      </c>
      <c r="V740" s="48">
        <f t="shared" si="149"/>
        <v>186773</v>
      </c>
      <c r="W740" s="48">
        <f t="shared" si="150"/>
        <v>96300</v>
      </c>
      <c r="X740" s="48">
        <f t="shared" si="151"/>
        <v>1350</v>
      </c>
      <c r="Y740" s="48">
        <f t="shared" si="152"/>
        <v>2844.23</v>
      </c>
      <c r="Z740" s="48">
        <f t="shared" si="153"/>
        <v>284.423</v>
      </c>
      <c r="AA740" s="48">
        <f t="shared" si="154"/>
        <v>2875.5165299999999</v>
      </c>
      <c r="AB740" s="42">
        <f t="shared" si="155"/>
        <v>290427.16953000001</v>
      </c>
    </row>
    <row r="741" spans="1:28" x14ac:dyDescent="0.25">
      <c r="A741" s="41">
        <v>45410</v>
      </c>
      <c r="B741" s="44" t="str">
        <f t="shared" si="144"/>
        <v>Apr</v>
      </c>
      <c r="C741" s="16" t="s">
        <v>105</v>
      </c>
      <c r="D741" s="16"/>
      <c r="E741" s="16" t="s">
        <v>106</v>
      </c>
      <c r="F741" s="16" t="s">
        <v>213</v>
      </c>
      <c r="G741" s="20" t="str">
        <f>IFERROR(VLOOKUP(F741,Sheet2!A:F,2,0),"")</f>
        <v>Malwa</v>
      </c>
      <c r="H741" s="44">
        <f>IFERROR(VLOOKUP(F741,Sheet2!A:G,7,0),"")</f>
        <v>50</v>
      </c>
      <c r="I741" s="56">
        <f t="shared" si="156"/>
        <v>900</v>
      </c>
      <c r="J741" s="17">
        <v>28</v>
      </c>
      <c r="K741" s="21">
        <v>0</v>
      </c>
      <c r="L741" s="21">
        <v>100</v>
      </c>
      <c r="M741" s="21">
        <v>100</v>
      </c>
      <c r="N741" s="19">
        <f t="shared" si="145"/>
        <v>200</v>
      </c>
      <c r="O741" s="20">
        <v>1</v>
      </c>
      <c r="P741" s="20">
        <f>IFERROR(VLOOKUP(F741,Sheet2!$A:$F,4,0),"")</f>
        <v>919.43</v>
      </c>
      <c r="Q741" s="20">
        <f>IFERROR(VLOOKUP(F741,Sheet2!$A:$F,5,0),"")</f>
        <v>948.3</v>
      </c>
      <c r="R741" s="20">
        <f>IFERROR(VLOOKUP(F741,Sheet2!$A:$F,6,0),"")</f>
        <v>1030.25</v>
      </c>
      <c r="S741" s="48">
        <f t="shared" si="146"/>
        <v>0</v>
      </c>
      <c r="T741" s="48">
        <f t="shared" si="147"/>
        <v>94830</v>
      </c>
      <c r="U741" s="48">
        <f t="shared" si="148"/>
        <v>103025</v>
      </c>
      <c r="V741" s="48">
        <f t="shared" si="149"/>
        <v>197855</v>
      </c>
      <c r="W741" s="48">
        <f t="shared" si="150"/>
        <v>96300</v>
      </c>
      <c r="X741" s="48">
        <f t="shared" si="151"/>
        <v>1350</v>
      </c>
      <c r="Y741" s="48">
        <f t="shared" si="152"/>
        <v>2955.05</v>
      </c>
      <c r="Z741" s="48">
        <f t="shared" si="153"/>
        <v>295.50500000000005</v>
      </c>
      <c r="AA741" s="48">
        <f t="shared" si="154"/>
        <v>2987.55555</v>
      </c>
      <c r="AB741" s="42">
        <f t="shared" si="155"/>
        <v>301743.11054999998</v>
      </c>
    </row>
    <row r="742" spans="1:28" x14ac:dyDescent="0.25">
      <c r="A742" s="41">
        <v>45410</v>
      </c>
      <c r="B742" s="44" t="str">
        <f t="shared" si="144"/>
        <v>Apr</v>
      </c>
      <c r="C742" s="16" t="s">
        <v>105</v>
      </c>
      <c r="D742" s="16"/>
      <c r="E742" s="16" t="s">
        <v>106</v>
      </c>
      <c r="F742" s="16" t="s">
        <v>213</v>
      </c>
      <c r="G742" s="20" t="str">
        <f>IFERROR(VLOOKUP(F742,Sheet2!A:F,2,0),"")</f>
        <v>Malwa</v>
      </c>
      <c r="H742" s="44">
        <f>IFERROR(VLOOKUP(F742,Sheet2!A:G,7,0),"")</f>
        <v>50</v>
      </c>
      <c r="I742" s="56">
        <f t="shared" si="156"/>
        <v>900</v>
      </c>
      <c r="J742" s="17">
        <v>29</v>
      </c>
      <c r="K742" s="21">
        <v>100</v>
      </c>
      <c r="L742" s="21">
        <v>0</v>
      </c>
      <c r="M742" s="21">
        <v>100</v>
      </c>
      <c r="N742" s="19">
        <f t="shared" si="145"/>
        <v>200</v>
      </c>
      <c r="O742" s="20">
        <v>1</v>
      </c>
      <c r="P742" s="20">
        <f>IFERROR(VLOOKUP(F742,Sheet2!$A:$F,4,0),"")</f>
        <v>919.43</v>
      </c>
      <c r="Q742" s="20">
        <f>IFERROR(VLOOKUP(F742,Sheet2!$A:$F,5,0),"")</f>
        <v>948.3</v>
      </c>
      <c r="R742" s="20">
        <f>IFERROR(VLOOKUP(F742,Sheet2!$A:$F,6,0),"")</f>
        <v>1030.25</v>
      </c>
      <c r="S742" s="48">
        <f t="shared" si="146"/>
        <v>91943</v>
      </c>
      <c r="T742" s="48">
        <f t="shared" si="147"/>
        <v>0</v>
      </c>
      <c r="U742" s="48">
        <f t="shared" si="148"/>
        <v>103025</v>
      </c>
      <c r="V742" s="48">
        <f t="shared" si="149"/>
        <v>194968</v>
      </c>
      <c r="W742" s="48">
        <f t="shared" si="150"/>
        <v>96300</v>
      </c>
      <c r="X742" s="48">
        <f t="shared" si="151"/>
        <v>1350</v>
      </c>
      <c r="Y742" s="48">
        <f t="shared" si="152"/>
        <v>2926.18</v>
      </c>
      <c r="Z742" s="48">
        <f t="shared" si="153"/>
        <v>292.61799999999999</v>
      </c>
      <c r="AA742" s="48">
        <f t="shared" si="154"/>
        <v>2958.36798</v>
      </c>
      <c r="AB742" s="42">
        <f t="shared" si="155"/>
        <v>298795.16597999999</v>
      </c>
    </row>
    <row r="743" spans="1:28" x14ac:dyDescent="0.25">
      <c r="A743" s="41">
        <v>45410</v>
      </c>
      <c r="B743" s="44" t="str">
        <f t="shared" si="144"/>
        <v>Apr</v>
      </c>
      <c r="C743" s="16" t="s">
        <v>105</v>
      </c>
      <c r="D743" s="16"/>
      <c r="E743" s="16" t="s">
        <v>106</v>
      </c>
      <c r="F743" s="16" t="s">
        <v>213</v>
      </c>
      <c r="G743" s="20" t="str">
        <f>IFERROR(VLOOKUP(F743,Sheet2!A:F,2,0),"")</f>
        <v>Malwa</v>
      </c>
      <c r="H743" s="44">
        <f>IFERROR(VLOOKUP(F743,Sheet2!A:G,7,0),"")</f>
        <v>50</v>
      </c>
      <c r="I743" s="56">
        <f t="shared" si="156"/>
        <v>900</v>
      </c>
      <c r="J743" s="17">
        <v>30</v>
      </c>
      <c r="K743" s="21">
        <v>0</v>
      </c>
      <c r="L743" s="21">
        <v>100</v>
      </c>
      <c r="M743" s="21">
        <v>100</v>
      </c>
      <c r="N743" s="19">
        <f t="shared" si="145"/>
        <v>200</v>
      </c>
      <c r="O743" s="20">
        <v>1</v>
      </c>
      <c r="P743" s="20">
        <f>IFERROR(VLOOKUP(F743,Sheet2!$A:$F,4,0),"")</f>
        <v>919.43</v>
      </c>
      <c r="Q743" s="20">
        <f>IFERROR(VLOOKUP(F743,Sheet2!$A:$F,5,0),"")</f>
        <v>948.3</v>
      </c>
      <c r="R743" s="20">
        <f>IFERROR(VLOOKUP(F743,Sheet2!$A:$F,6,0),"")</f>
        <v>1030.25</v>
      </c>
      <c r="S743" s="48">
        <f t="shared" si="146"/>
        <v>0</v>
      </c>
      <c r="T743" s="48">
        <f t="shared" si="147"/>
        <v>94830</v>
      </c>
      <c r="U743" s="48">
        <f t="shared" si="148"/>
        <v>103025</v>
      </c>
      <c r="V743" s="48">
        <f t="shared" si="149"/>
        <v>197855</v>
      </c>
      <c r="W743" s="48">
        <f t="shared" si="150"/>
        <v>96300</v>
      </c>
      <c r="X743" s="48">
        <f t="shared" si="151"/>
        <v>1350</v>
      </c>
      <c r="Y743" s="48">
        <f t="shared" si="152"/>
        <v>2955.05</v>
      </c>
      <c r="Z743" s="48">
        <f t="shared" si="153"/>
        <v>295.50500000000005</v>
      </c>
      <c r="AA743" s="48">
        <f t="shared" si="154"/>
        <v>2987.55555</v>
      </c>
      <c r="AB743" s="42">
        <f t="shared" si="155"/>
        <v>301743.11054999998</v>
      </c>
    </row>
    <row r="744" spans="1:28" x14ac:dyDescent="0.25">
      <c r="A744" s="41">
        <v>45410</v>
      </c>
      <c r="B744" s="44" t="str">
        <f t="shared" si="144"/>
        <v>Apr</v>
      </c>
      <c r="C744" s="16" t="s">
        <v>105</v>
      </c>
      <c r="D744" s="16"/>
      <c r="E744" s="16" t="s">
        <v>106</v>
      </c>
      <c r="F744" s="16" t="s">
        <v>213</v>
      </c>
      <c r="G744" s="20" t="str">
        <f>IFERROR(VLOOKUP(F744,Sheet2!A:F,2,0),"")</f>
        <v>Malwa</v>
      </c>
      <c r="H744" s="44">
        <f>IFERROR(VLOOKUP(F744,Sheet2!A:G,7,0),"")</f>
        <v>50</v>
      </c>
      <c r="I744" s="56">
        <f t="shared" si="156"/>
        <v>900</v>
      </c>
      <c r="J744" s="17">
        <v>31</v>
      </c>
      <c r="K744" s="21">
        <v>100</v>
      </c>
      <c r="L744" s="21">
        <v>0</v>
      </c>
      <c r="M744" s="21">
        <v>100</v>
      </c>
      <c r="N744" s="19">
        <f t="shared" si="145"/>
        <v>200</v>
      </c>
      <c r="O744" s="20">
        <v>1</v>
      </c>
      <c r="P744" s="20">
        <f>IFERROR(VLOOKUP(F744,Sheet2!$A:$F,4,0),"")</f>
        <v>919.43</v>
      </c>
      <c r="Q744" s="20">
        <f>IFERROR(VLOOKUP(F744,Sheet2!$A:$F,5,0),"")</f>
        <v>948.3</v>
      </c>
      <c r="R744" s="20">
        <f>IFERROR(VLOOKUP(F744,Sheet2!$A:$F,6,0),"")</f>
        <v>1030.25</v>
      </c>
      <c r="S744" s="48">
        <f t="shared" si="146"/>
        <v>91943</v>
      </c>
      <c r="T744" s="48">
        <f t="shared" si="147"/>
        <v>0</v>
      </c>
      <c r="U744" s="48">
        <f t="shared" si="148"/>
        <v>103025</v>
      </c>
      <c r="V744" s="48">
        <f t="shared" si="149"/>
        <v>194968</v>
      </c>
      <c r="W744" s="48">
        <f t="shared" si="150"/>
        <v>96300</v>
      </c>
      <c r="X744" s="48">
        <f t="shared" si="151"/>
        <v>1350</v>
      </c>
      <c r="Y744" s="48">
        <f t="shared" si="152"/>
        <v>2926.18</v>
      </c>
      <c r="Z744" s="48">
        <f t="shared" si="153"/>
        <v>292.61799999999999</v>
      </c>
      <c r="AA744" s="48">
        <f t="shared" si="154"/>
        <v>2958.36798</v>
      </c>
      <c r="AB744" s="42">
        <f t="shared" si="155"/>
        <v>298795.16597999999</v>
      </c>
    </row>
    <row r="745" spans="1:28" x14ac:dyDescent="0.25">
      <c r="A745" s="41">
        <v>45410</v>
      </c>
      <c r="B745" s="44" t="str">
        <f t="shared" si="144"/>
        <v>Apr</v>
      </c>
      <c r="C745" s="16" t="s">
        <v>105</v>
      </c>
      <c r="D745" s="16"/>
      <c r="E745" s="16" t="s">
        <v>106</v>
      </c>
      <c r="F745" s="16" t="s">
        <v>213</v>
      </c>
      <c r="G745" s="20" t="str">
        <f>IFERROR(VLOOKUP(F745,Sheet2!A:F,2,0),"")</f>
        <v>Malwa</v>
      </c>
      <c r="H745" s="44">
        <f>IFERROR(VLOOKUP(F745,Sheet2!A:G,7,0),"")</f>
        <v>50</v>
      </c>
      <c r="I745" s="56">
        <f t="shared" si="156"/>
        <v>900</v>
      </c>
      <c r="J745" s="17">
        <v>32</v>
      </c>
      <c r="K745" s="21">
        <v>100</v>
      </c>
      <c r="L745" s="21">
        <v>100</v>
      </c>
      <c r="M745" s="21">
        <v>0</v>
      </c>
      <c r="N745" s="19">
        <f t="shared" si="145"/>
        <v>200</v>
      </c>
      <c r="O745" s="20">
        <v>1</v>
      </c>
      <c r="P745" s="20">
        <f>IFERROR(VLOOKUP(F745,Sheet2!$A:$F,4,0),"")</f>
        <v>919.43</v>
      </c>
      <c r="Q745" s="20">
        <f>IFERROR(VLOOKUP(F745,Sheet2!$A:$F,5,0),"")</f>
        <v>948.3</v>
      </c>
      <c r="R745" s="20">
        <f>IFERROR(VLOOKUP(F745,Sheet2!$A:$F,6,0),"")</f>
        <v>1030.25</v>
      </c>
      <c r="S745" s="48">
        <f t="shared" si="146"/>
        <v>91943</v>
      </c>
      <c r="T745" s="48">
        <f t="shared" si="147"/>
        <v>94830</v>
      </c>
      <c r="U745" s="48">
        <f t="shared" si="148"/>
        <v>0</v>
      </c>
      <c r="V745" s="48">
        <f t="shared" si="149"/>
        <v>186773</v>
      </c>
      <c r="W745" s="48">
        <f t="shared" si="150"/>
        <v>96300</v>
      </c>
      <c r="X745" s="48">
        <f t="shared" si="151"/>
        <v>1350</v>
      </c>
      <c r="Y745" s="48">
        <f t="shared" si="152"/>
        <v>2844.23</v>
      </c>
      <c r="Z745" s="48">
        <f t="shared" si="153"/>
        <v>284.423</v>
      </c>
      <c r="AA745" s="48">
        <f t="shared" si="154"/>
        <v>2875.5165299999999</v>
      </c>
      <c r="AB745" s="42">
        <f t="shared" si="155"/>
        <v>290427.16953000001</v>
      </c>
    </row>
    <row r="746" spans="1:28" x14ac:dyDescent="0.25">
      <c r="A746" s="41">
        <v>45410</v>
      </c>
      <c r="B746" s="44" t="str">
        <f t="shared" si="144"/>
        <v>Apr</v>
      </c>
      <c r="C746" s="16" t="s">
        <v>59</v>
      </c>
      <c r="D746" s="16"/>
      <c r="E746" s="16" t="s">
        <v>77</v>
      </c>
      <c r="F746" s="16" t="s">
        <v>213</v>
      </c>
      <c r="G746" s="20" t="str">
        <f>IFERROR(VLOOKUP(F746,Sheet2!A:F,2,0),"")</f>
        <v>Malwa</v>
      </c>
      <c r="H746" s="44">
        <f>IFERROR(VLOOKUP(F746,Sheet2!A:G,7,0),"")</f>
        <v>50</v>
      </c>
      <c r="I746" s="56">
        <f t="shared" si="156"/>
        <v>1350</v>
      </c>
      <c r="J746" s="17">
        <v>76</v>
      </c>
      <c r="K746" s="21">
        <v>300</v>
      </c>
      <c r="L746" s="21">
        <v>0</v>
      </c>
      <c r="M746" s="21">
        <v>0</v>
      </c>
      <c r="N746" s="19">
        <f t="shared" si="145"/>
        <v>300</v>
      </c>
      <c r="O746" s="20">
        <v>1</v>
      </c>
      <c r="P746" s="20">
        <f>IFERROR(VLOOKUP(F746,Sheet2!$A:$F,4,0),"")</f>
        <v>919.43</v>
      </c>
      <c r="Q746" s="20">
        <f>IFERROR(VLOOKUP(F746,Sheet2!$A:$F,5,0),"")</f>
        <v>948.3</v>
      </c>
      <c r="R746" s="20">
        <f>IFERROR(VLOOKUP(F746,Sheet2!$A:$F,6,0),"")</f>
        <v>1030.25</v>
      </c>
      <c r="S746" s="48">
        <f t="shared" si="146"/>
        <v>275829</v>
      </c>
      <c r="T746" s="48">
        <f t="shared" si="147"/>
        <v>0</v>
      </c>
      <c r="U746" s="48">
        <f t="shared" si="148"/>
        <v>0</v>
      </c>
      <c r="V746" s="48">
        <f t="shared" si="149"/>
        <v>275829</v>
      </c>
      <c r="W746" s="48">
        <f t="shared" si="150"/>
        <v>144450</v>
      </c>
      <c r="X746" s="48">
        <f t="shared" si="151"/>
        <v>2025</v>
      </c>
      <c r="Y746" s="48">
        <f t="shared" si="152"/>
        <v>4223.04</v>
      </c>
      <c r="Z746" s="48">
        <f t="shared" si="153"/>
        <v>422.30400000000003</v>
      </c>
      <c r="AA746" s="48">
        <f t="shared" si="154"/>
        <v>4269.4934400000002</v>
      </c>
      <c r="AB746" s="42">
        <f t="shared" si="155"/>
        <v>431218.83743999997</v>
      </c>
    </row>
    <row r="747" spans="1:28" x14ac:dyDescent="0.25">
      <c r="A747" s="41">
        <v>45410</v>
      </c>
      <c r="B747" s="44" t="str">
        <f t="shared" si="144"/>
        <v>Apr</v>
      </c>
      <c r="C747" s="16" t="s">
        <v>59</v>
      </c>
      <c r="D747" s="16"/>
      <c r="E747" s="16" t="s">
        <v>77</v>
      </c>
      <c r="F747" s="16" t="s">
        <v>213</v>
      </c>
      <c r="G747" s="20" t="str">
        <f>IFERROR(VLOOKUP(F747,Sheet2!A:F,2,0),"")</f>
        <v>Malwa</v>
      </c>
      <c r="H747" s="44">
        <f>IFERROR(VLOOKUP(F747,Sheet2!A:G,7,0),"")</f>
        <v>50</v>
      </c>
      <c r="I747" s="56">
        <f t="shared" si="156"/>
        <v>1350</v>
      </c>
      <c r="J747" s="17">
        <v>77</v>
      </c>
      <c r="K747" s="21">
        <v>300</v>
      </c>
      <c r="L747" s="21">
        <v>0</v>
      </c>
      <c r="M747" s="21">
        <v>0</v>
      </c>
      <c r="N747" s="19">
        <f t="shared" si="145"/>
        <v>300</v>
      </c>
      <c r="O747" s="20">
        <v>1</v>
      </c>
      <c r="P747" s="20">
        <f>IFERROR(VLOOKUP(F747,Sheet2!$A:$F,4,0),"")</f>
        <v>919.43</v>
      </c>
      <c r="Q747" s="20">
        <f>IFERROR(VLOOKUP(F747,Sheet2!$A:$F,5,0),"")</f>
        <v>948.3</v>
      </c>
      <c r="R747" s="20">
        <f>IFERROR(VLOOKUP(F747,Sheet2!$A:$F,6,0),"")</f>
        <v>1030.25</v>
      </c>
      <c r="S747" s="48">
        <f t="shared" si="146"/>
        <v>275829</v>
      </c>
      <c r="T747" s="48">
        <f t="shared" si="147"/>
        <v>0</v>
      </c>
      <c r="U747" s="48">
        <f t="shared" si="148"/>
        <v>0</v>
      </c>
      <c r="V747" s="48">
        <f t="shared" si="149"/>
        <v>275829</v>
      </c>
      <c r="W747" s="48">
        <f t="shared" si="150"/>
        <v>144450</v>
      </c>
      <c r="X747" s="48">
        <f t="shared" si="151"/>
        <v>2025</v>
      </c>
      <c r="Y747" s="48">
        <f t="shared" si="152"/>
        <v>4223.04</v>
      </c>
      <c r="Z747" s="48">
        <f t="shared" si="153"/>
        <v>422.30400000000003</v>
      </c>
      <c r="AA747" s="48">
        <f t="shared" si="154"/>
        <v>4269.4934400000002</v>
      </c>
      <c r="AB747" s="42">
        <f t="shared" si="155"/>
        <v>431218.83743999997</v>
      </c>
    </row>
    <row r="748" spans="1:28" x14ac:dyDescent="0.25">
      <c r="A748" s="41">
        <v>45410</v>
      </c>
      <c r="B748" s="44" t="str">
        <f t="shared" si="144"/>
        <v>Apr</v>
      </c>
      <c r="C748" s="16" t="s">
        <v>59</v>
      </c>
      <c r="D748" s="16"/>
      <c r="E748" s="16" t="s">
        <v>77</v>
      </c>
      <c r="F748" s="16" t="s">
        <v>213</v>
      </c>
      <c r="G748" s="20" t="str">
        <f>IFERROR(VLOOKUP(F748,Sheet2!A:F,2,0),"")</f>
        <v>Malwa</v>
      </c>
      <c r="H748" s="44">
        <f>IFERROR(VLOOKUP(F748,Sheet2!A:G,7,0),"")</f>
        <v>50</v>
      </c>
      <c r="I748" s="56">
        <f t="shared" si="156"/>
        <v>1800</v>
      </c>
      <c r="J748" s="17">
        <v>78</v>
      </c>
      <c r="K748" s="21">
        <v>200</v>
      </c>
      <c r="L748" s="21">
        <v>200</v>
      </c>
      <c r="M748" s="21">
        <v>0</v>
      </c>
      <c r="N748" s="19">
        <f t="shared" si="145"/>
        <v>400</v>
      </c>
      <c r="O748" s="20">
        <v>1</v>
      </c>
      <c r="P748" s="20">
        <f>IFERROR(VLOOKUP(F748,Sheet2!$A:$F,4,0),"")</f>
        <v>919.43</v>
      </c>
      <c r="Q748" s="20">
        <f>IFERROR(VLOOKUP(F748,Sheet2!$A:$F,5,0),"")</f>
        <v>948.3</v>
      </c>
      <c r="R748" s="20">
        <f>IFERROR(VLOOKUP(F748,Sheet2!$A:$F,6,0),"")</f>
        <v>1030.25</v>
      </c>
      <c r="S748" s="48">
        <f t="shared" si="146"/>
        <v>183886</v>
      </c>
      <c r="T748" s="48">
        <f t="shared" si="147"/>
        <v>189660</v>
      </c>
      <c r="U748" s="48">
        <f t="shared" si="148"/>
        <v>0</v>
      </c>
      <c r="V748" s="48">
        <f t="shared" si="149"/>
        <v>373546</v>
      </c>
      <c r="W748" s="48">
        <f t="shared" si="150"/>
        <v>192600</v>
      </c>
      <c r="X748" s="48">
        <f t="shared" si="151"/>
        <v>2700</v>
      </c>
      <c r="Y748" s="48">
        <f t="shared" si="152"/>
        <v>5688.46</v>
      </c>
      <c r="Z748" s="48">
        <f t="shared" si="153"/>
        <v>568.846</v>
      </c>
      <c r="AA748" s="48">
        <f t="shared" si="154"/>
        <v>5751.0330599999998</v>
      </c>
      <c r="AB748" s="42">
        <f t="shared" si="155"/>
        <v>580854.33906000003</v>
      </c>
    </row>
    <row r="749" spans="1:28" x14ac:dyDescent="0.25">
      <c r="A749" s="41">
        <v>45410</v>
      </c>
      <c r="B749" s="44" t="str">
        <f t="shared" si="144"/>
        <v>Apr</v>
      </c>
      <c r="C749" s="16" t="s">
        <v>59</v>
      </c>
      <c r="D749" s="16"/>
      <c r="E749" s="16" t="s">
        <v>77</v>
      </c>
      <c r="F749" s="16" t="s">
        <v>213</v>
      </c>
      <c r="G749" s="20" t="str">
        <f>IFERROR(VLOOKUP(F749,Sheet2!A:F,2,0),"")</f>
        <v>Malwa</v>
      </c>
      <c r="H749" s="44">
        <f>IFERROR(VLOOKUP(F749,Sheet2!A:G,7,0),"")</f>
        <v>50</v>
      </c>
      <c r="I749" s="56">
        <f t="shared" si="156"/>
        <v>1800</v>
      </c>
      <c r="J749" s="17">
        <v>79</v>
      </c>
      <c r="K749" s="21">
        <v>0</v>
      </c>
      <c r="L749" s="21">
        <v>200</v>
      </c>
      <c r="M749" s="21">
        <v>200</v>
      </c>
      <c r="N749" s="19">
        <f t="shared" si="145"/>
        <v>400</v>
      </c>
      <c r="O749" s="20">
        <v>1</v>
      </c>
      <c r="P749" s="20">
        <f>IFERROR(VLOOKUP(F749,Sheet2!$A:$F,4,0),"")</f>
        <v>919.43</v>
      </c>
      <c r="Q749" s="20">
        <f>IFERROR(VLOOKUP(F749,Sheet2!$A:$F,5,0),"")</f>
        <v>948.3</v>
      </c>
      <c r="R749" s="20">
        <f>IFERROR(VLOOKUP(F749,Sheet2!$A:$F,6,0),"")</f>
        <v>1030.25</v>
      </c>
      <c r="S749" s="48">
        <f t="shared" si="146"/>
        <v>0</v>
      </c>
      <c r="T749" s="48">
        <f t="shared" si="147"/>
        <v>189660</v>
      </c>
      <c r="U749" s="48">
        <f t="shared" si="148"/>
        <v>206050</v>
      </c>
      <c r="V749" s="48">
        <f t="shared" si="149"/>
        <v>395710</v>
      </c>
      <c r="W749" s="48">
        <f t="shared" si="150"/>
        <v>192600</v>
      </c>
      <c r="X749" s="48">
        <f t="shared" si="151"/>
        <v>2700</v>
      </c>
      <c r="Y749" s="48">
        <f t="shared" si="152"/>
        <v>5910.1</v>
      </c>
      <c r="Z749" s="48">
        <f t="shared" si="153"/>
        <v>591.0100000000001</v>
      </c>
      <c r="AA749" s="48">
        <f t="shared" si="154"/>
        <v>5975.1111000000001</v>
      </c>
      <c r="AB749" s="42">
        <f t="shared" si="155"/>
        <v>603486.22109999997</v>
      </c>
    </row>
    <row r="750" spans="1:28" x14ac:dyDescent="0.25">
      <c r="A750" s="41">
        <v>45410</v>
      </c>
      <c r="B750" s="44" t="str">
        <f t="shared" si="144"/>
        <v>Apr</v>
      </c>
      <c r="C750" s="16" t="s">
        <v>44</v>
      </c>
      <c r="D750" s="16"/>
      <c r="E750" s="16" t="s">
        <v>79</v>
      </c>
      <c r="F750" s="16" t="s">
        <v>223</v>
      </c>
      <c r="G750" s="20" t="str">
        <f>IFERROR(VLOOKUP(F750,Sheet2!A:F,2,0),"")</f>
        <v>Jalwa Mota Santra</v>
      </c>
      <c r="H750" s="44">
        <f>IFERROR(VLOOKUP(F750,Sheet2!A:G,7,0),"")</f>
        <v>50</v>
      </c>
      <c r="I750" s="56">
        <f t="shared" si="156"/>
        <v>1125</v>
      </c>
      <c r="J750" s="17">
        <v>115</v>
      </c>
      <c r="K750" s="21">
        <v>100</v>
      </c>
      <c r="L750" s="21">
        <v>150</v>
      </c>
      <c r="M750" s="21">
        <v>0</v>
      </c>
      <c r="N750" s="19">
        <f t="shared" si="145"/>
        <v>250</v>
      </c>
      <c r="O750" s="20">
        <v>1</v>
      </c>
      <c r="P750" s="20">
        <f>IFERROR(VLOOKUP(F750,Sheet2!$A:$F,4,0),"")</f>
        <v>919.43</v>
      </c>
      <c r="Q750" s="20">
        <f>IFERROR(VLOOKUP(F750,Sheet2!$A:$F,5,0),"")</f>
        <v>948.3</v>
      </c>
      <c r="R750" s="20">
        <f>IFERROR(VLOOKUP(F750,Sheet2!$A:$F,6,0),"")</f>
        <v>1030.25</v>
      </c>
      <c r="S750" s="48">
        <f t="shared" si="146"/>
        <v>91943</v>
      </c>
      <c r="T750" s="48">
        <f t="shared" si="147"/>
        <v>142245</v>
      </c>
      <c r="U750" s="48">
        <f t="shared" si="148"/>
        <v>0</v>
      </c>
      <c r="V750" s="48">
        <f t="shared" si="149"/>
        <v>234188</v>
      </c>
      <c r="W750" s="48">
        <f t="shared" si="150"/>
        <v>120375</v>
      </c>
      <c r="X750" s="48">
        <f t="shared" si="151"/>
        <v>1687.5</v>
      </c>
      <c r="Y750" s="48">
        <f t="shared" si="152"/>
        <v>3562.5050000000001</v>
      </c>
      <c r="Z750" s="48">
        <f t="shared" si="153"/>
        <v>356.25050000000005</v>
      </c>
      <c r="AA750" s="48">
        <f t="shared" si="154"/>
        <v>3601.6925550000005</v>
      </c>
      <c r="AB750" s="42">
        <f t="shared" si="155"/>
        <v>363770.94805500004</v>
      </c>
    </row>
    <row r="751" spans="1:28" x14ac:dyDescent="0.25">
      <c r="A751" s="41">
        <v>45410</v>
      </c>
      <c r="B751" s="44" t="str">
        <f t="shared" si="144"/>
        <v>Apr</v>
      </c>
      <c r="C751" s="16" t="s">
        <v>44</v>
      </c>
      <c r="D751" s="16"/>
      <c r="E751" s="16" t="s">
        <v>79</v>
      </c>
      <c r="F751" s="16" t="s">
        <v>216</v>
      </c>
      <c r="G751" s="20" t="str">
        <f>IFERROR(VLOOKUP(F751,Sheet2!A:F,2,0),"")</f>
        <v>Jugni Saunfi</v>
      </c>
      <c r="H751" s="44">
        <f>IFERROR(VLOOKUP(F751,Sheet2!A:G,7,0),"")</f>
        <v>50</v>
      </c>
      <c r="I751" s="56">
        <f t="shared" si="156"/>
        <v>450</v>
      </c>
      <c r="J751" s="17">
        <v>115</v>
      </c>
      <c r="K751" s="21">
        <v>0</v>
      </c>
      <c r="L751" s="21">
        <v>0</v>
      </c>
      <c r="M751" s="21">
        <v>100</v>
      </c>
      <c r="N751" s="19">
        <f t="shared" si="145"/>
        <v>100</v>
      </c>
      <c r="O751" s="20">
        <v>1</v>
      </c>
      <c r="P751" s="20">
        <f>IFERROR(VLOOKUP(F751,Sheet2!$A:$F,4,0),"")</f>
        <v>919.43</v>
      </c>
      <c r="Q751" s="20">
        <f>IFERROR(VLOOKUP(F751,Sheet2!$A:$F,5,0),"")</f>
        <v>948.3</v>
      </c>
      <c r="R751" s="20">
        <f>IFERROR(VLOOKUP(F751,Sheet2!$A:$F,6,0),"")</f>
        <v>1030.25</v>
      </c>
      <c r="S751" s="48">
        <f t="shared" si="146"/>
        <v>0</v>
      </c>
      <c r="T751" s="48">
        <f t="shared" si="147"/>
        <v>0</v>
      </c>
      <c r="U751" s="48">
        <f t="shared" si="148"/>
        <v>103025</v>
      </c>
      <c r="V751" s="48">
        <f t="shared" si="149"/>
        <v>103025</v>
      </c>
      <c r="W751" s="48">
        <f t="shared" si="150"/>
        <v>48150</v>
      </c>
      <c r="X751" s="48">
        <f t="shared" si="151"/>
        <v>675</v>
      </c>
      <c r="Y751" s="48">
        <f t="shared" si="152"/>
        <v>1518.5</v>
      </c>
      <c r="Z751" s="48">
        <f t="shared" si="153"/>
        <v>151.85</v>
      </c>
      <c r="AA751" s="48">
        <f t="shared" si="154"/>
        <v>1535.2035000000001</v>
      </c>
      <c r="AB751" s="42">
        <f t="shared" si="155"/>
        <v>155055.55350000001</v>
      </c>
    </row>
    <row r="752" spans="1:28" x14ac:dyDescent="0.25">
      <c r="A752" s="41">
        <v>45410</v>
      </c>
      <c r="B752" s="44" t="str">
        <f t="shared" si="144"/>
        <v>Apr</v>
      </c>
      <c r="C752" s="16" t="s">
        <v>44</v>
      </c>
      <c r="D752" s="16"/>
      <c r="E752" s="16" t="s">
        <v>46</v>
      </c>
      <c r="F752" s="16" t="s">
        <v>223</v>
      </c>
      <c r="G752" s="20" t="str">
        <f>IFERROR(VLOOKUP(F752,Sheet2!A:F,2,0),"")</f>
        <v>Jalwa Mota Santra</v>
      </c>
      <c r="H752" s="44">
        <f>IFERROR(VLOOKUP(F752,Sheet2!A:G,7,0),"")</f>
        <v>50</v>
      </c>
      <c r="I752" s="56">
        <f t="shared" si="156"/>
        <v>1125</v>
      </c>
      <c r="J752" s="17">
        <v>116</v>
      </c>
      <c r="K752" s="21">
        <v>150</v>
      </c>
      <c r="L752" s="21">
        <v>100</v>
      </c>
      <c r="M752" s="21">
        <v>0</v>
      </c>
      <c r="N752" s="19">
        <f t="shared" si="145"/>
        <v>250</v>
      </c>
      <c r="O752" s="20">
        <v>1</v>
      </c>
      <c r="P752" s="20">
        <f>IFERROR(VLOOKUP(F752,Sheet2!$A:$F,4,0),"")</f>
        <v>919.43</v>
      </c>
      <c r="Q752" s="20">
        <f>IFERROR(VLOOKUP(F752,Sheet2!$A:$F,5,0),"")</f>
        <v>948.3</v>
      </c>
      <c r="R752" s="20">
        <f>IFERROR(VLOOKUP(F752,Sheet2!$A:$F,6,0),"")</f>
        <v>1030.25</v>
      </c>
      <c r="S752" s="48">
        <f t="shared" si="146"/>
        <v>137914.5</v>
      </c>
      <c r="T752" s="48">
        <f t="shared" si="147"/>
        <v>94830</v>
      </c>
      <c r="U752" s="48">
        <f t="shared" si="148"/>
        <v>0</v>
      </c>
      <c r="V752" s="48">
        <f t="shared" si="149"/>
        <v>232744.5</v>
      </c>
      <c r="W752" s="48">
        <f t="shared" si="150"/>
        <v>120375</v>
      </c>
      <c r="X752" s="48">
        <f t="shared" si="151"/>
        <v>1687.5</v>
      </c>
      <c r="Y752" s="48">
        <f t="shared" si="152"/>
        <v>3548.07</v>
      </c>
      <c r="Z752" s="48">
        <f t="shared" si="153"/>
        <v>354.80700000000002</v>
      </c>
      <c r="AA752" s="48">
        <f t="shared" si="154"/>
        <v>3587.0987700000001</v>
      </c>
      <c r="AB752" s="42">
        <f t="shared" si="155"/>
        <v>362296.97576999996</v>
      </c>
    </row>
    <row r="753" spans="1:28" x14ac:dyDescent="0.25">
      <c r="A753" s="41">
        <v>45410</v>
      </c>
      <c r="B753" s="44" t="str">
        <f t="shared" si="144"/>
        <v>Apr</v>
      </c>
      <c r="C753" s="16" t="s">
        <v>44</v>
      </c>
      <c r="D753" s="16"/>
      <c r="E753" s="16" t="s">
        <v>46</v>
      </c>
      <c r="F753" s="16" t="s">
        <v>216</v>
      </c>
      <c r="G753" s="20" t="str">
        <f>IFERROR(VLOOKUP(F753,Sheet2!A:F,2,0),"")</f>
        <v>Jugni Saunfi</v>
      </c>
      <c r="H753" s="44">
        <f>IFERROR(VLOOKUP(F753,Sheet2!A:G,7,0),"")</f>
        <v>50</v>
      </c>
      <c r="I753" s="56">
        <f t="shared" si="156"/>
        <v>450</v>
      </c>
      <c r="J753" s="17">
        <v>116</v>
      </c>
      <c r="K753" s="21">
        <v>0</v>
      </c>
      <c r="L753" s="21">
        <v>0</v>
      </c>
      <c r="M753" s="21">
        <v>100</v>
      </c>
      <c r="N753" s="19">
        <f t="shared" si="145"/>
        <v>100</v>
      </c>
      <c r="O753" s="20">
        <v>1</v>
      </c>
      <c r="P753" s="20">
        <f>IFERROR(VLOOKUP(F753,Sheet2!$A:$F,4,0),"")</f>
        <v>919.43</v>
      </c>
      <c r="Q753" s="20">
        <f>IFERROR(VLOOKUP(F753,Sheet2!$A:$F,5,0),"")</f>
        <v>948.3</v>
      </c>
      <c r="R753" s="20">
        <f>IFERROR(VLOOKUP(F753,Sheet2!$A:$F,6,0),"")</f>
        <v>1030.25</v>
      </c>
      <c r="S753" s="48">
        <f t="shared" si="146"/>
        <v>0</v>
      </c>
      <c r="T753" s="48">
        <f t="shared" si="147"/>
        <v>0</v>
      </c>
      <c r="U753" s="48">
        <f t="shared" si="148"/>
        <v>103025</v>
      </c>
      <c r="V753" s="48">
        <f t="shared" si="149"/>
        <v>103025</v>
      </c>
      <c r="W753" s="48">
        <f t="shared" si="150"/>
        <v>48150</v>
      </c>
      <c r="X753" s="48">
        <f t="shared" si="151"/>
        <v>675</v>
      </c>
      <c r="Y753" s="48">
        <f t="shared" si="152"/>
        <v>1518.5</v>
      </c>
      <c r="Z753" s="48">
        <f t="shared" si="153"/>
        <v>151.85</v>
      </c>
      <c r="AA753" s="48">
        <f t="shared" si="154"/>
        <v>1535.2035000000001</v>
      </c>
      <c r="AB753" s="42">
        <f t="shared" si="155"/>
        <v>155055.55350000001</v>
      </c>
    </row>
    <row r="754" spans="1:28" x14ac:dyDescent="0.25">
      <c r="A754" s="41">
        <v>45410</v>
      </c>
      <c r="B754" s="44" t="str">
        <f t="shared" si="144"/>
        <v>Apr</v>
      </c>
      <c r="C754" s="16" t="s">
        <v>44</v>
      </c>
      <c r="D754" s="16"/>
      <c r="E754" s="16" t="s">
        <v>80</v>
      </c>
      <c r="F754" s="16" t="s">
        <v>223</v>
      </c>
      <c r="G754" s="20" t="str">
        <f>IFERROR(VLOOKUP(F754,Sheet2!A:F,2,0),"")</f>
        <v>Jalwa Mota Santra</v>
      </c>
      <c r="H754" s="44">
        <f>IFERROR(VLOOKUP(F754,Sheet2!A:G,7,0),"")</f>
        <v>50</v>
      </c>
      <c r="I754" s="56">
        <f t="shared" si="156"/>
        <v>1575</v>
      </c>
      <c r="J754" s="17">
        <v>117</v>
      </c>
      <c r="K754" s="21">
        <v>150</v>
      </c>
      <c r="L754" s="21">
        <v>100</v>
      </c>
      <c r="M754" s="21">
        <v>100</v>
      </c>
      <c r="N754" s="19">
        <f t="shared" si="145"/>
        <v>350</v>
      </c>
      <c r="O754" s="20">
        <v>1</v>
      </c>
      <c r="P754" s="20">
        <f>IFERROR(VLOOKUP(F754,Sheet2!$A:$F,4,0),"")</f>
        <v>919.43</v>
      </c>
      <c r="Q754" s="20">
        <f>IFERROR(VLOOKUP(F754,Sheet2!$A:$F,5,0),"")</f>
        <v>948.3</v>
      </c>
      <c r="R754" s="20">
        <f>IFERROR(VLOOKUP(F754,Sheet2!$A:$F,6,0),"")</f>
        <v>1030.25</v>
      </c>
      <c r="S754" s="48">
        <f t="shared" si="146"/>
        <v>137914.5</v>
      </c>
      <c r="T754" s="48">
        <f t="shared" si="147"/>
        <v>94830</v>
      </c>
      <c r="U754" s="48">
        <f t="shared" si="148"/>
        <v>103025</v>
      </c>
      <c r="V754" s="48">
        <f t="shared" si="149"/>
        <v>335769.5</v>
      </c>
      <c r="W754" s="48">
        <f t="shared" si="150"/>
        <v>168525</v>
      </c>
      <c r="X754" s="48">
        <f t="shared" si="151"/>
        <v>2362.5</v>
      </c>
      <c r="Y754" s="48">
        <f t="shared" si="152"/>
        <v>5066.57</v>
      </c>
      <c r="Z754" s="48">
        <f t="shared" si="153"/>
        <v>506.65699999999998</v>
      </c>
      <c r="AA754" s="48">
        <f t="shared" si="154"/>
        <v>5122.3022700000001</v>
      </c>
      <c r="AB754" s="42">
        <f t="shared" si="155"/>
        <v>517352.52927</v>
      </c>
    </row>
    <row r="755" spans="1:28" x14ac:dyDescent="0.25">
      <c r="A755" s="41">
        <v>45410</v>
      </c>
      <c r="B755" s="44" t="str">
        <f t="shared" si="144"/>
        <v>Apr</v>
      </c>
      <c r="C755" s="16" t="s">
        <v>44</v>
      </c>
      <c r="D755" s="16"/>
      <c r="E755" s="16" t="s">
        <v>84</v>
      </c>
      <c r="F755" s="16" t="s">
        <v>223</v>
      </c>
      <c r="G755" s="20" t="str">
        <f>IFERROR(VLOOKUP(F755,Sheet2!A:F,2,0),"")</f>
        <v>Jalwa Mota Santra</v>
      </c>
      <c r="H755" s="44">
        <f>IFERROR(VLOOKUP(F755,Sheet2!A:G,7,0),"")</f>
        <v>50</v>
      </c>
      <c r="I755" s="56">
        <f t="shared" si="156"/>
        <v>1350</v>
      </c>
      <c r="J755" s="17">
        <v>118</v>
      </c>
      <c r="K755" s="21">
        <v>100</v>
      </c>
      <c r="L755" s="21">
        <v>100</v>
      </c>
      <c r="M755" s="21">
        <v>100</v>
      </c>
      <c r="N755" s="19">
        <f t="shared" si="145"/>
        <v>300</v>
      </c>
      <c r="O755" s="20">
        <v>1</v>
      </c>
      <c r="P755" s="20">
        <f>IFERROR(VLOOKUP(F755,Sheet2!$A:$F,4,0),"")</f>
        <v>919.43</v>
      </c>
      <c r="Q755" s="20">
        <f>IFERROR(VLOOKUP(F755,Sheet2!$A:$F,5,0),"")</f>
        <v>948.3</v>
      </c>
      <c r="R755" s="20">
        <f>IFERROR(VLOOKUP(F755,Sheet2!$A:$F,6,0),"")</f>
        <v>1030.25</v>
      </c>
      <c r="S755" s="48">
        <f t="shared" si="146"/>
        <v>91943</v>
      </c>
      <c r="T755" s="48">
        <f t="shared" si="147"/>
        <v>94830</v>
      </c>
      <c r="U755" s="48">
        <f t="shared" si="148"/>
        <v>103025</v>
      </c>
      <c r="V755" s="48">
        <f t="shared" si="149"/>
        <v>289798</v>
      </c>
      <c r="W755" s="48">
        <f t="shared" si="150"/>
        <v>144450</v>
      </c>
      <c r="X755" s="48">
        <f t="shared" si="151"/>
        <v>2025</v>
      </c>
      <c r="Y755" s="48">
        <f t="shared" si="152"/>
        <v>4362.7300000000005</v>
      </c>
      <c r="Z755" s="48">
        <f t="shared" si="153"/>
        <v>436.27300000000008</v>
      </c>
      <c r="AA755" s="48">
        <f t="shared" si="154"/>
        <v>4410.7200299999995</v>
      </c>
      <c r="AB755" s="42">
        <f t="shared" si="155"/>
        <v>445482.72302999999</v>
      </c>
    </row>
    <row r="756" spans="1:28" x14ac:dyDescent="0.25">
      <c r="A756" s="41">
        <v>45410</v>
      </c>
      <c r="B756" s="44" t="str">
        <f t="shared" si="144"/>
        <v>Apr</v>
      </c>
      <c r="C756" s="16" t="s">
        <v>44</v>
      </c>
      <c r="D756" s="16"/>
      <c r="E756" s="16" t="s">
        <v>84</v>
      </c>
      <c r="F756" s="16" t="s">
        <v>216</v>
      </c>
      <c r="G756" s="20" t="str">
        <f>IFERROR(VLOOKUP(F756,Sheet2!A:F,2,0),"")</f>
        <v>Jugni Saunfi</v>
      </c>
      <c r="H756" s="44">
        <f>IFERROR(VLOOKUP(F756,Sheet2!A:G,7,0),"")</f>
        <v>50</v>
      </c>
      <c r="I756" s="56">
        <f t="shared" si="156"/>
        <v>225</v>
      </c>
      <c r="J756" s="17">
        <v>118</v>
      </c>
      <c r="K756" s="21">
        <v>0</v>
      </c>
      <c r="L756" s="21">
        <v>0</v>
      </c>
      <c r="M756" s="21">
        <v>50</v>
      </c>
      <c r="N756" s="19">
        <f t="shared" si="145"/>
        <v>50</v>
      </c>
      <c r="O756" s="20">
        <v>1</v>
      </c>
      <c r="P756" s="20">
        <f>IFERROR(VLOOKUP(F756,Sheet2!$A:$F,4,0),"")</f>
        <v>919.43</v>
      </c>
      <c r="Q756" s="20">
        <f>IFERROR(VLOOKUP(F756,Sheet2!$A:$F,5,0),"")</f>
        <v>948.3</v>
      </c>
      <c r="R756" s="20">
        <f>IFERROR(VLOOKUP(F756,Sheet2!$A:$F,6,0),"")</f>
        <v>1030.25</v>
      </c>
      <c r="S756" s="48">
        <f t="shared" si="146"/>
        <v>0</v>
      </c>
      <c r="T756" s="48">
        <f t="shared" si="147"/>
        <v>0</v>
      </c>
      <c r="U756" s="48">
        <f t="shared" si="148"/>
        <v>51512.5</v>
      </c>
      <c r="V756" s="48">
        <f t="shared" si="149"/>
        <v>51512.5</v>
      </c>
      <c r="W756" s="48">
        <f t="shared" si="150"/>
        <v>24075</v>
      </c>
      <c r="X756" s="48">
        <f t="shared" si="151"/>
        <v>337.5</v>
      </c>
      <c r="Y756" s="48">
        <f t="shared" si="152"/>
        <v>759.25</v>
      </c>
      <c r="Z756" s="48">
        <f t="shared" si="153"/>
        <v>75.924999999999997</v>
      </c>
      <c r="AA756" s="48">
        <f t="shared" si="154"/>
        <v>767.60175000000004</v>
      </c>
      <c r="AB756" s="42">
        <f t="shared" si="155"/>
        <v>77527.776750000005</v>
      </c>
    </row>
    <row r="757" spans="1:28" x14ac:dyDescent="0.25">
      <c r="A757" s="41">
        <v>45410</v>
      </c>
      <c r="B757" s="44" t="str">
        <f t="shared" si="144"/>
        <v>Apr</v>
      </c>
      <c r="C757" s="16" t="s">
        <v>44</v>
      </c>
      <c r="D757" s="16"/>
      <c r="E757" s="16" t="s">
        <v>52</v>
      </c>
      <c r="F757" s="16" t="s">
        <v>223</v>
      </c>
      <c r="G757" s="20" t="str">
        <f>IFERROR(VLOOKUP(F757,Sheet2!A:F,2,0),"")</f>
        <v>Jalwa Mota Santra</v>
      </c>
      <c r="H757" s="44">
        <f>IFERROR(VLOOKUP(F757,Sheet2!A:G,7,0),"")</f>
        <v>50</v>
      </c>
      <c r="I757" s="56">
        <f t="shared" si="156"/>
        <v>1350</v>
      </c>
      <c r="J757" s="17">
        <v>119</v>
      </c>
      <c r="K757" s="21">
        <v>0</v>
      </c>
      <c r="L757" s="21">
        <v>150</v>
      </c>
      <c r="M757" s="21">
        <v>150</v>
      </c>
      <c r="N757" s="19">
        <f t="shared" si="145"/>
        <v>300</v>
      </c>
      <c r="O757" s="20">
        <v>1</v>
      </c>
      <c r="P757" s="20">
        <f>IFERROR(VLOOKUP(F757,Sheet2!$A:$F,4,0),"")</f>
        <v>919.43</v>
      </c>
      <c r="Q757" s="20">
        <f>IFERROR(VLOOKUP(F757,Sheet2!$A:$F,5,0),"")</f>
        <v>948.3</v>
      </c>
      <c r="R757" s="20">
        <f>IFERROR(VLOOKUP(F757,Sheet2!$A:$F,6,0),"")</f>
        <v>1030.25</v>
      </c>
      <c r="S757" s="48">
        <f t="shared" si="146"/>
        <v>0</v>
      </c>
      <c r="T757" s="48">
        <f t="shared" si="147"/>
        <v>142245</v>
      </c>
      <c r="U757" s="48">
        <f t="shared" si="148"/>
        <v>154537.5</v>
      </c>
      <c r="V757" s="48">
        <f t="shared" si="149"/>
        <v>296782.5</v>
      </c>
      <c r="W757" s="48">
        <f t="shared" si="150"/>
        <v>144450</v>
      </c>
      <c r="X757" s="48">
        <f t="shared" si="151"/>
        <v>2025</v>
      </c>
      <c r="Y757" s="48">
        <f t="shared" si="152"/>
        <v>4432.5749999999998</v>
      </c>
      <c r="Z757" s="48">
        <f t="shared" si="153"/>
        <v>443.25749999999999</v>
      </c>
      <c r="AA757" s="48">
        <f t="shared" si="154"/>
        <v>4481.3333250000005</v>
      </c>
      <c r="AB757" s="42">
        <f t="shared" si="155"/>
        <v>452614.66582500003</v>
      </c>
    </row>
    <row r="758" spans="1:28" x14ac:dyDescent="0.25">
      <c r="A758" s="41">
        <v>45410</v>
      </c>
      <c r="B758" s="44" t="str">
        <f t="shared" si="144"/>
        <v>Apr</v>
      </c>
      <c r="C758" s="16" t="s">
        <v>44</v>
      </c>
      <c r="D758" s="16"/>
      <c r="E758" s="16" t="s">
        <v>78</v>
      </c>
      <c r="F758" s="16" t="s">
        <v>217</v>
      </c>
      <c r="G758" s="20" t="str">
        <f>IFERROR(VLOOKUP(F758,Sheet2!A:F,2,0),"")</f>
        <v>Dollar Rum</v>
      </c>
      <c r="H758" s="44">
        <f>IFERROR(VLOOKUP(F758,Sheet2!A:G,7,0),"")</f>
        <v>65</v>
      </c>
      <c r="I758" s="56">
        <f t="shared" si="156"/>
        <v>1755</v>
      </c>
      <c r="J758" s="17">
        <v>120</v>
      </c>
      <c r="K758" s="21">
        <v>200</v>
      </c>
      <c r="L758" s="21">
        <v>50</v>
      </c>
      <c r="M758" s="21">
        <v>50</v>
      </c>
      <c r="N758" s="19">
        <f t="shared" si="145"/>
        <v>300</v>
      </c>
      <c r="O758" s="20">
        <v>1</v>
      </c>
      <c r="P758" s="20">
        <f>IFERROR(VLOOKUP(F758,Sheet2!$A:$F,4,0),"")</f>
        <v>1161.27</v>
      </c>
      <c r="Q758" s="20">
        <f>IFERROR(VLOOKUP(F758,Sheet2!$A:$F,5,0),"")</f>
        <v>1190.1300000000001</v>
      </c>
      <c r="R758" s="20">
        <f>IFERROR(VLOOKUP(F758,Sheet2!$A:$F,6,0),"")</f>
        <v>1272.08</v>
      </c>
      <c r="S758" s="48">
        <f t="shared" si="146"/>
        <v>232254</v>
      </c>
      <c r="T758" s="48">
        <f t="shared" si="147"/>
        <v>59506.500000000007</v>
      </c>
      <c r="U758" s="48">
        <f t="shared" si="148"/>
        <v>63604</v>
      </c>
      <c r="V758" s="48">
        <f t="shared" si="149"/>
        <v>355364.5</v>
      </c>
      <c r="W758" s="48">
        <f t="shared" si="150"/>
        <v>187785</v>
      </c>
      <c r="X758" s="48">
        <f t="shared" si="151"/>
        <v>2632.5</v>
      </c>
      <c r="Y758" s="48">
        <f t="shared" si="152"/>
        <v>5457.82</v>
      </c>
      <c r="Z758" s="48">
        <f t="shared" si="153"/>
        <v>545.78200000000004</v>
      </c>
      <c r="AA758" s="48">
        <f t="shared" si="154"/>
        <v>5517.8560199999993</v>
      </c>
      <c r="AB758" s="42">
        <f t="shared" si="155"/>
        <v>557303.4580199999</v>
      </c>
    </row>
    <row r="759" spans="1:28" x14ac:dyDescent="0.25">
      <c r="A759" s="41">
        <v>45410</v>
      </c>
      <c r="B759" s="44" t="str">
        <f t="shared" si="144"/>
        <v>Apr</v>
      </c>
      <c r="C759" s="16" t="s">
        <v>44</v>
      </c>
      <c r="D759" s="16"/>
      <c r="E759" s="16" t="s">
        <v>83</v>
      </c>
      <c r="F759" s="16" t="s">
        <v>223</v>
      </c>
      <c r="G759" s="20" t="str">
        <f>IFERROR(VLOOKUP(F759,Sheet2!A:F,2,0),"")</f>
        <v>Jalwa Mota Santra</v>
      </c>
      <c r="H759" s="44">
        <f>IFERROR(VLOOKUP(F759,Sheet2!A:G,7,0),"")</f>
        <v>50</v>
      </c>
      <c r="I759" s="56">
        <f t="shared" si="156"/>
        <v>1575</v>
      </c>
      <c r="J759" s="17">
        <v>121</v>
      </c>
      <c r="K759" s="21">
        <v>150</v>
      </c>
      <c r="L759" s="21">
        <v>100</v>
      </c>
      <c r="M759" s="21">
        <v>100</v>
      </c>
      <c r="N759" s="19">
        <f t="shared" si="145"/>
        <v>350</v>
      </c>
      <c r="O759" s="20">
        <v>1</v>
      </c>
      <c r="P759" s="20">
        <f>IFERROR(VLOOKUP(F759,Sheet2!$A:$F,4,0),"")</f>
        <v>919.43</v>
      </c>
      <c r="Q759" s="20">
        <f>IFERROR(VLOOKUP(F759,Sheet2!$A:$F,5,0),"")</f>
        <v>948.3</v>
      </c>
      <c r="R759" s="20">
        <f>IFERROR(VLOOKUP(F759,Sheet2!$A:$F,6,0),"")</f>
        <v>1030.25</v>
      </c>
      <c r="S759" s="48">
        <f t="shared" si="146"/>
        <v>137914.5</v>
      </c>
      <c r="T759" s="48">
        <f t="shared" si="147"/>
        <v>94830</v>
      </c>
      <c r="U759" s="48">
        <f t="shared" si="148"/>
        <v>103025</v>
      </c>
      <c r="V759" s="48">
        <f t="shared" si="149"/>
        <v>335769.5</v>
      </c>
      <c r="W759" s="48">
        <f t="shared" si="150"/>
        <v>168525</v>
      </c>
      <c r="X759" s="48">
        <f t="shared" si="151"/>
        <v>2362.5</v>
      </c>
      <c r="Y759" s="48">
        <f t="shared" si="152"/>
        <v>5066.57</v>
      </c>
      <c r="Z759" s="48">
        <f t="shared" si="153"/>
        <v>506.65699999999998</v>
      </c>
      <c r="AA759" s="48">
        <f t="shared" si="154"/>
        <v>5122.3022700000001</v>
      </c>
      <c r="AB759" s="42">
        <f t="shared" si="155"/>
        <v>517352.52927</v>
      </c>
    </row>
    <row r="760" spans="1:28" x14ac:dyDescent="0.25">
      <c r="A760" s="41">
        <v>45411</v>
      </c>
      <c r="B760" s="44" t="str">
        <f t="shared" si="144"/>
        <v>Apr</v>
      </c>
      <c r="C760" s="16" t="s">
        <v>113</v>
      </c>
      <c r="D760" s="16"/>
      <c r="E760" s="16" t="s">
        <v>156</v>
      </c>
      <c r="F760" s="16" t="s">
        <v>216</v>
      </c>
      <c r="G760" s="20" t="str">
        <f>IFERROR(VLOOKUP(F760,Sheet2!A:F,2,0),"")</f>
        <v>Jugni Saunfi</v>
      </c>
      <c r="H760" s="44">
        <f>IFERROR(VLOOKUP(F760,Sheet2!A:G,7,0),"")</f>
        <v>50</v>
      </c>
      <c r="I760" s="56">
        <f t="shared" si="156"/>
        <v>6300</v>
      </c>
      <c r="J760" s="17">
        <v>33</v>
      </c>
      <c r="K760" s="21">
        <v>500</v>
      </c>
      <c r="L760" s="21">
        <v>600</v>
      </c>
      <c r="M760" s="21">
        <v>300</v>
      </c>
      <c r="N760" s="19">
        <f t="shared" si="145"/>
        <v>1400</v>
      </c>
      <c r="O760" s="20">
        <v>1</v>
      </c>
      <c r="P760" s="20">
        <f>IFERROR(VLOOKUP(F760,Sheet2!$A:$F,4,0),"")</f>
        <v>919.43</v>
      </c>
      <c r="Q760" s="20">
        <f>IFERROR(VLOOKUP(F760,Sheet2!$A:$F,5,0),"")</f>
        <v>948.3</v>
      </c>
      <c r="R760" s="20">
        <f>IFERROR(VLOOKUP(F760,Sheet2!$A:$F,6,0),"")</f>
        <v>1030.25</v>
      </c>
      <c r="S760" s="48">
        <f t="shared" si="146"/>
        <v>459715</v>
      </c>
      <c r="T760" s="48">
        <f t="shared" si="147"/>
        <v>568980</v>
      </c>
      <c r="U760" s="48">
        <f t="shared" si="148"/>
        <v>309075</v>
      </c>
      <c r="V760" s="48">
        <f t="shared" si="149"/>
        <v>1337770</v>
      </c>
      <c r="W760" s="48">
        <f t="shared" si="150"/>
        <v>674100</v>
      </c>
      <c r="X760" s="48">
        <f t="shared" si="151"/>
        <v>9450</v>
      </c>
      <c r="Y760" s="48">
        <f t="shared" si="152"/>
        <v>20213.2</v>
      </c>
      <c r="Z760" s="48">
        <f t="shared" si="153"/>
        <v>2021.3200000000002</v>
      </c>
      <c r="AA760" s="48">
        <f t="shared" si="154"/>
        <v>20435.5452</v>
      </c>
      <c r="AB760" s="42">
        <f t="shared" si="155"/>
        <v>2063990.0652000001</v>
      </c>
    </row>
    <row r="761" spans="1:28" x14ac:dyDescent="0.25">
      <c r="A761" s="41">
        <v>45411</v>
      </c>
      <c r="B761" s="44" t="str">
        <f t="shared" si="144"/>
        <v>Apr</v>
      </c>
      <c r="C761" s="16" t="s">
        <v>60</v>
      </c>
      <c r="D761" s="16"/>
      <c r="E761" s="16" t="s">
        <v>140</v>
      </c>
      <c r="F761" s="16" t="s">
        <v>217</v>
      </c>
      <c r="G761" s="20" t="str">
        <f>IFERROR(VLOOKUP(F761,Sheet2!A:F,2,0),"")</f>
        <v>Dollar Rum</v>
      </c>
      <c r="H761" s="44">
        <f>IFERROR(VLOOKUP(F761,Sheet2!A:G,7,0),"")</f>
        <v>65</v>
      </c>
      <c r="I761" s="56">
        <f t="shared" si="156"/>
        <v>4094.9999999999995</v>
      </c>
      <c r="J761" s="17">
        <v>40</v>
      </c>
      <c r="K761" s="21">
        <v>700</v>
      </c>
      <c r="L761" s="21">
        <v>0</v>
      </c>
      <c r="M761" s="21">
        <v>0</v>
      </c>
      <c r="N761" s="19">
        <f t="shared" si="145"/>
        <v>700</v>
      </c>
      <c r="O761" s="20">
        <v>1</v>
      </c>
      <c r="P761" s="20">
        <f>IFERROR(VLOOKUP(F761,Sheet2!$A:$F,4,0),"")</f>
        <v>1161.27</v>
      </c>
      <c r="Q761" s="20">
        <f>IFERROR(VLOOKUP(F761,Sheet2!$A:$F,5,0),"")</f>
        <v>1190.1300000000001</v>
      </c>
      <c r="R761" s="20">
        <f>IFERROR(VLOOKUP(F761,Sheet2!$A:$F,6,0),"")</f>
        <v>1272.08</v>
      </c>
      <c r="S761" s="48">
        <f t="shared" si="146"/>
        <v>812889</v>
      </c>
      <c r="T761" s="48">
        <f t="shared" si="147"/>
        <v>0</v>
      </c>
      <c r="U761" s="48">
        <f t="shared" si="148"/>
        <v>0</v>
      </c>
      <c r="V761" s="48">
        <f t="shared" si="149"/>
        <v>812889</v>
      </c>
      <c r="W761" s="48">
        <f t="shared" si="150"/>
        <v>438164.99999999994</v>
      </c>
      <c r="X761" s="48">
        <f t="shared" si="151"/>
        <v>6142.4999999999991</v>
      </c>
      <c r="Y761" s="48">
        <f t="shared" si="152"/>
        <v>12571.965</v>
      </c>
      <c r="Z761" s="48">
        <f t="shared" si="153"/>
        <v>1257.1965</v>
      </c>
      <c r="AA761" s="48">
        <f t="shared" si="154"/>
        <v>12710.256615000002</v>
      </c>
      <c r="AB761" s="42">
        <f t="shared" si="155"/>
        <v>1283735.9181150002</v>
      </c>
    </row>
    <row r="762" spans="1:28" x14ac:dyDescent="0.25">
      <c r="A762" s="41">
        <v>45411</v>
      </c>
      <c r="B762" s="44" t="str">
        <f t="shared" si="144"/>
        <v>Apr</v>
      </c>
      <c r="C762" s="16" t="s">
        <v>60</v>
      </c>
      <c r="D762" s="16"/>
      <c r="E762" s="16" t="s">
        <v>140</v>
      </c>
      <c r="F762" s="16" t="s">
        <v>217</v>
      </c>
      <c r="G762" s="20" t="str">
        <f>IFERROR(VLOOKUP(F762,Sheet2!A:F,2,0),"")</f>
        <v>Dollar Rum</v>
      </c>
      <c r="H762" s="44">
        <f>IFERROR(VLOOKUP(F762,Sheet2!A:G,7,0),"")</f>
        <v>65</v>
      </c>
      <c r="I762" s="56">
        <f t="shared" si="156"/>
        <v>4094.9999999999995</v>
      </c>
      <c r="J762" s="17">
        <v>41</v>
      </c>
      <c r="K762" s="21">
        <v>300</v>
      </c>
      <c r="L762" s="21">
        <v>200</v>
      </c>
      <c r="M762" s="21">
        <v>200</v>
      </c>
      <c r="N762" s="19">
        <f t="shared" si="145"/>
        <v>700</v>
      </c>
      <c r="O762" s="20">
        <v>1</v>
      </c>
      <c r="P762" s="20">
        <f>IFERROR(VLOOKUP(F762,Sheet2!$A:$F,4,0),"")</f>
        <v>1161.27</v>
      </c>
      <c r="Q762" s="20">
        <f>IFERROR(VLOOKUP(F762,Sheet2!$A:$F,5,0),"")</f>
        <v>1190.1300000000001</v>
      </c>
      <c r="R762" s="20">
        <f>IFERROR(VLOOKUP(F762,Sheet2!$A:$F,6,0),"")</f>
        <v>1272.08</v>
      </c>
      <c r="S762" s="48">
        <f t="shared" si="146"/>
        <v>348381</v>
      </c>
      <c r="T762" s="48">
        <f t="shared" si="147"/>
        <v>238026.00000000003</v>
      </c>
      <c r="U762" s="48">
        <f t="shared" si="148"/>
        <v>254416</v>
      </c>
      <c r="V762" s="48">
        <f t="shared" si="149"/>
        <v>840823</v>
      </c>
      <c r="W762" s="48">
        <f t="shared" si="150"/>
        <v>438164.99999999994</v>
      </c>
      <c r="X762" s="48">
        <f t="shared" si="151"/>
        <v>6142.4999999999991</v>
      </c>
      <c r="Y762" s="48">
        <f t="shared" si="152"/>
        <v>12851.305</v>
      </c>
      <c r="Z762" s="48">
        <f t="shared" si="153"/>
        <v>1285.1305000000002</v>
      </c>
      <c r="AA762" s="48">
        <f t="shared" si="154"/>
        <v>12992.669355</v>
      </c>
      <c r="AB762" s="42">
        <f t="shared" si="155"/>
        <v>1312259.6048549998</v>
      </c>
    </row>
    <row r="763" spans="1:28" x14ac:dyDescent="0.25">
      <c r="A763" s="41">
        <v>45411</v>
      </c>
      <c r="B763" s="44" t="str">
        <f t="shared" si="144"/>
        <v>Apr</v>
      </c>
      <c r="C763" s="16" t="s">
        <v>60</v>
      </c>
      <c r="D763" s="16"/>
      <c r="E763" s="16" t="s">
        <v>90</v>
      </c>
      <c r="F763" s="16" t="s">
        <v>213</v>
      </c>
      <c r="G763" s="20" t="str">
        <f>IFERROR(VLOOKUP(F763,Sheet2!A:F,2,0),"")</f>
        <v>Malwa</v>
      </c>
      <c r="H763" s="44">
        <f>IFERROR(VLOOKUP(F763,Sheet2!A:G,7,0),"")</f>
        <v>50</v>
      </c>
      <c r="I763" s="56">
        <f t="shared" si="156"/>
        <v>3150</v>
      </c>
      <c r="J763" s="17">
        <v>42</v>
      </c>
      <c r="K763" s="21">
        <v>350</v>
      </c>
      <c r="L763" s="21">
        <v>350</v>
      </c>
      <c r="M763" s="21">
        <v>0</v>
      </c>
      <c r="N763" s="19">
        <f t="shared" si="145"/>
        <v>700</v>
      </c>
      <c r="O763" s="20">
        <v>1</v>
      </c>
      <c r="P763" s="20">
        <f>IFERROR(VLOOKUP(F763,Sheet2!$A:$F,4,0),"")</f>
        <v>919.43</v>
      </c>
      <c r="Q763" s="20">
        <f>IFERROR(VLOOKUP(F763,Sheet2!$A:$F,5,0),"")</f>
        <v>948.3</v>
      </c>
      <c r="R763" s="20">
        <f>IFERROR(VLOOKUP(F763,Sheet2!$A:$F,6,0),"")</f>
        <v>1030.25</v>
      </c>
      <c r="S763" s="48">
        <f t="shared" si="146"/>
        <v>321800.5</v>
      </c>
      <c r="T763" s="48">
        <f t="shared" si="147"/>
        <v>331905</v>
      </c>
      <c r="U763" s="48">
        <f t="shared" si="148"/>
        <v>0</v>
      </c>
      <c r="V763" s="48">
        <f t="shared" si="149"/>
        <v>653705.5</v>
      </c>
      <c r="W763" s="48">
        <f t="shared" si="150"/>
        <v>337050</v>
      </c>
      <c r="X763" s="48">
        <f t="shared" si="151"/>
        <v>4725</v>
      </c>
      <c r="Y763" s="48">
        <f t="shared" si="152"/>
        <v>9954.8050000000003</v>
      </c>
      <c r="Z763" s="48">
        <f t="shared" si="153"/>
        <v>995.48050000000012</v>
      </c>
      <c r="AA763" s="48">
        <f t="shared" si="154"/>
        <v>10064.307855000001</v>
      </c>
      <c r="AB763" s="42">
        <f t="shared" si="155"/>
        <v>1016495.093355</v>
      </c>
    </row>
    <row r="764" spans="1:28" x14ac:dyDescent="0.25">
      <c r="A764" s="41">
        <v>45411</v>
      </c>
      <c r="B764" s="44" t="str">
        <f t="shared" si="144"/>
        <v>Apr</v>
      </c>
      <c r="C764" s="16" t="s">
        <v>60</v>
      </c>
      <c r="D764" s="16"/>
      <c r="E764" s="16" t="s">
        <v>90</v>
      </c>
      <c r="F764" s="16" t="s">
        <v>213</v>
      </c>
      <c r="G764" s="20" t="str">
        <f>IFERROR(VLOOKUP(F764,Sheet2!A:F,2,0),"")</f>
        <v>Malwa</v>
      </c>
      <c r="H764" s="44">
        <f>IFERROR(VLOOKUP(F764,Sheet2!A:G,7,0),"")</f>
        <v>50</v>
      </c>
      <c r="I764" s="56">
        <f t="shared" si="156"/>
        <v>3150</v>
      </c>
      <c r="J764" s="17">
        <v>43</v>
      </c>
      <c r="K764" s="21">
        <v>500</v>
      </c>
      <c r="L764" s="21">
        <v>150</v>
      </c>
      <c r="M764" s="21">
        <v>50</v>
      </c>
      <c r="N764" s="19">
        <f t="shared" si="145"/>
        <v>700</v>
      </c>
      <c r="O764" s="20">
        <v>1</v>
      </c>
      <c r="P764" s="20">
        <f>IFERROR(VLOOKUP(F764,Sheet2!$A:$F,4,0),"")</f>
        <v>919.43</v>
      </c>
      <c r="Q764" s="20">
        <f>IFERROR(VLOOKUP(F764,Sheet2!$A:$F,5,0),"")</f>
        <v>948.3</v>
      </c>
      <c r="R764" s="20">
        <f>IFERROR(VLOOKUP(F764,Sheet2!$A:$F,6,0),"")</f>
        <v>1030.25</v>
      </c>
      <c r="S764" s="48">
        <f t="shared" si="146"/>
        <v>459715</v>
      </c>
      <c r="T764" s="48">
        <f t="shared" si="147"/>
        <v>142245</v>
      </c>
      <c r="U764" s="48">
        <f t="shared" si="148"/>
        <v>51512.5</v>
      </c>
      <c r="V764" s="48">
        <f t="shared" si="149"/>
        <v>653472.5</v>
      </c>
      <c r="W764" s="48">
        <f t="shared" si="150"/>
        <v>337050</v>
      </c>
      <c r="X764" s="48">
        <f t="shared" si="151"/>
        <v>4725</v>
      </c>
      <c r="Y764" s="48">
        <f t="shared" si="152"/>
        <v>9952.4750000000004</v>
      </c>
      <c r="Z764" s="48">
        <f t="shared" si="153"/>
        <v>995.24750000000006</v>
      </c>
      <c r="AA764" s="48">
        <f t="shared" si="154"/>
        <v>10061.952225000001</v>
      </c>
      <c r="AB764" s="42">
        <f t="shared" si="155"/>
        <v>1016257.174725</v>
      </c>
    </row>
    <row r="765" spans="1:28" x14ac:dyDescent="0.25">
      <c r="A765" s="41">
        <v>45411</v>
      </c>
      <c r="B765" s="44" t="str">
        <f t="shared" si="144"/>
        <v>Apr</v>
      </c>
      <c r="C765" s="16" t="s">
        <v>53</v>
      </c>
      <c r="D765" s="16"/>
      <c r="E765" s="16" t="s">
        <v>82</v>
      </c>
      <c r="F765" s="16" t="s">
        <v>219</v>
      </c>
      <c r="G765" s="20" t="str">
        <f>IFERROR(VLOOKUP(F765,Sheet2!A:F,2,0),"")</f>
        <v>Club Whiskey</v>
      </c>
      <c r="H765" s="44">
        <f>IFERROR(VLOOKUP(F765,Sheet2!A:G,7,0),"")</f>
        <v>65</v>
      </c>
      <c r="I765" s="56">
        <f t="shared" si="156"/>
        <v>2340</v>
      </c>
      <c r="J765" s="17">
        <v>77</v>
      </c>
      <c r="K765" s="21">
        <v>300</v>
      </c>
      <c r="L765" s="21">
        <v>0</v>
      </c>
      <c r="M765" s="21">
        <v>100</v>
      </c>
      <c r="N765" s="19">
        <f t="shared" si="145"/>
        <v>400</v>
      </c>
      <c r="O765" s="20">
        <v>1</v>
      </c>
      <c r="P765" s="20">
        <f>IFERROR(VLOOKUP(F765,Sheet2!$A:$F,4,0),"")</f>
        <v>1160.02</v>
      </c>
      <c r="Q765" s="20">
        <f>IFERROR(VLOOKUP(F765,Sheet2!$A:$F,5,0),"")</f>
        <v>1188.9000000000001</v>
      </c>
      <c r="R765" s="20">
        <f>IFERROR(VLOOKUP(F765,Sheet2!$A:$F,6,0),"")</f>
        <v>1270.83</v>
      </c>
      <c r="S765" s="48">
        <f t="shared" si="146"/>
        <v>348006</v>
      </c>
      <c r="T765" s="48">
        <f t="shared" si="147"/>
        <v>0</v>
      </c>
      <c r="U765" s="48">
        <f t="shared" si="148"/>
        <v>127083</v>
      </c>
      <c r="V765" s="48">
        <f t="shared" si="149"/>
        <v>475089</v>
      </c>
      <c r="W765" s="48">
        <f t="shared" si="150"/>
        <v>250380</v>
      </c>
      <c r="X765" s="48">
        <f t="shared" si="151"/>
        <v>3510</v>
      </c>
      <c r="Y765" s="48">
        <f t="shared" si="152"/>
        <v>7289.79</v>
      </c>
      <c r="Z765" s="48">
        <f t="shared" si="153"/>
        <v>728.97900000000004</v>
      </c>
      <c r="AA765" s="48">
        <f t="shared" si="154"/>
        <v>7369.9776900000006</v>
      </c>
      <c r="AB765" s="42">
        <f t="shared" si="155"/>
        <v>744367.74669000006</v>
      </c>
    </row>
    <row r="766" spans="1:28" x14ac:dyDescent="0.25">
      <c r="A766" s="41">
        <v>45411</v>
      </c>
      <c r="B766" s="44" t="str">
        <f t="shared" si="144"/>
        <v>Apr</v>
      </c>
      <c r="C766" s="16" t="s">
        <v>53</v>
      </c>
      <c r="D766" s="16"/>
      <c r="E766" s="16" t="s">
        <v>56</v>
      </c>
      <c r="F766" s="16" t="s">
        <v>219</v>
      </c>
      <c r="G766" s="20" t="str">
        <f>IFERROR(VLOOKUP(F766,Sheet2!A:F,2,0),"")</f>
        <v>Club Whiskey</v>
      </c>
      <c r="H766" s="44">
        <f>IFERROR(VLOOKUP(F766,Sheet2!A:G,7,0),"")</f>
        <v>65</v>
      </c>
      <c r="I766" s="56">
        <f t="shared" si="156"/>
        <v>3510</v>
      </c>
      <c r="J766" s="17">
        <v>78</v>
      </c>
      <c r="K766" s="21">
        <v>500</v>
      </c>
      <c r="L766" s="21">
        <v>0</v>
      </c>
      <c r="M766" s="21">
        <v>100</v>
      </c>
      <c r="N766" s="19">
        <f t="shared" si="145"/>
        <v>600</v>
      </c>
      <c r="O766" s="20">
        <v>1</v>
      </c>
      <c r="P766" s="20">
        <f>IFERROR(VLOOKUP(F766,Sheet2!$A:$F,4,0),"")</f>
        <v>1160.02</v>
      </c>
      <c r="Q766" s="20">
        <f>IFERROR(VLOOKUP(F766,Sheet2!$A:$F,5,0),"")</f>
        <v>1188.9000000000001</v>
      </c>
      <c r="R766" s="20">
        <f>IFERROR(VLOOKUP(F766,Sheet2!$A:$F,6,0),"")</f>
        <v>1270.83</v>
      </c>
      <c r="S766" s="48">
        <f t="shared" si="146"/>
        <v>580010</v>
      </c>
      <c r="T766" s="48">
        <f t="shared" si="147"/>
        <v>0</v>
      </c>
      <c r="U766" s="48">
        <f t="shared" si="148"/>
        <v>127083</v>
      </c>
      <c r="V766" s="48">
        <f t="shared" si="149"/>
        <v>707093</v>
      </c>
      <c r="W766" s="48">
        <f t="shared" si="150"/>
        <v>375570</v>
      </c>
      <c r="X766" s="48">
        <f t="shared" si="151"/>
        <v>5265</v>
      </c>
      <c r="Y766" s="48">
        <f t="shared" si="152"/>
        <v>10879.28</v>
      </c>
      <c r="Z766" s="48">
        <f t="shared" si="153"/>
        <v>1087.9280000000001</v>
      </c>
      <c r="AA766" s="48">
        <f t="shared" si="154"/>
        <v>10998.952080000001</v>
      </c>
      <c r="AB766" s="42">
        <f t="shared" si="155"/>
        <v>1110894.1600800001</v>
      </c>
    </row>
    <row r="767" spans="1:28" x14ac:dyDescent="0.25">
      <c r="A767" s="41">
        <v>45411</v>
      </c>
      <c r="B767" s="44" t="str">
        <f t="shared" si="144"/>
        <v>Apr</v>
      </c>
      <c r="C767" s="16" t="s">
        <v>53</v>
      </c>
      <c r="D767" s="16"/>
      <c r="E767" s="16" t="s">
        <v>135</v>
      </c>
      <c r="F767" s="16" t="s">
        <v>219</v>
      </c>
      <c r="G767" s="20" t="str">
        <f>IFERROR(VLOOKUP(F767,Sheet2!A:F,2,0),"")</f>
        <v>Club Whiskey</v>
      </c>
      <c r="H767" s="44">
        <f>IFERROR(VLOOKUP(F767,Sheet2!A:G,7,0),"")</f>
        <v>65</v>
      </c>
      <c r="I767" s="56">
        <f t="shared" si="156"/>
        <v>585</v>
      </c>
      <c r="J767" s="17">
        <v>79</v>
      </c>
      <c r="K767" s="21">
        <v>0</v>
      </c>
      <c r="L767" s="21">
        <v>100</v>
      </c>
      <c r="M767" s="21">
        <v>0</v>
      </c>
      <c r="N767" s="19">
        <f t="shared" si="145"/>
        <v>100</v>
      </c>
      <c r="O767" s="20">
        <v>1</v>
      </c>
      <c r="P767" s="20">
        <f>IFERROR(VLOOKUP(F767,Sheet2!$A:$F,4,0),"")</f>
        <v>1160.02</v>
      </c>
      <c r="Q767" s="20">
        <f>IFERROR(VLOOKUP(F767,Sheet2!$A:$F,5,0),"")</f>
        <v>1188.9000000000001</v>
      </c>
      <c r="R767" s="20">
        <f>IFERROR(VLOOKUP(F767,Sheet2!$A:$F,6,0),"")</f>
        <v>1270.83</v>
      </c>
      <c r="S767" s="48">
        <f t="shared" si="146"/>
        <v>0</v>
      </c>
      <c r="T767" s="48">
        <f t="shared" si="147"/>
        <v>118890.00000000001</v>
      </c>
      <c r="U767" s="48">
        <f t="shared" si="148"/>
        <v>0</v>
      </c>
      <c r="V767" s="48">
        <f t="shared" si="149"/>
        <v>118890.00000000001</v>
      </c>
      <c r="W767" s="48">
        <f t="shared" si="150"/>
        <v>62595</v>
      </c>
      <c r="X767" s="48">
        <f t="shared" si="151"/>
        <v>877.5</v>
      </c>
      <c r="Y767" s="48">
        <f t="shared" si="152"/>
        <v>1823.625</v>
      </c>
      <c r="Z767" s="48">
        <f t="shared" si="153"/>
        <v>182.36250000000001</v>
      </c>
      <c r="AA767" s="48">
        <f t="shared" si="154"/>
        <v>1843.6848749999999</v>
      </c>
      <c r="AB767" s="42">
        <f t="shared" si="155"/>
        <v>186212.17237499999</v>
      </c>
    </row>
    <row r="768" spans="1:28" x14ac:dyDescent="0.25">
      <c r="A768" s="41">
        <v>45411</v>
      </c>
      <c r="B768" s="44" t="str">
        <f t="shared" si="144"/>
        <v>Apr</v>
      </c>
      <c r="C768" s="16" t="s">
        <v>3</v>
      </c>
      <c r="D768" s="16"/>
      <c r="E768" s="16" t="s">
        <v>42</v>
      </c>
      <c r="F768" s="16" t="s">
        <v>216</v>
      </c>
      <c r="G768" s="20" t="str">
        <f>IFERROR(VLOOKUP(F768,Sheet2!A:F,2,0),"")</f>
        <v>Jugni Saunfi</v>
      </c>
      <c r="H768" s="44">
        <f>IFERROR(VLOOKUP(F768,Sheet2!A:G,7,0),"")</f>
        <v>50</v>
      </c>
      <c r="I768" s="56">
        <f t="shared" si="156"/>
        <v>3960</v>
      </c>
      <c r="J768" s="17">
        <v>194</v>
      </c>
      <c r="K768" s="21">
        <v>400</v>
      </c>
      <c r="L768" s="21">
        <v>300</v>
      </c>
      <c r="M768" s="21">
        <v>180</v>
      </c>
      <c r="N768" s="19">
        <f t="shared" si="145"/>
        <v>880</v>
      </c>
      <c r="O768" s="20">
        <v>1</v>
      </c>
      <c r="P768" s="20">
        <f>IFERROR(VLOOKUP(F768,Sheet2!$A:$F,4,0),"")</f>
        <v>919.43</v>
      </c>
      <c r="Q768" s="20">
        <f>IFERROR(VLOOKUP(F768,Sheet2!$A:$F,5,0),"")</f>
        <v>948.3</v>
      </c>
      <c r="R768" s="20">
        <f>IFERROR(VLOOKUP(F768,Sheet2!$A:$F,6,0),"")</f>
        <v>1030.25</v>
      </c>
      <c r="S768" s="48">
        <f t="shared" si="146"/>
        <v>367772</v>
      </c>
      <c r="T768" s="48">
        <f t="shared" si="147"/>
        <v>284490</v>
      </c>
      <c r="U768" s="48">
        <f t="shared" si="148"/>
        <v>185445</v>
      </c>
      <c r="V768" s="48">
        <f t="shared" si="149"/>
        <v>837707</v>
      </c>
      <c r="W768" s="48">
        <f t="shared" si="150"/>
        <v>423720</v>
      </c>
      <c r="X768" s="48">
        <f t="shared" si="151"/>
        <v>5940</v>
      </c>
      <c r="Y768" s="48">
        <f t="shared" si="152"/>
        <v>12673.67</v>
      </c>
      <c r="Z768" s="48">
        <f t="shared" si="153"/>
        <v>1267.3670000000002</v>
      </c>
      <c r="AA768" s="48">
        <f t="shared" si="154"/>
        <v>12813.08037</v>
      </c>
      <c r="AB768" s="42">
        <f t="shared" si="155"/>
        <v>1294121.1173700001</v>
      </c>
    </row>
    <row r="769" spans="1:28" x14ac:dyDescent="0.25">
      <c r="A769" s="41">
        <v>45411</v>
      </c>
      <c r="B769" s="44" t="str">
        <f t="shared" si="144"/>
        <v>Apr</v>
      </c>
      <c r="C769" s="16" t="s">
        <v>3</v>
      </c>
      <c r="D769" s="16"/>
      <c r="E769" s="16" t="s">
        <v>125</v>
      </c>
      <c r="F769" s="16" t="s">
        <v>217</v>
      </c>
      <c r="G769" s="20" t="str">
        <f>IFERROR(VLOOKUP(F769,Sheet2!A:F,2,0),"")</f>
        <v>Dollar Rum</v>
      </c>
      <c r="H769" s="44">
        <f>IFERROR(VLOOKUP(F769,Sheet2!A:G,7,0),"")</f>
        <v>65</v>
      </c>
      <c r="I769" s="56">
        <f t="shared" si="156"/>
        <v>1755</v>
      </c>
      <c r="J769" s="17">
        <v>195</v>
      </c>
      <c r="K769" s="21">
        <v>50</v>
      </c>
      <c r="L769" s="21">
        <v>150</v>
      </c>
      <c r="M769" s="21">
        <v>100</v>
      </c>
      <c r="N769" s="19">
        <f t="shared" si="145"/>
        <v>300</v>
      </c>
      <c r="O769" s="20">
        <v>1</v>
      </c>
      <c r="P769" s="20">
        <f>IFERROR(VLOOKUP(F769,Sheet2!$A:$F,4,0),"")</f>
        <v>1161.27</v>
      </c>
      <c r="Q769" s="20">
        <f>IFERROR(VLOOKUP(F769,Sheet2!$A:$F,5,0),"")</f>
        <v>1190.1300000000001</v>
      </c>
      <c r="R769" s="20">
        <f>IFERROR(VLOOKUP(F769,Sheet2!$A:$F,6,0),"")</f>
        <v>1272.08</v>
      </c>
      <c r="S769" s="48">
        <f t="shared" si="146"/>
        <v>58063.5</v>
      </c>
      <c r="T769" s="48">
        <f t="shared" si="147"/>
        <v>178519.50000000003</v>
      </c>
      <c r="U769" s="48">
        <f t="shared" si="148"/>
        <v>127208</v>
      </c>
      <c r="V769" s="48">
        <f t="shared" si="149"/>
        <v>363791</v>
      </c>
      <c r="W769" s="48">
        <f t="shared" si="150"/>
        <v>187785</v>
      </c>
      <c r="X769" s="48">
        <f t="shared" si="151"/>
        <v>2632.5</v>
      </c>
      <c r="Y769" s="48">
        <f t="shared" si="152"/>
        <v>5542.085</v>
      </c>
      <c r="Z769" s="48">
        <f t="shared" si="153"/>
        <v>554.20850000000007</v>
      </c>
      <c r="AA769" s="48">
        <f t="shared" si="154"/>
        <v>5603.0479349999996</v>
      </c>
      <c r="AB769" s="42">
        <f t="shared" si="155"/>
        <v>565907.84143499995</v>
      </c>
    </row>
    <row r="770" spans="1:28" x14ac:dyDescent="0.25">
      <c r="A770" s="41">
        <v>45411</v>
      </c>
      <c r="B770" s="44" t="str">
        <f t="shared" si="144"/>
        <v>Apr</v>
      </c>
      <c r="C770" s="16" t="s">
        <v>3</v>
      </c>
      <c r="D770" s="16"/>
      <c r="E770" s="16" t="s">
        <v>49</v>
      </c>
      <c r="F770" s="16" t="s">
        <v>217</v>
      </c>
      <c r="G770" s="20" t="str">
        <f>IFERROR(VLOOKUP(F770,Sheet2!A:F,2,0),"")</f>
        <v>Dollar Rum</v>
      </c>
      <c r="H770" s="44">
        <f>IFERROR(VLOOKUP(F770,Sheet2!A:G,7,0),"")</f>
        <v>65</v>
      </c>
      <c r="I770" s="56">
        <f t="shared" si="156"/>
        <v>1755</v>
      </c>
      <c r="J770" s="17">
        <v>196</v>
      </c>
      <c r="K770" s="21">
        <v>200</v>
      </c>
      <c r="L770" s="21">
        <v>100</v>
      </c>
      <c r="M770" s="21">
        <v>0</v>
      </c>
      <c r="N770" s="19">
        <f t="shared" si="145"/>
        <v>300</v>
      </c>
      <c r="O770" s="20">
        <v>1</v>
      </c>
      <c r="P770" s="20">
        <f>IFERROR(VLOOKUP(F770,Sheet2!$A:$F,4,0),"")</f>
        <v>1161.27</v>
      </c>
      <c r="Q770" s="20">
        <f>IFERROR(VLOOKUP(F770,Sheet2!$A:$F,5,0),"")</f>
        <v>1190.1300000000001</v>
      </c>
      <c r="R770" s="20">
        <f>IFERROR(VLOOKUP(F770,Sheet2!$A:$F,6,0),"")</f>
        <v>1272.08</v>
      </c>
      <c r="S770" s="48">
        <f t="shared" si="146"/>
        <v>232254</v>
      </c>
      <c r="T770" s="48">
        <f t="shared" si="147"/>
        <v>119013.00000000001</v>
      </c>
      <c r="U770" s="48">
        <f t="shared" si="148"/>
        <v>0</v>
      </c>
      <c r="V770" s="48">
        <f t="shared" si="149"/>
        <v>351267</v>
      </c>
      <c r="W770" s="48">
        <f t="shared" si="150"/>
        <v>187785</v>
      </c>
      <c r="X770" s="48">
        <f t="shared" si="151"/>
        <v>2632.5</v>
      </c>
      <c r="Y770" s="48">
        <f t="shared" si="152"/>
        <v>5416.8450000000003</v>
      </c>
      <c r="Z770" s="48">
        <f t="shared" si="153"/>
        <v>541.68450000000007</v>
      </c>
      <c r="AA770" s="48">
        <f t="shared" si="154"/>
        <v>5476.4302949999992</v>
      </c>
      <c r="AB770" s="42">
        <f t="shared" si="155"/>
        <v>553119.45979499992</v>
      </c>
    </row>
    <row r="771" spans="1:28" x14ac:dyDescent="0.25">
      <c r="A771" s="41">
        <v>45411</v>
      </c>
      <c r="B771" s="44" t="str">
        <f t="shared" si="144"/>
        <v>Apr</v>
      </c>
      <c r="C771" s="16" t="s">
        <v>3</v>
      </c>
      <c r="D771" s="16"/>
      <c r="E771" s="16" t="s">
        <v>125</v>
      </c>
      <c r="F771" s="16" t="s">
        <v>217</v>
      </c>
      <c r="G771" s="20" t="str">
        <f>IFERROR(VLOOKUP(F771,Sheet2!A:F,2,0),"")</f>
        <v>Dollar Rum</v>
      </c>
      <c r="H771" s="44">
        <f>IFERROR(VLOOKUP(F771,Sheet2!A:G,7,0),"")</f>
        <v>65</v>
      </c>
      <c r="I771" s="56">
        <f t="shared" si="156"/>
        <v>1755</v>
      </c>
      <c r="J771" s="17">
        <v>197</v>
      </c>
      <c r="K771" s="21">
        <v>50</v>
      </c>
      <c r="L771" s="21">
        <v>150</v>
      </c>
      <c r="M771" s="21">
        <v>100</v>
      </c>
      <c r="N771" s="19">
        <f t="shared" si="145"/>
        <v>300</v>
      </c>
      <c r="O771" s="20">
        <v>1</v>
      </c>
      <c r="P771" s="20">
        <f>IFERROR(VLOOKUP(F771,Sheet2!$A:$F,4,0),"")</f>
        <v>1161.27</v>
      </c>
      <c r="Q771" s="20">
        <f>IFERROR(VLOOKUP(F771,Sheet2!$A:$F,5,0),"")</f>
        <v>1190.1300000000001</v>
      </c>
      <c r="R771" s="20">
        <f>IFERROR(VLOOKUP(F771,Sheet2!$A:$F,6,0),"")</f>
        <v>1272.08</v>
      </c>
      <c r="S771" s="48">
        <f t="shared" si="146"/>
        <v>58063.5</v>
      </c>
      <c r="T771" s="48">
        <f t="shared" si="147"/>
        <v>178519.50000000003</v>
      </c>
      <c r="U771" s="48">
        <f t="shared" si="148"/>
        <v>127208</v>
      </c>
      <c r="V771" s="48">
        <f t="shared" si="149"/>
        <v>363791</v>
      </c>
      <c r="W771" s="48">
        <f t="shared" si="150"/>
        <v>187785</v>
      </c>
      <c r="X771" s="48">
        <f t="shared" si="151"/>
        <v>2632.5</v>
      </c>
      <c r="Y771" s="48">
        <f t="shared" si="152"/>
        <v>5542.085</v>
      </c>
      <c r="Z771" s="48">
        <f t="shared" si="153"/>
        <v>554.20850000000007</v>
      </c>
      <c r="AA771" s="48">
        <f t="shared" si="154"/>
        <v>5603.0479349999996</v>
      </c>
      <c r="AB771" s="42">
        <f t="shared" si="155"/>
        <v>565907.84143499995</v>
      </c>
    </row>
    <row r="772" spans="1:28" x14ac:dyDescent="0.25">
      <c r="A772" s="41">
        <v>45411</v>
      </c>
      <c r="B772" s="44" t="str">
        <f t="shared" si="144"/>
        <v>Apr</v>
      </c>
      <c r="C772" s="16" t="s">
        <v>3</v>
      </c>
      <c r="D772" s="16"/>
      <c r="E772" s="16" t="s">
        <v>142</v>
      </c>
      <c r="F772" s="16" t="s">
        <v>217</v>
      </c>
      <c r="G772" s="20" t="str">
        <f>IFERROR(VLOOKUP(F772,Sheet2!A:F,2,0),"")</f>
        <v>Dollar Rum</v>
      </c>
      <c r="H772" s="44">
        <f>IFERROR(VLOOKUP(F772,Sheet2!A:G,7,0),"")</f>
        <v>65</v>
      </c>
      <c r="I772" s="56">
        <f t="shared" si="156"/>
        <v>7020</v>
      </c>
      <c r="J772" s="17">
        <v>198</v>
      </c>
      <c r="K772" s="21">
        <v>900</v>
      </c>
      <c r="L772" s="21">
        <v>300</v>
      </c>
      <c r="M772" s="21">
        <v>0</v>
      </c>
      <c r="N772" s="19">
        <f t="shared" si="145"/>
        <v>1200</v>
      </c>
      <c r="O772" s="20">
        <v>1</v>
      </c>
      <c r="P772" s="20">
        <f>IFERROR(VLOOKUP(F772,Sheet2!$A:$F,4,0),"")</f>
        <v>1161.27</v>
      </c>
      <c r="Q772" s="20">
        <f>IFERROR(VLOOKUP(F772,Sheet2!$A:$F,5,0),"")</f>
        <v>1190.1300000000001</v>
      </c>
      <c r="R772" s="20">
        <f>IFERROR(VLOOKUP(F772,Sheet2!$A:$F,6,0),"")</f>
        <v>1272.08</v>
      </c>
      <c r="S772" s="48">
        <f t="shared" si="146"/>
        <v>1045143</v>
      </c>
      <c r="T772" s="48">
        <f t="shared" si="147"/>
        <v>357039.00000000006</v>
      </c>
      <c r="U772" s="48">
        <f t="shared" si="148"/>
        <v>0</v>
      </c>
      <c r="V772" s="48">
        <f t="shared" si="149"/>
        <v>1402182</v>
      </c>
      <c r="W772" s="48">
        <f t="shared" si="150"/>
        <v>751140</v>
      </c>
      <c r="X772" s="48">
        <f t="shared" si="151"/>
        <v>10530</v>
      </c>
      <c r="Y772" s="48">
        <f t="shared" si="152"/>
        <v>21638.52</v>
      </c>
      <c r="Z772" s="48">
        <f t="shared" si="153"/>
        <v>2163.8520000000003</v>
      </c>
      <c r="AA772" s="48">
        <f t="shared" si="154"/>
        <v>21876.543720000001</v>
      </c>
      <c r="AB772" s="42">
        <f t="shared" si="155"/>
        <v>2209530.9157199999</v>
      </c>
    </row>
    <row r="773" spans="1:28" x14ac:dyDescent="0.25">
      <c r="A773" s="41">
        <v>45411</v>
      </c>
      <c r="B773" s="44" t="str">
        <f t="shared" ref="B773:B836" si="157">TEXT(A773,"MMM")</f>
        <v>Apr</v>
      </c>
      <c r="C773" s="16" t="s">
        <v>3</v>
      </c>
      <c r="D773" s="16"/>
      <c r="E773" s="16" t="s">
        <v>143</v>
      </c>
      <c r="F773" s="16" t="s">
        <v>217</v>
      </c>
      <c r="G773" s="20" t="str">
        <f>IFERROR(VLOOKUP(F773,Sheet2!A:F,2,0),"")</f>
        <v>Dollar Rum</v>
      </c>
      <c r="H773" s="44">
        <f>IFERROR(VLOOKUP(F773,Sheet2!A:G,7,0),"")</f>
        <v>65</v>
      </c>
      <c r="I773" s="56">
        <f t="shared" si="156"/>
        <v>7020</v>
      </c>
      <c r="J773" s="17">
        <v>199</v>
      </c>
      <c r="K773" s="21">
        <v>500</v>
      </c>
      <c r="L773" s="21">
        <v>500</v>
      </c>
      <c r="M773" s="21">
        <v>200</v>
      </c>
      <c r="N773" s="19">
        <f t="shared" ref="N773:N836" si="158">SUM(K773:M773)</f>
        <v>1200</v>
      </c>
      <c r="O773" s="20">
        <v>1</v>
      </c>
      <c r="P773" s="20">
        <f>IFERROR(VLOOKUP(F773,Sheet2!$A:$F,4,0),"")</f>
        <v>1161.27</v>
      </c>
      <c r="Q773" s="20">
        <f>IFERROR(VLOOKUP(F773,Sheet2!$A:$F,5,0),"")</f>
        <v>1190.1300000000001</v>
      </c>
      <c r="R773" s="20">
        <f>IFERROR(VLOOKUP(F773,Sheet2!$A:$F,6,0),"")</f>
        <v>1272.08</v>
      </c>
      <c r="S773" s="48">
        <f t="shared" ref="S773:S836" si="159">IFERROR(K773*P773," ")</f>
        <v>580635</v>
      </c>
      <c r="T773" s="48">
        <f t="shared" ref="T773:T836" si="160">IFERROR(Q773*L773," ")</f>
        <v>595065</v>
      </c>
      <c r="U773" s="48">
        <f t="shared" ref="U773:U836" si="161">IFERROR(R773*M773," ")</f>
        <v>254416</v>
      </c>
      <c r="V773" s="48">
        <f t="shared" ref="V773:V836" si="162">SUM(S773:U773)</f>
        <v>1430116</v>
      </c>
      <c r="W773" s="48">
        <f t="shared" ref="W773:W836" si="163">IFERROR(IF(O773=1,I773*107)," ")+IFERROR(IF(O773=2,I773*53.5)," ")</f>
        <v>751140</v>
      </c>
      <c r="X773" s="48">
        <f t="shared" ref="X773:X836" si="164">I773*1.5</f>
        <v>10530</v>
      </c>
      <c r="Y773" s="48">
        <f t="shared" ref="Y773:Y836" si="165">IFERROR(SUM(V773:X773)*1%," ")</f>
        <v>21917.86</v>
      </c>
      <c r="Z773" s="48">
        <f t="shared" ref="Z773:Z836" si="166">IFERROR(Y773*10%," ")</f>
        <v>2191.7860000000001</v>
      </c>
      <c r="AA773" s="48">
        <f t="shared" ref="AA773:AA836" si="167">IFERROR(SUM(V773:Z773)*1%," ")</f>
        <v>22158.956459999998</v>
      </c>
      <c r="AB773" s="42">
        <f t="shared" ref="AB773:AB836" si="168">IFERROR(SUM(V773:AA773)," ")</f>
        <v>2238054.6024599997</v>
      </c>
    </row>
    <row r="774" spans="1:28" x14ac:dyDescent="0.25">
      <c r="A774" s="41">
        <v>45411</v>
      </c>
      <c r="B774" s="44" t="str">
        <f t="shared" si="157"/>
        <v>Apr</v>
      </c>
      <c r="C774" s="16" t="s">
        <v>3</v>
      </c>
      <c r="D774" s="16"/>
      <c r="E774" s="16" t="s">
        <v>61</v>
      </c>
      <c r="F774" s="16" t="s">
        <v>217</v>
      </c>
      <c r="G774" s="20" t="str">
        <f>IFERROR(VLOOKUP(F774,Sheet2!A:F,2,0),"")</f>
        <v>Dollar Rum</v>
      </c>
      <c r="H774" s="44">
        <f>IFERROR(VLOOKUP(F774,Sheet2!A:G,7,0),"")</f>
        <v>65</v>
      </c>
      <c r="I774" s="56">
        <f t="shared" ref="I774:I837" si="169">IF(H774=50,N774*4.5)+IF(H774=65,N774*5.85)</f>
        <v>5265</v>
      </c>
      <c r="J774" s="17">
        <v>200</v>
      </c>
      <c r="K774" s="21">
        <v>300</v>
      </c>
      <c r="L774" s="21">
        <v>300</v>
      </c>
      <c r="M774" s="21">
        <v>300</v>
      </c>
      <c r="N774" s="19">
        <f t="shared" si="158"/>
        <v>900</v>
      </c>
      <c r="O774" s="20">
        <v>1</v>
      </c>
      <c r="P774" s="20">
        <f>IFERROR(VLOOKUP(F774,Sheet2!$A:$F,4,0),"")</f>
        <v>1161.27</v>
      </c>
      <c r="Q774" s="20">
        <f>IFERROR(VLOOKUP(F774,Sheet2!$A:$F,5,0),"")</f>
        <v>1190.1300000000001</v>
      </c>
      <c r="R774" s="20">
        <f>IFERROR(VLOOKUP(F774,Sheet2!$A:$F,6,0),"")</f>
        <v>1272.08</v>
      </c>
      <c r="S774" s="48">
        <f t="shared" si="159"/>
        <v>348381</v>
      </c>
      <c r="T774" s="48">
        <f t="shared" si="160"/>
        <v>357039.00000000006</v>
      </c>
      <c r="U774" s="48">
        <f t="shared" si="161"/>
        <v>381624</v>
      </c>
      <c r="V774" s="48">
        <f t="shared" si="162"/>
        <v>1087044</v>
      </c>
      <c r="W774" s="48">
        <f t="shared" si="163"/>
        <v>563355</v>
      </c>
      <c r="X774" s="48">
        <f t="shared" si="164"/>
        <v>7897.5</v>
      </c>
      <c r="Y774" s="48">
        <f t="shared" si="165"/>
        <v>16582.965</v>
      </c>
      <c r="Z774" s="48">
        <f t="shared" si="166"/>
        <v>1658.2965000000002</v>
      </c>
      <c r="AA774" s="48">
        <f t="shared" si="167"/>
        <v>16765.377615000001</v>
      </c>
      <c r="AB774" s="42">
        <f t="shared" si="168"/>
        <v>1693303.1391149999</v>
      </c>
    </row>
    <row r="775" spans="1:28" x14ac:dyDescent="0.25">
      <c r="A775" s="41">
        <v>45411</v>
      </c>
      <c r="B775" s="44" t="str">
        <f t="shared" si="157"/>
        <v>Apr</v>
      </c>
      <c r="C775" s="16" t="s">
        <v>26</v>
      </c>
      <c r="D775" s="16"/>
      <c r="E775" s="16" t="s">
        <v>134</v>
      </c>
      <c r="F775" s="16" t="s">
        <v>213</v>
      </c>
      <c r="G775" s="20" t="str">
        <f>IFERROR(VLOOKUP(F775,Sheet2!A:F,2,0),"")</f>
        <v>Malwa</v>
      </c>
      <c r="H775" s="44">
        <f>IFERROR(VLOOKUP(F775,Sheet2!A:G,7,0),"")</f>
        <v>50</v>
      </c>
      <c r="I775" s="56">
        <f t="shared" si="169"/>
        <v>3150</v>
      </c>
      <c r="J775" s="17">
        <v>97</v>
      </c>
      <c r="K775" s="21">
        <v>700</v>
      </c>
      <c r="L775" s="21">
        <v>0</v>
      </c>
      <c r="M775" s="21">
        <v>0</v>
      </c>
      <c r="N775" s="19">
        <f t="shared" si="158"/>
        <v>700</v>
      </c>
      <c r="O775" s="20">
        <v>1</v>
      </c>
      <c r="P775" s="20">
        <f>IFERROR(VLOOKUP(F775,Sheet2!$A:$F,4,0),"")</f>
        <v>919.43</v>
      </c>
      <c r="Q775" s="20">
        <f>IFERROR(VLOOKUP(F775,Sheet2!$A:$F,5,0),"")</f>
        <v>948.3</v>
      </c>
      <c r="R775" s="20">
        <f>IFERROR(VLOOKUP(F775,Sheet2!$A:$F,6,0),"")</f>
        <v>1030.25</v>
      </c>
      <c r="S775" s="48">
        <f t="shared" si="159"/>
        <v>643601</v>
      </c>
      <c r="T775" s="48">
        <f t="shared" si="160"/>
        <v>0</v>
      </c>
      <c r="U775" s="48">
        <f t="shared" si="161"/>
        <v>0</v>
      </c>
      <c r="V775" s="48">
        <f t="shared" si="162"/>
        <v>643601</v>
      </c>
      <c r="W775" s="48">
        <f t="shared" si="163"/>
        <v>337050</v>
      </c>
      <c r="X775" s="48">
        <f t="shared" si="164"/>
        <v>4725</v>
      </c>
      <c r="Y775" s="48">
        <f t="shared" si="165"/>
        <v>9853.76</v>
      </c>
      <c r="Z775" s="48">
        <f t="shared" si="166"/>
        <v>985.37600000000009</v>
      </c>
      <c r="AA775" s="48">
        <f t="shared" si="167"/>
        <v>9962.1513600000017</v>
      </c>
      <c r="AB775" s="42">
        <f t="shared" si="168"/>
        <v>1006177.2873600001</v>
      </c>
    </row>
    <row r="776" spans="1:28" x14ac:dyDescent="0.25">
      <c r="A776" s="41">
        <v>45411</v>
      </c>
      <c r="B776" s="44" t="str">
        <f t="shared" si="157"/>
        <v>Apr</v>
      </c>
      <c r="C776" s="16" t="s">
        <v>26</v>
      </c>
      <c r="D776" s="16"/>
      <c r="E776" s="16" t="s">
        <v>134</v>
      </c>
      <c r="F776" s="16" t="s">
        <v>213</v>
      </c>
      <c r="G776" s="20" t="str">
        <f>IFERROR(VLOOKUP(F776,Sheet2!A:F,2,0),"")</f>
        <v>Malwa</v>
      </c>
      <c r="H776" s="44">
        <f>IFERROR(VLOOKUP(F776,Sheet2!A:G,7,0),"")</f>
        <v>50</v>
      </c>
      <c r="I776" s="56">
        <f t="shared" si="169"/>
        <v>3150</v>
      </c>
      <c r="J776" s="17">
        <v>98</v>
      </c>
      <c r="K776" s="21">
        <v>0</v>
      </c>
      <c r="L776" s="21">
        <v>300</v>
      </c>
      <c r="M776" s="21">
        <v>400</v>
      </c>
      <c r="N776" s="19">
        <f t="shared" si="158"/>
        <v>700</v>
      </c>
      <c r="O776" s="20">
        <v>1</v>
      </c>
      <c r="P776" s="20">
        <f>IFERROR(VLOOKUP(F776,Sheet2!$A:$F,4,0),"")</f>
        <v>919.43</v>
      </c>
      <c r="Q776" s="20">
        <f>IFERROR(VLOOKUP(F776,Sheet2!$A:$F,5,0),"")</f>
        <v>948.3</v>
      </c>
      <c r="R776" s="20">
        <f>IFERROR(VLOOKUP(F776,Sheet2!$A:$F,6,0),"")</f>
        <v>1030.25</v>
      </c>
      <c r="S776" s="48">
        <f t="shared" si="159"/>
        <v>0</v>
      </c>
      <c r="T776" s="48">
        <f t="shared" si="160"/>
        <v>284490</v>
      </c>
      <c r="U776" s="48">
        <f t="shared" si="161"/>
        <v>412100</v>
      </c>
      <c r="V776" s="48">
        <f t="shared" si="162"/>
        <v>696590</v>
      </c>
      <c r="W776" s="48">
        <f t="shared" si="163"/>
        <v>337050</v>
      </c>
      <c r="X776" s="48">
        <f t="shared" si="164"/>
        <v>4725</v>
      </c>
      <c r="Y776" s="48">
        <f t="shared" si="165"/>
        <v>10383.65</v>
      </c>
      <c r="Z776" s="48">
        <f t="shared" si="166"/>
        <v>1038.365</v>
      </c>
      <c r="AA776" s="48">
        <f t="shared" si="167"/>
        <v>10497.870149999999</v>
      </c>
      <c r="AB776" s="42">
        <f t="shared" si="168"/>
        <v>1060284.88515</v>
      </c>
    </row>
    <row r="777" spans="1:28" x14ac:dyDescent="0.25">
      <c r="A777" s="41">
        <v>45411</v>
      </c>
      <c r="B777" s="44" t="str">
        <f t="shared" si="157"/>
        <v>Apr</v>
      </c>
      <c r="C777" s="16" t="s">
        <v>26</v>
      </c>
      <c r="D777" s="16"/>
      <c r="E777" s="16" t="s">
        <v>94</v>
      </c>
      <c r="F777" s="16" t="s">
        <v>213</v>
      </c>
      <c r="G777" s="20" t="str">
        <f>IFERROR(VLOOKUP(F777,Sheet2!A:F,2,0),"")</f>
        <v>Malwa</v>
      </c>
      <c r="H777" s="44">
        <f>IFERROR(VLOOKUP(F777,Sheet2!A:G,7,0),"")</f>
        <v>50</v>
      </c>
      <c r="I777" s="56">
        <f t="shared" si="169"/>
        <v>2250</v>
      </c>
      <c r="J777" s="17">
        <v>99</v>
      </c>
      <c r="K777" s="21">
        <v>500</v>
      </c>
      <c r="L777" s="21">
        <v>0</v>
      </c>
      <c r="M777" s="21">
        <v>0</v>
      </c>
      <c r="N777" s="19">
        <f t="shared" si="158"/>
        <v>500</v>
      </c>
      <c r="O777" s="20">
        <v>1</v>
      </c>
      <c r="P777" s="20">
        <f>IFERROR(VLOOKUP(F777,Sheet2!$A:$F,4,0),"")</f>
        <v>919.43</v>
      </c>
      <c r="Q777" s="20">
        <f>IFERROR(VLOOKUP(F777,Sheet2!$A:$F,5,0),"")</f>
        <v>948.3</v>
      </c>
      <c r="R777" s="20">
        <f>IFERROR(VLOOKUP(F777,Sheet2!$A:$F,6,0),"")</f>
        <v>1030.25</v>
      </c>
      <c r="S777" s="48">
        <f t="shared" si="159"/>
        <v>459715</v>
      </c>
      <c r="T777" s="48">
        <f t="shared" si="160"/>
        <v>0</v>
      </c>
      <c r="U777" s="48">
        <f t="shared" si="161"/>
        <v>0</v>
      </c>
      <c r="V777" s="48">
        <f t="shared" si="162"/>
        <v>459715</v>
      </c>
      <c r="W777" s="48">
        <f t="shared" si="163"/>
        <v>240750</v>
      </c>
      <c r="X777" s="48">
        <f t="shared" si="164"/>
        <v>3375</v>
      </c>
      <c r="Y777" s="48">
        <f t="shared" si="165"/>
        <v>7038.4000000000005</v>
      </c>
      <c r="Z777" s="48">
        <f t="shared" si="166"/>
        <v>703.84000000000015</v>
      </c>
      <c r="AA777" s="48">
        <f t="shared" si="167"/>
        <v>7115.8224</v>
      </c>
      <c r="AB777" s="42">
        <f t="shared" si="168"/>
        <v>718698.06239999994</v>
      </c>
    </row>
    <row r="778" spans="1:28" x14ac:dyDescent="0.25">
      <c r="A778" s="41">
        <v>45411</v>
      </c>
      <c r="B778" s="44" t="str">
        <f t="shared" si="157"/>
        <v>Apr</v>
      </c>
      <c r="C778" s="16" t="s">
        <v>26</v>
      </c>
      <c r="D778" s="16"/>
      <c r="E778" s="16" t="s">
        <v>94</v>
      </c>
      <c r="F778" s="16" t="s">
        <v>213</v>
      </c>
      <c r="G778" s="20" t="str">
        <f>IFERROR(VLOOKUP(F778,Sheet2!A:F,2,0),"")</f>
        <v>Malwa</v>
      </c>
      <c r="H778" s="44">
        <f>IFERROR(VLOOKUP(F778,Sheet2!A:G,7,0),"")</f>
        <v>50</v>
      </c>
      <c r="I778" s="56">
        <f t="shared" si="169"/>
        <v>1800</v>
      </c>
      <c r="J778" s="17">
        <v>100</v>
      </c>
      <c r="K778" s="21">
        <v>0</v>
      </c>
      <c r="L778" s="21">
        <v>300</v>
      </c>
      <c r="M778" s="21">
        <v>100</v>
      </c>
      <c r="N778" s="19">
        <f t="shared" si="158"/>
        <v>400</v>
      </c>
      <c r="O778" s="20">
        <v>1</v>
      </c>
      <c r="P778" s="20">
        <f>IFERROR(VLOOKUP(F778,Sheet2!$A:$F,4,0),"")</f>
        <v>919.43</v>
      </c>
      <c r="Q778" s="20">
        <f>IFERROR(VLOOKUP(F778,Sheet2!$A:$F,5,0),"")</f>
        <v>948.3</v>
      </c>
      <c r="R778" s="20">
        <f>IFERROR(VLOOKUP(F778,Sheet2!$A:$F,6,0),"")</f>
        <v>1030.25</v>
      </c>
      <c r="S778" s="48">
        <f t="shared" si="159"/>
        <v>0</v>
      </c>
      <c r="T778" s="48">
        <f t="shared" si="160"/>
        <v>284490</v>
      </c>
      <c r="U778" s="48">
        <f t="shared" si="161"/>
        <v>103025</v>
      </c>
      <c r="V778" s="48">
        <f t="shared" si="162"/>
        <v>387515</v>
      </c>
      <c r="W778" s="48">
        <f t="shared" si="163"/>
        <v>192600</v>
      </c>
      <c r="X778" s="48">
        <f t="shared" si="164"/>
        <v>2700</v>
      </c>
      <c r="Y778" s="48">
        <f t="shared" si="165"/>
        <v>5828.1500000000005</v>
      </c>
      <c r="Z778" s="48">
        <f t="shared" si="166"/>
        <v>582.81500000000005</v>
      </c>
      <c r="AA778" s="48">
        <f t="shared" si="167"/>
        <v>5892.25965</v>
      </c>
      <c r="AB778" s="42">
        <f t="shared" si="168"/>
        <v>595118.22464999999</v>
      </c>
    </row>
    <row r="779" spans="1:28" x14ac:dyDescent="0.25">
      <c r="A779" s="41">
        <v>45411</v>
      </c>
      <c r="B779" s="44" t="str">
        <f t="shared" si="157"/>
        <v>Apr</v>
      </c>
      <c r="C779" s="16" t="s">
        <v>95</v>
      </c>
      <c r="D779" s="16"/>
      <c r="E779" s="16" t="s">
        <v>144</v>
      </c>
      <c r="F779" s="16" t="s">
        <v>216</v>
      </c>
      <c r="G779" s="20" t="str">
        <f>IFERROR(VLOOKUP(F779,Sheet2!A:F,2,0),"")</f>
        <v>Jugni Saunfi</v>
      </c>
      <c r="H779" s="44">
        <f>IFERROR(VLOOKUP(F779,Sheet2!A:G,7,0),"")</f>
        <v>50</v>
      </c>
      <c r="I779" s="56">
        <f t="shared" si="169"/>
        <v>6300</v>
      </c>
      <c r="J779" s="17">
        <v>6</v>
      </c>
      <c r="K779" s="21">
        <v>500</v>
      </c>
      <c r="L779" s="21">
        <v>500</v>
      </c>
      <c r="M779" s="21">
        <v>400</v>
      </c>
      <c r="N779" s="19">
        <f t="shared" si="158"/>
        <v>1400</v>
      </c>
      <c r="O779" s="20">
        <v>1</v>
      </c>
      <c r="P779" s="20">
        <f>IFERROR(VLOOKUP(F779,Sheet2!$A:$F,4,0),"")</f>
        <v>919.43</v>
      </c>
      <c r="Q779" s="20">
        <f>IFERROR(VLOOKUP(F779,Sheet2!$A:$F,5,0),"")</f>
        <v>948.3</v>
      </c>
      <c r="R779" s="20">
        <f>IFERROR(VLOOKUP(F779,Sheet2!$A:$F,6,0),"")</f>
        <v>1030.25</v>
      </c>
      <c r="S779" s="48">
        <f t="shared" si="159"/>
        <v>459715</v>
      </c>
      <c r="T779" s="48">
        <f t="shared" si="160"/>
        <v>474150</v>
      </c>
      <c r="U779" s="48">
        <f t="shared" si="161"/>
        <v>412100</v>
      </c>
      <c r="V779" s="48">
        <f t="shared" si="162"/>
        <v>1345965</v>
      </c>
      <c r="W779" s="48">
        <f t="shared" si="163"/>
        <v>674100</v>
      </c>
      <c r="X779" s="48">
        <f t="shared" si="164"/>
        <v>9450</v>
      </c>
      <c r="Y779" s="48">
        <f t="shared" si="165"/>
        <v>20295.150000000001</v>
      </c>
      <c r="Z779" s="48">
        <f t="shared" si="166"/>
        <v>2029.5150000000003</v>
      </c>
      <c r="AA779" s="48">
        <f t="shared" si="167"/>
        <v>20518.396649999999</v>
      </c>
      <c r="AB779" s="42">
        <f t="shared" si="168"/>
        <v>2072358.0616499998</v>
      </c>
    </row>
    <row r="780" spans="1:28" x14ac:dyDescent="0.25">
      <c r="A780" s="41">
        <v>45411</v>
      </c>
      <c r="B780" s="44" t="str">
        <f t="shared" si="157"/>
        <v>Apr</v>
      </c>
      <c r="C780" s="16" t="s">
        <v>95</v>
      </c>
      <c r="D780" s="16"/>
      <c r="E780" s="16" t="s">
        <v>144</v>
      </c>
      <c r="F780" s="16" t="s">
        <v>222</v>
      </c>
      <c r="G780" s="20" t="str">
        <f>IFERROR(VLOOKUP(F780,Sheet2!A:F,2,0),"")</f>
        <v>Khasa Santra</v>
      </c>
      <c r="H780" s="44">
        <f>IFERROR(VLOOKUP(F780,Sheet2!A:G,7,0),"")</f>
        <v>50</v>
      </c>
      <c r="I780" s="56">
        <f t="shared" si="169"/>
        <v>6300</v>
      </c>
      <c r="J780" s="17">
        <v>7</v>
      </c>
      <c r="K780" s="21">
        <v>600</v>
      </c>
      <c r="L780" s="21">
        <v>500</v>
      </c>
      <c r="M780" s="21">
        <v>300</v>
      </c>
      <c r="N780" s="19">
        <f t="shared" si="158"/>
        <v>1400</v>
      </c>
      <c r="O780" s="20">
        <v>1</v>
      </c>
      <c r="P780" s="20">
        <f>IFERROR(VLOOKUP(F780,Sheet2!$A:$F,4,0),"")</f>
        <v>919.43</v>
      </c>
      <c r="Q780" s="20">
        <f>IFERROR(VLOOKUP(F780,Sheet2!$A:$F,5,0),"")</f>
        <v>948.3</v>
      </c>
      <c r="R780" s="20">
        <f>IFERROR(VLOOKUP(F780,Sheet2!$A:$F,6,0),"")</f>
        <v>1030.25</v>
      </c>
      <c r="S780" s="48">
        <f t="shared" si="159"/>
        <v>551658</v>
      </c>
      <c r="T780" s="48">
        <f t="shared" si="160"/>
        <v>474150</v>
      </c>
      <c r="U780" s="48">
        <f t="shared" si="161"/>
        <v>309075</v>
      </c>
      <c r="V780" s="48">
        <f t="shared" si="162"/>
        <v>1334883</v>
      </c>
      <c r="W780" s="48">
        <f t="shared" si="163"/>
        <v>674100</v>
      </c>
      <c r="X780" s="48">
        <f t="shared" si="164"/>
        <v>9450</v>
      </c>
      <c r="Y780" s="48">
        <f t="shared" si="165"/>
        <v>20184.330000000002</v>
      </c>
      <c r="Z780" s="48">
        <f t="shared" si="166"/>
        <v>2018.4330000000002</v>
      </c>
      <c r="AA780" s="48">
        <f t="shared" si="167"/>
        <v>20406.357630000002</v>
      </c>
      <c r="AB780" s="42">
        <f t="shared" si="168"/>
        <v>2061042.12063</v>
      </c>
    </row>
    <row r="781" spans="1:28" x14ac:dyDescent="0.25">
      <c r="A781" s="41">
        <v>45411</v>
      </c>
      <c r="B781" s="44" t="str">
        <f t="shared" si="157"/>
        <v>Apr</v>
      </c>
      <c r="C781" s="16" t="s">
        <v>95</v>
      </c>
      <c r="D781" s="16"/>
      <c r="E781" s="16" t="s">
        <v>145</v>
      </c>
      <c r="F781" s="16" t="s">
        <v>222</v>
      </c>
      <c r="G781" s="20" t="str">
        <f>IFERROR(VLOOKUP(F781,Sheet2!A:F,2,0),"")</f>
        <v>Khasa Santra</v>
      </c>
      <c r="H781" s="44">
        <f>IFERROR(VLOOKUP(F781,Sheet2!A:G,7,0),"")</f>
        <v>50</v>
      </c>
      <c r="I781" s="56">
        <f t="shared" si="169"/>
        <v>6300</v>
      </c>
      <c r="J781" s="17">
        <v>8</v>
      </c>
      <c r="K781" s="21">
        <v>600</v>
      </c>
      <c r="L781" s="21">
        <v>500</v>
      </c>
      <c r="M781" s="21">
        <v>300</v>
      </c>
      <c r="N781" s="19">
        <f t="shared" si="158"/>
        <v>1400</v>
      </c>
      <c r="O781" s="20">
        <v>1</v>
      </c>
      <c r="P781" s="20">
        <f>IFERROR(VLOOKUP(F781,Sheet2!$A:$F,4,0),"")</f>
        <v>919.43</v>
      </c>
      <c r="Q781" s="20">
        <f>IFERROR(VLOOKUP(F781,Sheet2!$A:$F,5,0),"")</f>
        <v>948.3</v>
      </c>
      <c r="R781" s="20">
        <f>IFERROR(VLOOKUP(F781,Sheet2!$A:$F,6,0),"")</f>
        <v>1030.25</v>
      </c>
      <c r="S781" s="48">
        <f t="shared" si="159"/>
        <v>551658</v>
      </c>
      <c r="T781" s="48">
        <f t="shared" si="160"/>
        <v>474150</v>
      </c>
      <c r="U781" s="48">
        <f t="shared" si="161"/>
        <v>309075</v>
      </c>
      <c r="V781" s="48">
        <f t="shared" si="162"/>
        <v>1334883</v>
      </c>
      <c r="W781" s="48">
        <f t="shared" si="163"/>
        <v>674100</v>
      </c>
      <c r="X781" s="48">
        <f t="shared" si="164"/>
        <v>9450</v>
      </c>
      <c r="Y781" s="48">
        <f t="shared" si="165"/>
        <v>20184.330000000002</v>
      </c>
      <c r="Z781" s="48">
        <f t="shared" si="166"/>
        <v>2018.4330000000002</v>
      </c>
      <c r="AA781" s="48">
        <f t="shared" si="167"/>
        <v>20406.357630000002</v>
      </c>
      <c r="AB781" s="42">
        <f t="shared" si="168"/>
        <v>2061042.12063</v>
      </c>
    </row>
    <row r="782" spans="1:28" x14ac:dyDescent="0.25">
      <c r="A782" s="41">
        <v>45411</v>
      </c>
      <c r="B782" s="44" t="str">
        <f t="shared" si="157"/>
        <v>Apr</v>
      </c>
      <c r="C782" s="16" t="s">
        <v>86</v>
      </c>
      <c r="D782" s="16"/>
      <c r="E782" s="16" t="s">
        <v>87</v>
      </c>
      <c r="F782" s="16" t="s">
        <v>219</v>
      </c>
      <c r="G782" s="20" t="str">
        <f>IFERROR(VLOOKUP(F782,Sheet2!A:F,2,0),"")</f>
        <v>Club Whiskey</v>
      </c>
      <c r="H782" s="44">
        <f>IFERROR(VLOOKUP(F782,Sheet2!A:G,7,0),"")</f>
        <v>65</v>
      </c>
      <c r="I782" s="56">
        <f t="shared" si="169"/>
        <v>2632.5</v>
      </c>
      <c r="J782" s="17">
        <v>25</v>
      </c>
      <c r="K782" s="21">
        <v>450</v>
      </c>
      <c r="L782" s="21">
        <v>0</v>
      </c>
      <c r="M782" s="21">
        <v>0</v>
      </c>
      <c r="N782" s="19">
        <f t="shared" si="158"/>
        <v>450</v>
      </c>
      <c r="O782" s="20">
        <v>1</v>
      </c>
      <c r="P782" s="20">
        <f>IFERROR(VLOOKUP(F782,Sheet2!$A:$F,4,0),"")</f>
        <v>1160.02</v>
      </c>
      <c r="Q782" s="20">
        <f>IFERROR(VLOOKUP(F782,Sheet2!$A:$F,5,0),"")</f>
        <v>1188.9000000000001</v>
      </c>
      <c r="R782" s="20">
        <f>IFERROR(VLOOKUP(F782,Sheet2!$A:$F,6,0),"")</f>
        <v>1270.83</v>
      </c>
      <c r="S782" s="48">
        <f t="shared" si="159"/>
        <v>522009</v>
      </c>
      <c r="T782" s="48">
        <f t="shared" si="160"/>
        <v>0</v>
      </c>
      <c r="U782" s="48">
        <f t="shared" si="161"/>
        <v>0</v>
      </c>
      <c r="V782" s="48">
        <f t="shared" si="162"/>
        <v>522009</v>
      </c>
      <c r="W782" s="48">
        <f t="shared" si="163"/>
        <v>281677.5</v>
      </c>
      <c r="X782" s="48">
        <f t="shared" si="164"/>
        <v>3948.75</v>
      </c>
      <c r="Y782" s="48">
        <f t="shared" si="165"/>
        <v>8076.3525</v>
      </c>
      <c r="Z782" s="48">
        <f t="shared" si="166"/>
        <v>807.63525000000004</v>
      </c>
      <c r="AA782" s="48">
        <f t="shared" si="167"/>
        <v>8165.1923775000014</v>
      </c>
      <c r="AB782" s="42">
        <f t="shared" si="168"/>
        <v>824684.43012750009</v>
      </c>
    </row>
    <row r="783" spans="1:28" x14ac:dyDescent="0.25">
      <c r="A783" s="41">
        <v>45411</v>
      </c>
      <c r="B783" s="44" t="str">
        <f t="shared" si="157"/>
        <v>Apr</v>
      </c>
      <c r="C783" s="16" t="s">
        <v>86</v>
      </c>
      <c r="D783" s="16"/>
      <c r="E783" s="16" t="s">
        <v>87</v>
      </c>
      <c r="F783" s="16" t="s">
        <v>219</v>
      </c>
      <c r="G783" s="20" t="str">
        <f>IFERROR(VLOOKUP(F783,Sheet2!A:F,2,0),"")</f>
        <v>Club Whiskey</v>
      </c>
      <c r="H783" s="44">
        <f>IFERROR(VLOOKUP(F783,Sheet2!A:G,7,0),"")</f>
        <v>65</v>
      </c>
      <c r="I783" s="56">
        <f t="shared" si="169"/>
        <v>2632.5</v>
      </c>
      <c r="J783" s="17">
        <v>26</v>
      </c>
      <c r="K783" s="21">
        <v>450</v>
      </c>
      <c r="L783" s="21">
        <v>0</v>
      </c>
      <c r="M783" s="21">
        <v>0</v>
      </c>
      <c r="N783" s="19">
        <f t="shared" si="158"/>
        <v>450</v>
      </c>
      <c r="O783" s="20">
        <v>1</v>
      </c>
      <c r="P783" s="20">
        <f>IFERROR(VLOOKUP(F783,Sheet2!$A:$F,4,0),"")</f>
        <v>1160.02</v>
      </c>
      <c r="Q783" s="20">
        <f>IFERROR(VLOOKUP(F783,Sheet2!$A:$F,5,0),"")</f>
        <v>1188.9000000000001</v>
      </c>
      <c r="R783" s="20">
        <f>IFERROR(VLOOKUP(F783,Sheet2!$A:$F,6,0),"")</f>
        <v>1270.83</v>
      </c>
      <c r="S783" s="48">
        <f t="shared" si="159"/>
        <v>522009</v>
      </c>
      <c r="T783" s="48">
        <f t="shared" si="160"/>
        <v>0</v>
      </c>
      <c r="U783" s="48">
        <f t="shared" si="161"/>
        <v>0</v>
      </c>
      <c r="V783" s="48">
        <f t="shared" si="162"/>
        <v>522009</v>
      </c>
      <c r="W783" s="48">
        <f t="shared" si="163"/>
        <v>281677.5</v>
      </c>
      <c r="X783" s="48">
        <f t="shared" si="164"/>
        <v>3948.75</v>
      </c>
      <c r="Y783" s="48">
        <f t="shared" si="165"/>
        <v>8076.3525</v>
      </c>
      <c r="Z783" s="48">
        <f t="shared" si="166"/>
        <v>807.63525000000004</v>
      </c>
      <c r="AA783" s="48">
        <f t="shared" si="167"/>
        <v>8165.1923775000014</v>
      </c>
      <c r="AB783" s="42">
        <f t="shared" si="168"/>
        <v>824684.43012750009</v>
      </c>
    </row>
    <row r="784" spans="1:28" x14ac:dyDescent="0.25">
      <c r="A784" s="41">
        <v>45411</v>
      </c>
      <c r="B784" s="44" t="str">
        <f t="shared" si="157"/>
        <v>Apr</v>
      </c>
      <c r="C784" s="16" t="s">
        <v>86</v>
      </c>
      <c r="D784" s="16"/>
      <c r="E784" s="16" t="s">
        <v>87</v>
      </c>
      <c r="F784" s="16" t="s">
        <v>219</v>
      </c>
      <c r="G784" s="20" t="str">
        <f>IFERROR(VLOOKUP(F784,Sheet2!A:F,2,0),"")</f>
        <v>Club Whiskey</v>
      </c>
      <c r="H784" s="44">
        <f>IFERROR(VLOOKUP(F784,Sheet2!A:G,7,0),"")</f>
        <v>65</v>
      </c>
      <c r="I784" s="56">
        <f t="shared" si="169"/>
        <v>2340</v>
      </c>
      <c r="J784" s="17">
        <v>27</v>
      </c>
      <c r="K784" s="21">
        <v>0</v>
      </c>
      <c r="L784" s="21">
        <v>400</v>
      </c>
      <c r="M784" s="21">
        <v>0</v>
      </c>
      <c r="N784" s="19">
        <f t="shared" si="158"/>
        <v>400</v>
      </c>
      <c r="O784" s="20">
        <v>1</v>
      </c>
      <c r="P784" s="20">
        <f>IFERROR(VLOOKUP(F784,Sheet2!$A:$F,4,0),"")</f>
        <v>1160.02</v>
      </c>
      <c r="Q784" s="20">
        <f>IFERROR(VLOOKUP(F784,Sheet2!$A:$F,5,0),"")</f>
        <v>1188.9000000000001</v>
      </c>
      <c r="R784" s="20">
        <f>IFERROR(VLOOKUP(F784,Sheet2!$A:$F,6,0),"")</f>
        <v>1270.83</v>
      </c>
      <c r="S784" s="48">
        <f t="shared" si="159"/>
        <v>0</v>
      </c>
      <c r="T784" s="48">
        <f t="shared" si="160"/>
        <v>475560.00000000006</v>
      </c>
      <c r="U784" s="48">
        <f t="shared" si="161"/>
        <v>0</v>
      </c>
      <c r="V784" s="48">
        <f t="shared" si="162"/>
        <v>475560.00000000006</v>
      </c>
      <c r="W784" s="48">
        <f t="shared" si="163"/>
        <v>250380</v>
      </c>
      <c r="X784" s="48">
        <f t="shared" si="164"/>
        <v>3510</v>
      </c>
      <c r="Y784" s="48">
        <f t="shared" si="165"/>
        <v>7294.5</v>
      </c>
      <c r="Z784" s="48">
        <f t="shared" si="166"/>
        <v>729.45</v>
      </c>
      <c r="AA784" s="48">
        <f t="shared" si="167"/>
        <v>7374.7394999999997</v>
      </c>
      <c r="AB784" s="42">
        <f t="shared" si="168"/>
        <v>744848.68949999998</v>
      </c>
    </row>
    <row r="785" spans="1:28" x14ac:dyDescent="0.25">
      <c r="A785" s="41">
        <v>45411</v>
      </c>
      <c r="B785" s="44" t="str">
        <f t="shared" si="157"/>
        <v>Apr</v>
      </c>
      <c r="C785" s="16" t="s">
        <v>86</v>
      </c>
      <c r="D785" s="16"/>
      <c r="E785" s="16" t="s">
        <v>87</v>
      </c>
      <c r="F785" s="16" t="s">
        <v>219</v>
      </c>
      <c r="G785" s="20" t="str">
        <f>IFERROR(VLOOKUP(F785,Sheet2!A:F,2,0),"")</f>
        <v>Club Whiskey</v>
      </c>
      <c r="H785" s="44">
        <f>IFERROR(VLOOKUP(F785,Sheet2!A:G,7,0),"")</f>
        <v>65</v>
      </c>
      <c r="I785" s="56">
        <f t="shared" si="169"/>
        <v>585</v>
      </c>
      <c r="J785" s="17">
        <v>28</v>
      </c>
      <c r="K785" s="21">
        <v>0</v>
      </c>
      <c r="L785" s="21">
        <v>0</v>
      </c>
      <c r="M785" s="21">
        <v>100</v>
      </c>
      <c r="N785" s="19">
        <f t="shared" si="158"/>
        <v>100</v>
      </c>
      <c r="O785" s="20">
        <v>1</v>
      </c>
      <c r="P785" s="20">
        <f>IFERROR(VLOOKUP(F785,Sheet2!$A:$F,4,0),"")</f>
        <v>1160.02</v>
      </c>
      <c r="Q785" s="20">
        <f>IFERROR(VLOOKUP(F785,Sheet2!$A:$F,5,0),"")</f>
        <v>1188.9000000000001</v>
      </c>
      <c r="R785" s="20">
        <f>IFERROR(VLOOKUP(F785,Sheet2!$A:$F,6,0),"")</f>
        <v>1270.83</v>
      </c>
      <c r="S785" s="48">
        <f t="shared" si="159"/>
        <v>0</v>
      </c>
      <c r="T785" s="48">
        <f t="shared" si="160"/>
        <v>0</v>
      </c>
      <c r="U785" s="48">
        <f t="shared" si="161"/>
        <v>127083</v>
      </c>
      <c r="V785" s="48">
        <f t="shared" si="162"/>
        <v>127083</v>
      </c>
      <c r="W785" s="48">
        <f t="shared" si="163"/>
        <v>62595</v>
      </c>
      <c r="X785" s="48">
        <f t="shared" si="164"/>
        <v>877.5</v>
      </c>
      <c r="Y785" s="48">
        <f t="shared" si="165"/>
        <v>1905.5550000000001</v>
      </c>
      <c r="Z785" s="48">
        <f t="shared" si="166"/>
        <v>190.55550000000002</v>
      </c>
      <c r="AA785" s="48">
        <f t="shared" si="167"/>
        <v>1926.5161049999999</v>
      </c>
      <c r="AB785" s="42">
        <f t="shared" si="168"/>
        <v>194578.12660499997</v>
      </c>
    </row>
    <row r="786" spans="1:28" x14ac:dyDescent="0.25">
      <c r="A786" s="41">
        <v>45411</v>
      </c>
      <c r="B786" s="44" t="str">
        <f t="shared" si="157"/>
        <v>Apr</v>
      </c>
      <c r="C786" s="16" t="s">
        <v>44</v>
      </c>
      <c r="D786" s="16"/>
      <c r="E786" s="16" t="s">
        <v>45</v>
      </c>
      <c r="F786" s="16" t="s">
        <v>223</v>
      </c>
      <c r="G786" s="20" t="str">
        <f>IFERROR(VLOOKUP(F786,Sheet2!A:F,2,0),"")</f>
        <v>Jalwa Mota Santra</v>
      </c>
      <c r="H786" s="44">
        <f>IFERROR(VLOOKUP(F786,Sheet2!A:G,7,0),"")</f>
        <v>50</v>
      </c>
      <c r="I786" s="56">
        <f t="shared" si="169"/>
        <v>3150</v>
      </c>
      <c r="J786" s="17">
        <v>122</v>
      </c>
      <c r="K786" s="21">
        <v>300</v>
      </c>
      <c r="L786" s="21">
        <v>300</v>
      </c>
      <c r="M786" s="21">
        <v>100</v>
      </c>
      <c r="N786" s="19">
        <f t="shared" si="158"/>
        <v>700</v>
      </c>
      <c r="O786" s="20">
        <v>1</v>
      </c>
      <c r="P786" s="20">
        <f>IFERROR(VLOOKUP(F786,Sheet2!$A:$F,4,0),"")</f>
        <v>919.43</v>
      </c>
      <c r="Q786" s="20">
        <f>IFERROR(VLOOKUP(F786,Sheet2!$A:$F,5,0),"")</f>
        <v>948.3</v>
      </c>
      <c r="R786" s="20">
        <f>IFERROR(VLOOKUP(F786,Sheet2!$A:$F,6,0),"")</f>
        <v>1030.25</v>
      </c>
      <c r="S786" s="48">
        <f t="shared" si="159"/>
        <v>275829</v>
      </c>
      <c r="T786" s="48">
        <f t="shared" si="160"/>
        <v>284490</v>
      </c>
      <c r="U786" s="48">
        <f t="shared" si="161"/>
        <v>103025</v>
      </c>
      <c r="V786" s="48">
        <f t="shared" si="162"/>
        <v>663344</v>
      </c>
      <c r="W786" s="48">
        <f t="shared" si="163"/>
        <v>337050</v>
      </c>
      <c r="X786" s="48">
        <f t="shared" si="164"/>
        <v>4725</v>
      </c>
      <c r="Y786" s="48">
        <f t="shared" si="165"/>
        <v>10051.19</v>
      </c>
      <c r="Z786" s="48">
        <f t="shared" si="166"/>
        <v>1005.1190000000001</v>
      </c>
      <c r="AA786" s="48">
        <f t="shared" si="167"/>
        <v>10161.753089999998</v>
      </c>
      <c r="AB786" s="42">
        <f t="shared" si="168"/>
        <v>1026337.0620899999</v>
      </c>
    </row>
    <row r="787" spans="1:28" x14ac:dyDescent="0.25">
      <c r="A787" s="41">
        <v>45411</v>
      </c>
      <c r="B787" s="44" t="str">
        <f t="shared" si="157"/>
        <v>Apr</v>
      </c>
      <c r="C787" s="16" t="s">
        <v>44</v>
      </c>
      <c r="D787" s="16"/>
      <c r="E787" s="16" t="s">
        <v>45</v>
      </c>
      <c r="F787" s="16" t="s">
        <v>216</v>
      </c>
      <c r="G787" s="20" t="str">
        <f>IFERROR(VLOOKUP(F787,Sheet2!A:F,2,0),"")</f>
        <v>Jugni Saunfi</v>
      </c>
      <c r="H787" s="44">
        <f>IFERROR(VLOOKUP(F787,Sheet2!A:G,7,0),"")</f>
        <v>50</v>
      </c>
      <c r="I787" s="56">
        <f t="shared" si="169"/>
        <v>3150</v>
      </c>
      <c r="J787" s="17">
        <v>123</v>
      </c>
      <c r="K787" s="21">
        <v>300</v>
      </c>
      <c r="L787" s="21">
        <v>300</v>
      </c>
      <c r="M787" s="21">
        <v>100</v>
      </c>
      <c r="N787" s="19">
        <f t="shared" si="158"/>
        <v>700</v>
      </c>
      <c r="O787" s="20">
        <v>1</v>
      </c>
      <c r="P787" s="20">
        <f>IFERROR(VLOOKUP(F787,Sheet2!$A:$F,4,0),"")</f>
        <v>919.43</v>
      </c>
      <c r="Q787" s="20">
        <f>IFERROR(VLOOKUP(F787,Sheet2!$A:$F,5,0),"")</f>
        <v>948.3</v>
      </c>
      <c r="R787" s="20">
        <f>IFERROR(VLOOKUP(F787,Sheet2!$A:$F,6,0),"")</f>
        <v>1030.25</v>
      </c>
      <c r="S787" s="48">
        <f t="shared" si="159"/>
        <v>275829</v>
      </c>
      <c r="T787" s="48">
        <f t="shared" si="160"/>
        <v>284490</v>
      </c>
      <c r="U787" s="48">
        <f t="shared" si="161"/>
        <v>103025</v>
      </c>
      <c r="V787" s="48">
        <f t="shared" si="162"/>
        <v>663344</v>
      </c>
      <c r="W787" s="48">
        <f t="shared" si="163"/>
        <v>337050</v>
      </c>
      <c r="X787" s="48">
        <f t="shared" si="164"/>
        <v>4725</v>
      </c>
      <c r="Y787" s="48">
        <f t="shared" si="165"/>
        <v>10051.19</v>
      </c>
      <c r="Z787" s="48">
        <f t="shared" si="166"/>
        <v>1005.1190000000001</v>
      </c>
      <c r="AA787" s="48">
        <f t="shared" si="167"/>
        <v>10161.753089999998</v>
      </c>
      <c r="AB787" s="42">
        <f t="shared" si="168"/>
        <v>1026337.0620899999</v>
      </c>
    </row>
    <row r="788" spans="1:28" x14ac:dyDescent="0.25">
      <c r="A788" s="41">
        <v>45411</v>
      </c>
      <c r="B788" s="44" t="str">
        <f t="shared" si="157"/>
        <v>Apr</v>
      </c>
      <c r="C788" s="16" t="s">
        <v>44</v>
      </c>
      <c r="D788" s="16"/>
      <c r="E788" s="16" t="s">
        <v>79</v>
      </c>
      <c r="F788" s="16" t="s">
        <v>223</v>
      </c>
      <c r="G788" s="20" t="str">
        <f>IFERROR(VLOOKUP(F788,Sheet2!A:F,2,0),"")</f>
        <v>Jalwa Mota Santra</v>
      </c>
      <c r="H788" s="44">
        <f>IFERROR(VLOOKUP(F788,Sheet2!A:G,7,0),"")</f>
        <v>50</v>
      </c>
      <c r="I788" s="56">
        <f t="shared" si="169"/>
        <v>810</v>
      </c>
      <c r="J788" s="17">
        <v>124</v>
      </c>
      <c r="K788" s="21">
        <v>180</v>
      </c>
      <c r="L788" s="21">
        <v>0</v>
      </c>
      <c r="M788" s="21">
        <v>0</v>
      </c>
      <c r="N788" s="19">
        <f t="shared" si="158"/>
        <v>180</v>
      </c>
      <c r="O788" s="20">
        <v>1</v>
      </c>
      <c r="P788" s="20">
        <f>IFERROR(VLOOKUP(F788,Sheet2!$A:$F,4,0),"")</f>
        <v>919.43</v>
      </c>
      <c r="Q788" s="20">
        <f>IFERROR(VLOOKUP(F788,Sheet2!$A:$F,5,0),"")</f>
        <v>948.3</v>
      </c>
      <c r="R788" s="20">
        <f>IFERROR(VLOOKUP(F788,Sheet2!$A:$F,6,0),"")</f>
        <v>1030.25</v>
      </c>
      <c r="S788" s="48">
        <f t="shared" si="159"/>
        <v>165497.4</v>
      </c>
      <c r="T788" s="48">
        <f t="shared" si="160"/>
        <v>0</v>
      </c>
      <c r="U788" s="48">
        <f t="shared" si="161"/>
        <v>0</v>
      </c>
      <c r="V788" s="48">
        <f t="shared" si="162"/>
        <v>165497.4</v>
      </c>
      <c r="W788" s="48">
        <f t="shared" si="163"/>
        <v>86670</v>
      </c>
      <c r="X788" s="48">
        <f t="shared" si="164"/>
        <v>1215</v>
      </c>
      <c r="Y788" s="48">
        <f t="shared" si="165"/>
        <v>2533.8240000000001</v>
      </c>
      <c r="Z788" s="48">
        <f t="shared" si="166"/>
        <v>253.38240000000002</v>
      </c>
      <c r="AA788" s="48">
        <f t="shared" si="167"/>
        <v>2561.6960639999998</v>
      </c>
      <c r="AB788" s="42">
        <f t="shared" si="168"/>
        <v>258731.30246399998</v>
      </c>
    </row>
    <row r="789" spans="1:28" x14ac:dyDescent="0.25">
      <c r="A789" s="41">
        <v>45411</v>
      </c>
      <c r="B789" s="44" t="str">
        <f t="shared" si="157"/>
        <v>Apr</v>
      </c>
      <c r="C789" s="16" t="s">
        <v>44</v>
      </c>
      <c r="D789" s="16"/>
      <c r="E789" s="16" t="s">
        <v>79</v>
      </c>
      <c r="F789" s="16" t="s">
        <v>216</v>
      </c>
      <c r="G789" s="20" t="str">
        <f>IFERROR(VLOOKUP(F789,Sheet2!A:F,2,0),"")</f>
        <v>Jugni Saunfi</v>
      </c>
      <c r="H789" s="44">
        <f>IFERROR(VLOOKUP(F789,Sheet2!A:G,7,0),"")</f>
        <v>50</v>
      </c>
      <c r="I789" s="56">
        <f t="shared" si="169"/>
        <v>765</v>
      </c>
      <c r="J789" s="17">
        <v>124</v>
      </c>
      <c r="K789" s="21">
        <v>0</v>
      </c>
      <c r="L789" s="21">
        <v>170</v>
      </c>
      <c r="M789" s="21">
        <v>0</v>
      </c>
      <c r="N789" s="19">
        <f t="shared" si="158"/>
        <v>170</v>
      </c>
      <c r="O789" s="20">
        <v>1</v>
      </c>
      <c r="P789" s="20">
        <f>IFERROR(VLOOKUP(F789,Sheet2!$A:$F,4,0),"")</f>
        <v>919.43</v>
      </c>
      <c r="Q789" s="20">
        <f>IFERROR(VLOOKUP(F789,Sheet2!$A:$F,5,0),"")</f>
        <v>948.3</v>
      </c>
      <c r="R789" s="20">
        <f>IFERROR(VLOOKUP(F789,Sheet2!$A:$F,6,0),"")</f>
        <v>1030.25</v>
      </c>
      <c r="S789" s="48">
        <f t="shared" si="159"/>
        <v>0</v>
      </c>
      <c r="T789" s="48">
        <f t="shared" si="160"/>
        <v>161211</v>
      </c>
      <c r="U789" s="48">
        <f t="shared" si="161"/>
        <v>0</v>
      </c>
      <c r="V789" s="48">
        <f t="shared" si="162"/>
        <v>161211</v>
      </c>
      <c r="W789" s="48">
        <f t="shared" si="163"/>
        <v>81855</v>
      </c>
      <c r="X789" s="48">
        <f t="shared" si="164"/>
        <v>1147.5</v>
      </c>
      <c r="Y789" s="48">
        <f t="shared" si="165"/>
        <v>2442.1350000000002</v>
      </c>
      <c r="Z789" s="48">
        <f t="shared" si="166"/>
        <v>244.21350000000004</v>
      </c>
      <c r="AA789" s="48">
        <f t="shared" si="167"/>
        <v>2468.9984850000001</v>
      </c>
      <c r="AB789" s="42">
        <f t="shared" si="168"/>
        <v>249368.84698500001</v>
      </c>
    </row>
    <row r="790" spans="1:28" x14ac:dyDescent="0.25">
      <c r="A790" s="41">
        <v>45412</v>
      </c>
      <c r="B790" s="44" t="str">
        <f t="shared" si="157"/>
        <v>Apr</v>
      </c>
      <c r="C790" s="16" t="s">
        <v>60</v>
      </c>
      <c r="D790" s="16"/>
      <c r="E790" s="16" t="s">
        <v>101</v>
      </c>
      <c r="F790" s="16" t="s">
        <v>213</v>
      </c>
      <c r="G790" s="20" t="str">
        <f>IFERROR(VLOOKUP(F790,Sheet2!A:F,2,0),"")</f>
        <v>Malwa</v>
      </c>
      <c r="H790" s="44">
        <f>IFERROR(VLOOKUP(F790,Sheet2!A:G,7,0),"")</f>
        <v>50</v>
      </c>
      <c r="I790" s="56">
        <f t="shared" si="169"/>
        <v>1989</v>
      </c>
      <c r="J790" s="17">
        <v>44</v>
      </c>
      <c r="K790" s="21">
        <v>150</v>
      </c>
      <c r="L790" s="21">
        <v>250</v>
      </c>
      <c r="M790" s="21">
        <v>42</v>
      </c>
      <c r="N790" s="19">
        <f t="shared" si="158"/>
        <v>442</v>
      </c>
      <c r="O790" s="20">
        <v>1</v>
      </c>
      <c r="P790" s="20">
        <f>IFERROR(VLOOKUP(F790,Sheet2!$A:$F,4,0),"")</f>
        <v>919.43</v>
      </c>
      <c r="Q790" s="20">
        <f>IFERROR(VLOOKUP(F790,Sheet2!$A:$F,5,0),"")</f>
        <v>948.3</v>
      </c>
      <c r="R790" s="20">
        <f>IFERROR(VLOOKUP(F790,Sheet2!$A:$F,6,0),"")</f>
        <v>1030.25</v>
      </c>
      <c r="S790" s="48">
        <f t="shared" si="159"/>
        <v>137914.5</v>
      </c>
      <c r="T790" s="48">
        <f t="shared" si="160"/>
        <v>237075</v>
      </c>
      <c r="U790" s="48">
        <f t="shared" si="161"/>
        <v>43270.5</v>
      </c>
      <c r="V790" s="48">
        <f t="shared" si="162"/>
        <v>418260</v>
      </c>
      <c r="W790" s="48">
        <f t="shared" si="163"/>
        <v>212823</v>
      </c>
      <c r="X790" s="48">
        <f t="shared" si="164"/>
        <v>2983.5</v>
      </c>
      <c r="Y790" s="48">
        <f t="shared" si="165"/>
        <v>6340.665</v>
      </c>
      <c r="Z790" s="48">
        <f t="shared" si="166"/>
        <v>634.06650000000002</v>
      </c>
      <c r="AA790" s="48">
        <f t="shared" si="167"/>
        <v>6410.4123150000005</v>
      </c>
      <c r="AB790" s="42">
        <f t="shared" si="168"/>
        <v>647451.64381499996</v>
      </c>
    </row>
    <row r="791" spans="1:28" x14ac:dyDescent="0.25">
      <c r="A791" s="41">
        <v>45412</v>
      </c>
      <c r="B791" s="44" t="str">
        <f t="shared" si="157"/>
        <v>Apr</v>
      </c>
      <c r="C791" s="16" t="s">
        <v>53</v>
      </c>
      <c r="D791" s="16"/>
      <c r="E791" s="16" t="s">
        <v>153</v>
      </c>
      <c r="F791" s="16" t="s">
        <v>219</v>
      </c>
      <c r="G791" s="20" t="str">
        <f>IFERROR(VLOOKUP(F791,Sheet2!A:F,2,0),"")</f>
        <v>Club Whiskey</v>
      </c>
      <c r="H791" s="44">
        <f>IFERROR(VLOOKUP(F791,Sheet2!A:G,7,0),"")</f>
        <v>65</v>
      </c>
      <c r="I791" s="56">
        <f t="shared" si="169"/>
        <v>1170</v>
      </c>
      <c r="J791" s="17">
        <v>80</v>
      </c>
      <c r="K791" s="21">
        <v>140</v>
      </c>
      <c r="L791" s="21">
        <v>10</v>
      </c>
      <c r="M791" s="21">
        <v>50</v>
      </c>
      <c r="N791" s="19">
        <f t="shared" si="158"/>
        <v>200</v>
      </c>
      <c r="O791" s="20">
        <v>1</v>
      </c>
      <c r="P791" s="20">
        <f>IFERROR(VLOOKUP(F791,Sheet2!$A:$F,4,0),"")</f>
        <v>1160.02</v>
      </c>
      <c r="Q791" s="20">
        <f>IFERROR(VLOOKUP(F791,Sheet2!$A:$F,5,0),"")</f>
        <v>1188.9000000000001</v>
      </c>
      <c r="R791" s="20">
        <f>IFERROR(VLOOKUP(F791,Sheet2!$A:$F,6,0),"")</f>
        <v>1270.83</v>
      </c>
      <c r="S791" s="48">
        <f t="shared" si="159"/>
        <v>162402.79999999999</v>
      </c>
      <c r="T791" s="48">
        <f t="shared" si="160"/>
        <v>11889</v>
      </c>
      <c r="U791" s="48">
        <f t="shared" si="161"/>
        <v>63541.5</v>
      </c>
      <c r="V791" s="48">
        <f t="shared" si="162"/>
        <v>237833.3</v>
      </c>
      <c r="W791" s="48">
        <f t="shared" si="163"/>
        <v>125190</v>
      </c>
      <c r="X791" s="48">
        <f t="shared" si="164"/>
        <v>1755</v>
      </c>
      <c r="Y791" s="48">
        <f t="shared" si="165"/>
        <v>3647.7829999999999</v>
      </c>
      <c r="Z791" s="48">
        <f t="shared" si="166"/>
        <v>364.7783</v>
      </c>
      <c r="AA791" s="48">
        <f t="shared" si="167"/>
        <v>3687.9086130000001</v>
      </c>
      <c r="AB791" s="42">
        <f t="shared" si="168"/>
        <v>372478.769913</v>
      </c>
    </row>
    <row r="792" spans="1:28" x14ac:dyDescent="0.25">
      <c r="A792" s="41">
        <v>45412</v>
      </c>
      <c r="B792" s="44" t="str">
        <f t="shared" si="157"/>
        <v>Apr</v>
      </c>
      <c r="C792" s="16" t="s">
        <v>53</v>
      </c>
      <c r="D792" s="16"/>
      <c r="E792" s="16" t="s">
        <v>153</v>
      </c>
      <c r="F792" s="16" t="s">
        <v>216</v>
      </c>
      <c r="G792" s="20" t="str">
        <f>IFERROR(VLOOKUP(F792,Sheet2!A:F,2,0),"")</f>
        <v>Jugni Saunfi</v>
      </c>
      <c r="H792" s="44">
        <f>IFERROR(VLOOKUP(F792,Sheet2!A:G,7,0),"")</f>
        <v>50</v>
      </c>
      <c r="I792" s="56">
        <f t="shared" si="169"/>
        <v>450</v>
      </c>
      <c r="J792" s="17">
        <v>80</v>
      </c>
      <c r="K792" s="21">
        <v>0</v>
      </c>
      <c r="L792" s="21">
        <v>50</v>
      </c>
      <c r="M792" s="21">
        <v>50</v>
      </c>
      <c r="N792" s="19">
        <f t="shared" si="158"/>
        <v>100</v>
      </c>
      <c r="O792" s="20">
        <v>1</v>
      </c>
      <c r="P792" s="20">
        <f>IFERROR(VLOOKUP(F792,Sheet2!$A:$F,4,0),"")</f>
        <v>919.43</v>
      </c>
      <c r="Q792" s="20">
        <f>IFERROR(VLOOKUP(F792,Sheet2!$A:$F,5,0),"")</f>
        <v>948.3</v>
      </c>
      <c r="R792" s="20">
        <f>IFERROR(VLOOKUP(F792,Sheet2!$A:$F,6,0),"")</f>
        <v>1030.25</v>
      </c>
      <c r="S792" s="48">
        <f t="shared" si="159"/>
        <v>0</v>
      </c>
      <c r="T792" s="48">
        <f t="shared" si="160"/>
        <v>47415</v>
      </c>
      <c r="U792" s="48">
        <f t="shared" si="161"/>
        <v>51512.5</v>
      </c>
      <c r="V792" s="48">
        <f t="shared" si="162"/>
        <v>98927.5</v>
      </c>
      <c r="W792" s="48">
        <f t="shared" si="163"/>
        <v>48150</v>
      </c>
      <c r="X792" s="48">
        <f t="shared" si="164"/>
        <v>675</v>
      </c>
      <c r="Y792" s="48">
        <f t="shared" si="165"/>
        <v>1477.5250000000001</v>
      </c>
      <c r="Z792" s="48">
        <f t="shared" si="166"/>
        <v>147.75250000000003</v>
      </c>
      <c r="AA792" s="48">
        <f t="shared" si="167"/>
        <v>1493.777775</v>
      </c>
      <c r="AB792" s="42">
        <f t="shared" si="168"/>
        <v>150871.55527499999</v>
      </c>
    </row>
    <row r="793" spans="1:28" x14ac:dyDescent="0.25">
      <c r="A793" s="41">
        <v>45412</v>
      </c>
      <c r="B793" s="44" t="str">
        <f t="shared" si="157"/>
        <v>Apr</v>
      </c>
      <c r="C793" s="16" t="s">
        <v>53</v>
      </c>
      <c r="D793" s="16"/>
      <c r="E793" s="16" t="s">
        <v>119</v>
      </c>
      <c r="F793" s="16" t="s">
        <v>213</v>
      </c>
      <c r="G793" s="20" t="str">
        <f>IFERROR(VLOOKUP(F793,Sheet2!A:F,2,0),"")</f>
        <v>Malwa</v>
      </c>
      <c r="H793" s="44">
        <f>IFERROR(VLOOKUP(F793,Sheet2!A:G,7,0),"")</f>
        <v>50</v>
      </c>
      <c r="I793" s="56">
        <f t="shared" si="169"/>
        <v>1350</v>
      </c>
      <c r="J793" s="17">
        <v>81</v>
      </c>
      <c r="K793" s="21">
        <v>200</v>
      </c>
      <c r="L793" s="21">
        <v>0</v>
      </c>
      <c r="M793" s="21">
        <v>100</v>
      </c>
      <c r="N793" s="19">
        <f t="shared" si="158"/>
        <v>300</v>
      </c>
      <c r="O793" s="20">
        <v>1</v>
      </c>
      <c r="P793" s="20">
        <f>IFERROR(VLOOKUP(F793,Sheet2!$A:$F,4,0),"")</f>
        <v>919.43</v>
      </c>
      <c r="Q793" s="20">
        <f>IFERROR(VLOOKUP(F793,Sheet2!$A:$F,5,0),"")</f>
        <v>948.3</v>
      </c>
      <c r="R793" s="20">
        <f>IFERROR(VLOOKUP(F793,Sheet2!$A:$F,6,0),"")</f>
        <v>1030.25</v>
      </c>
      <c r="S793" s="48">
        <f t="shared" si="159"/>
        <v>183886</v>
      </c>
      <c r="T793" s="48">
        <f t="shared" si="160"/>
        <v>0</v>
      </c>
      <c r="U793" s="48">
        <f t="shared" si="161"/>
        <v>103025</v>
      </c>
      <c r="V793" s="48">
        <f t="shared" si="162"/>
        <v>286911</v>
      </c>
      <c r="W793" s="48">
        <f t="shared" si="163"/>
        <v>144450</v>
      </c>
      <c r="X793" s="48">
        <f t="shared" si="164"/>
        <v>2025</v>
      </c>
      <c r="Y793" s="48">
        <f t="shared" si="165"/>
        <v>4333.8599999999997</v>
      </c>
      <c r="Z793" s="48">
        <f t="shared" si="166"/>
        <v>433.38599999999997</v>
      </c>
      <c r="AA793" s="48">
        <f t="shared" si="167"/>
        <v>4381.5324600000004</v>
      </c>
      <c r="AB793" s="42">
        <f t="shared" si="168"/>
        <v>442534.77846</v>
      </c>
    </row>
    <row r="794" spans="1:28" x14ac:dyDescent="0.25">
      <c r="A794" s="41">
        <v>45412</v>
      </c>
      <c r="B794" s="44" t="str">
        <f t="shared" si="157"/>
        <v>Apr</v>
      </c>
      <c r="C794" s="16" t="s">
        <v>53</v>
      </c>
      <c r="D794" s="16"/>
      <c r="E794" s="16" t="s">
        <v>119</v>
      </c>
      <c r="F794" s="16" t="s">
        <v>217</v>
      </c>
      <c r="G794" s="20" t="str">
        <f>IFERROR(VLOOKUP(F794,Sheet2!A:F,2,0),"")</f>
        <v>Dollar Rum</v>
      </c>
      <c r="H794" s="44">
        <f>IFERROR(VLOOKUP(F794,Sheet2!A:G,7,0),"")</f>
        <v>65</v>
      </c>
      <c r="I794" s="56">
        <f t="shared" si="169"/>
        <v>6435</v>
      </c>
      <c r="J794" s="17">
        <v>81</v>
      </c>
      <c r="K794" s="21">
        <v>700</v>
      </c>
      <c r="L794" s="21">
        <v>200</v>
      </c>
      <c r="M794" s="21">
        <v>200</v>
      </c>
      <c r="N794" s="19">
        <f t="shared" si="158"/>
        <v>1100</v>
      </c>
      <c r="O794" s="20">
        <v>1</v>
      </c>
      <c r="P794" s="20">
        <f>IFERROR(VLOOKUP(F794,Sheet2!$A:$F,4,0),"")</f>
        <v>1161.27</v>
      </c>
      <c r="Q794" s="20">
        <f>IFERROR(VLOOKUP(F794,Sheet2!$A:$F,5,0),"")</f>
        <v>1190.1300000000001</v>
      </c>
      <c r="R794" s="20">
        <f>IFERROR(VLOOKUP(F794,Sheet2!$A:$F,6,0),"")</f>
        <v>1272.08</v>
      </c>
      <c r="S794" s="48">
        <f t="shared" si="159"/>
        <v>812889</v>
      </c>
      <c r="T794" s="48">
        <f t="shared" si="160"/>
        <v>238026.00000000003</v>
      </c>
      <c r="U794" s="48">
        <f t="shared" si="161"/>
        <v>254416</v>
      </c>
      <c r="V794" s="48">
        <f t="shared" si="162"/>
        <v>1305331</v>
      </c>
      <c r="W794" s="48">
        <f t="shared" si="163"/>
        <v>688545</v>
      </c>
      <c r="X794" s="48">
        <f t="shared" si="164"/>
        <v>9652.5</v>
      </c>
      <c r="Y794" s="48">
        <f t="shared" si="165"/>
        <v>20035.285</v>
      </c>
      <c r="Z794" s="48">
        <f t="shared" si="166"/>
        <v>2003.5285000000001</v>
      </c>
      <c r="AA794" s="48">
        <f t="shared" si="167"/>
        <v>20255.673135000001</v>
      </c>
      <c r="AB794" s="42">
        <f t="shared" si="168"/>
        <v>2045822.986635</v>
      </c>
    </row>
    <row r="795" spans="1:28" x14ac:dyDescent="0.25">
      <c r="A795" s="41">
        <v>45412</v>
      </c>
      <c r="B795" s="44" t="str">
        <f t="shared" si="157"/>
        <v>Apr</v>
      </c>
      <c r="C795" s="16" t="s">
        <v>3</v>
      </c>
      <c r="D795" s="16"/>
      <c r="E795" s="16" t="s">
        <v>103</v>
      </c>
      <c r="F795" s="16" t="s">
        <v>217</v>
      </c>
      <c r="G795" s="20" t="str">
        <f>IFERROR(VLOOKUP(F795,Sheet2!A:F,2,0),"")</f>
        <v>Dollar Rum</v>
      </c>
      <c r="H795" s="44">
        <f>IFERROR(VLOOKUP(F795,Sheet2!A:G,7,0),"")</f>
        <v>65</v>
      </c>
      <c r="I795" s="56">
        <f t="shared" si="169"/>
        <v>4094.9999999999995</v>
      </c>
      <c r="J795" s="17">
        <v>201</v>
      </c>
      <c r="K795" s="21">
        <v>400</v>
      </c>
      <c r="L795" s="21">
        <v>150</v>
      </c>
      <c r="M795" s="21">
        <v>150</v>
      </c>
      <c r="N795" s="19">
        <f t="shared" si="158"/>
        <v>700</v>
      </c>
      <c r="O795" s="20">
        <v>1</v>
      </c>
      <c r="P795" s="20">
        <f>IFERROR(VLOOKUP(F795,Sheet2!$A:$F,4,0),"")</f>
        <v>1161.27</v>
      </c>
      <c r="Q795" s="20">
        <f>IFERROR(VLOOKUP(F795,Sheet2!$A:$F,5,0),"")</f>
        <v>1190.1300000000001</v>
      </c>
      <c r="R795" s="20">
        <f>IFERROR(VLOOKUP(F795,Sheet2!$A:$F,6,0),"")</f>
        <v>1272.08</v>
      </c>
      <c r="S795" s="48">
        <f t="shared" si="159"/>
        <v>464508</v>
      </c>
      <c r="T795" s="48">
        <f t="shared" si="160"/>
        <v>178519.50000000003</v>
      </c>
      <c r="U795" s="48">
        <f t="shared" si="161"/>
        <v>190812</v>
      </c>
      <c r="V795" s="48">
        <f t="shared" si="162"/>
        <v>833839.5</v>
      </c>
      <c r="W795" s="48">
        <f t="shared" si="163"/>
        <v>438164.99999999994</v>
      </c>
      <c r="X795" s="48">
        <f t="shared" si="164"/>
        <v>6142.4999999999991</v>
      </c>
      <c r="Y795" s="48">
        <f t="shared" si="165"/>
        <v>12781.470000000001</v>
      </c>
      <c r="Z795" s="48">
        <f t="shared" si="166"/>
        <v>1278.1470000000002</v>
      </c>
      <c r="AA795" s="48">
        <f t="shared" si="167"/>
        <v>12922.066170000002</v>
      </c>
      <c r="AB795" s="42">
        <f t="shared" si="168"/>
        <v>1305128.6831700001</v>
      </c>
    </row>
    <row r="796" spans="1:28" x14ac:dyDescent="0.25">
      <c r="A796" s="41">
        <v>45412</v>
      </c>
      <c r="B796" s="44" t="str">
        <f t="shared" si="157"/>
        <v>Apr</v>
      </c>
      <c r="C796" s="16" t="s">
        <v>3</v>
      </c>
      <c r="D796" s="16"/>
      <c r="E796" s="16" t="s">
        <v>61</v>
      </c>
      <c r="F796" s="16" t="s">
        <v>216</v>
      </c>
      <c r="G796" s="20" t="str">
        <f>IFERROR(VLOOKUP(F796,Sheet2!A:F,2,0),"")</f>
        <v>Jugni Saunfi</v>
      </c>
      <c r="H796" s="44">
        <f>IFERROR(VLOOKUP(F796,Sheet2!A:G,7,0),"")</f>
        <v>50</v>
      </c>
      <c r="I796" s="56">
        <f t="shared" si="169"/>
        <v>1350</v>
      </c>
      <c r="J796" s="17">
        <v>202</v>
      </c>
      <c r="K796" s="21">
        <v>100</v>
      </c>
      <c r="L796" s="21">
        <v>100</v>
      </c>
      <c r="M796" s="21">
        <v>100</v>
      </c>
      <c r="N796" s="19">
        <f t="shared" si="158"/>
        <v>300</v>
      </c>
      <c r="O796" s="20">
        <v>1</v>
      </c>
      <c r="P796" s="20">
        <f>IFERROR(VLOOKUP(F796,Sheet2!$A:$F,4,0),"")</f>
        <v>919.43</v>
      </c>
      <c r="Q796" s="20">
        <f>IFERROR(VLOOKUP(F796,Sheet2!$A:$F,5,0),"")</f>
        <v>948.3</v>
      </c>
      <c r="R796" s="20">
        <f>IFERROR(VLOOKUP(F796,Sheet2!$A:$F,6,0),"")</f>
        <v>1030.25</v>
      </c>
      <c r="S796" s="48">
        <f t="shared" si="159"/>
        <v>91943</v>
      </c>
      <c r="T796" s="48">
        <f t="shared" si="160"/>
        <v>94830</v>
      </c>
      <c r="U796" s="48">
        <f t="shared" si="161"/>
        <v>103025</v>
      </c>
      <c r="V796" s="48">
        <f t="shared" si="162"/>
        <v>289798</v>
      </c>
      <c r="W796" s="48">
        <f t="shared" si="163"/>
        <v>144450</v>
      </c>
      <c r="X796" s="48">
        <f t="shared" si="164"/>
        <v>2025</v>
      </c>
      <c r="Y796" s="48">
        <f t="shared" si="165"/>
        <v>4362.7300000000005</v>
      </c>
      <c r="Z796" s="48">
        <f t="shared" si="166"/>
        <v>436.27300000000008</v>
      </c>
      <c r="AA796" s="48">
        <f t="shared" si="167"/>
        <v>4410.7200299999995</v>
      </c>
      <c r="AB796" s="42">
        <f t="shared" si="168"/>
        <v>445482.72302999999</v>
      </c>
    </row>
    <row r="797" spans="1:28" x14ac:dyDescent="0.25">
      <c r="A797" s="41">
        <v>45412</v>
      </c>
      <c r="B797" s="44" t="str">
        <f t="shared" si="157"/>
        <v>Apr</v>
      </c>
      <c r="C797" s="16" t="s">
        <v>3</v>
      </c>
      <c r="D797" s="16"/>
      <c r="E797" s="16" t="s">
        <v>34</v>
      </c>
      <c r="F797" s="16" t="s">
        <v>217</v>
      </c>
      <c r="G797" s="20" t="str">
        <f>IFERROR(VLOOKUP(F797,Sheet2!A:F,2,0),"")</f>
        <v>Dollar Rum</v>
      </c>
      <c r="H797" s="44">
        <f>IFERROR(VLOOKUP(F797,Sheet2!A:G,7,0),"")</f>
        <v>65</v>
      </c>
      <c r="I797" s="56">
        <f t="shared" si="169"/>
        <v>1462.5</v>
      </c>
      <c r="J797" s="17">
        <v>203</v>
      </c>
      <c r="K797" s="21">
        <v>0</v>
      </c>
      <c r="L797" s="21">
        <v>250</v>
      </c>
      <c r="M797" s="21">
        <v>0</v>
      </c>
      <c r="N797" s="19">
        <f t="shared" si="158"/>
        <v>250</v>
      </c>
      <c r="O797" s="20">
        <v>1</v>
      </c>
      <c r="P797" s="20">
        <f>IFERROR(VLOOKUP(F797,Sheet2!$A:$F,4,0),"")</f>
        <v>1161.27</v>
      </c>
      <c r="Q797" s="20">
        <f>IFERROR(VLOOKUP(F797,Sheet2!$A:$F,5,0),"")</f>
        <v>1190.1300000000001</v>
      </c>
      <c r="R797" s="20">
        <f>IFERROR(VLOOKUP(F797,Sheet2!$A:$F,6,0),"")</f>
        <v>1272.08</v>
      </c>
      <c r="S797" s="48">
        <f t="shared" si="159"/>
        <v>0</v>
      </c>
      <c r="T797" s="48">
        <f t="shared" si="160"/>
        <v>297532.5</v>
      </c>
      <c r="U797" s="48">
        <f t="shared" si="161"/>
        <v>0</v>
      </c>
      <c r="V797" s="48">
        <f t="shared" si="162"/>
        <v>297532.5</v>
      </c>
      <c r="W797" s="48">
        <f t="shared" si="163"/>
        <v>156487.5</v>
      </c>
      <c r="X797" s="48">
        <f t="shared" si="164"/>
        <v>2193.75</v>
      </c>
      <c r="Y797" s="48">
        <f t="shared" si="165"/>
        <v>4562.1374999999998</v>
      </c>
      <c r="Z797" s="48">
        <f t="shared" si="166"/>
        <v>456.21375</v>
      </c>
      <c r="AA797" s="48">
        <f t="shared" si="167"/>
        <v>4612.3210125000005</v>
      </c>
      <c r="AB797" s="42">
        <f t="shared" si="168"/>
        <v>465844.42226249998</v>
      </c>
    </row>
    <row r="798" spans="1:28" x14ac:dyDescent="0.25">
      <c r="A798" s="41">
        <v>45412</v>
      </c>
      <c r="B798" s="44" t="str">
        <f t="shared" si="157"/>
        <v>Apr</v>
      </c>
      <c r="C798" s="16" t="s">
        <v>3</v>
      </c>
      <c r="D798" s="16"/>
      <c r="E798" s="16" t="s">
        <v>61</v>
      </c>
      <c r="F798" s="16" t="s">
        <v>221</v>
      </c>
      <c r="G798" s="20" t="str">
        <f>IFERROR(VLOOKUP(F798,Sheet2!A:F,2,0),"")</f>
        <v>Jugni Apple Vodka</v>
      </c>
      <c r="H798" s="44">
        <f>IFERROR(VLOOKUP(F798,Sheet2!A:G,7,0),"")</f>
        <v>50</v>
      </c>
      <c r="I798" s="56">
        <f t="shared" si="169"/>
        <v>301.5</v>
      </c>
      <c r="J798" s="17">
        <v>204</v>
      </c>
      <c r="K798" s="21">
        <v>35</v>
      </c>
      <c r="L798" s="21">
        <v>32</v>
      </c>
      <c r="M798" s="21">
        <v>0</v>
      </c>
      <c r="N798" s="19">
        <f t="shared" si="158"/>
        <v>67</v>
      </c>
      <c r="O798" s="20">
        <v>1</v>
      </c>
      <c r="P798" s="20">
        <f>IFERROR(VLOOKUP(F798,Sheet2!$A:$F,4,0),"")</f>
        <v>919.43</v>
      </c>
      <c r="Q798" s="20">
        <f>IFERROR(VLOOKUP(F798,Sheet2!$A:$F,5,0),"")</f>
        <v>948.3</v>
      </c>
      <c r="R798" s="20">
        <f>IFERROR(VLOOKUP(F798,Sheet2!$A:$F,6,0),"")</f>
        <v>1030.25</v>
      </c>
      <c r="S798" s="48">
        <f t="shared" si="159"/>
        <v>32180.05</v>
      </c>
      <c r="T798" s="48">
        <f t="shared" si="160"/>
        <v>30345.599999999999</v>
      </c>
      <c r="U798" s="48">
        <f t="shared" si="161"/>
        <v>0</v>
      </c>
      <c r="V798" s="48">
        <f t="shared" si="162"/>
        <v>62525.649999999994</v>
      </c>
      <c r="W798" s="48">
        <f t="shared" si="163"/>
        <v>32260.5</v>
      </c>
      <c r="X798" s="48">
        <f t="shared" si="164"/>
        <v>452.25</v>
      </c>
      <c r="Y798" s="48">
        <f t="shared" si="165"/>
        <v>952.38400000000001</v>
      </c>
      <c r="Z798" s="48">
        <f t="shared" si="166"/>
        <v>95.238400000000013</v>
      </c>
      <c r="AA798" s="48">
        <f t="shared" si="167"/>
        <v>962.86022400000002</v>
      </c>
      <c r="AB798" s="42">
        <f t="shared" si="168"/>
        <v>97248.882624000005</v>
      </c>
    </row>
    <row r="799" spans="1:28" x14ac:dyDescent="0.25">
      <c r="A799" s="41">
        <v>45412</v>
      </c>
      <c r="B799" s="44" t="str">
        <f t="shared" si="157"/>
        <v>Apr</v>
      </c>
      <c r="C799" s="16" t="s">
        <v>3</v>
      </c>
      <c r="D799" s="16"/>
      <c r="E799" s="16" t="s">
        <v>61</v>
      </c>
      <c r="F799" s="16" t="s">
        <v>216</v>
      </c>
      <c r="G799" s="20" t="str">
        <f>IFERROR(VLOOKUP(F799,Sheet2!A:F,2,0),"")</f>
        <v>Jugni Saunfi</v>
      </c>
      <c r="H799" s="44">
        <f>IFERROR(VLOOKUP(F799,Sheet2!A:G,7,0),"")</f>
        <v>50</v>
      </c>
      <c r="I799" s="56">
        <f t="shared" si="169"/>
        <v>675</v>
      </c>
      <c r="J799" s="17">
        <v>204</v>
      </c>
      <c r="K799" s="21">
        <v>0</v>
      </c>
      <c r="L799" s="21">
        <v>75</v>
      </c>
      <c r="M799" s="21">
        <v>75</v>
      </c>
      <c r="N799" s="19">
        <f t="shared" si="158"/>
        <v>150</v>
      </c>
      <c r="O799" s="20">
        <v>1</v>
      </c>
      <c r="P799" s="20">
        <f>IFERROR(VLOOKUP(F799,Sheet2!$A:$F,4,0),"")</f>
        <v>919.43</v>
      </c>
      <c r="Q799" s="20">
        <f>IFERROR(VLOOKUP(F799,Sheet2!$A:$F,5,0),"")</f>
        <v>948.3</v>
      </c>
      <c r="R799" s="20">
        <f>IFERROR(VLOOKUP(F799,Sheet2!$A:$F,6,0),"")</f>
        <v>1030.25</v>
      </c>
      <c r="S799" s="48">
        <f t="shared" si="159"/>
        <v>0</v>
      </c>
      <c r="T799" s="48">
        <f t="shared" si="160"/>
        <v>71122.5</v>
      </c>
      <c r="U799" s="48">
        <f t="shared" si="161"/>
        <v>77268.75</v>
      </c>
      <c r="V799" s="48">
        <f t="shared" si="162"/>
        <v>148391.25</v>
      </c>
      <c r="W799" s="48">
        <f t="shared" si="163"/>
        <v>72225</v>
      </c>
      <c r="X799" s="48">
        <f t="shared" si="164"/>
        <v>1012.5</v>
      </c>
      <c r="Y799" s="48">
        <f t="shared" si="165"/>
        <v>2216.2874999999999</v>
      </c>
      <c r="Z799" s="48">
        <f t="shared" si="166"/>
        <v>221.62875</v>
      </c>
      <c r="AA799" s="48">
        <f t="shared" si="167"/>
        <v>2240.6666625000003</v>
      </c>
      <c r="AB799" s="42">
        <f t="shared" si="168"/>
        <v>226307.33291250002</v>
      </c>
    </row>
    <row r="800" spans="1:28" x14ac:dyDescent="0.25">
      <c r="A800" s="41">
        <v>45412</v>
      </c>
      <c r="B800" s="44" t="str">
        <f t="shared" si="157"/>
        <v>Apr</v>
      </c>
      <c r="C800" s="16" t="s">
        <v>3</v>
      </c>
      <c r="D800" s="16"/>
      <c r="E800" s="16" t="s">
        <v>47</v>
      </c>
      <c r="F800" s="16" t="s">
        <v>217</v>
      </c>
      <c r="G800" s="20" t="str">
        <f>IFERROR(VLOOKUP(F800,Sheet2!A:F,2,0),"")</f>
        <v>Dollar Rum</v>
      </c>
      <c r="H800" s="44">
        <f>IFERROR(VLOOKUP(F800,Sheet2!A:G,7,0),"")</f>
        <v>65</v>
      </c>
      <c r="I800" s="56">
        <f t="shared" si="169"/>
        <v>1778.3999999999999</v>
      </c>
      <c r="J800" s="17">
        <v>205</v>
      </c>
      <c r="K800" s="21">
        <v>0</v>
      </c>
      <c r="L800" s="21">
        <v>0</v>
      </c>
      <c r="M800" s="21">
        <v>304</v>
      </c>
      <c r="N800" s="19">
        <f t="shared" si="158"/>
        <v>304</v>
      </c>
      <c r="O800" s="20">
        <v>1</v>
      </c>
      <c r="P800" s="20">
        <f>IFERROR(VLOOKUP(F800,Sheet2!$A:$F,4,0),"")</f>
        <v>1161.27</v>
      </c>
      <c r="Q800" s="20">
        <f>IFERROR(VLOOKUP(F800,Sheet2!$A:$F,5,0),"")</f>
        <v>1190.1300000000001</v>
      </c>
      <c r="R800" s="20">
        <f>IFERROR(VLOOKUP(F800,Sheet2!$A:$F,6,0),"")</f>
        <v>1272.08</v>
      </c>
      <c r="S800" s="48">
        <f t="shared" si="159"/>
        <v>0</v>
      </c>
      <c r="T800" s="48">
        <f t="shared" si="160"/>
        <v>0</v>
      </c>
      <c r="U800" s="48">
        <f t="shared" si="161"/>
        <v>386712.31999999995</v>
      </c>
      <c r="V800" s="48">
        <f t="shared" si="162"/>
        <v>386712.31999999995</v>
      </c>
      <c r="W800" s="48">
        <f t="shared" si="163"/>
        <v>190288.8</v>
      </c>
      <c r="X800" s="48">
        <f t="shared" si="164"/>
        <v>2667.6</v>
      </c>
      <c r="Y800" s="48">
        <f t="shared" si="165"/>
        <v>5796.6871999999985</v>
      </c>
      <c r="Z800" s="48">
        <f t="shared" si="166"/>
        <v>579.66871999999989</v>
      </c>
      <c r="AA800" s="48">
        <f t="shared" si="167"/>
        <v>5860.4507591999991</v>
      </c>
      <c r="AB800" s="42">
        <f t="shared" si="168"/>
        <v>591905.52667919989</v>
      </c>
    </row>
    <row r="801" spans="1:28" x14ac:dyDescent="0.25">
      <c r="A801" s="41">
        <v>45412</v>
      </c>
      <c r="B801" s="44" t="str">
        <f t="shared" si="157"/>
        <v>Apr</v>
      </c>
      <c r="C801" s="16" t="s">
        <v>3</v>
      </c>
      <c r="D801" s="16"/>
      <c r="E801" s="16" t="s">
        <v>47</v>
      </c>
      <c r="F801" s="16" t="s">
        <v>217</v>
      </c>
      <c r="G801" s="20" t="str">
        <f>IFERROR(VLOOKUP(F801,Sheet2!A:F,2,0),"")</f>
        <v>Dollar Rum</v>
      </c>
      <c r="H801" s="44">
        <f>IFERROR(VLOOKUP(F801,Sheet2!A:G,7,0),"")</f>
        <v>65</v>
      </c>
      <c r="I801" s="56">
        <f t="shared" si="169"/>
        <v>1755</v>
      </c>
      <c r="J801" s="17">
        <v>206</v>
      </c>
      <c r="K801" s="21">
        <v>0</v>
      </c>
      <c r="L801" s="21">
        <v>0</v>
      </c>
      <c r="M801" s="21">
        <v>300</v>
      </c>
      <c r="N801" s="19">
        <f t="shared" si="158"/>
        <v>300</v>
      </c>
      <c r="O801" s="20">
        <v>1</v>
      </c>
      <c r="P801" s="20">
        <f>IFERROR(VLOOKUP(F801,Sheet2!$A:$F,4,0),"")</f>
        <v>1161.27</v>
      </c>
      <c r="Q801" s="20">
        <f>IFERROR(VLOOKUP(F801,Sheet2!$A:$F,5,0),"")</f>
        <v>1190.1300000000001</v>
      </c>
      <c r="R801" s="20">
        <f>IFERROR(VLOOKUP(F801,Sheet2!$A:$F,6,0),"")</f>
        <v>1272.08</v>
      </c>
      <c r="S801" s="48">
        <f t="shared" si="159"/>
        <v>0</v>
      </c>
      <c r="T801" s="48">
        <f t="shared" si="160"/>
        <v>0</v>
      </c>
      <c r="U801" s="48">
        <f t="shared" si="161"/>
        <v>381624</v>
      </c>
      <c r="V801" s="48">
        <f t="shared" si="162"/>
        <v>381624</v>
      </c>
      <c r="W801" s="48">
        <f t="shared" si="163"/>
        <v>187785</v>
      </c>
      <c r="X801" s="48">
        <f t="shared" si="164"/>
        <v>2632.5</v>
      </c>
      <c r="Y801" s="48">
        <f t="shared" si="165"/>
        <v>5720.415</v>
      </c>
      <c r="Z801" s="48">
        <f t="shared" si="166"/>
        <v>572.04150000000004</v>
      </c>
      <c r="AA801" s="48">
        <f t="shared" si="167"/>
        <v>5783.3395650000011</v>
      </c>
      <c r="AB801" s="42">
        <f t="shared" si="168"/>
        <v>584117.29606500012</v>
      </c>
    </row>
    <row r="802" spans="1:28" x14ac:dyDescent="0.25">
      <c r="A802" s="41">
        <v>45412</v>
      </c>
      <c r="B802" s="44" t="str">
        <f t="shared" si="157"/>
        <v>Apr</v>
      </c>
      <c r="C802" s="16" t="s">
        <v>3</v>
      </c>
      <c r="D802" s="16"/>
      <c r="E802" s="16" t="s">
        <v>72</v>
      </c>
      <c r="F802" s="16" t="s">
        <v>217</v>
      </c>
      <c r="G802" s="20" t="str">
        <f>IFERROR(VLOOKUP(F802,Sheet2!A:F,2,0),"")</f>
        <v>Dollar Rum</v>
      </c>
      <c r="H802" s="44">
        <f>IFERROR(VLOOKUP(F802,Sheet2!A:G,7,0),"")</f>
        <v>65</v>
      </c>
      <c r="I802" s="56">
        <f t="shared" si="169"/>
        <v>1755</v>
      </c>
      <c r="J802" s="17">
        <v>207</v>
      </c>
      <c r="K802" s="21">
        <v>100</v>
      </c>
      <c r="L802" s="21">
        <v>100</v>
      </c>
      <c r="M802" s="21">
        <v>100</v>
      </c>
      <c r="N802" s="19">
        <f t="shared" si="158"/>
        <v>300</v>
      </c>
      <c r="O802" s="20">
        <v>1</v>
      </c>
      <c r="P802" s="20">
        <f>IFERROR(VLOOKUP(F802,Sheet2!$A:$F,4,0),"")</f>
        <v>1161.27</v>
      </c>
      <c r="Q802" s="20">
        <f>IFERROR(VLOOKUP(F802,Sheet2!$A:$F,5,0),"")</f>
        <v>1190.1300000000001</v>
      </c>
      <c r="R802" s="20">
        <f>IFERROR(VLOOKUP(F802,Sheet2!$A:$F,6,0),"")</f>
        <v>1272.08</v>
      </c>
      <c r="S802" s="48">
        <f t="shared" si="159"/>
        <v>116127</v>
      </c>
      <c r="T802" s="48">
        <f t="shared" si="160"/>
        <v>119013.00000000001</v>
      </c>
      <c r="U802" s="48">
        <f t="shared" si="161"/>
        <v>127208</v>
      </c>
      <c r="V802" s="48">
        <f t="shared" si="162"/>
        <v>362348</v>
      </c>
      <c r="W802" s="48">
        <f t="shared" si="163"/>
        <v>187785</v>
      </c>
      <c r="X802" s="48">
        <f t="shared" si="164"/>
        <v>2632.5</v>
      </c>
      <c r="Y802" s="48">
        <f t="shared" si="165"/>
        <v>5527.6549999999997</v>
      </c>
      <c r="Z802" s="48">
        <f t="shared" si="166"/>
        <v>552.76549999999997</v>
      </c>
      <c r="AA802" s="48">
        <f t="shared" si="167"/>
        <v>5588.4592050000001</v>
      </c>
      <c r="AB802" s="42">
        <f t="shared" si="168"/>
        <v>564434.37970499997</v>
      </c>
    </row>
    <row r="803" spans="1:28" x14ac:dyDescent="0.25">
      <c r="A803" s="41">
        <v>45412</v>
      </c>
      <c r="B803" s="44" t="str">
        <f t="shared" si="157"/>
        <v>Apr</v>
      </c>
      <c r="C803" s="16" t="s">
        <v>3</v>
      </c>
      <c r="D803" s="16"/>
      <c r="E803" s="16" t="s">
        <v>72</v>
      </c>
      <c r="F803" s="16" t="s">
        <v>217</v>
      </c>
      <c r="G803" s="20" t="str">
        <f>IFERROR(VLOOKUP(F803,Sheet2!A:F,2,0),"")</f>
        <v>Dollar Rum</v>
      </c>
      <c r="H803" s="44">
        <f>IFERROR(VLOOKUP(F803,Sheet2!A:G,7,0),"")</f>
        <v>65</v>
      </c>
      <c r="I803" s="56">
        <f t="shared" si="169"/>
        <v>702</v>
      </c>
      <c r="J803" s="17">
        <v>208</v>
      </c>
      <c r="K803" s="21">
        <v>50</v>
      </c>
      <c r="L803" s="21">
        <v>40</v>
      </c>
      <c r="M803" s="21">
        <v>30</v>
      </c>
      <c r="N803" s="19">
        <f t="shared" si="158"/>
        <v>120</v>
      </c>
      <c r="O803" s="20">
        <v>1</v>
      </c>
      <c r="P803" s="20">
        <f>IFERROR(VLOOKUP(F803,Sheet2!$A:$F,4,0),"")</f>
        <v>1161.27</v>
      </c>
      <c r="Q803" s="20">
        <f>IFERROR(VLOOKUP(F803,Sheet2!$A:$F,5,0),"")</f>
        <v>1190.1300000000001</v>
      </c>
      <c r="R803" s="20">
        <f>IFERROR(VLOOKUP(F803,Sheet2!$A:$F,6,0),"")</f>
        <v>1272.08</v>
      </c>
      <c r="S803" s="48">
        <f t="shared" si="159"/>
        <v>58063.5</v>
      </c>
      <c r="T803" s="48">
        <f t="shared" si="160"/>
        <v>47605.200000000004</v>
      </c>
      <c r="U803" s="48">
        <f t="shared" si="161"/>
        <v>38162.399999999994</v>
      </c>
      <c r="V803" s="48">
        <f t="shared" si="162"/>
        <v>143831.1</v>
      </c>
      <c r="W803" s="48">
        <f t="shared" si="163"/>
        <v>75114</v>
      </c>
      <c r="X803" s="48">
        <f t="shared" si="164"/>
        <v>1053</v>
      </c>
      <c r="Y803" s="48">
        <f t="shared" si="165"/>
        <v>2199.9810000000002</v>
      </c>
      <c r="Z803" s="48">
        <f t="shared" si="166"/>
        <v>219.99810000000002</v>
      </c>
      <c r="AA803" s="48">
        <f t="shared" si="167"/>
        <v>2224.1807910000002</v>
      </c>
      <c r="AB803" s="42">
        <f t="shared" si="168"/>
        <v>224642.25989099999</v>
      </c>
    </row>
    <row r="804" spans="1:28" x14ac:dyDescent="0.25">
      <c r="A804" s="41">
        <v>45412</v>
      </c>
      <c r="B804" s="44" t="str">
        <f t="shared" si="157"/>
        <v>Apr</v>
      </c>
      <c r="C804" s="16" t="s">
        <v>3</v>
      </c>
      <c r="D804" s="16"/>
      <c r="E804" s="16" t="s">
        <v>72</v>
      </c>
      <c r="F804" s="16" t="s">
        <v>221</v>
      </c>
      <c r="G804" s="20" t="str">
        <f>IFERROR(VLOOKUP(F804,Sheet2!A:F,2,0),"")</f>
        <v>Jugni Apple Vodka</v>
      </c>
      <c r="H804" s="44">
        <f>IFERROR(VLOOKUP(F804,Sheet2!A:G,7,0),"")</f>
        <v>50</v>
      </c>
      <c r="I804" s="56">
        <f t="shared" si="169"/>
        <v>18</v>
      </c>
      <c r="J804" s="17">
        <v>208</v>
      </c>
      <c r="K804" s="21">
        <v>4</v>
      </c>
      <c r="L804" s="21">
        <v>0</v>
      </c>
      <c r="M804" s="21">
        <v>0</v>
      </c>
      <c r="N804" s="19">
        <f t="shared" si="158"/>
        <v>4</v>
      </c>
      <c r="O804" s="20">
        <v>1</v>
      </c>
      <c r="P804" s="20">
        <f>IFERROR(VLOOKUP(F804,Sheet2!$A:$F,4,0),"")</f>
        <v>919.43</v>
      </c>
      <c r="Q804" s="20">
        <f>IFERROR(VLOOKUP(F804,Sheet2!$A:$F,5,0),"")</f>
        <v>948.3</v>
      </c>
      <c r="R804" s="20">
        <f>IFERROR(VLOOKUP(F804,Sheet2!$A:$F,6,0),"")</f>
        <v>1030.25</v>
      </c>
      <c r="S804" s="48">
        <f t="shared" si="159"/>
        <v>3677.72</v>
      </c>
      <c r="T804" s="48">
        <f t="shared" si="160"/>
        <v>0</v>
      </c>
      <c r="U804" s="48">
        <f t="shared" si="161"/>
        <v>0</v>
      </c>
      <c r="V804" s="48">
        <f t="shared" si="162"/>
        <v>3677.72</v>
      </c>
      <c r="W804" s="48">
        <f t="shared" si="163"/>
        <v>1926</v>
      </c>
      <c r="X804" s="48">
        <f t="shared" si="164"/>
        <v>27</v>
      </c>
      <c r="Y804" s="48">
        <f t="shared" si="165"/>
        <v>56.307199999999995</v>
      </c>
      <c r="Z804" s="48">
        <f t="shared" si="166"/>
        <v>5.6307200000000002</v>
      </c>
      <c r="AA804" s="48">
        <f t="shared" si="167"/>
        <v>56.926579199999999</v>
      </c>
      <c r="AB804" s="42">
        <f t="shared" si="168"/>
        <v>5749.5844991999993</v>
      </c>
    </row>
    <row r="805" spans="1:28" x14ac:dyDescent="0.25">
      <c r="A805" s="41">
        <v>45412</v>
      </c>
      <c r="B805" s="44" t="str">
        <f t="shared" si="157"/>
        <v>Apr</v>
      </c>
      <c r="C805" s="16" t="s">
        <v>3</v>
      </c>
      <c r="D805" s="16"/>
      <c r="E805" s="16" t="s">
        <v>20</v>
      </c>
      <c r="F805" s="16" t="s">
        <v>221</v>
      </c>
      <c r="G805" s="20" t="str">
        <f>IFERROR(VLOOKUP(F805,Sheet2!A:F,2,0),"")</f>
        <v>Jugni Apple Vodka</v>
      </c>
      <c r="H805" s="44">
        <f>IFERROR(VLOOKUP(F805,Sheet2!A:G,7,0),"")</f>
        <v>50</v>
      </c>
      <c r="I805" s="56">
        <f t="shared" si="169"/>
        <v>315</v>
      </c>
      <c r="J805" s="17">
        <v>209</v>
      </c>
      <c r="K805" s="21">
        <v>40</v>
      </c>
      <c r="L805" s="21">
        <v>30</v>
      </c>
      <c r="M805" s="21">
        <v>0</v>
      </c>
      <c r="N805" s="19">
        <f t="shared" si="158"/>
        <v>70</v>
      </c>
      <c r="O805" s="20">
        <v>1</v>
      </c>
      <c r="P805" s="20">
        <f>IFERROR(VLOOKUP(F805,Sheet2!$A:$F,4,0),"")</f>
        <v>919.43</v>
      </c>
      <c r="Q805" s="20">
        <f>IFERROR(VLOOKUP(F805,Sheet2!$A:$F,5,0),"")</f>
        <v>948.3</v>
      </c>
      <c r="R805" s="20">
        <f>IFERROR(VLOOKUP(F805,Sheet2!$A:$F,6,0),"")</f>
        <v>1030.25</v>
      </c>
      <c r="S805" s="48">
        <f t="shared" si="159"/>
        <v>36777.199999999997</v>
      </c>
      <c r="T805" s="48">
        <f t="shared" si="160"/>
        <v>28449</v>
      </c>
      <c r="U805" s="48">
        <f t="shared" si="161"/>
        <v>0</v>
      </c>
      <c r="V805" s="48">
        <f t="shared" si="162"/>
        <v>65226.2</v>
      </c>
      <c r="W805" s="48">
        <f t="shared" si="163"/>
        <v>33705</v>
      </c>
      <c r="X805" s="48">
        <f t="shared" si="164"/>
        <v>472.5</v>
      </c>
      <c r="Y805" s="48">
        <f t="shared" si="165"/>
        <v>994.03700000000003</v>
      </c>
      <c r="Z805" s="48">
        <f t="shared" si="166"/>
        <v>99.403700000000015</v>
      </c>
      <c r="AA805" s="48">
        <f t="shared" si="167"/>
        <v>1004.9714069999999</v>
      </c>
      <c r="AB805" s="42">
        <f t="shared" si="168"/>
        <v>101502.11210699999</v>
      </c>
    </row>
    <row r="806" spans="1:28" x14ac:dyDescent="0.25">
      <c r="A806" s="41">
        <v>45412</v>
      </c>
      <c r="B806" s="44" t="str">
        <f t="shared" si="157"/>
        <v>Apr</v>
      </c>
      <c r="C806" s="16" t="s">
        <v>3</v>
      </c>
      <c r="D806" s="16"/>
      <c r="E806" s="16" t="s">
        <v>35</v>
      </c>
      <c r="F806" s="16" t="s">
        <v>216</v>
      </c>
      <c r="G806" s="20" t="str">
        <f>IFERROR(VLOOKUP(F806,Sheet2!A:F,2,0),"")</f>
        <v>Jugni Saunfi</v>
      </c>
      <c r="H806" s="44">
        <f>IFERROR(VLOOKUP(F806,Sheet2!A:G,7,0),"")</f>
        <v>50</v>
      </c>
      <c r="I806" s="56">
        <f t="shared" si="169"/>
        <v>1305</v>
      </c>
      <c r="J806" s="17">
        <v>210</v>
      </c>
      <c r="K806" s="21">
        <v>200</v>
      </c>
      <c r="L806" s="21">
        <v>50</v>
      </c>
      <c r="M806" s="21">
        <v>40</v>
      </c>
      <c r="N806" s="19">
        <f t="shared" si="158"/>
        <v>290</v>
      </c>
      <c r="O806" s="20">
        <v>1</v>
      </c>
      <c r="P806" s="20">
        <f>IFERROR(VLOOKUP(F806,Sheet2!$A:$F,4,0),"")</f>
        <v>919.43</v>
      </c>
      <c r="Q806" s="20">
        <f>IFERROR(VLOOKUP(F806,Sheet2!$A:$F,5,0),"")</f>
        <v>948.3</v>
      </c>
      <c r="R806" s="20">
        <f>IFERROR(VLOOKUP(F806,Sheet2!$A:$F,6,0),"")</f>
        <v>1030.25</v>
      </c>
      <c r="S806" s="48">
        <f t="shared" si="159"/>
        <v>183886</v>
      </c>
      <c r="T806" s="48">
        <f t="shared" si="160"/>
        <v>47415</v>
      </c>
      <c r="U806" s="48">
        <f t="shared" si="161"/>
        <v>41210</v>
      </c>
      <c r="V806" s="48">
        <f t="shared" si="162"/>
        <v>272511</v>
      </c>
      <c r="W806" s="48">
        <f t="shared" si="163"/>
        <v>139635</v>
      </c>
      <c r="X806" s="48">
        <f t="shared" si="164"/>
        <v>1957.5</v>
      </c>
      <c r="Y806" s="48">
        <f t="shared" si="165"/>
        <v>4141.0349999999999</v>
      </c>
      <c r="Z806" s="48">
        <f t="shared" si="166"/>
        <v>414.1035</v>
      </c>
      <c r="AA806" s="48">
        <f t="shared" si="167"/>
        <v>4186.5863850000005</v>
      </c>
      <c r="AB806" s="42">
        <f t="shared" si="168"/>
        <v>422845.22488499997</v>
      </c>
    </row>
    <row r="807" spans="1:28" x14ac:dyDescent="0.25">
      <c r="A807" s="41">
        <v>45412</v>
      </c>
      <c r="B807" s="44" t="str">
        <f t="shared" si="157"/>
        <v>Apr</v>
      </c>
      <c r="C807" s="16" t="s">
        <v>3</v>
      </c>
      <c r="D807" s="16"/>
      <c r="E807" s="16" t="s">
        <v>76</v>
      </c>
      <c r="F807" s="16" t="s">
        <v>216</v>
      </c>
      <c r="G807" s="20" t="str">
        <f>IFERROR(VLOOKUP(F807,Sheet2!A:F,2,0),"")</f>
        <v>Jugni Saunfi</v>
      </c>
      <c r="H807" s="44">
        <f>IFERROR(VLOOKUP(F807,Sheet2!A:G,7,0),"")</f>
        <v>50</v>
      </c>
      <c r="I807" s="56">
        <f t="shared" si="169"/>
        <v>405</v>
      </c>
      <c r="J807" s="17">
        <v>211</v>
      </c>
      <c r="K807" s="21">
        <v>90</v>
      </c>
      <c r="L807" s="21">
        <v>0</v>
      </c>
      <c r="M807" s="21">
        <v>0</v>
      </c>
      <c r="N807" s="19">
        <f t="shared" si="158"/>
        <v>90</v>
      </c>
      <c r="O807" s="20">
        <v>1</v>
      </c>
      <c r="P807" s="20">
        <f>IFERROR(VLOOKUP(F807,Sheet2!$A:$F,4,0),"")</f>
        <v>919.43</v>
      </c>
      <c r="Q807" s="20">
        <f>IFERROR(VLOOKUP(F807,Sheet2!$A:$F,5,0),"")</f>
        <v>948.3</v>
      </c>
      <c r="R807" s="20">
        <f>IFERROR(VLOOKUP(F807,Sheet2!$A:$F,6,0),"")</f>
        <v>1030.25</v>
      </c>
      <c r="S807" s="48">
        <f t="shared" si="159"/>
        <v>82748.7</v>
      </c>
      <c r="T807" s="48">
        <f t="shared" si="160"/>
        <v>0</v>
      </c>
      <c r="U807" s="48">
        <f t="shared" si="161"/>
        <v>0</v>
      </c>
      <c r="V807" s="48">
        <f t="shared" si="162"/>
        <v>82748.7</v>
      </c>
      <c r="W807" s="48">
        <f t="shared" si="163"/>
        <v>43335</v>
      </c>
      <c r="X807" s="48">
        <f t="shared" si="164"/>
        <v>607.5</v>
      </c>
      <c r="Y807" s="48">
        <f t="shared" si="165"/>
        <v>1266.912</v>
      </c>
      <c r="Z807" s="48">
        <f t="shared" si="166"/>
        <v>126.69120000000001</v>
      </c>
      <c r="AA807" s="48">
        <f t="shared" si="167"/>
        <v>1280.8480319999999</v>
      </c>
      <c r="AB807" s="42">
        <f t="shared" si="168"/>
        <v>129365.65123199999</v>
      </c>
    </row>
    <row r="808" spans="1:28" x14ac:dyDescent="0.25">
      <c r="A808" s="41">
        <v>45412</v>
      </c>
      <c r="B808" s="44" t="str">
        <f t="shared" si="157"/>
        <v>Apr</v>
      </c>
      <c r="C808" s="16" t="s">
        <v>3</v>
      </c>
      <c r="D808" s="16"/>
      <c r="E808" s="16" t="s">
        <v>76</v>
      </c>
      <c r="F808" s="16" t="s">
        <v>217</v>
      </c>
      <c r="G808" s="20" t="str">
        <f>IFERROR(VLOOKUP(F808,Sheet2!A:F,2,0),"")</f>
        <v>Dollar Rum</v>
      </c>
      <c r="H808" s="44">
        <f>IFERROR(VLOOKUP(F808,Sheet2!A:G,7,0),"")</f>
        <v>65</v>
      </c>
      <c r="I808" s="56">
        <f t="shared" si="169"/>
        <v>1755</v>
      </c>
      <c r="J808" s="17">
        <v>212</v>
      </c>
      <c r="K808" s="21">
        <v>0</v>
      </c>
      <c r="L808" s="21">
        <v>250</v>
      </c>
      <c r="M808" s="21">
        <v>50</v>
      </c>
      <c r="N808" s="19">
        <f t="shared" si="158"/>
        <v>300</v>
      </c>
      <c r="O808" s="20">
        <v>1</v>
      </c>
      <c r="P808" s="20">
        <f>IFERROR(VLOOKUP(F808,Sheet2!$A:$F,4,0),"")</f>
        <v>1161.27</v>
      </c>
      <c r="Q808" s="20">
        <f>IFERROR(VLOOKUP(F808,Sheet2!$A:$F,5,0),"")</f>
        <v>1190.1300000000001</v>
      </c>
      <c r="R808" s="20">
        <f>IFERROR(VLOOKUP(F808,Sheet2!$A:$F,6,0),"")</f>
        <v>1272.08</v>
      </c>
      <c r="S808" s="48">
        <f t="shared" si="159"/>
        <v>0</v>
      </c>
      <c r="T808" s="48">
        <f t="shared" si="160"/>
        <v>297532.5</v>
      </c>
      <c r="U808" s="48">
        <f t="shared" si="161"/>
        <v>63604</v>
      </c>
      <c r="V808" s="48">
        <f t="shared" si="162"/>
        <v>361136.5</v>
      </c>
      <c r="W808" s="48">
        <f t="shared" si="163"/>
        <v>187785</v>
      </c>
      <c r="X808" s="48">
        <f t="shared" si="164"/>
        <v>2632.5</v>
      </c>
      <c r="Y808" s="48">
        <f t="shared" si="165"/>
        <v>5515.54</v>
      </c>
      <c r="Z808" s="48">
        <f t="shared" si="166"/>
        <v>551.55399999999997</v>
      </c>
      <c r="AA808" s="48">
        <f t="shared" si="167"/>
        <v>5576.2109400000008</v>
      </c>
      <c r="AB808" s="42">
        <f t="shared" si="168"/>
        <v>563197.30494000006</v>
      </c>
    </row>
    <row r="809" spans="1:28" x14ac:dyDescent="0.25">
      <c r="A809" s="41">
        <v>45412</v>
      </c>
      <c r="B809" s="44" t="str">
        <f t="shared" si="157"/>
        <v>Apr</v>
      </c>
      <c r="C809" s="16" t="s">
        <v>3</v>
      </c>
      <c r="D809" s="16"/>
      <c r="E809" s="16" t="s">
        <v>76</v>
      </c>
      <c r="F809" s="16" t="s">
        <v>217</v>
      </c>
      <c r="G809" s="20" t="str">
        <f>IFERROR(VLOOKUP(F809,Sheet2!A:F,2,0),"")</f>
        <v>Dollar Rum</v>
      </c>
      <c r="H809" s="44">
        <f>IFERROR(VLOOKUP(F809,Sheet2!A:G,7,0),"")</f>
        <v>65</v>
      </c>
      <c r="I809" s="56">
        <f t="shared" si="169"/>
        <v>1755</v>
      </c>
      <c r="J809" s="17">
        <v>213</v>
      </c>
      <c r="K809" s="21">
        <v>200</v>
      </c>
      <c r="L809" s="21">
        <v>75</v>
      </c>
      <c r="M809" s="21">
        <v>25</v>
      </c>
      <c r="N809" s="19">
        <f t="shared" si="158"/>
        <v>300</v>
      </c>
      <c r="O809" s="20">
        <v>1</v>
      </c>
      <c r="P809" s="20">
        <f>IFERROR(VLOOKUP(F809,Sheet2!$A:$F,4,0),"")</f>
        <v>1161.27</v>
      </c>
      <c r="Q809" s="20">
        <f>IFERROR(VLOOKUP(F809,Sheet2!$A:$F,5,0),"")</f>
        <v>1190.1300000000001</v>
      </c>
      <c r="R809" s="20">
        <f>IFERROR(VLOOKUP(F809,Sheet2!$A:$F,6,0),"")</f>
        <v>1272.08</v>
      </c>
      <c r="S809" s="48">
        <f t="shared" si="159"/>
        <v>232254</v>
      </c>
      <c r="T809" s="48">
        <f t="shared" si="160"/>
        <v>89259.750000000015</v>
      </c>
      <c r="U809" s="48">
        <f t="shared" si="161"/>
        <v>31802</v>
      </c>
      <c r="V809" s="48">
        <f t="shared" si="162"/>
        <v>353315.75</v>
      </c>
      <c r="W809" s="48">
        <f t="shared" si="163"/>
        <v>187785</v>
      </c>
      <c r="X809" s="48">
        <f t="shared" si="164"/>
        <v>2632.5</v>
      </c>
      <c r="Y809" s="48">
        <f t="shared" si="165"/>
        <v>5437.3325000000004</v>
      </c>
      <c r="Z809" s="48">
        <f t="shared" si="166"/>
        <v>543.73325000000011</v>
      </c>
      <c r="AA809" s="48">
        <f t="shared" si="167"/>
        <v>5497.1431575000006</v>
      </c>
      <c r="AB809" s="42">
        <f t="shared" si="168"/>
        <v>555211.45890750003</v>
      </c>
    </row>
    <row r="810" spans="1:28" x14ac:dyDescent="0.25">
      <c r="A810" s="41">
        <v>45412</v>
      </c>
      <c r="B810" s="44" t="str">
        <f t="shared" si="157"/>
        <v>Apr</v>
      </c>
      <c r="C810" s="16" t="s">
        <v>3</v>
      </c>
      <c r="D810" s="16"/>
      <c r="E810" s="16" t="s">
        <v>76</v>
      </c>
      <c r="F810" s="16" t="s">
        <v>217</v>
      </c>
      <c r="G810" s="20" t="str">
        <f>IFERROR(VLOOKUP(F810,Sheet2!A:F,2,0),"")</f>
        <v>Dollar Rum</v>
      </c>
      <c r="H810" s="44">
        <f>IFERROR(VLOOKUP(F810,Sheet2!A:G,7,0),"")</f>
        <v>65</v>
      </c>
      <c r="I810" s="56">
        <f t="shared" si="169"/>
        <v>1755</v>
      </c>
      <c r="J810" s="17">
        <v>214</v>
      </c>
      <c r="K810" s="21">
        <v>200</v>
      </c>
      <c r="L810" s="21">
        <v>75</v>
      </c>
      <c r="M810" s="21">
        <v>25</v>
      </c>
      <c r="N810" s="19">
        <f t="shared" si="158"/>
        <v>300</v>
      </c>
      <c r="O810" s="20">
        <v>1</v>
      </c>
      <c r="P810" s="20">
        <f>IFERROR(VLOOKUP(F810,Sheet2!$A:$F,4,0),"")</f>
        <v>1161.27</v>
      </c>
      <c r="Q810" s="20">
        <f>IFERROR(VLOOKUP(F810,Sheet2!$A:$F,5,0),"")</f>
        <v>1190.1300000000001</v>
      </c>
      <c r="R810" s="20">
        <f>IFERROR(VLOOKUP(F810,Sheet2!$A:$F,6,0),"")</f>
        <v>1272.08</v>
      </c>
      <c r="S810" s="48">
        <f t="shared" si="159"/>
        <v>232254</v>
      </c>
      <c r="T810" s="48">
        <f t="shared" si="160"/>
        <v>89259.750000000015</v>
      </c>
      <c r="U810" s="48">
        <f t="shared" si="161"/>
        <v>31802</v>
      </c>
      <c r="V810" s="48">
        <f t="shared" si="162"/>
        <v>353315.75</v>
      </c>
      <c r="W810" s="48">
        <f t="shared" si="163"/>
        <v>187785</v>
      </c>
      <c r="X810" s="48">
        <f t="shared" si="164"/>
        <v>2632.5</v>
      </c>
      <c r="Y810" s="48">
        <f t="shared" si="165"/>
        <v>5437.3325000000004</v>
      </c>
      <c r="Z810" s="48">
        <f t="shared" si="166"/>
        <v>543.73325000000011</v>
      </c>
      <c r="AA810" s="48">
        <f t="shared" si="167"/>
        <v>5497.1431575000006</v>
      </c>
      <c r="AB810" s="42">
        <f t="shared" si="168"/>
        <v>555211.45890750003</v>
      </c>
    </row>
    <row r="811" spans="1:28" x14ac:dyDescent="0.25">
      <c r="A811" s="41">
        <v>45412</v>
      </c>
      <c r="B811" s="44" t="str">
        <f t="shared" si="157"/>
        <v>Apr</v>
      </c>
      <c r="C811" s="16" t="s">
        <v>3</v>
      </c>
      <c r="D811" s="16"/>
      <c r="E811" s="16" t="s">
        <v>76</v>
      </c>
      <c r="F811" s="16" t="s">
        <v>216</v>
      </c>
      <c r="G811" s="20" t="str">
        <f>IFERROR(VLOOKUP(F811,Sheet2!A:F,2,0),"")</f>
        <v>Jugni Saunfi</v>
      </c>
      <c r="H811" s="44">
        <f>IFERROR(VLOOKUP(F811,Sheet2!A:G,7,0),"")</f>
        <v>50</v>
      </c>
      <c r="I811" s="56">
        <f t="shared" si="169"/>
        <v>1350</v>
      </c>
      <c r="J811" s="17">
        <v>215</v>
      </c>
      <c r="K811" s="21">
        <v>150</v>
      </c>
      <c r="L811" s="21">
        <v>100</v>
      </c>
      <c r="M811" s="21">
        <v>50</v>
      </c>
      <c r="N811" s="19">
        <f t="shared" si="158"/>
        <v>300</v>
      </c>
      <c r="O811" s="20">
        <v>1</v>
      </c>
      <c r="P811" s="20">
        <f>IFERROR(VLOOKUP(F811,Sheet2!$A:$F,4,0),"")</f>
        <v>919.43</v>
      </c>
      <c r="Q811" s="20">
        <f>IFERROR(VLOOKUP(F811,Sheet2!$A:$F,5,0),"")</f>
        <v>948.3</v>
      </c>
      <c r="R811" s="20">
        <f>IFERROR(VLOOKUP(F811,Sheet2!$A:$F,6,0),"")</f>
        <v>1030.25</v>
      </c>
      <c r="S811" s="48">
        <f t="shared" si="159"/>
        <v>137914.5</v>
      </c>
      <c r="T811" s="48">
        <f t="shared" si="160"/>
        <v>94830</v>
      </c>
      <c r="U811" s="48">
        <f t="shared" si="161"/>
        <v>51512.5</v>
      </c>
      <c r="V811" s="48">
        <f t="shared" si="162"/>
        <v>284257</v>
      </c>
      <c r="W811" s="48">
        <f t="shared" si="163"/>
        <v>144450</v>
      </c>
      <c r="X811" s="48">
        <f t="shared" si="164"/>
        <v>2025</v>
      </c>
      <c r="Y811" s="48">
        <f t="shared" si="165"/>
        <v>4307.32</v>
      </c>
      <c r="Z811" s="48">
        <f t="shared" si="166"/>
        <v>430.73199999999997</v>
      </c>
      <c r="AA811" s="48">
        <f t="shared" si="167"/>
        <v>4354.7005200000003</v>
      </c>
      <c r="AB811" s="42">
        <f t="shared" si="168"/>
        <v>439824.75252000004</v>
      </c>
    </row>
    <row r="812" spans="1:28" x14ac:dyDescent="0.25">
      <c r="A812" s="41">
        <v>45412</v>
      </c>
      <c r="B812" s="44" t="str">
        <f t="shared" si="157"/>
        <v>Apr</v>
      </c>
      <c r="C812" s="16" t="s">
        <v>3</v>
      </c>
      <c r="D812" s="16"/>
      <c r="E812" s="16" t="s">
        <v>76</v>
      </c>
      <c r="F812" s="16" t="s">
        <v>216</v>
      </c>
      <c r="G812" s="20" t="str">
        <f>IFERROR(VLOOKUP(F812,Sheet2!A:F,2,0),"")</f>
        <v>Jugni Saunfi</v>
      </c>
      <c r="H812" s="44">
        <f>IFERROR(VLOOKUP(F812,Sheet2!A:G,7,0),"")</f>
        <v>50</v>
      </c>
      <c r="I812" s="56">
        <f t="shared" si="169"/>
        <v>1350</v>
      </c>
      <c r="J812" s="17">
        <v>216</v>
      </c>
      <c r="K812" s="21">
        <v>150</v>
      </c>
      <c r="L812" s="21">
        <v>100</v>
      </c>
      <c r="M812" s="21">
        <v>50</v>
      </c>
      <c r="N812" s="19">
        <f t="shared" si="158"/>
        <v>300</v>
      </c>
      <c r="O812" s="20">
        <v>1</v>
      </c>
      <c r="P812" s="20">
        <f>IFERROR(VLOOKUP(F812,Sheet2!$A:$F,4,0),"")</f>
        <v>919.43</v>
      </c>
      <c r="Q812" s="20">
        <f>IFERROR(VLOOKUP(F812,Sheet2!$A:$F,5,0),"")</f>
        <v>948.3</v>
      </c>
      <c r="R812" s="20">
        <f>IFERROR(VLOOKUP(F812,Sheet2!$A:$F,6,0),"")</f>
        <v>1030.25</v>
      </c>
      <c r="S812" s="48">
        <f t="shared" si="159"/>
        <v>137914.5</v>
      </c>
      <c r="T812" s="48">
        <f t="shared" si="160"/>
        <v>94830</v>
      </c>
      <c r="U812" s="48">
        <f t="shared" si="161"/>
        <v>51512.5</v>
      </c>
      <c r="V812" s="48">
        <f t="shared" si="162"/>
        <v>284257</v>
      </c>
      <c r="W812" s="48">
        <f t="shared" si="163"/>
        <v>144450</v>
      </c>
      <c r="X812" s="48">
        <f t="shared" si="164"/>
        <v>2025</v>
      </c>
      <c r="Y812" s="48">
        <f t="shared" si="165"/>
        <v>4307.32</v>
      </c>
      <c r="Z812" s="48">
        <f t="shared" si="166"/>
        <v>430.73199999999997</v>
      </c>
      <c r="AA812" s="48">
        <f t="shared" si="167"/>
        <v>4354.7005200000003</v>
      </c>
      <c r="AB812" s="42">
        <f t="shared" si="168"/>
        <v>439824.75252000004</v>
      </c>
    </row>
    <row r="813" spans="1:28" x14ac:dyDescent="0.25">
      <c r="A813" s="41">
        <v>45412</v>
      </c>
      <c r="B813" s="44" t="str">
        <f t="shared" si="157"/>
        <v>Apr</v>
      </c>
      <c r="C813" s="16" t="s">
        <v>26</v>
      </c>
      <c r="D813" s="16"/>
      <c r="E813" s="16" t="s">
        <v>132</v>
      </c>
      <c r="F813" s="16" t="s">
        <v>213</v>
      </c>
      <c r="G813" s="20" t="str">
        <f>IFERROR(VLOOKUP(F813,Sheet2!A:F,2,0),"")</f>
        <v>Malwa</v>
      </c>
      <c r="H813" s="44">
        <f>IFERROR(VLOOKUP(F813,Sheet2!A:G,7,0),"")</f>
        <v>50</v>
      </c>
      <c r="I813" s="56">
        <f t="shared" si="169"/>
        <v>2700</v>
      </c>
      <c r="J813" s="17">
        <v>101</v>
      </c>
      <c r="K813" s="21">
        <v>600</v>
      </c>
      <c r="L813" s="21">
        <v>0</v>
      </c>
      <c r="M813" s="21">
        <v>0</v>
      </c>
      <c r="N813" s="19">
        <f t="shared" si="158"/>
        <v>600</v>
      </c>
      <c r="O813" s="20">
        <v>1</v>
      </c>
      <c r="P813" s="20">
        <f>IFERROR(VLOOKUP(F813,Sheet2!$A:$F,4,0),"")</f>
        <v>919.43</v>
      </c>
      <c r="Q813" s="20">
        <f>IFERROR(VLOOKUP(F813,Sheet2!$A:$F,5,0),"")</f>
        <v>948.3</v>
      </c>
      <c r="R813" s="20">
        <f>IFERROR(VLOOKUP(F813,Sheet2!$A:$F,6,0),"")</f>
        <v>1030.25</v>
      </c>
      <c r="S813" s="48">
        <f t="shared" si="159"/>
        <v>551658</v>
      </c>
      <c r="T813" s="48">
        <f t="shared" si="160"/>
        <v>0</v>
      </c>
      <c r="U813" s="48">
        <f t="shared" si="161"/>
        <v>0</v>
      </c>
      <c r="V813" s="48">
        <f t="shared" si="162"/>
        <v>551658</v>
      </c>
      <c r="W813" s="48">
        <f t="shared" si="163"/>
        <v>288900</v>
      </c>
      <c r="X813" s="48">
        <f t="shared" si="164"/>
        <v>4050</v>
      </c>
      <c r="Y813" s="48">
        <f t="shared" si="165"/>
        <v>8446.08</v>
      </c>
      <c r="Z813" s="48">
        <f t="shared" si="166"/>
        <v>844.60800000000006</v>
      </c>
      <c r="AA813" s="48">
        <f t="shared" si="167"/>
        <v>8538.9868800000004</v>
      </c>
      <c r="AB813" s="42">
        <f t="shared" si="168"/>
        <v>862437.67487999995</v>
      </c>
    </row>
    <row r="814" spans="1:28" x14ac:dyDescent="0.25">
      <c r="A814" s="41">
        <v>45412</v>
      </c>
      <c r="B814" s="44" t="str">
        <f t="shared" si="157"/>
        <v>Apr</v>
      </c>
      <c r="C814" s="16" t="s">
        <v>26</v>
      </c>
      <c r="D814" s="16"/>
      <c r="E814" s="16" t="s">
        <v>132</v>
      </c>
      <c r="F814" s="16" t="s">
        <v>213</v>
      </c>
      <c r="G814" s="20" t="str">
        <f>IFERROR(VLOOKUP(F814,Sheet2!A:F,2,0),"")</f>
        <v>Malwa</v>
      </c>
      <c r="H814" s="44">
        <f>IFERROR(VLOOKUP(F814,Sheet2!A:G,7,0),"")</f>
        <v>50</v>
      </c>
      <c r="I814" s="56">
        <f t="shared" si="169"/>
        <v>3600</v>
      </c>
      <c r="J814" s="17">
        <v>102</v>
      </c>
      <c r="K814" s="21">
        <v>0</v>
      </c>
      <c r="L814" s="21">
        <v>500</v>
      </c>
      <c r="M814" s="21">
        <v>300</v>
      </c>
      <c r="N814" s="19">
        <f t="shared" si="158"/>
        <v>800</v>
      </c>
      <c r="O814" s="20">
        <v>1</v>
      </c>
      <c r="P814" s="20">
        <f>IFERROR(VLOOKUP(F814,Sheet2!$A:$F,4,0),"")</f>
        <v>919.43</v>
      </c>
      <c r="Q814" s="20">
        <f>IFERROR(VLOOKUP(F814,Sheet2!$A:$F,5,0),"")</f>
        <v>948.3</v>
      </c>
      <c r="R814" s="20">
        <f>IFERROR(VLOOKUP(F814,Sheet2!$A:$F,6,0),"")</f>
        <v>1030.25</v>
      </c>
      <c r="S814" s="48">
        <f t="shared" si="159"/>
        <v>0</v>
      </c>
      <c r="T814" s="48">
        <f t="shared" si="160"/>
        <v>474150</v>
      </c>
      <c r="U814" s="48">
        <f t="shared" si="161"/>
        <v>309075</v>
      </c>
      <c r="V814" s="48">
        <f t="shared" si="162"/>
        <v>783225</v>
      </c>
      <c r="W814" s="48">
        <f t="shared" si="163"/>
        <v>385200</v>
      </c>
      <c r="X814" s="48">
        <f t="shared" si="164"/>
        <v>5400</v>
      </c>
      <c r="Y814" s="48">
        <f t="shared" si="165"/>
        <v>11738.25</v>
      </c>
      <c r="Z814" s="48">
        <f t="shared" si="166"/>
        <v>1173.825</v>
      </c>
      <c r="AA814" s="48">
        <f t="shared" si="167"/>
        <v>11867.37075</v>
      </c>
      <c r="AB814" s="42">
        <f t="shared" si="168"/>
        <v>1198604.44575</v>
      </c>
    </row>
    <row r="815" spans="1:28" x14ac:dyDescent="0.25">
      <c r="A815" s="41">
        <v>45412</v>
      </c>
      <c r="B815" s="44" t="str">
        <f t="shared" si="157"/>
        <v>Apr</v>
      </c>
      <c r="C815" s="16" t="s">
        <v>26</v>
      </c>
      <c r="D815" s="16"/>
      <c r="E815" s="16" t="s">
        <v>157</v>
      </c>
      <c r="F815" s="16" t="s">
        <v>213</v>
      </c>
      <c r="G815" s="20" t="str">
        <f>IFERROR(VLOOKUP(F815,Sheet2!A:F,2,0),"")</f>
        <v>Malwa</v>
      </c>
      <c r="H815" s="44">
        <f>IFERROR(VLOOKUP(F815,Sheet2!A:G,7,0),"")</f>
        <v>50</v>
      </c>
      <c r="I815" s="56">
        <f t="shared" si="169"/>
        <v>2700</v>
      </c>
      <c r="J815" s="17">
        <v>103</v>
      </c>
      <c r="K815" s="21">
        <v>600</v>
      </c>
      <c r="L815" s="21">
        <v>0</v>
      </c>
      <c r="M815" s="21">
        <v>0</v>
      </c>
      <c r="N815" s="19">
        <f t="shared" si="158"/>
        <v>600</v>
      </c>
      <c r="O815" s="20">
        <v>1</v>
      </c>
      <c r="P815" s="20">
        <f>IFERROR(VLOOKUP(F815,Sheet2!$A:$F,4,0),"")</f>
        <v>919.43</v>
      </c>
      <c r="Q815" s="20">
        <f>IFERROR(VLOOKUP(F815,Sheet2!$A:$F,5,0),"")</f>
        <v>948.3</v>
      </c>
      <c r="R815" s="20">
        <f>IFERROR(VLOOKUP(F815,Sheet2!$A:$F,6,0),"")</f>
        <v>1030.25</v>
      </c>
      <c r="S815" s="48">
        <f t="shared" si="159"/>
        <v>551658</v>
      </c>
      <c r="T815" s="48">
        <f t="shared" si="160"/>
        <v>0</v>
      </c>
      <c r="U815" s="48">
        <f t="shared" si="161"/>
        <v>0</v>
      </c>
      <c r="V815" s="48">
        <f t="shared" si="162"/>
        <v>551658</v>
      </c>
      <c r="W815" s="48">
        <f t="shared" si="163"/>
        <v>288900</v>
      </c>
      <c r="X815" s="48">
        <f t="shared" si="164"/>
        <v>4050</v>
      </c>
      <c r="Y815" s="48">
        <f t="shared" si="165"/>
        <v>8446.08</v>
      </c>
      <c r="Z815" s="48">
        <f t="shared" si="166"/>
        <v>844.60800000000006</v>
      </c>
      <c r="AA815" s="48">
        <f t="shared" si="167"/>
        <v>8538.9868800000004</v>
      </c>
      <c r="AB815" s="42">
        <f t="shared" si="168"/>
        <v>862437.67487999995</v>
      </c>
    </row>
    <row r="816" spans="1:28" x14ac:dyDescent="0.25">
      <c r="A816" s="41">
        <v>45412</v>
      </c>
      <c r="B816" s="44" t="str">
        <f t="shared" si="157"/>
        <v>Apr</v>
      </c>
      <c r="C816" s="16" t="s">
        <v>26</v>
      </c>
      <c r="D816" s="16"/>
      <c r="E816" s="16" t="s">
        <v>157</v>
      </c>
      <c r="F816" s="16" t="s">
        <v>213</v>
      </c>
      <c r="G816" s="20" t="str">
        <f>IFERROR(VLOOKUP(F816,Sheet2!A:F,2,0),"")</f>
        <v>Malwa</v>
      </c>
      <c r="H816" s="44">
        <f>IFERROR(VLOOKUP(F816,Sheet2!A:G,7,0),"")</f>
        <v>50</v>
      </c>
      <c r="I816" s="56">
        <f t="shared" si="169"/>
        <v>3600</v>
      </c>
      <c r="J816" s="17">
        <v>104</v>
      </c>
      <c r="K816" s="21">
        <v>0</v>
      </c>
      <c r="L816" s="21">
        <v>400</v>
      </c>
      <c r="M816" s="21">
        <v>400</v>
      </c>
      <c r="N816" s="19">
        <f t="shared" si="158"/>
        <v>800</v>
      </c>
      <c r="O816" s="20">
        <v>1</v>
      </c>
      <c r="P816" s="20">
        <f>IFERROR(VLOOKUP(F816,Sheet2!$A:$F,4,0),"")</f>
        <v>919.43</v>
      </c>
      <c r="Q816" s="20">
        <f>IFERROR(VLOOKUP(F816,Sheet2!$A:$F,5,0),"")</f>
        <v>948.3</v>
      </c>
      <c r="R816" s="20">
        <f>IFERROR(VLOOKUP(F816,Sheet2!$A:$F,6,0),"")</f>
        <v>1030.25</v>
      </c>
      <c r="S816" s="48">
        <f t="shared" si="159"/>
        <v>0</v>
      </c>
      <c r="T816" s="48">
        <f t="shared" si="160"/>
        <v>379320</v>
      </c>
      <c r="U816" s="48">
        <f t="shared" si="161"/>
        <v>412100</v>
      </c>
      <c r="V816" s="48">
        <f t="shared" si="162"/>
        <v>791420</v>
      </c>
      <c r="W816" s="48">
        <f t="shared" si="163"/>
        <v>385200</v>
      </c>
      <c r="X816" s="48">
        <f t="shared" si="164"/>
        <v>5400</v>
      </c>
      <c r="Y816" s="48">
        <f t="shared" si="165"/>
        <v>11820.2</v>
      </c>
      <c r="Z816" s="48">
        <f t="shared" si="166"/>
        <v>1182.0200000000002</v>
      </c>
      <c r="AA816" s="48">
        <f t="shared" si="167"/>
        <v>11950.2222</v>
      </c>
      <c r="AB816" s="42">
        <f t="shared" si="168"/>
        <v>1206972.4421999999</v>
      </c>
    </row>
    <row r="817" spans="1:28" x14ac:dyDescent="0.25">
      <c r="A817" s="41">
        <v>45412</v>
      </c>
      <c r="B817" s="44" t="str">
        <f t="shared" si="157"/>
        <v>Apr</v>
      </c>
      <c r="C817" s="16" t="s">
        <v>86</v>
      </c>
      <c r="D817" s="16"/>
      <c r="E817" s="16" t="s">
        <v>87</v>
      </c>
      <c r="F817" s="16" t="s">
        <v>219</v>
      </c>
      <c r="G817" s="20" t="str">
        <f>IFERROR(VLOOKUP(F817,Sheet2!A:F,2,0),"")</f>
        <v>Club Whiskey</v>
      </c>
      <c r="H817" s="44">
        <f>IFERROR(VLOOKUP(F817,Sheet2!A:G,7,0),"")</f>
        <v>65</v>
      </c>
      <c r="I817" s="56">
        <f t="shared" si="169"/>
        <v>1755</v>
      </c>
      <c r="J817" s="17">
        <v>29</v>
      </c>
      <c r="K817" s="21">
        <v>150</v>
      </c>
      <c r="L817" s="21">
        <v>100</v>
      </c>
      <c r="M817" s="21">
        <v>50</v>
      </c>
      <c r="N817" s="19">
        <f t="shared" si="158"/>
        <v>300</v>
      </c>
      <c r="O817" s="20">
        <v>1</v>
      </c>
      <c r="P817" s="20">
        <f>IFERROR(VLOOKUP(F817,Sheet2!$A:$F,4,0),"")</f>
        <v>1160.02</v>
      </c>
      <c r="Q817" s="20">
        <f>IFERROR(VLOOKUP(F817,Sheet2!$A:$F,5,0),"")</f>
        <v>1188.9000000000001</v>
      </c>
      <c r="R817" s="20">
        <f>IFERROR(VLOOKUP(F817,Sheet2!$A:$F,6,0),"")</f>
        <v>1270.83</v>
      </c>
      <c r="S817" s="48">
        <f t="shared" si="159"/>
        <v>174003</v>
      </c>
      <c r="T817" s="48">
        <f t="shared" si="160"/>
        <v>118890.00000000001</v>
      </c>
      <c r="U817" s="48">
        <f t="shared" si="161"/>
        <v>63541.5</v>
      </c>
      <c r="V817" s="48">
        <f t="shared" si="162"/>
        <v>356434.5</v>
      </c>
      <c r="W817" s="48">
        <f t="shared" si="163"/>
        <v>187785</v>
      </c>
      <c r="X817" s="48">
        <f t="shared" si="164"/>
        <v>2632.5</v>
      </c>
      <c r="Y817" s="48">
        <f t="shared" si="165"/>
        <v>5468.52</v>
      </c>
      <c r="Z817" s="48">
        <f t="shared" si="166"/>
        <v>546.85200000000009</v>
      </c>
      <c r="AA817" s="48">
        <f t="shared" si="167"/>
        <v>5528.6737199999998</v>
      </c>
      <c r="AB817" s="42">
        <f t="shared" si="168"/>
        <v>558396.04571999994</v>
      </c>
    </row>
    <row r="818" spans="1:28" x14ac:dyDescent="0.25">
      <c r="A818" s="41">
        <v>45412</v>
      </c>
      <c r="B818" s="44" t="str">
        <f t="shared" si="157"/>
        <v>Apr</v>
      </c>
      <c r="C818" s="16" t="s">
        <v>86</v>
      </c>
      <c r="D818" s="16"/>
      <c r="E818" s="16" t="s">
        <v>87</v>
      </c>
      <c r="F818" s="16" t="s">
        <v>216</v>
      </c>
      <c r="G818" s="20" t="str">
        <f>IFERROR(VLOOKUP(F818,Sheet2!A:F,2,0),"")</f>
        <v>Jugni Saunfi</v>
      </c>
      <c r="H818" s="44">
        <f>IFERROR(VLOOKUP(F818,Sheet2!A:G,7,0),"")</f>
        <v>50</v>
      </c>
      <c r="I818" s="56">
        <f t="shared" si="169"/>
        <v>2250</v>
      </c>
      <c r="J818" s="17">
        <v>30</v>
      </c>
      <c r="K818" s="21">
        <v>500</v>
      </c>
      <c r="L818" s="21">
        <v>0</v>
      </c>
      <c r="M818" s="21">
        <v>0</v>
      </c>
      <c r="N818" s="19">
        <f t="shared" si="158"/>
        <v>500</v>
      </c>
      <c r="O818" s="20">
        <v>1</v>
      </c>
      <c r="P818" s="20">
        <f>IFERROR(VLOOKUP(F818,Sheet2!$A:$F,4,0),"")</f>
        <v>919.43</v>
      </c>
      <c r="Q818" s="20">
        <f>IFERROR(VLOOKUP(F818,Sheet2!$A:$F,5,0),"")</f>
        <v>948.3</v>
      </c>
      <c r="R818" s="20">
        <f>IFERROR(VLOOKUP(F818,Sheet2!$A:$F,6,0),"")</f>
        <v>1030.25</v>
      </c>
      <c r="S818" s="48">
        <f t="shared" si="159"/>
        <v>459715</v>
      </c>
      <c r="T818" s="48">
        <f t="shared" si="160"/>
        <v>0</v>
      </c>
      <c r="U818" s="48">
        <f t="shared" si="161"/>
        <v>0</v>
      </c>
      <c r="V818" s="48">
        <f t="shared" si="162"/>
        <v>459715</v>
      </c>
      <c r="W818" s="48">
        <f t="shared" si="163"/>
        <v>240750</v>
      </c>
      <c r="X818" s="48">
        <f t="shared" si="164"/>
        <v>3375</v>
      </c>
      <c r="Y818" s="48">
        <f t="shared" si="165"/>
        <v>7038.4000000000005</v>
      </c>
      <c r="Z818" s="48">
        <f t="shared" si="166"/>
        <v>703.84000000000015</v>
      </c>
      <c r="AA818" s="48">
        <f t="shared" si="167"/>
        <v>7115.8224</v>
      </c>
      <c r="AB818" s="42">
        <f t="shared" si="168"/>
        <v>718698.06239999994</v>
      </c>
    </row>
    <row r="819" spans="1:28" x14ac:dyDescent="0.25">
      <c r="A819" s="41">
        <v>45412</v>
      </c>
      <c r="B819" s="44" t="str">
        <f t="shared" si="157"/>
        <v>Apr</v>
      </c>
      <c r="C819" s="16" t="s">
        <v>86</v>
      </c>
      <c r="D819" s="16"/>
      <c r="E819" s="16" t="s">
        <v>87</v>
      </c>
      <c r="F819" s="16" t="s">
        <v>216</v>
      </c>
      <c r="G819" s="20" t="str">
        <f>IFERROR(VLOOKUP(F819,Sheet2!A:F,2,0),"")</f>
        <v>Jugni Saunfi</v>
      </c>
      <c r="H819" s="44">
        <f>IFERROR(VLOOKUP(F819,Sheet2!A:G,7,0),"")</f>
        <v>50</v>
      </c>
      <c r="I819" s="56">
        <f t="shared" si="169"/>
        <v>1350</v>
      </c>
      <c r="J819" s="17">
        <v>31</v>
      </c>
      <c r="K819" s="21">
        <v>0</v>
      </c>
      <c r="L819" s="21">
        <v>200</v>
      </c>
      <c r="M819" s="21">
        <v>100</v>
      </c>
      <c r="N819" s="19">
        <f t="shared" si="158"/>
        <v>300</v>
      </c>
      <c r="O819" s="20">
        <v>1</v>
      </c>
      <c r="P819" s="20">
        <f>IFERROR(VLOOKUP(F819,Sheet2!$A:$F,4,0),"")</f>
        <v>919.43</v>
      </c>
      <c r="Q819" s="20">
        <f>IFERROR(VLOOKUP(F819,Sheet2!$A:$F,5,0),"")</f>
        <v>948.3</v>
      </c>
      <c r="R819" s="20">
        <f>IFERROR(VLOOKUP(F819,Sheet2!$A:$F,6,0),"")</f>
        <v>1030.25</v>
      </c>
      <c r="S819" s="48">
        <f t="shared" si="159"/>
        <v>0</v>
      </c>
      <c r="T819" s="48">
        <f t="shared" si="160"/>
        <v>189660</v>
      </c>
      <c r="U819" s="48">
        <f t="shared" si="161"/>
        <v>103025</v>
      </c>
      <c r="V819" s="48">
        <f t="shared" si="162"/>
        <v>292685</v>
      </c>
      <c r="W819" s="48">
        <f t="shared" si="163"/>
        <v>144450</v>
      </c>
      <c r="X819" s="48">
        <f t="shared" si="164"/>
        <v>2025</v>
      </c>
      <c r="Y819" s="48">
        <f t="shared" si="165"/>
        <v>4391.6000000000004</v>
      </c>
      <c r="Z819" s="48">
        <f t="shared" si="166"/>
        <v>439.16000000000008</v>
      </c>
      <c r="AA819" s="48">
        <f t="shared" si="167"/>
        <v>4439.9075999999995</v>
      </c>
      <c r="AB819" s="42">
        <f t="shared" si="168"/>
        <v>448430.66759999993</v>
      </c>
    </row>
    <row r="820" spans="1:28" x14ac:dyDescent="0.25">
      <c r="A820" s="41">
        <v>45412</v>
      </c>
      <c r="B820" s="44" t="str">
        <f t="shared" si="157"/>
        <v>Apr</v>
      </c>
      <c r="C820" s="16" t="s">
        <v>86</v>
      </c>
      <c r="D820" s="16"/>
      <c r="E820" s="16" t="s">
        <v>87</v>
      </c>
      <c r="F820" s="16" t="s">
        <v>222</v>
      </c>
      <c r="G820" s="20" t="str">
        <f>IFERROR(VLOOKUP(F820,Sheet2!A:F,2,0),"")</f>
        <v>Khasa Santra</v>
      </c>
      <c r="H820" s="44">
        <f>IFERROR(VLOOKUP(F820,Sheet2!A:G,7,0),"")</f>
        <v>50</v>
      </c>
      <c r="I820" s="56">
        <f t="shared" si="169"/>
        <v>1350</v>
      </c>
      <c r="J820" s="17">
        <v>32</v>
      </c>
      <c r="K820" s="21">
        <v>200</v>
      </c>
      <c r="L820" s="21">
        <v>100</v>
      </c>
      <c r="M820" s="21">
        <v>0</v>
      </c>
      <c r="N820" s="19">
        <f t="shared" si="158"/>
        <v>300</v>
      </c>
      <c r="O820" s="20">
        <v>1</v>
      </c>
      <c r="P820" s="20">
        <f>IFERROR(VLOOKUP(F820,Sheet2!$A:$F,4,0),"")</f>
        <v>919.43</v>
      </c>
      <c r="Q820" s="20">
        <f>IFERROR(VLOOKUP(F820,Sheet2!$A:$F,5,0),"")</f>
        <v>948.3</v>
      </c>
      <c r="R820" s="20">
        <f>IFERROR(VLOOKUP(F820,Sheet2!$A:$F,6,0),"")</f>
        <v>1030.25</v>
      </c>
      <c r="S820" s="48">
        <f t="shared" si="159"/>
        <v>183886</v>
      </c>
      <c r="T820" s="48">
        <f t="shared" si="160"/>
        <v>94830</v>
      </c>
      <c r="U820" s="48">
        <f t="shared" si="161"/>
        <v>0</v>
      </c>
      <c r="V820" s="48">
        <f t="shared" si="162"/>
        <v>278716</v>
      </c>
      <c r="W820" s="48">
        <f t="shared" si="163"/>
        <v>144450</v>
      </c>
      <c r="X820" s="48">
        <f t="shared" si="164"/>
        <v>2025</v>
      </c>
      <c r="Y820" s="48">
        <f t="shared" si="165"/>
        <v>4251.91</v>
      </c>
      <c r="Z820" s="48">
        <f t="shared" si="166"/>
        <v>425.19100000000003</v>
      </c>
      <c r="AA820" s="48">
        <f t="shared" si="167"/>
        <v>4298.6810099999993</v>
      </c>
      <c r="AB820" s="42">
        <f t="shared" si="168"/>
        <v>434166.78200999997</v>
      </c>
    </row>
    <row r="821" spans="1:28" x14ac:dyDescent="0.25">
      <c r="A821" s="41">
        <v>45412</v>
      </c>
      <c r="B821" s="44" t="str">
        <f t="shared" si="157"/>
        <v>Apr</v>
      </c>
      <c r="C821" s="16" t="s">
        <v>59</v>
      </c>
      <c r="D821" s="16"/>
      <c r="E821" s="16" t="s">
        <v>98</v>
      </c>
      <c r="F821" s="16" t="s">
        <v>213</v>
      </c>
      <c r="G821" s="20" t="str">
        <f>IFERROR(VLOOKUP(F821,Sheet2!A:F,2,0),"")</f>
        <v>Malwa</v>
      </c>
      <c r="H821" s="44">
        <f>IFERROR(VLOOKUP(F821,Sheet2!A:G,7,0),"")</f>
        <v>50</v>
      </c>
      <c r="I821" s="56">
        <f t="shared" si="169"/>
        <v>1800</v>
      </c>
      <c r="J821" s="17">
        <v>80</v>
      </c>
      <c r="K821" s="21">
        <v>0</v>
      </c>
      <c r="L821" s="21">
        <v>400</v>
      </c>
      <c r="M821" s="21">
        <v>0</v>
      </c>
      <c r="N821" s="19">
        <f t="shared" si="158"/>
        <v>400</v>
      </c>
      <c r="O821" s="20">
        <v>1</v>
      </c>
      <c r="P821" s="20">
        <f>IFERROR(VLOOKUP(F821,Sheet2!$A:$F,4,0),"")</f>
        <v>919.43</v>
      </c>
      <c r="Q821" s="20">
        <f>IFERROR(VLOOKUP(F821,Sheet2!$A:$F,5,0),"")</f>
        <v>948.3</v>
      </c>
      <c r="R821" s="20">
        <f>IFERROR(VLOOKUP(F821,Sheet2!$A:$F,6,0),"")</f>
        <v>1030.25</v>
      </c>
      <c r="S821" s="48">
        <f t="shared" si="159"/>
        <v>0</v>
      </c>
      <c r="T821" s="48">
        <f t="shared" si="160"/>
        <v>379320</v>
      </c>
      <c r="U821" s="48">
        <f t="shared" si="161"/>
        <v>0</v>
      </c>
      <c r="V821" s="48">
        <f t="shared" si="162"/>
        <v>379320</v>
      </c>
      <c r="W821" s="48">
        <f t="shared" si="163"/>
        <v>192600</v>
      </c>
      <c r="X821" s="48">
        <f t="shared" si="164"/>
        <v>2700</v>
      </c>
      <c r="Y821" s="48">
        <f t="shared" si="165"/>
        <v>5746.2</v>
      </c>
      <c r="Z821" s="48">
        <f t="shared" si="166"/>
        <v>574.62</v>
      </c>
      <c r="AA821" s="48">
        <f t="shared" si="167"/>
        <v>5809.4081999999999</v>
      </c>
      <c r="AB821" s="42">
        <f t="shared" si="168"/>
        <v>586750.2281999999</v>
      </c>
    </row>
    <row r="822" spans="1:28" x14ac:dyDescent="0.25">
      <c r="A822" s="41">
        <v>45412</v>
      </c>
      <c r="B822" s="44" t="str">
        <f t="shared" si="157"/>
        <v>Apr</v>
      </c>
      <c r="C822" s="16" t="s">
        <v>59</v>
      </c>
      <c r="D822" s="16"/>
      <c r="E822" s="16" t="s">
        <v>98</v>
      </c>
      <c r="F822" s="16" t="s">
        <v>213</v>
      </c>
      <c r="G822" s="20" t="str">
        <f>IFERROR(VLOOKUP(F822,Sheet2!A:F,2,0),"")</f>
        <v>Malwa</v>
      </c>
      <c r="H822" s="44">
        <f>IFERROR(VLOOKUP(F822,Sheet2!A:G,7,0),"")</f>
        <v>50</v>
      </c>
      <c r="I822" s="56">
        <f t="shared" si="169"/>
        <v>1350</v>
      </c>
      <c r="J822" s="17">
        <v>81</v>
      </c>
      <c r="K822" s="21">
        <v>0</v>
      </c>
      <c r="L822" s="21">
        <v>300</v>
      </c>
      <c r="M822" s="21">
        <v>0</v>
      </c>
      <c r="N822" s="19">
        <f t="shared" si="158"/>
        <v>300</v>
      </c>
      <c r="O822" s="20">
        <v>1</v>
      </c>
      <c r="P822" s="20">
        <f>IFERROR(VLOOKUP(F822,Sheet2!$A:$F,4,0),"")</f>
        <v>919.43</v>
      </c>
      <c r="Q822" s="20">
        <f>IFERROR(VLOOKUP(F822,Sheet2!$A:$F,5,0),"")</f>
        <v>948.3</v>
      </c>
      <c r="R822" s="20">
        <f>IFERROR(VLOOKUP(F822,Sheet2!$A:$F,6,0),"")</f>
        <v>1030.25</v>
      </c>
      <c r="S822" s="48">
        <f t="shared" si="159"/>
        <v>0</v>
      </c>
      <c r="T822" s="48">
        <f t="shared" si="160"/>
        <v>284490</v>
      </c>
      <c r="U822" s="48">
        <f t="shared" si="161"/>
        <v>0</v>
      </c>
      <c r="V822" s="48">
        <f t="shared" si="162"/>
        <v>284490</v>
      </c>
      <c r="W822" s="48">
        <f t="shared" si="163"/>
        <v>144450</v>
      </c>
      <c r="X822" s="48">
        <f t="shared" si="164"/>
        <v>2025</v>
      </c>
      <c r="Y822" s="48">
        <f t="shared" si="165"/>
        <v>4309.6499999999996</v>
      </c>
      <c r="Z822" s="48">
        <f t="shared" si="166"/>
        <v>430.96499999999997</v>
      </c>
      <c r="AA822" s="48">
        <f t="shared" si="167"/>
        <v>4357.0561500000003</v>
      </c>
      <c r="AB822" s="42">
        <f t="shared" si="168"/>
        <v>440062.67115000007</v>
      </c>
    </row>
    <row r="823" spans="1:28" x14ac:dyDescent="0.25">
      <c r="A823" s="41">
        <v>45412</v>
      </c>
      <c r="B823" s="44" t="str">
        <f t="shared" si="157"/>
        <v>Apr</v>
      </c>
      <c r="C823" s="16" t="s">
        <v>59</v>
      </c>
      <c r="D823" s="16"/>
      <c r="E823" s="16" t="s">
        <v>98</v>
      </c>
      <c r="F823" s="16" t="s">
        <v>213</v>
      </c>
      <c r="G823" s="20" t="str">
        <f>IFERROR(VLOOKUP(F823,Sheet2!A:F,2,0),"")</f>
        <v>Malwa</v>
      </c>
      <c r="H823" s="44">
        <f>IFERROR(VLOOKUP(F823,Sheet2!A:G,7,0),"")</f>
        <v>50</v>
      </c>
      <c r="I823" s="56">
        <f t="shared" si="169"/>
        <v>1350</v>
      </c>
      <c r="J823" s="17">
        <v>82</v>
      </c>
      <c r="K823" s="21">
        <v>0</v>
      </c>
      <c r="L823" s="21">
        <v>300</v>
      </c>
      <c r="M823" s="21">
        <v>0</v>
      </c>
      <c r="N823" s="19">
        <f t="shared" si="158"/>
        <v>300</v>
      </c>
      <c r="O823" s="20">
        <v>1</v>
      </c>
      <c r="P823" s="20">
        <f>IFERROR(VLOOKUP(F823,Sheet2!$A:$F,4,0),"")</f>
        <v>919.43</v>
      </c>
      <c r="Q823" s="20">
        <f>IFERROR(VLOOKUP(F823,Sheet2!$A:$F,5,0),"")</f>
        <v>948.3</v>
      </c>
      <c r="R823" s="20">
        <f>IFERROR(VLOOKUP(F823,Sheet2!$A:$F,6,0),"")</f>
        <v>1030.25</v>
      </c>
      <c r="S823" s="48">
        <f t="shared" si="159"/>
        <v>0</v>
      </c>
      <c r="T823" s="48">
        <f t="shared" si="160"/>
        <v>284490</v>
      </c>
      <c r="U823" s="48">
        <f t="shared" si="161"/>
        <v>0</v>
      </c>
      <c r="V823" s="48">
        <f t="shared" si="162"/>
        <v>284490</v>
      </c>
      <c r="W823" s="48">
        <f t="shared" si="163"/>
        <v>144450</v>
      </c>
      <c r="X823" s="48">
        <f t="shared" si="164"/>
        <v>2025</v>
      </c>
      <c r="Y823" s="48">
        <f t="shared" si="165"/>
        <v>4309.6499999999996</v>
      </c>
      <c r="Z823" s="48">
        <f t="shared" si="166"/>
        <v>430.96499999999997</v>
      </c>
      <c r="AA823" s="48">
        <f t="shared" si="167"/>
        <v>4357.0561500000003</v>
      </c>
      <c r="AB823" s="42">
        <f t="shared" si="168"/>
        <v>440062.67115000007</v>
      </c>
    </row>
    <row r="824" spans="1:28" x14ac:dyDescent="0.25">
      <c r="A824" s="41">
        <v>45412</v>
      </c>
      <c r="B824" s="44" t="str">
        <f t="shared" si="157"/>
        <v>Apr</v>
      </c>
      <c r="C824" s="16" t="s">
        <v>59</v>
      </c>
      <c r="D824" s="16"/>
      <c r="E824" s="16" t="s">
        <v>98</v>
      </c>
      <c r="F824" s="16" t="s">
        <v>213</v>
      </c>
      <c r="G824" s="20" t="str">
        <f>IFERROR(VLOOKUP(F824,Sheet2!A:F,2,0),"")</f>
        <v>Malwa</v>
      </c>
      <c r="H824" s="44">
        <f>IFERROR(VLOOKUP(F824,Sheet2!A:G,7,0),"")</f>
        <v>50</v>
      </c>
      <c r="I824" s="56">
        <f t="shared" si="169"/>
        <v>1521</v>
      </c>
      <c r="J824" s="17">
        <v>83</v>
      </c>
      <c r="K824" s="21">
        <v>0</v>
      </c>
      <c r="L824" s="21">
        <v>0</v>
      </c>
      <c r="M824" s="21">
        <v>338</v>
      </c>
      <c r="N824" s="19">
        <f t="shared" si="158"/>
        <v>338</v>
      </c>
      <c r="O824" s="20">
        <v>1</v>
      </c>
      <c r="P824" s="20">
        <f>IFERROR(VLOOKUP(F824,Sheet2!$A:$F,4,0),"")</f>
        <v>919.43</v>
      </c>
      <c r="Q824" s="20">
        <f>IFERROR(VLOOKUP(F824,Sheet2!$A:$F,5,0),"")</f>
        <v>948.3</v>
      </c>
      <c r="R824" s="20">
        <f>IFERROR(VLOOKUP(F824,Sheet2!$A:$F,6,0),"")</f>
        <v>1030.25</v>
      </c>
      <c r="S824" s="48">
        <f t="shared" si="159"/>
        <v>0</v>
      </c>
      <c r="T824" s="48">
        <f t="shared" si="160"/>
        <v>0</v>
      </c>
      <c r="U824" s="48">
        <f t="shared" si="161"/>
        <v>348224.5</v>
      </c>
      <c r="V824" s="48">
        <f t="shared" si="162"/>
        <v>348224.5</v>
      </c>
      <c r="W824" s="48">
        <f t="shared" si="163"/>
        <v>162747</v>
      </c>
      <c r="X824" s="48">
        <f t="shared" si="164"/>
        <v>2281.5</v>
      </c>
      <c r="Y824" s="48">
        <f t="shared" si="165"/>
        <v>5132.53</v>
      </c>
      <c r="Z824" s="48">
        <f t="shared" si="166"/>
        <v>513.25300000000004</v>
      </c>
      <c r="AA824" s="48">
        <f t="shared" si="167"/>
        <v>5188.9878300000009</v>
      </c>
      <c r="AB824" s="42">
        <f t="shared" si="168"/>
        <v>524087.77083000005</v>
      </c>
    </row>
    <row r="825" spans="1:28" x14ac:dyDescent="0.25">
      <c r="A825" s="41">
        <v>45412</v>
      </c>
      <c r="B825" s="44" t="str">
        <f t="shared" si="157"/>
        <v>Apr</v>
      </c>
      <c r="C825" s="16" t="s">
        <v>59</v>
      </c>
      <c r="D825" s="16"/>
      <c r="E825" s="16" t="s">
        <v>98</v>
      </c>
      <c r="F825" s="16" t="s">
        <v>213</v>
      </c>
      <c r="G825" s="20" t="str">
        <f>IFERROR(VLOOKUP(F825,Sheet2!A:F,2,0),"")</f>
        <v>Malwa</v>
      </c>
      <c r="H825" s="44">
        <f>IFERROR(VLOOKUP(F825,Sheet2!A:G,7,0),"")</f>
        <v>50</v>
      </c>
      <c r="I825" s="56">
        <f t="shared" si="169"/>
        <v>279</v>
      </c>
      <c r="J825" s="17">
        <v>84</v>
      </c>
      <c r="K825" s="21">
        <v>0</v>
      </c>
      <c r="L825" s="21">
        <v>0</v>
      </c>
      <c r="M825" s="21">
        <v>62</v>
      </c>
      <c r="N825" s="19">
        <f t="shared" si="158"/>
        <v>62</v>
      </c>
      <c r="O825" s="20">
        <v>1</v>
      </c>
      <c r="P825" s="20">
        <f>IFERROR(VLOOKUP(F825,Sheet2!$A:$F,4,0),"")</f>
        <v>919.43</v>
      </c>
      <c r="Q825" s="20">
        <f>IFERROR(VLOOKUP(F825,Sheet2!$A:$F,5,0),"")</f>
        <v>948.3</v>
      </c>
      <c r="R825" s="20">
        <f>IFERROR(VLOOKUP(F825,Sheet2!$A:$F,6,0),"")</f>
        <v>1030.25</v>
      </c>
      <c r="S825" s="48">
        <f t="shared" si="159"/>
        <v>0</v>
      </c>
      <c r="T825" s="48">
        <f t="shared" si="160"/>
        <v>0</v>
      </c>
      <c r="U825" s="48">
        <f t="shared" si="161"/>
        <v>63875.5</v>
      </c>
      <c r="V825" s="48">
        <f t="shared" si="162"/>
        <v>63875.5</v>
      </c>
      <c r="W825" s="48">
        <f t="shared" si="163"/>
        <v>29853</v>
      </c>
      <c r="X825" s="48">
        <f t="shared" si="164"/>
        <v>418.5</v>
      </c>
      <c r="Y825" s="48">
        <f t="shared" si="165"/>
        <v>941.47</v>
      </c>
      <c r="Z825" s="48">
        <f t="shared" si="166"/>
        <v>94.147000000000006</v>
      </c>
      <c r="AA825" s="48">
        <f t="shared" si="167"/>
        <v>951.82617000000005</v>
      </c>
      <c r="AB825" s="42">
        <f t="shared" si="168"/>
        <v>96134.443169999999</v>
      </c>
    </row>
    <row r="826" spans="1:28" x14ac:dyDescent="0.25">
      <c r="A826" s="41">
        <v>45412</v>
      </c>
      <c r="B826" s="44" t="str">
        <f t="shared" si="157"/>
        <v>Apr</v>
      </c>
      <c r="C826" s="16" t="s">
        <v>59</v>
      </c>
      <c r="D826" s="16"/>
      <c r="E826" s="16" t="s">
        <v>30</v>
      </c>
      <c r="F826" s="16" t="s">
        <v>221</v>
      </c>
      <c r="G826" s="20" t="str">
        <f>IFERROR(VLOOKUP(F826,Sheet2!A:F,2,0),"")</f>
        <v>Jugni Apple Vodka</v>
      </c>
      <c r="H826" s="44">
        <f>IFERROR(VLOOKUP(F826,Sheet2!A:G,7,0),"")</f>
        <v>50</v>
      </c>
      <c r="I826" s="56">
        <f t="shared" si="169"/>
        <v>1350</v>
      </c>
      <c r="J826" s="17">
        <v>85</v>
      </c>
      <c r="K826" s="21">
        <v>300</v>
      </c>
      <c r="L826" s="21">
        <v>0</v>
      </c>
      <c r="M826" s="21">
        <v>0</v>
      </c>
      <c r="N826" s="19">
        <f t="shared" si="158"/>
        <v>300</v>
      </c>
      <c r="O826" s="20">
        <v>1</v>
      </c>
      <c r="P826" s="20">
        <f>IFERROR(VLOOKUP(F826,Sheet2!$A:$F,4,0),"")</f>
        <v>919.43</v>
      </c>
      <c r="Q826" s="20">
        <f>IFERROR(VLOOKUP(F826,Sheet2!$A:$F,5,0),"")</f>
        <v>948.3</v>
      </c>
      <c r="R826" s="20">
        <f>IFERROR(VLOOKUP(F826,Sheet2!$A:$F,6,0),"")</f>
        <v>1030.25</v>
      </c>
      <c r="S826" s="48">
        <f t="shared" si="159"/>
        <v>275829</v>
      </c>
      <c r="T826" s="48">
        <f t="shared" si="160"/>
        <v>0</v>
      </c>
      <c r="U826" s="48">
        <f t="shared" si="161"/>
        <v>0</v>
      </c>
      <c r="V826" s="48">
        <f t="shared" si="162"/>
        <v>275829</v>
      </c>
      <c r="W826" s="48">
        <f t="shared" si="163"/>
        <v>144450</v>
      </c>
      <c r="X826" s="48">
        <f t="shared" si="164"/>
        <v>2025</v>
      </c>
      <c r="Y826" s="48">
        <f t="shared" si="165"/>
        <v>4223.04</v>
      </c>
      <c r="Z826" s="48">
        <f t="shared" si="166"/>
        <v>422.30400000000003</v>
      </c>
      <c r="AA826" s="48">
        <f t="shared" si="167"/>
        <v>4269.4934400000002</v>
      </c>
      <c r="AB826" s="42">
        <f t="shared" si="168"/>
        <v>431218.83743999997</v>
      </c>
    </row>
    <row r="827" spans="1:28" x14ac:dyDescent="0.25">
      <c r="A827" s="41">
        <v>45412</v>
      </c>
      <c r="B827" s="44" t="str">
        <f t="shared" si="157"/>
        <v>Apr</v>
      </c>
      <c r="C827" s="16" t="s">
        <v>59</v>
      </c>
      <c r="D827" s="16"/>
      <c r="E827" s="16" t="s">
        <v>30</v>
      </c>
      <c r="F827" s="16" t="s">
        <v>221</v>
      </c>
      <c r="G827" s="20" t="str">
        <f>IFERROR(VLOOKUP(F827,Sheet2!A:F,2,0),"")</f>
        <v>Jugni Apple Vodka</v>
      </c>
      <c r="H827" s="44">
        <f>IFERROR(VLOOKUP(F827,Sheet2!A:G,7,0),"")</f>
        <v>50</v>
      </c>
      <c r="I827" s="56">
        <f t="shared" si="169"/>
        <v>1350</v>
      </c>
      <c r="J827" s="17">
        <v>86</v>
      </c>
      <c r="K827" s="21">
        <v>300</v>
      </c>
      <c r="L827" s="21">
        <v>0</v>
      </c>
      <c r="M827" s="21">
        <v>0</v>
      </c>
      <c r="N827" s="19">
        <f t="shared" si="158"/>
        <v>300</v>
      </c>
      <c r="O827" s="20">
        <v>1</v>
      </c>
      <c r="P827" s="20">
        <f>IFERROR(VLOOKUP(F827,Sheet2!$A:$F,4,0),"")</f>
        <v>919.43</v>
      </c>
      <c r="Q827" s="20">
        <f>IFERROR(VLOOKUP(F827,Sheet2!$A:$F,5,0),"")</f>
        <v>948.3</v>
      </c>
      <c r="R827" s="20">
        <f>IFERROR(VLOOKUP(F827,Sheet2!$A:$F,6,0),"")</f>
        <v>1030.25</v>
      </c>
      <c r="S827" s="48">
        <f t="shared" si="159"/>
        <v>275829</v>
      </c>
      <c r="T827" s="48">
        <f t="shared" si="160"/>
        <v>0</v>
      </c>
      <c r="U827" s="48">
        <f t="shared" si="161"/>
        <v>0</v>
      </c>
      <c r="V827" s="48">
        <f t="shared" si="162"/>
        <v>275829</v>
      </c>
      <c r="W827" s="48">
        <f t="shared" si="163"/>
        <v>144450</v>
      </c>
      <c r="X827" s="48">
        <f t="shared" si="164"/>
        <v>2025</v>
      </c>
      <c r="Y827" s="48">
        <f t="shared" si="165"/>
        <v>4223.04</v>
      </c>
      <c r="Z827" s="48">
        <f t="shared" si="166"/>
        <v>422.30400000000003</v>
      </c>
      <c r="AA827" s="48">
        <f t="shared" si="167"/>
        <v>4269.4934400000002</v>
      </c>
      <c r="AB827" s="42">
        <f t="shared" si="168"/>
        <v>431218.83743999997</v>
      </c>
    </row>
    <row r="828" spans="1:28" x14ac:dyDescent="0.25">
      <c r="A828" s="41">
        <v>45412</v>
      </c>
      <c r="B828" s="44" t="str">
        <f t="shared" si="157"/>
        <v>Apr</v>
      </c>
      <c r="C828" s="16" t="s">
        <v>59</v>
      </c>
      <c r="D828" s="16"/>
      <c r="E828" s="16" t="s">
        <v>30</v>
      </c>
      <c r="F828" s="16" t="s">
        <v>221</v>
      </c>
      <c r="G828" s="20" t="str">
        <f>IFERROR(VLOOKUP(F828,Sheet2!A:F,2,0),"")</f>
        <v>Jugni Apple Vodka</v>
      </c>
      <c r="H828" s="44">
        <f>IFERROR(VLOOKUP(F828,Sheet2!A:G,7,0),"")</f>
        <v>50</v>
      </c>
      <c r="I828" s="56">
        <f t="shared" si="169"/>
        <v>900</v>
      </c>
      <c r="J828" s="17">
        <v>87</v>
      </c>
      <c r="K828" s="21">
        <v>200</v>
      </c>
      <c r="L828" s="21">
        <v>0</v>
      </c>
      <c r="M828" s="21">
        <v>0</v>
      </c>
      <c r="N828" s="19">
        <f t="shared" si="158"/>
        <v>200</v>
      </c>
      <c r="O828" s="20">
        <v>1</v>
      </c>
      <c r="P828" s="20">
        <f>IFERROR(VLOOKUP(F828,Sheet2!$A:$F,4,0),"")</f>
        <v>919.43</v>
      </c>
      <c r="Q828" s="20">
        <f>IFERROR(VLOOKUP(F828,Sheet2!$A:$F,5,0),"")</f>
        <v>948.3</v>
      </c>
      <c r="R828" s="20">
        <f>IFERROR(VLOOKUP(F828,Sheet2!$A:$F,6,0),"")</f>
        <v>1030.25</v>
      </c>
      <c r="S828" s="48">
        <f t="shared" si="159"/>
        <v>183886</v>
      </c>
      <c r="T828" s="48">
        <f t="shared" si="160"/>
        <v>0</v>
      </c>
      <c r="U828" s="48">
        <f t="shared" si="161"/>
        <v>0</v>
      </c>
      <c r="V828" s="48">
        <f t="shared" si="162"/>
        <v>183886</v>
      </c>
      <c r="W828" s="48">
        <f t="shared" si="163"/>
        <v>96300</v>
      </c>
      <c r="X828" s="48">
        <f t="shared" si="164"/>
        <v>1350</v>
      </c>
      <c r="Y828" s="48">
        <f t="shared" si="165"/>
        <v>2815.36</v>
      </c>
      <c r="Z828" s="48">
        <f t="shared" si="166"/>
        <v>281.536</v>
      </c>
      <c r="AA828" s="48">
        <f t="shared" si="167"/>
        <v>2846.3289600000003</v>
      </c>
      <c r="AB828" s="42">
        <f t="shared" si="168"/>
        <v>287479.22496000002</v>
      </c>
    </row>
    <row r="829" spans="1:28" x14ac:dyDescent="0.25">
      <c r="A829" s="41">
        <v>45412</v>
      </c>
      <c r="B829" s="44" t="str">
        <f t="shared" si="157"/>
        <v>Apr</v>
      </c>
      <c r="C829" s="16" t="s">
        <v>59</v>
      </c>
      <c r="D829" s="16"/>
      <c r="E829" s="16" t="s">
        <v>30</v>
      </c>
      <c r="F829" s="16" t="s">
        <v>221</v>
      </c>
      <c r="G829" s="20" t="str">
        <f>IFERROR(VLOOKUP(F829,Sheet2!A:F,2,0),"")</f>
        <v>Jugni Apple Vodka</v>
      </c>
      <c r="H829" s="44">
        <f>IFERROR(VLOOKUP(F829,Sheet2!A:G,7,0),"")</f>
        <v>50</v>
      </c>
      <c r="I829" s="56">
        <f t="shared" si="169"/>
        <v>1350</v>
      </c>
      <c r="J829" s="17">
        <v>88</v>
      </c>
      <c r="K829" s="21">
        <v>0</v>
      </c>
      <c r="L829" s="21">
        <v>300</v>
      </c>
      <c r="M829" s="21">
        <v>0</v>
      </c>
      <c r="N829" s="19">
        <f t="shared" si="158"/>
        <v>300</v>
      </c>
      <c r="O829" s="20">
        <v>1</v>
      </c>
      <c r="P829" s="20">
        <f>IFERROR(VLOOKUP(F829,Sheet2!$A:$F,4,0),"")</f>
        <v>919.43</v>
      </c>
      <c r="Q829" s="20">
        <f>IFERROR(VLOOKUP(F829,Sheet2!$A:$F,5,0),"")</f>
        <v>948.3</v>
      </c>
      <c r="R829" s="20">
        <f>IFERROR(VLOOKUP(F829,Sheet2!$A:$F,6,0),"")</f>
        <v>1030.25</v>
      </c>
      <c r="S829" s="48">
        <f t="shared" si="159"/>
        <v>0</v>
      </c>
      <c r="T829" s="48">
        <f t="shared" si="160"/>
        <v>284490</v>
      </c>
      <c r="U829" s="48">
        <f t="shared" si="161"/>
        <v>0</v>
      </c>
      <c r="V829" s="48">
        <f t="shared" si="162"/>
        <v>284490</v>
      </c>
      <c r="W829" s="48">
        <f t="shared" si="163"/>
        <v>144450</v>
      </c>
      <c r="X829" s="48">
        <f t="shared" si="164"/>
        <v>2025</v>
      </c>
      <c r="Y829" s="48">
        <f t="shared" si="165"/>
        <v>4309.6499999999996</v>
      </c>
      <c r="Z829" s="48">
        <f t="shared" si="166"/>
        <v>430.96499999999997</v>
      </c>
      <c r="AA829" s="48">
        <f t="shared" si="167"/>
        <v>4357.0561500000003</v>
      </c>
      <c r="AB829" s="42">
        <f t="shared" si="168"/>
        <v>440062.67115000007</v>
      </c>
    </row>
    <row r="830" spans="1:28" x14ac:dyDescent="0.25">
      <c r="A830" s="41">
        <v>45412</v>
      </c>
      <c r="B830" s="44" t="str">
        <f t="shared" si="157"/>
        <v>Apr</v>
      </c>
      <c r="C830" s="16" t="s">
        <v>59</v>
      </c>
      <c r="D830" s="16"/>
      <c r="E830" s="16" t="s">
        <v>30</v>
      </c>
      <c r="F830" s="16" t="s">
        <v>221</v>
      </c>
      <c r="G830" s="20" t="str">
        <f>IFERROR(VLOOKUP(F830,Sheet2!A:F,2,0),"")</f>
        <v>Jugni Apple Vodka</v>
      </c>
      <c r="H830" s="44">
        <f>IFERROR(VLOOKUP(F830,Sheet2!A:G,7,0),"")</f>
        <v>50</v>
      </c>
      <c r="I830" s="56">
        <f t="shared" si="169"/>
        <v>1350</v>
      </c>
      <c r="J830" s="17">
        <v>89</v>
      </c>
      <c r="K830" s="21">
        <v>0</v>
      </c>
      <c r="L830" s="21">
        <v>300</v>
      </c>
      <c r="M830" s="21">
        <v>0</v>
      </c>
      <c r="N830" s="19">
        <f t="shared" si="158"/>
        <v>300</v>
      </c>
      <c r="O830" s="20">
        <v>1</v>
      </c>
      <c r="P830" s="20">
        <f>IFERROR(VLOOKUP(F830,Sheet2!$A:$F,4,0),"")</f>
        <v>919.43</v>
      </c>
      <c r="Q830" s="20">
        <f>IFERROR(VLOOKUP(F830,Sheet2!$A:$F,5,0),"")</f>
        <v>948.3</v>
      </c>
      <c r="R830" s="20">
        <f>IFERROR(VLOOKUP(F830,Sheet2!$A:$F,6,0),"")</f>
        <v>1030.25</v>
      </c>
      <c r="S830" s="48">
        <f t="shared" si="159"/>
        <v>0</v>
      </c>
      <c r="T830" s="48">
        <f t="shared" si="160"/>
        <v>284490</v>
      </c>
      <c r="U830" s="48">
        <f t="shared" si="161"/>
        <v>0</v>
      </c>
      <c r="V830" s="48">
        <f t="shared" si="162"/>
        <v>284490</v>
      </c>
      <c r="W830" s="48">
        <f t="shared" si="163"/>
        <v>144450</v>
      </c>
      <c r="X830" s="48">
        <f t="shared" si="164"/>
        <v>2025</v>
      </c>
      <c r="Y830" s="48">
        <f t="shared" si="165"/>
        <v>4309.6499999999996</v>
      </c>
      <c r="Z830" s="48">
        <f t="shared" si="166"/>
        <v>430.96499999999997</v>
      </c>
      <c r="AA830" s="48">
        <f t="shared" si="167"/>
        <v>4357.0561500000003</v>
      </c>
      <c r="AB830" s="42">
        <f t="shared" si="168"/>
        <v>440062.67115000007</v>
      </c>
    </row>
    <row r="831" spans="1:28" x14ac:dyDescent="0.25">
      <c r="A831" s="41">
        <v>45412</v>
      </c>
      <c r="B831" s="44" t="str">
        <f t="shared" si="157"/>
        <v>Apr</v>
      </c>
      <c r="C831" s="16" t="s">
        <v>59</v>
      </c>
      <c r="D831" s="16"/>
      <c r="E831" s="16" t="s">
        <v>109</v>
      </c>
      <c r="F831" s="16" t="s">
        <v>216</v>
      </c>
      <c r="G831" s="20" t="str">
        <f>IFERROR(VLOOKUP(F831,Sheet2!A:F,2,0),"")</f>
        <v>Jugni Saunfi</v>
      </c>
      <c r="H831" s="44">
        <f>IFERROR(VLOOKUP(F831,Sheet2!A:G,7,0),"")</f>
        <v>50</v>
      </c>
      <c r="I831" s="56">
        <f t="shared" si="169"/>
        <v>900</v>
      </c>
      <c r="J831" s="17">
        <v>90</v>
      </c>
      <c r="K831" s="21">
        <v>200</v>
      </c>
      <c r="L831" s="21">
        <v>0</v>
      </c>
      <c r="M831" s="21">
        <v>0</v>
      </c>
      <c r="N831" s="19">
        <f t="shared" si="158"/>
        <v>200</v>
      </c>
      <c r="O831" s="20">
        <v>1</v>
      </c>
      <c r="P831" s="20">
        <f>IFERROR(VLOOKUP(F831,Sheet2!$A:$F,4,0),"")</f>
        <v>919.43</v>
      </c>
      <c r="Q831" s="20">
        <f>IFERROR(VLOOKUP(F831,Sheet2!$A:$F,5,0),"")</f>
        <v>948.3</v>
      </c>
      <c r="R831" s="20">
        <f>IFERROR(VLOOKUP(F831,Sheet2!$A:$F,6,0),"")</f>
        <v>1030.25</v>
      </c>
      <c r="S831" s="48">
        <f t="shared" si="159"/>
        <v>183886</v>
      </c>
      <c r="T831" s="48">
        <f t="shared" si="160"/>
        <v>0</v>
      </c>
      <c r="U831" s="48">
        <f t="shared" si="161"/>
        <v>0</v>
      </c>
      <c r="V831" s="48">
        <f t="shared" si="162"/>
        <v>183886</v>
      </c>
      <c r="W831" s="48">
        <f t="shared" si="163"/>
        <v>96300</v>
      </c>
      <c r="X831" s="48">
        <f t="shared" si="164"/>
        <v>1350</v>
      </c>
      <c r="Y831" s="48">
        <f t="shared" si="165"/>
        <v>2815.36</v>
      </c>
      <c r="Z831" s="48">
        <f t="shared" si="166"/>
        <v>281.536</v>
      </c>
      <c r="AA831" s="48">
        <f t="shared" si="167"/>
        <v>2846.3289600000003</v>
      </c>
      <c r="AB831" s="42">
        <f t="shared" si="168"/>
        <v>287479.22496000002</v>
      </c>
    </row>
    <row r="832" spans="1:28" x14ac:dyDescent="0.25">
      <c r="A832" s="41">
        <v>45412</v>
      </c>
      <c r="B832" s="44" t="str">
        <f t="shared" si="157"/>
        <v>Apr</v>
      </c>
      <c r="C832" s="16" t="s">
        <v>59</v>
      </c>
      <c r="D832" s="16"/>
      <c r="E832" s="16" t="s">
        <v>109</v>
      </c>
      <c r="F832" s="16" t="s">
        <v>216</v>
      </c>
      <c r="G832" s="20" t="str">
        <f>IFERROR(VLOOKUP(F832,Sheet2!A:F,2,0),"")</f>
        <v>Jugni Saunfi</v>
      </c>
      <c r="H832" s="44">
        <f>IFERROR(VLOOKUP(F832,Sheet2!A:G,7,0),"")</f>
        <v>50</v>
      </c>
      <c r="I832" s="56">
        <f t="shared" si="169"/>
        <v>1800</v>
      </c>
      <c r="J832" s="17">
        <v>91</v>
      </c>
      <c r="K832" s="21">
        <v>400</v>
      </c>
      <c r="L832" s="21">
        <v>0</v>
      </c>
      <c r="M832" s="21">
        <v>0</v>
      </c>
      <c r="N832" s="19">
        <f t="shared" si="158"/>
        <v>400</v>
      </c>
      <c r="O832" s="20">
        <v>1</v>
      </c>
      <c r="P832" s="20">
        <f>IFERROR(VLOOKUP(F832,Sheet2!$A:$F,4,0),"")</f>
        <v>919.43</v>
      </c>
      <c r="Q832" s="20">
        <f>IFERROR(VLOOKUP(F832,Sheet2!$A:$F,5,0),"")</f>
        <v>948.3</v>
      </c>
      <c r="R832" s="20">
        <f>IFERROR(VLOOKUP(F832,Sheet2!$A:$F,6,0),"")</f>
        <v>1030.25</v>
      </c>
      <c r="S832" s="48">
        <f t="shared" si="159"/>
        <v>367772</v>
      </c>
      <c r="T832" s="48">
        <f t="shared" si="160"/>
        <v>0</v>
      </c>
      <c r="U832" s="48">
        <f t="shared" si="161"/>
        <v>0</v>
      </c>
      <c r="V832" s="48">
        <f t="shared" si="162"/>
        <v>367772</v>
      </c>
      <c r="W832" s="48">
        <f t="shared" si="163"/>
        <v>192600</v>
      </c>
      <c r="X832" s="48">
        <f t="shared" si="164"/>
        <v>2700</v>
      </c>
      <c r="Y832" s="48">
        <f t="shared" si="165"/>
        <v>5630.72</v>
      </c>
      <c r="Z832" s="48">
        <f t="shared" si="166"/>
        <v>563.072</v>
      </c>
      <c r="AA832" s="48">
        <f t="shared" si="167"/>
        <v>5692.6579200000006</v>
      </c>
      <c r="AB832" s="42">
        <f t="shared" si="168"/>
        <v>574958.44992000004</v>
      </c>
    </row>
    <row r="833" spans="1:28" x14ac:dyDescent="0.25">
      <c r="A833" s="41">
        <v>45412</v>
      </c>
      <c r="B833" s="44" t="str">
        <f t="shared" si="157"/>
        <v>Apr</v>
      </c>
      <c r="C833" s="16" t="s">
        <v>59</v>
      </c>
      <c r="D833" s="16"/>
      <c r="E833" s="16" t="s">
        <v>32</v>
      </c>
      <c r="F833" s="16" t="s">
        <v>216</v>
      </c>
      <c r="G833" s="20" t="str">
        <f>IFERROR(VLOOKUP(F833,Sheet2!A:F,2,0),"")</f>
        <v>Jugni Saunfi</v>
      </c>
      <c r="H833" s="44">
        <f>IFERROR(VLOOKUP(F833,Sheet2!A:G,7,0),"")</f>
        <v>50</v>
      </c>
      <c r="I833" s="56">
        <f t="shared" si="169"/>
        <v>1350</v>
      </c>
      <c r="J833" s="17">
        <v>92</v>
      </c>
      <c r="K833" s="21">
        <v>0</v>
      </c>
      <c r="L833" s="21">
        <v>300</v>
      </c>
      <c r="M833" s="21">
        <v>0</v>
      </c>
      <c r="N833" s="19">
        <f t="shared" si="158"/>
        <v>300</v>
      </c>
      <c r="O833" s="20">
        <v>1</v>
      </c>
      <c r="P833" s="20">
        <f>IFERROR(VLOOKUP(F833,Sheet2!$A:$F,4,0),"")</f>
        <v>919.43</v>
      </c>
      <c r="Q833" s="20">
        <f>IFERROR(VLOOKUP(F833,Sheet2!$A:$F,5,0),"")</f>
        <v>948.3</v>
      </c>
      <c r="R833" s="20">
        <f>IFERROR(VLOOKUP(F833,Sheet2!$A:$F,6,0),"")</f>
        <v>1030.25</v>
      </c>
      <c r="S833" s="48">
        <f t="shared" si="159"/>
        <v>0</v>
      </c>
      <c r="T833" s="48">
        <f t="shared" si="160"/>
        <v>284490</v>
      </c>
      <c r="U833" s="48">
        <f t="shared" si="161"/>
        <v>0</v>
      </c>
      <c r="V833" s="48">
        <f t="shared" si="162"/>
        <v>284490</v>
      </c>
      <c r="W833" s="48">
        <f t="shared" si="163"/>
        <v>144450</v>
      </c>
      <c r="X833" s="48">
        <f t="shared" si="164"/>
        <v>2025</v>
      </c>
      <c r="Y833" s="48">
        <f t="shared" si="165"/>
        <v>4309.6499999999996</v>
      </c>
      <c r="Z833" s="48">
        <f t="shared" si="166"/>
        <v>430.96499999999997</v>
      </c>
      <c r="AA833" s="48">
        <f t="shared" si="167"/>
        <v>4357.0561500000003</v>
      </c>
      <c r="AB833" s="42">
        <f t="shared" si="168"/>
        <v>440062.67115000007</v>
      </c>
    </row>
    <row r="834" spans="1:28" x14ac:dyDescent="0.25">
      <c r="A834" s="41">
        <v>45412</v>
      </c>
      <c r="B834" s="44" t="str">
        <f t="shared" si="157"/>
        <v>Apr</v>
      </c>
      <c r="C834" s="16" t="s">
        <v>59</v>
      </c>
      <c r="D834" s="16"/>
      <c r="E834" s="16" t="s">
        <v>32</v>
      </c>
      <c r="F834" s="16" t="s">
        <v>216</v>
      </c>
      <c r="G834" s="20" t="str">
        <f>IFERROR(VLOOKUP(F834,Sheet2!A:F,2,0),"")</f>
        <v>Jugni Saunfi</v>
      </c>
      <c r="H834" s="44">
        <f>IFERROR(VLOOKUP(F834,Sheet2!A:G,7,0),"")</f>
        <v>50</v>
      </c>
      <c r="I834" s="56">
        <f t="shared" si="169"/>
        <v>1350</v>
      </c>
      <c r="J834" s="17">
        <v>93</v>
      </c>
      <c r="K834" s="21">
        <v>0</v>
      </c>
      <c r="L834" s="21">
        <v>300</v>
      </c>
      <c r="M834" s="21">
        <v>0</v>
      </c>
      <c r="N834" s="19">
        <f t="shared" si="158"/>
        <v>300</v>
      </c>
      <c r="O834" s="20">
        <v>1</v>
      </c>
      <c r="P834" s="20">
        <f>IFERROR(VLOOKUP(F834,Sheet2!$A:$F,4,0),"")</f>
        <v>919.43</v>
      </c>
      <c r="Q834" s="20">
        <f>IFERROR(VLOOKUP(F834,Sheet2!$A:$F,5,0),"")</f>
        <v>948.3</v>
      </c>
      <c r="R834" s="20">
        <f>IFERROR(VLOOKUP(F834,Sheet2!$A:$F,6,0),"")</f>
        <v>1030.25</v>
      </c>
      <c r="S834" s="48">
        <f t="shared" si="159"/>
        <v>0</v>
      </c>
      <c r="T834" s="48">
        <f t="shared" si="160"/>
        <v>284490</v>
      </c>
      <c r="U834" s="48">
        <f t="shared" si="161"/>
        <v>0</v>
      </c>
      <c r="V834" s="48">
        <f t="shared" si="162"/>
        <v>284490</v>
      </c>
      <c r="W834" s="48">
        <f t="shared" si="163"/>
        <v>144450</v>
      </c>
      <c r="X834" s="48">
        <f t="shared" si="164"/>
        <v>2025</v>
      </c>
      <c r="Y834" s="48">
        <f t="shared" si="165"/>
        <v>4309.6499999999996</v>
      </c>
      <c r="Z834" s="48">
        <f t="shared" si="166"/>
        <v>430.96499999999997</v>
      </c>
      <c r="AA834" s="48">
        <f t="shared" si="167"/>
        <v>4357.0561500000003</v>
      </c>
      <c r="AB834" s="42">
        <f t="shared" si="168"/>
        <v>440062.67115000007</v>
      </c>
    </row>
    <row r="835" spans="1:28" x14ac:dyDescent="0.25">
      <c r="A835" s="41">
        <v>45412</v>
      </c>
      <c r="B835" s="44" t="str">
        <f t="shared" si="157"/>
        <v>Apr</v>
      </c>
      <c r="C835" s="16" t="s">
        <v>59</v>
      </c>
      <c r="D835" s="16"/>
      <c r="E835" s="16" t="s">
        <v>32</v>
      </c>
      <c r="F835" s="16" t="s">
        <v>216</v>
      </c>
      <c r="G835" s="20" t="str">
        <f>IFERROR(VLOOKUP(F835,Sheet2!A:F,2,0),"")</f>
        <v>Jugni Saunfi</v>
      </c>
      <c r="H835" s="44">
        <f>IFERROR(VLOOKUP(F835,Sheet2!A:G,7,0),"")</f>
        <v>50</v>
      </c>
      <c r="I835" s="56">
        <f t="shared" si="169"/>
        <v>900</v>
      </c>
      <c r="J835" s="17">
        <v>94</v>
      </c>
      <c r="K835" s="21">
        <v>0</v>
      </c>
      <c r="L835" s="21">
        <v>0</v>
      </c>
      <c r="M835" s="21">
        <v>200</v>
      </c>
      <c r="N835" s="19">
        <f t="shared" si="158"/>
        <v>200</v>
      </c>
      <c r="O835" s="20">
        <v>1</v>
      </c>
      <c r="P835" s="20">
        <f>IFERROR(VLOOKUP(F835,Sheet2!$A:$F,4,0),"")</f>
        <v>919.43</v>
      </c>
      <c r="Q835" s="20">
        <f>IFERROR(VLOOKUP(F835,Sheet2!$A:$F,5,0),"")</f>
        <v>948.3</v>
      </c>
      <c r="R835" s="20">
        <f>IFERROR(VLOOKUP(F835,Sheet2!$A:$F,6,0),"")</f>
        <v>1030.25</v>
      </c>
      <c r="S835" s="48">
        <f t="shared" si="159"/>
        <v>0</v>
      </c>
      <c r="T835" s="48">
        <f t="shared" si="160"/>
        <v>0</v>
      </c>
      <c r="U835" s="48">
        <f t="shared" si="161"/>
        <v>206050</v>
      </c>
      <c r="V835" s="48">
        <f t="shared" si="162"/>
        <v>206050</v>
      </c>
      <c r="W835" s="48">
        <f t="shared" si="163"/>
        <v>96300</v>
      </c>
      <c r="X835" s="48">
        <f t="shared" si="164"/>
        <v>1350</v>
      </c>
      <c r="Y835" s="48">
        <f t="shared" si="165"/>
        <v>3037</v>
      </c>
      <c r="Z835" s="48">
        <f t="shared" si="166"/>
        <v>303.7</v>
      </c>
      <c r="AA835" s="48">
        <f t="shared" si="167"/>
        <v>3070.4070000000002</v>
      </c>
      <c r="AB835" s="42">
        <f t="shared" si="168"/>
        <v>310111.10700000002</v>
      </c>
    </row>
    <row r="836" spans="1:28" x14ac:dyDescent="0.25">
      <c r="A836" s="41">
        <v>45412</v>
      </c>
      <c r="B836" s="44" t="str">
        <f t="shared" si="157"/>
        <v>Apr</v>
      </c>
      <c r="C836" s="16" t="s">
        <v>44</v>
      </c>
      <c r="D836" s="16"/>
      <c r="E836" s="16" t="s">
        <v>46</v>
      </c>
      <c r="F836" s="16" t="s">
        <v>216</v>
      </c>
      <c r="G836" s="20" t="str">
        <f>IFERROR(VLOOKUP(F836,Sheet2!A:F,2,0),"")</f>
        <v>Jugni Saunfi</v>
      </c>
      <c r="H836" s="44">
        <f>IFERROR(VLOOKUP(F836,Sheet2!A:G,7,0),"")</f>
        <v>50</v>
      </c>
      <c r="I836" s="56">
        <f t="shared" si="169"/>
        <v>3150</v>
      </c>
      <c r="J836" s="17">
        <v>125</v>
      </c>
      <c r="K836" s="21">
        <v>300</v>
      </c>
      <c r="L836" s="21">
        <v>300</v>
      </c>
      <c r="M836" s="21">
        <v>100</v>
      </c>
      <c r="N836" s="19">
        <f t="shared" si="158"/>
        <v>700</v>
      </c>
      <c r="O836" s="20">
        <v>1</v>
      </c>
      <c r="P836" s="20">
        <f>IFERROR(VLOOKUP(F836,Sheet2!$A:$F,4,0),"")</f>
        <v>919.43</v>
      </c>
      <c r="Q836" s="20">
        <f>IFERROR(VLOOKUP(F836,Sheet2!$A:$F,5,0),"")</f>
        <v>948.3</v>
      </c>
      <c r="R836" s="20">
        <f>IFERROR(VLOOKUP(F836,Sheet2!$A:$F,6,0),"")</f>
        <v>1030.25</v>
      </c>
      <c r="S836" s="48">
        <f t="shared" si="159"/>
        <v>275829</v>
      </c>
      <c r="T836" s="48">
        <f t="shared" si="160"/>
        <v>284490</v>
      </c>
      <c r="U836" s="48">
        <f t="shared" si="161"/>
        <v>103025</v>
      </c>
      <c r="V836" s="48">
        <f t="shared" si="162"/>
        <v>663344</v>
      </c>
      <c r="W836" s="48">
        <f t="shared" si="163"/>
        <v>337050</v>
      </c>
      <c r="X836" s="48">
        <f t="shared" si="164"/>
        <v>4725</v>
      </c>
      <c r="Y836" s="48">
        <f t="shared" si="165"/>
        <v>10051.19</v>
      </c>
      <c r="Z836" s="48">
        <f t="shared" si="166"/>
        <v>1005.1190000000001</v>
      </c>
      <c r="AA836" s="48">
        <f t="shared" si="167"/>
        <v>10161.753089999998</v>
      </c>
      <c r="AB836" s="42">
        <f t="shared" si="168"/>
        <v>1026337.0620899999</v>
      </c>
    </row>
    <row r="837" spans="1:28" x14ac:dyDescent="0.25">
      <c r="A837" s="41">
        <v>45412</v>
      </c>
      <c r="B837" s="44" t="str">
        <f t="shared" ref="B837:B900" si="170">TEXT(A837,"MMM")</f>
        <v>Apr</v>
      </c>
      <c r="C837" s="16" t="s">
        <v>44</v>
      </c>
      <c r="D837" s="16"/>
      <c r="E837" s="16" t="s">
        <v>46</v>
      </c>
      <c r="F837" s="16" t="s">
        <v>223</v>
      </c>
      <c r="G837" s="20" t="str">
        <f>IFERROR(VLOOKUP(F837,Sheet2!A:F,2,0),"")</f>
        <v>Jalwa Mota Santra</v>
      </c>
      <c r="H837" s="44">
        <f>IFERROR(VLOOKUP(F837,Sheet2!A:G,7,0),"")</f>
        <v>50</v>
      </c>
      <c r="I837" s="56">
        <f t="shared" si="169"/>
        <v>3150</v>
      </c>
      <c r="J837" s="17">
        <v>126</v>
      </c>
      <c r="K837" s="21">
        <v>300</v>
      </c>
      <c r="L837" s="21">
        <v>300</v>
      </c>
      <c r="M837" s="21">
        <v>100</v>
      </c>
      <c r="N837" s="19">
        <f t="shared" ref="N837:N900" si="171">SUM(K837:M837)</f>
        <v>700</v>
      </c>
      <c r="O837" s="20">
        <v>1</v>
      </c>
      <c r="P837" s="20">
        <f>IFERROR(VLOOKUP(F837,Sheet2!$A:$F,4,0),"")</f>
        <v>919.43</v>
      </c>
      <c r="Q837" s="20">
        <f>IFERROR(VLOOKUP(F837,Sheet2!$A:$F,5,0),"")</f>
        <v>948.3</v>
      </c>
      <c r="R837" s="20">
        <f>IFERROR(VLOOKUP(F837,Sheet2!$A:$F,6,0),"")</f>
        <v>1030.25</v>
      </c>
      <c r="S837" s="48">
        <f t="shared" ref="S837:S900" si="172">IFERROR(K837*P837," ")</f>
        <v>275829</v>
      </c>
      <c r="T837" s="48">
        <f t="shared" ref="T837:T900" si="173">IFERROR(Q837*L837," ")</f>
        <v>284490</v>
      </c>
      <c r="U837" s="48">
        <f t="shared" ref="U837:U900" si="174">IFERROR(R837*M837," ")</f>
        <v>103025</v>
      </c>
      <c r="V837" s="48">
        <f t="shared" ref="V837:V900" si="175">SUM(S837:U837)</f>
        <v>663344</v>
      </c>
      <c r="W837" s="48">
        <f t="shared" ref="W837:W900" si="176">IFERROR(IF(O837=1,I837*107)," ")+IFERROR(IF(O837=2,I837*53.5)," ")</f>
        <v>337050</v>
      </c>
      <c r="X837" s="48">
        <f t="shared" ref="X837:X900" si="177">I837*1.5</f>
        <v>4725</v>
      </c>
      <c r="Y837" s="48">
        <f t="shared" ref="Y837:Y900" si="178">IFERROR(SUM(V837:X837)*1%," ")</f>
        <v>10051.19</v>
      </c>
      <c r="Z837" s="48">
        <f t="shared" ref="Z837:Z900" si="179">IFERROR(Y837*10%," ")</f>
        <v>1005.1190000000001</v>
      </c>
      <c r="AA837" s="48">
        <f t="shared" ref="AA837:AA900" si="180">IFERROR(SUM(V837:Z837)*1%," ")</f>
        <v>10161.753089999998</v>
      </c>
      <c r="AB837" s="42">
        <f t="shared" ref="AB837:AB900" si="181">IFERROR(SUM(V837:AA837)," ")</f>
        <v>1026337.0620899999</v>
      </c>
    </row>
    <row r="838" spans="1:28" x14ac:dyDescent="0.25">
      <c r="A838" s="41">
        <v>45413</v>
      </c>
      <c r="B838" s="44" t="str">
        <f t="shared" si="170"/>
        <v>May</v>
      </c>
      <c r="C838" s="16" t="s">
        <v>113</v>
      </c>
      <c r="D838" s="16"/>
      <c r="E838" s="16" t="s">
        <v>147</v>
      </c>
      <c r="F838" s="16" t="s">
        <v>216</v>
      </c>
      <c r="G838" s="20" t="str">
        <f>IFERROR(VLOOKUP(F838,Sheet2!A:F,2,0),"")</f>
        <v>Jugni Saunfi</v>
      </c>
      <c r="H838" s="44">
        <f>IFERROR(VLOOKUP(F838,Sheet2!A:G,7,0),"")</f>
        <v>50</v>
      </c>
      <c r="I838" s="56">
        <f t="shared" ref="I838:I901" si="182">IF(H838=50,N838*4.5)+IF(H838=65,N838*5.85)</f>
        <v>540</v>
      </c>
      <c r="J838" s="17">
        <v>34</v>
      </c>
      <c r="K838" s="21">
        <v>20</v>
      </c>
      <c r="L838" s="21">
        <v>100</v>
      </c>
      <c r="M838" s="21">
        <v>0</v>
      </c>
      <c r="N838" s="19">
        <f t="shared" si="171"/>
        <v>120</v>
      </c>
      <c r="O838" s="20">
        <v>1</v>
      </c>
      <c r="P838" s="20">
        <f>IFERROR(VLOOKUP(F838,Sheet2!$A:$F,4,0),"")</f>
        <v>919.43</v>
      </c>
      <c r="Q838" s="20">
        <f>IFERROR(VLOOKUP(F838,Sheet2!$A:$F,5,0),"")</f>
        <v>948.3</v>
      </c>
      <c r="R838" s="20">
        <f>IFERROR(VLOOKUP(F838,Sheet2!$A:$F,6,0),"")</f>
        <v>1030.25</v>
      </c>
      <c r="S838" s="48">
        <f t="shared" si="172"/>
        <v>18388.599999999999</v>
      </c>
      <c r="T838" s="48">
        <f t="shared" si="173"/>
        <v>94830</v>
      </c>
      <c r="U838" s="48">
        <f t="shared" si="174"/>
        <v>0</v>
      </c>
      <c r="V838" s="48">
        <f t="shared" si="175"/>
        <v>113218.6</v>
      </c>
      <c r="W838" s="48">
        <f t="shared" si="176"/>
        <v>57780</v>
      </c>
      <c r="X838" s="48">
        <f t="shared" si="177"/>
        <v>810</v>
      </c>
      <c r="Y838" s="48">
        <f t="shared" si="178"/>
        <v>1718.086</v>
      </c>
      <c r="Z838" s="48">
        <f t="shared" si="179"/>
        <v>171.80860000000001</v>
      </c>
      <c r="AA838" s="48">
        <f t="shared" si="180"/>
        <v>1736.984946</v>
      </c>
      <c r="AB838" s="42">
        <f t="shared" si="181"/>
        <v>175435.47954600002</v>
      </c>
    </row>
    <row r="839" spans="1:28" x14ac:dyDescent="0.25">
      <c r="A839" s="41">
        <v>45413</v>
      </c>
      <c r="B839" s="44" t="str">
        <f t="shared" si="170"/>
        <v>May</v>
      </c>
      <c r="C839" s="16" t="s">
        <v>113</v>
      </c>
      <c r="D839" s="16"/>
      <c r="E839" s="16" t="s">
        <v>147</v>
      </c>
      <c r="F839" s="16" t="s">
        <v>216</v>
      </c>
      <c r="G839" s="20" t="str">
        <f>IFERROR(VLOOKUP(F839,Sheet2!A:F,2,0),"")</f>
        <v>Jugni Saunfi</v>
      </c>
      <c r="H839" s="44">
        <f>IFERROR(VLOOKUP(F839,Sheet2!A:G,7,0),"")</f>
        <v>50</v>
      </c>
      <c r="I839" s="56">
        <f t="shared" si="182"/>
        <v>540</v>
      </c>
      <c r="J839" s="17">
        <v>35</v>
      </c>
      <c r="K839" s="21">
        <v>20</v>
      </c>
      <c r="L839" s="21">
        <v>100</v>
      </c>
      <c r="M839" s="21">
        <v>0</v>
      </c>
      <c r="N839" s="19">
        <f t="shared" si="171"/>
        <v>120</v>
      </c>
      <c r="O839" s="20">
        <v>1</v>
      </c>
      <c r="P839" s="20">
        <f>IFERROR(VLOOKUP(F839,Sheet2!$A:$F,4,0),"")</f>
        <v>919.43</v>
      </c>
      <c r="Q839" s="20">
        <f>IFERROR(VLOOKUP(F839,Sheet2!$A:$F,5,0),"")</f>
        <v>948.3</v>
      </c>
      <c r="R839" s="20">
        <f>IFERROR(VLOOKUP(F839,Sheet2!$A:$F,6,0),"")</f>
        <v>1030.25</v>
      </c>
      <c r="S839" s="48">
        <f t="shared" si="172"/>
        <v>18388.599999999999</v>
      </c>
      <c r="T839" s="48">
        <f t="shared" si="173"/>
        <v>94830</v>
      </c>
      <c r="U839" s="48">
        <f t="shared" si="174"/>
        <v>0</v>
      </c>
      <c r="V839" s="48">
        <f t="shared" si="175"/>
        <v>113218.6</v>
      </c>
      <c r="W839" s="48">
        <f t="shared" si="176"/>
        <v>57780</v>
      </c>
      <c r="X839" s="48">
        <f t="shared" si="177"/>
        <v>810</v>
      </c>
      <c r="Y839" s="48">
        <f t="shared" si="178"/>
        <v>1718.086</v>
      </c>
      <c r="Z839" s="48">
        <f t="shared" si="179"/>
        <v>171.80860000000001</v>
      </c>
      <c r="AA839" s="48">
        <f t="shared" si="180"/>
        <v>1736.984946</v>
      </c>
      <c r="AB839" s="42">
        <f t="shared" si="181"/>
        <v>175435.47954600002</v>
      </c>
    </row>
    <row r="840" spans="1:28" x14ac:dyDescent="0.25">
      <c r="A840" s="41">
        <v>45413</v>
      </c>
      <c r="B840" s="44" t="str">
        <f t="shared" si="170"/>
        <v>May</v>
      </c>
      <c r="C840" s="16" t="s">
        <v>113</v>
      </c>
      <c r="D840" s="16"/>
      <c r="E840" s="16" t="s">
        <v>147</v>
      </c>
      <c r="F840" s="16" t="s">
        <v>216</v>
      </c>
      <c r="G840" s="20" t="str">
        <f>IFERROR(VLOOKUP(F840,Sheet2!A:F,2,0),"")</f>
        <v>Jugni Saunfi</v>
      </c>
      <c r="H840" s="44">
        <f>IFERROR(VLOOKUP(F840,Sheet2!A:G,7,0),"")</f>
        <v>50</v>
      </c>
      <c r="I840" s="56">
        <f t="shared" si="182"/>
        <v>1260</v>
      </c>
      <c r="J840" s="17">
        <v>36</v>
      </c>
      <c r="K840" s="21">
        <v>80</v>
      </c>
      <c r="L840" s="21">
        <v>200</v>
      </c>
      <c r="M840" s="21">
        <v>0</v>
      </c>
      <c r="N840" s="19">
        <f t="shared" si="171"/>
        <v>280</v>
      </c>
      <c r="O840" s="20">
        <v>1</v>
      </c>
      <c r="P840" s="20">
        <f>IFERROR(VLOOKUP(F840,Sheet2!$A:$F,4,0),"")</f>
        <v>919.43</v>
      </c>
      <c r="Q840" s="20">
        <f>IFERROR(VLOOKUP(F840,Sheet2!$A:$F,5,0),"")</f>
        <v>948.3</v>
      </c>
      <c r="R840" s="20">
        <f>IFERROR(VLOOKUP(F840,Sheet2!$A:$F,6,0),"")</f>
        <v>1030.25</v>
      </c>
      <c r="S840" s="48">
        <f t="shared" si="172"/>
        <v>73554.399999999994</v>
      </c>
      <c r="T840" s="48">
        <f t="shared" si="173"/>
        <v>189660</v>
      </c>
      <c r="U840" s="48">
        <f t="shared" si="174"/>
        <v>0</v>
      </c>
      <c r="V840" s="48">
        <f t="shared" si="175"/>
        <v>263214.40000000002</v>
      </c>
      <c r="W840" s="48">
        <f t="shared" si="176"/>
        <v>134820</v>
      </c>
      <c r="X840" s="48">
        <f t="shared" si="177"/>
        <v>1890</v>
      </c>
      <c r="Y840" s="48">
        <f t="shared" si="178"/>
        <v>3999.2440000000001</v>
      </c>
      <c r="Z840" s="48">
        <f t="shared" si="179"/>
        <v>399.92440000000005</v>
      </c>
      <c r="AA840" s="48">
        <f t="shared" si="180"/>
        <v>4043.2356840000007</v>
      </c>
      <c r="AB840" s="42">
        <f t="shared" si="181"/>
        <v>408366.80408400006</v>
      </c>
    </row>
    <row r="841" spans="1:28" x14ac:dyDescent="0.25">
      <c r="A841" s="41">
        <v>45413</v>
      </c>
      <c r="B841" s="44" t="str">
        <f t="shared" si="170"/>
        <v>May</v>
      </c>
      <c r="C841" s="16" t="s">
        <v>113</v>
      </c>
      <c r="D841" s="16"/>
      <c r="E841" s="16" t="s">
        <v>147</v>
      </c>
      <c r="F841" s="16" t="s">
        <v>216</v>
      </c>
      <c r="G841" s="20" t="str">
        <f>IFERROR(VLOOKUP(F841,Sheet2!A:F,2,0),"")</f>
        <v>Jugni Saunfi</v>
      </c>
      <c r="H841" s="44">
        <f>IFERROR(VLOOKUP(F841,Sheet2!A:G,7,0),"")</f>
        <v>50</v>
      </c>
      <c r="I841" s="56">
        <f t="shared" si="182"/>
        <v>1260</v>
      </c>
      <c r="J841" s="17">
        <v>37</v>
      </c>
      <c r="K841" s="21">
        <v>80</v>
      </c>
      <c r="L841" s="21">
        <v>200</v>
      </c>
      <c r="M841" s="21">
        <v>0</v>
      </c>
      <c r="N841" s="19">
        <f t="shared" si="171"/>
        <v>280</v>
      </c>
      <c r="O841" s="20">
        <v>1</v>
      </c>
      <c r="P841" s="20">
        <f>IFERROR(VLOOKUP(F841,Sheet2!$A:$F,4,0),"")</f>
        <v>919.43</v>
      </c>
      <c r="Q841" s="20">
        <f>IFERROR(VLOOKUP(F841,Sheet2!$A:$F,5,0),"")</f>
        <v>948.3</v>
      </c>
      <c r="R841" s="20">
        <f>IFERROR(VLOOKUP(F841,Sheet2!$A:$F,6,0),"")</f>
        <v>1030.25</v>
      </c>
      <c r="S841" s="48">
        <f t="shared" si="172"/>
        <v>73554.399999999994</v>
      </c>
      <c r="T841" s="48">
        <f t="shared" si="173"/>
        <v>189660</v>
      </c>
      <c r="U841" s="48">
        <f t="shared" si="174"/>
        <v>0</v>
      </c>
      <c r="V841" s="48">
        <f t="shared" si="175"/>
        <v>263214.40000000002</v>
      </c>
      <c r="W841" s="48">
        <f t="shared" si="176"/>
        <v>134820</v>
      </c>
      <c r="X841" s="48">
        <f t="shared" si="177"/>
        <v>1890</v>
      </c>
      <c r="Y841" s="48">
        <f t="shared" si="178"/>
        <v>3999.2440000000001</v>
      </c>
      <c r="Z841" s="48">
        <f t="shared" si="179"/>
        <v>399.92440000000005</v>
      </c>
      <c r="AA841" s="48">
        <f t="shared" si="180"/>
        <v>4043.2356840000007</v>
      </c>
      <c r="AB841" s="42">
        <f t="shared" si="181"/>
        <v>408366.80408400006</v>
      </c>
    </row>
    <row r="842" spans="1:28" x14ac:dyDescent="0.25">
      <c r="A842" s="41">
        <v>45413</v>
      </c>
      <c r="B842" s="44" t="str">
        <f t="shared" si="170"/>
        <v>May</v>
      </c>
      <c r="C842" s="16" t="s">
        <v>113</v>
      </c>
      <c r="D842" s="16"/>
      <c r="E842" s="16" t="s">
        <v>156</v>
      </c>
      <c r="F842" s="16" t="s">
        <v>222</v>
      </c>
      <c r="G842" s="20" t="str">
        <f>IFERROR(VLOOKUP(F842,Sheet2!A:F,2,0),"")</f>
        <v>Khasa Santra</v>
      </c>
      <c r="H842" s="44">
        <f>IFERROR(VLOOKUP(F842,Sheet2!A:G,7,0),"")</f>
        <v>50</v>
      </c>
      <c r="I842" s="56">
        <f t="shared" si="182"/>
        <v>6300</v>
      </c>
      <c r="J842" s="17">
        <v>38</v>
      </c>
      <c r="K842" s="21">
        <v>550</v>
      </c>
      <c r="L842" s="21">
        <v>600</v>
      </c>
      <c r="M842" s="21">
        <v>250</v>
      </c>
      <c r="N842" s="19">
        <f t="shared" si="171"/>
        <v>1400</v>
      </c>
      <c r="O842" s="20">
        <v>1</v>
      </c>
      <c r="P842" s="20">
        <f>IFERROR(VLOOKUP(F842,Sheet2!$A:$F,4,0),"")</f>
        <v>919.43</v>
      </c>
      <c r="Q842" s="20">
        <f>IFERROR(VLOOKUP(F842,Sheet2!$A:$F,5,0),"")</f>
        <v>948.3</v>
      </c>
      <c r="R842" s="20">
        <f>IFERROR(VLOOKUP(F842,Sheet2!$A:$F,6,0),"")</f>
        <v>1030.25</v>
      </c>
      <c r="S842" s="48">
        <f t="shared" si="172"/>
        <v>505686.5</v>
      </c>
      <c r="T842" s="48">
        <f t="shared" si="173"/>
        <v>568980</v>
      </c>
      <c r="U842" s="48">
        <f t="shared" si="174"/>
        <v>257562.5</v>
      </c>
      <c r="V842" s="48">
        <f t="shared" si="175"/>
        <v>1332229</v>
      </c>
      <c r="W842" s="48">
        <f t="shared" si="176"/>
        <v>674100</v>
      </c>
      <c r="X842" s="48">
        <f t="shared" si="177"/>
        <v>9450</v>
      </c>
      <c r="Y842" s="48">
        <f t="shared" si="178"/>
        <v>20157.79</v>
      </c>
      <c r="Z842" s="48">
        <f t="shared" si="179"/>
        <v>2015.7790000000002</v>
      </c>
      <c r="AA842" s="48">
        <f t="shared" si="180"/>
        <v>20379.525690000002</v>
      </c>
      <c r="AB842" s="42">
        <f t="shared" si="181"/>
        <v>2058332.0946900002</v>
      </c>
    </row>
    <row r="843" spans="1:28" x14ac:dyDescent="0.25">
      <c r="A843" s="41">
        <v>45413</v>
      </c>
      <c r="B843" s="44" t="str">
        <f t="shared" si="170"/>
        <v>May</v>
      </c>
      <c r="C843" s="16" t="s">
        <v>113</v>
      </c>
      <c r="D843" s="16"/>
      <c r="E843" s="16" t="s">
        <v>147</v>
      </c>
      <c r="F843" s="16" t="s">
        <v>216</v>
      </c>
      <c r="G843" s="20" t="str">
        <f>IFERROR(VLOOKUP(F843,Sheet2!A:F,2,0),"")</f>
        <v>Jugni Saunfi</v>
      </c>
      <c r="H843" s="44">
        <f>IFERROR(VLOOKUP(F843,Sheet2!A:G,7,0),"")</f>
        <v>50</v>
      </c>
      <c r="I843" s="56">
        <f t="shared" si="182"/>
        <v>1170</v>
      </c>
      <c r="J843" s="17">
        <v>39</v>
      </c>
      <c r="K843" s="21">
        <v>160</v>
      </c>
      <c r="L843" s="21">
        <v>100</v>
      </c>
      <c r="M843" s="21">
        <v>0</v>
      </c>
      <c r="N843" s="19">
        <f t="shared" si="171"/>
        <v>260</v>
      </c>
      <c r="O843" s="20">
        <v>1</v>
      </c>
      <c r="P843" s="20">
        <f>IFERROR(VLOOKUP(F843,Sheet2!$A:$F,4,0),"")</f>
        <v>919.43</v>
      </c>
      <c r="Q843" s="20">
        <f>IFERROR(VLOOKUP(F843,Sheet2!$A:$F,5,0),"")</f>
        <v>948.3</v>
      </c>
      <c r="R843" s="20">
        <f>IFERROR(VLOOKUP(F843,Sheet2!$A:$F,6,0),"")</f>
        <v>1030.25</v>
      </c>
      <c r="S843" s="48">
        <f t="shared" si="172"/>
        <v>147108.79999999999</v>
      </c>
      <c r="T843" s="48">
        <f t="shared" si="173"/>
        <v>94830</v>
      </c>
      <c r="U843" s="48">
        <f t="shared" si="174"/>
        <v>0</v>
      </c>
      <c r="V843" s="48">
        <f t="shared" si="175"/>
        <v>241938.8</v>
      </c>
      <c r="W843" s="48">
        <f t="shared" si="176"/>
        <v>125190</v>
      </c>
      <c r="X843" s="48">
        <f t="shared" si="177"/>
        <v>1755</v>
      </c>
      <c r="Y843" s="48">
        <f t="shared" si="178"/>
        <v>3688.8379999999997</v>
      </c>
      <c r="Z843" s="48">
        <f t="shared" si="179"/>
        <v>368.88380000000001</v>
      </c>
      <c r="AA843" s="48">
        <f t="shared" si="180"/>
        <v>3729.4152180000001</v>
      </c>
      <c r="AB843" s="42">
        <f t="shared" si="181"/>
        <v>376670.937018</v>
      </c>
    </row>
    <row r="844" spans="1:28" x14ac:dyDescent="0.25">
      <c r="A844" s="41">
        <v>45413</v>
      </c>
      <c r="B844" s="44" t="str">
        <f t="shared" si="170"/>
        <v>May</v>
      </c>
      <c r="C844" s="16" t="s">
        <v>113</v>
      </c>
      <c r="D844" s="16"/>
      <c r="E844" s="16" t="s">
        <v>147</v>
      </c>
      <c r="F844" s="16" t="s">
        <v>216</v>
      </c>
      <c r="G844" s="20" t="str">
        <f>IFERROR(VLOOKUP(F844,Sheet2!A:F,2,0),"")</f>
        <v>Jugni Saunfi</v>
      </c>
      <c r="H844" s="44">
        <f>IFERROR(VLOOKUP(F844,Sheet2!A:G,7,0),"")</f>
        <v>50</v>
      </c>
      <c r="I844" s="56">
        <f t="shared" si="182"/>
        <v>450</v>
      </c>
      <c r="J844" s="17">
        <v>40</v>
      </c>
      <c r="K844" s="21">
        <v>0</v>
      </c>
      <c r="L844" s="21">
        <v>100</v>
      </c>
      <c r="M844" s="21">
        <v>0</v>
      </c>
      <c r="N844" s="19">
        <f t="shared" si="171"/>
        <v>100</v>
      </c>
      <c r="O844" s="20">
        <v>1</v>
      </c>
      <c r="P844" s="20">
        <f>IFERROR(VLOOKUP(F844,Sheet2!$A:$F,4,0),"")</f>
        <v>919.43</v>
      </c>
      <c r="Q844" s="20">
        <f>IFERROR(VLOOKUP(F844,Sheet2!$A:$F,5,0),"")</f>
        <v>948.3</v>
      </c>
      <c r="R844" s="20">
        <f>IFERROR(VLOOKUP(F844,Sheet2!$A:$F,6,0),"")</f>
        <v>1030.25</v>
      </c>
      <c r="S844" s="48">
        <f t="shared" si="172"/>
        <v>0</v>
      </c>
      <c r="T844" s="48">
        <f t="shared" si="173"/>
        <v>94830</v>
      </c>
      <c r="U844" s="48">
        <f t="shared" si="174"/>
        <v>0</v>
      </c>
      <c r="V844" s="48">
        <f t="shared" si="175"/>
        <v>94830</v>
      </c>
      <c r="W844" s="48">
        <f t="shared" si="176"/>
        <v>48150</v>
      </c>
      <c r="X844" s="48">
        <f t="shared" si="177"/>
        <v>675</v>
      </c>
      <c r="Y844" s="48">
        <f t="shared" si="178"/>
        <v>1436.55</v>
      </c>
      <c r="Z844" s="48">
        <f t="shared" si="179"/>
        <v>143.655</v>
      </c>
      <c r="AA844" s="48">
        <f t="shared" si="180"/>
        <v>1452.35205</v>
      </c>
      <c r="AB844" s="42">
        <f t="shared" si="181"/>
        <v>146687.55704999997</v>
      </c>
    </row>
    <row r="845" spans="1:28" x14ac:dyDescent="0.25">
      <c r="A845" s="41">
        <v>45413</v>
      </c>
      <c r="B845" s="44" t="str">
        <f t="shared" si="170"/>
        <v>May</v>
      </c>
      <c r="C845" s="16" t="s">
        <v>113</v>
      </c>
      <c r="D845" s="16"/>
      <c r="E845" s="16" t="s">
        <v>147</v>
      </c>
      <c r="F845" s="16" t="s">
        <v>216</v>
      </c>
      <c r="G845" s="20" t="str">
        <f>IFERROR(VLOOKUP(F845,Sheet2!A:F,2,0),"")</f>
        <v>Jugni Saunfi</v>
      </c>
      <c r="H845" s="44">
        <f>IFERROR(VLOOKUP(F845,Sheet2!A:G,7,0),"")</f>
        <v>50</v>
      </c>
      <c r="I845" s="56">
        <f t="shared" si="182"/>
        <v>540</v>
      </c>
      <c r="J845" s="17">
        <v>41</v>
      </c>
      <c r="K845" s="21">
        <v>20</v>
      </c>
      <c r="L845" s="21">
        <v>100</v>
      </c>
      <c r="M845" s="21">
        <v>0</v>
      </c>
      <c r="N845" s="19">
        <f t="shared" si="171"/>
        <v>120</v>
      </c>
      <c r="O845" s="20">
        <v>1</v>
      </c>
      <c r="P845" s="20">
        <f>IFERROR(VLOOKUP(F845,Sheet2!$A:$F,4,0),"")</f>
        <v>919.43</v>
      </c>
      <c r="Q845" s="20">
        <f>IFERROR(VLOOKUP(F845,Sheet2!$A:$F,5,0),"")</f>
        <v>948.3</v>
      </c>
      <c r="R845" s="20">
        <f>IFERROR(VLOOKUP(F845,Sheet2!$A:$F,6,0),"")</f>
        <v>1030.25</v>
      </c>
      <c r="S845" s="48">
        <f t="shared" si="172"/>
        <v>18388.599999999999</v>
      </c>
      <c r="T845" s="48">
        <f t="shared" si="173"/>
        <v>94830</v>
      </c>
      <c r="U845" s="48">
        <f t="shared" si="174"/>
        <v>0</v>
      </c>
      <c r="V845" s="48">
        <f t="shared" si="175"/>
        <v>113218.6</v>
      </c>
      <c r="W845" s="48">
        <f t="shared" si="176"/>
        <v>57780</v>
      </c>
      <c r="X845" s="48">
        <f t="shared" si="177"/>
        <v>810</v>
      </c>
      <c r="Y845" s="48">
        <f t="shared" si="178"/>
        <v>1718.086</v>
      </c>
      <c r="Z845" s="48">
        <f t="shared" si="179"/>
        <v>171.80860000000001</v>
      </c>
      <c r="AA845" s="48">
        <f t="shared" si="180"/>
        <v>1736.984946</v>
      </c>
      <c r="AB845" s="42">
        <f t="shared" si="181"/>
        <v>175435.47954600002</v>
      </c>
    </row>
    <row r="846" spans="1:28" x14ac:dyDescent="0.25">
      <c r="A846" s="41">
        <v>45413</v>
      </c>
      <c r="B846" s="44" t="str">
        <f t="shared" si="170"/>
        <v>May</v>
      </c>
      <c r="C846" s="16" t="s">
        <v>113</v>
      </c>
      <c r="D846" s="16"/>
      <c r="E846" s="16" t="s">
        <v>147</v>
      </c>
      <c r="F846" s="16" t="s">
        <v>216</v>
      </c>
      <c r="G846" s="20" t="str">
        <f>IFERROR(VLOOKUP(F846,Sheet2!A:F,2,0),"")</f>
        <v>Jugni Saunfi</v>
      </c>
      <c r="H846" s="44">
        <f>IFERROR(VLOOKUP(F846,Sheet2!A:G,7,0),"")</f>
        <v>50</v>
      </c>
      <c r="I846" s="56">
        <f t="shared" si="182"/>
        <v>540</v>
      </c>
      <c r="J846" s="17">
        <v>42</v>
      </c>
      <c r="K846" s="21">
        <v>20</v>
      </c>
      <c r="L846" s="21">
        <v>100</v>
      </c>
      <c r="M846" s="21">
        <v>0</v>
      </c>
      <c r="N846" s="19">
        <f t="shared" si="171"/>
        <v>120</v>
      </c>
      <c r="O846" s="20">
        <v>1</v>
      </c>
      <c r="P846" s="20">
        <f>IFERROR(VLOOKUP(F846,Sheet2!$A:$F,4,0),"")</f>
        <v>919.43</v>
      </c>
      <c r="Q846" s="20">
        <f>IFERROR(VLOOKUP(F846,Sheet2!$A:$F,5,0),"")</f>
        <v>948.3</v>
      </c>
      <c r="R846" s="20">
        <f>IFERROR(VLOOKUP(F846,Sheet2!$A:$F,6,0),"")</f>
        <v>1030.25</v>
      </c>
      <c r="S846" s="48">
        <f t="shared" si="172"/>
        <v>18388.599999999999</v>
      </c>
      <c r="T846" s="48">
        <f t="shared" si="173"/>
        <v>94830</v>
      </c>
      <c r="U846" s="48">
        <f t="shared" si="174"/>
        <v>0</v>
      </c>
      <c r="V846" s="48">
        <f t="shared" si="175"/>
        <v>113218.6</v>
      </c>
      <c r="W846" s="48">
        <f t="shared" si="176"/>
        <v>57780</v>
      </c>
      <c r="X846" s="48">
        <f t="shared" si="177"/>
        <v>810</v>
      </c>
      <c r="Y846" s="48">
        <f t="shared" si="178"/>
        <v>1718.086</v>
      </c>
      <c r="Z846" s="48">
        <f t="shared" si="179"/>
        <v>171.80860000000001</v>
      </c>
      <c r="AA846" s="48">
        <f t="shared" si="180"/>
        <v>1736.984946</v>
      </c>
      <c r="AB846" s="42">
        <f t="shared" si="181"/>
        <v>175435.47954600002</v>
      </c>
    </row>
    <row r="847" spans="1:28" x14ac:dyDescent="0.25">
      <c r="A847" s="41">
        <v>45413</v>
      </c>
      <c r="B847" s="44" t="str">
        <f t="shared" si="170"/>
        <v>May</v>
      </c>
      <c r="C847" s="16" t="s">
        <v>53</v>
      </c>
      <c r="D847" s="16"/>
      <c r="E847" s="16" t="s">
        <v>93</v>
      </c>
      <c r="F847" s="16" t="s">
        <v>223</v>
      </c>
      <c r="G847" s="20" t="str">
        <f>IFERROR(VLOOKUP(F847,Sheet2!A:F,2,0),"")</f>
        <v>Jalwa Mota Santra</v>
      </c>
      <c r="H847" s="44">
        <f>IFERROR(VLOOKUP(F847,Sheet2!A:G,7,0),"")</f>
        <v>50</v>
      </c>
      <c r="I847" s="56">
        <f t="shared" si="182"/>
        <v>585</v>
      </c>
      <c r="J847" s="17">
        <v>82</v>
      </c>
      <c r="K847" s="21">
        <v>0</v>
      </c>
      <c r="L847" s="21">
        <v>130</v>
      </c>
      <c r="M847" s="21">
        <v>0</v>
      </c>
      <c r="N847" s="19">
        <f t="shared" si="171"/>
        <v>130</v>
      </c>
      <c r="O847" s="20">
        <v>1</v>
      </c>
      <c r="P847" s="20">
        <f>IFERROR(VLOOKUP(F847,Sheet2!$A:$F,4,0),"")</f>
        <v>919.43</v>
      </c>
      <c r="Q847" s="20">
        <f>IFERROR(VLOOKUP(F847,Sheet2!$A:$F,5,0),"")</f>
        <v>948.3</v>
      </c>
      <c r="R847" s="20">
        <f>IFERROR(VLOOKUP(F847,Sheet2!$A:$F,6,0),"")</f>
        <v>1030.25</v>
      </c>
      <c r="S847" s="48">
        <f t="shared" si="172"/>
        <v>0</v>
      </c>
      <c r="T847" s="48">
        <f t="shared" si="173"/>
        <v>123279</v>
      </c>
      <c r="U847" s="48">
        <f t="shared" si="174"/>
        <v>0</v>
      </c>
      <c r="V847" s="48">
        <f t="shared" si="175"/>
        <v>123279</v>
      </c>
      <c r="W847" s="48">
        <f t="shared" si="176"/>
        <v>62595</v>
      </c>
      <c r="X847" s="48">
        <f t="shared" si="177"/>
        <v>877.5</v>
      </c>
      <c r="Y847" s="48">
        <f t="shared" si="178"/>
        <v>1867.5150000000001</v>
      </c>
      <c r="Z847" s="48">
        <f t="shared" si="179"/>
        <v>186.75150000000002</v>
      </c>
      <c r="AA847" s="48">
        <f t="shared" si="180"/>
        <v>1888.0576650000003</v>
      </c>
      <c r="AB847" s="42">
        <f t="shared" si="181"/>
        <v>190693.82416500003</v>
      </c>
    </row>
    <row r="848" spans="1:28" x14ac:dyDescent="0.25">
      <c r="A848" s="41">
        <v>45413</v>
      </c>
      <c r="B848" s="44" t="str">
        <f t="shared" si="170"/>
        <v>May</v>
      </c>
      <c r="C848" s="16" t="s">
        <v>53</v>
      </c>
      <c r="D848" s="16"/>
      <c r="E848" s="16" t="s">
        <v>93</v>
      </c>
      <c r="F848" s="16" t="s">
        <v>222</v>
      </c>
      <c r="G848" s="20" t="str">
        <f>IFERROR(VLOOKUP(F848,Sheet2!A:F,2,0),"")</f>
        <v>Khasa Santra</v>
      </c>
      <c r="H848" s="44">
        <f>IFERROR(VLOOKUP(F848,Sheet2!A:G,7,0),"")</f>
        <v>50</v>
      </c>
      <c r="I848" s="56">
        <f t="shared" si="182"/>
        <v>2115</v>
      </c>
      <c r="J848" s="17">
        <v>82</v>
      </c>
      <c r="K848" s="21">
        <v>300</v>
      </c>
      <c r="L848" s="21">
        <v>70</v>
      </c>
      <c r="M848" s="21">
        <v>100</v>
      </c>
      <c r="N848" s="19">
        <f t="shared" si="171"/>
        <v>470</v>
      </c>
      <c r="O848" s="20">
        <v>1</v>
      </c>
      <c r="P848" s="20">
        <f>IFERROR(VLOOKUP(F848,Sheet2!$A:$F,4,0),"")</f>
        <v>919.43</v>
      </c>
      <c r="Q848" s="20">
        <f>IFERROR(VLOOKUP(F848,Sheet2!$A:$F,5,0),"")</f>
        <v>948.3</v>
      </c>
      <c r="R848" s="20">
        <f>IFERROR(VLOOKUP(F848,Sheet2!$A:$F,6,0),"")</f>
        <v>1030.25</v>
      </c>
      <c r="S848" s="48">
        <f t="shared" si="172"/>
        <v>275829</v>
      </c>
      <c r="T848" s="48">
        <f t="shared" si="173"/>
        <v>66381</v>
      </c>
      <c r="U848" s="48">
        <f t="shared" si="174"/>
        <v>103025</v>
      </c>
      <c r="V848" s="48">
        <f t="shared" si="175"/>
        <v>445235</v>
      </c>
      <c r="W848" s="48">
        <f t="shared" si="176"/>
        <v>226305</v>
      </c>
      <c r="X848" s="48">
        <f t="shared" si="177"/>
        <v>3172.5</v>
      </c>
      <c r="Y848" s="48">
        <f t="shared" si="178"/>
        <v>6747.125</v>
      </c>
      <c r="Z848" s="48">
        <f t="shared" si="179"/>
        <v>674.71250000000009</v>
      </c>
      <c r="AA848" s="48">
        <f t="shared" si="180"/>
        <v>6821.3433750000004</v>
      </c>
      <c r="AB848" s="42">
        <f t="shared" si="181"/>
        <v>688955.68087500008</v>
      </c>
    </row>
    <row r="849" spans="1:28" x14ac:dyDescent="0.25">
      <c r="A849" s="41">
        <v>45413</v>
      </c>
      <c r="B849" s="44" t="str">
        <f t="shared" si="170"/>
        <v>May</v>
      </c>
      <c r="C849" s="16" t="s">
        <v>53</v>
      </c>
      <c r="D849" s="16"/>
      <c r="E849" s="16" t="s">
        <v>93</v>
      </c>
      <c r="F849" s="16" t="s">
        <v>219</v>
      </c>
      <c r="G849" s="20" t="str">
        <f>IFERROR(VLOOKUP(F849,Sheet2!A:F,2,0),"")</f>
        <v>Club Whiskey</v>
      </c>
      <c r="H849" s="44">
        <f>IFERROR(VLOOKUP(F849,Sheet2!A:G,7,0),"")</f>
        <v>65</v>
      </c>
      <c r="I849" s="56">
        <f t="shared" si="182"/>
        <v>3510</v>
      </c>
      <c r="J849" s="17">
        <v>82</v>
      </c>
      <c r="K849" s="21">
        <v>500</v>
      </c>
      <c r="L849" s="21">
        <v>0</v>
      </c>
      <c r="M849" s="21">
        <v>100</v>
      </c>
      <c r="N849" s="19">
        <f t="shared" si="171"/>
        <v>600</v>
      </c>
      <c r="O849" s="20">
        <v>1</v>
      </c>
      <c r="P849" s="20">
        <f>IFERROR(VLOOKUP(F849,Sheet2!$A:$F,4,0),"")</f>
        <v>1160.02</v>
      </c>
      <c r="Q849" s="20">
        <f>IFERROR(VLOOKUP(F849,Sheet2!$A:$F,5,0),"")</f>
        <v>1188.9000000000001</v>
      </c>
      <c r="R849" s="20">
        <f>IFERROR(VLOOKUP(F849,Sheet2!$A:$F,6,0),"")</f>
        <v>1270.83</v>
      </c>
      <c r="S849" s="48">
        <f t="shared" si="172"/>
        <v>580010</v>
      </c>
      <c r="T849" s="48">
        <f t="shared" si="173"/>
        <v>0</v>
      </c>
      <c r="U849" s="48">
        <f t="shared" si="174"/>
        <v>127083</v>
      </c>
      <c r="V849" s="48">
        <f t="shared" si="175"/>
        <v>707093</v>
      </c>
      <c r="W849" s="48">
        <f t="shared" si="176"/>
        <v>375570</v>
      </c>
      <c r="X849" s="48">
        <f t="shared" si="177"/>
        <v>5265</v>
      </c>
      <c r="Y849" s="48">
        <f t="shared" si="178"/>
        <v>10879.28</v>
      </c>
      <c r="Z849" s="48">
        <f t="shared" si="179"/>
        <v>1087.9280000000001</v>
      </c>
      <c r="AA849" s="48">
        <f t="shared" si="180"/>
        <v>10998.952080000001</v>
      </c>
      <c r="AB849" s="42">
        <f t="shared" si="181"/>
        <v>1110894.1600800001</v>
      </c>
    </row>
    <row r="850" spans="1:28" x14ac:dyDescent="0.25">
      <c r="A850" s="41">
        <v>45413</v>
      </c>
      <c r="B850" s="44" t="str">
        <f t="shared" si="170"/>
        <v>May</v>
      </c>
      <c r="C850" s="16" t="s">
        <v>53</v>
      </c>
      <c r="D850" s="16"/>
      <c r="E850" s="16" t="s">
        <v>135</v>
      </c>
      <c r="F850" s="16" t="s">
        <v>219</v>
      </c>
      <c r="G850" s="20" t="str">
        <f>IFERROR(VLOOKUP(F850,Sheet2!A:F,2,0),"")</f>
        <v>Club Whiskey</v>
      </c>
      <c r="H850" s="44">
        <f>IFERROR(VLOOKUP(F850,Sheet2!A:G,7,0),"")</f>
        <v>65</v>
      </c>
      <c r="I850" s="56">
        <f t="shared" si="182"/>
        <v>2925</v>
      </c>
      <c r="J850" s="17">
        <v>83</v>
      </c>
      <c r="K850" s="21">
        <v>300</v>
      </c>
      <c r="L850" s="21">
        <v>100</v>
      </c>
      <c r="M850" s="21">
        <v>100</v>
      </c>
      <c r="N850" s="19">
        <f t="shared" si="171"/>
        <v>500</v>
      </c>
      <c r="O850" s="20">
        <v>1</v>
      </c>
      <c r="P850" s="20">
        <f>IFERROR(VLOOKUP(F850,Sheet2!$A:$F,4,0),"")</f>
        <v>1160.02</v>
      </c>
      <c r="Q850" s="20">
        <f>IFERROR(VLOOKUP(F850,Sheet2!$A:$F,5,0),"")</f>
        <v>1188.9000000000001</v>
      </c>
      <c r="R850" s="20">
        <f>IFERROR(VLOOKUP(F850,Sheet2!$A:$F,6,0),"")</f>
        <v>1270.83</v>
      </c>
      <c r="S850" s="48">
        <f t="shared" si="172"/>
        <v>348006</v>
      </c>
      <c r="T850" s="48">
        <f t="shared" si="173"/>
        <v>118890.00000000001</v>
      </c>
      <c r="U850" s="48">
        <f t="shared" si="174"/>
        <v>127083</v>
      </c>
      <c r="V850" s="48">
        <f t="shared" si="175"/>
        <v>593979</v>
      </c>
      <c r="W850" s="48">
        <f t="shared" si="176"/>
        <v>312975</v>
      </c>
      <c r="X850" s="48">
        <f t="shared" si="177"/>
        <v>4387.5</v>
      </c>
      <c r="Y850" s="48">
        <f t="shared" si="178"/>
        <v>9113.4150000000009</v>
      </c>
      <c r="Z850" s="48">
        <f t="shared" si="179"/>
        <v>911.34150000000011</v>
      </c>
      <c r="AA850" s="48">
        <f t="shared" si="180"/>
        <v>9213.6625650000005</v>
      </c>
      <c r="AB850" s="42">
        <f t="shared" si="181"/>
        <v>930579.91906500002</v>
      </c>
    </row>
    <row r="851" spans="1:28" x14ac:dyDescent="0.25">
      <c r="A851" s="41">
        <v>45413</v>
      </c>
      <c r="B851" s="44" t="str">
        <f t="shared" si="170"/>
        <v>May</v>
      </c>
      <c r="C851" s="16" t="s">
        <v>3</v>
      </c>
      <c r="D851" s="16"/>
      <c r="E851" s="16" t="s">
        <v>35</v>
      </c>
      <c r="F851" s="16" t="s">
        <v>217</v>
      </c>
      <c r="G851" s="20" t="str">
        <f>IFERROR(VLOOKUP(F851,Sheet2!A:F,2,0),"")</f>
        <v>Dollar Rum</v>
      </c>
      <c r="H851" s="44">
        <f>IFERROR(VLOOKUP(F851,Sheet2!A:G,7,0),"")</f>
        <v>65</v>
      </c>
      <c r="I851" s="56">
        <f t="shared" si="182"/>
        <v>1755</v>
      </c>
      <c r="J851" s="17">
        <v>217</v>
      </c>
      <c r="K851" s="21">
        <v>300</v>
      </c>
      <c r="L851" s="21">
        <v>0</v>
      </c>
      <c r="M851" s="21">
        <v>0</v>
      </c>
      <c r="N851" s="19">
        <f t="shared" si="171"/>
        <v>300</v>
      </c>
      <c r="O851" s="20">
        <v>1</v>
      </c>
      <c r="P851" s="20">
        <f>IFERROR(VLOOKUP(F851,Sheet2!$A:$F,4,0),"")</f>
        <v>1161.27</v>
      </c>
      <c r="Q851" s="20">
        <f>IFERROR(VLOOKUP(F851,Sheet2!$A:$F,5,0),"")</f>
        <v>1190.1300000000001</v>
      </c>
      <c r="R851" s="20">
        <f>IFERROR(VLOOKUP(F851,Sheet2!$A:$F,6,0),"")</f>
        <v>1272.08</v>
      </c>
      <c r="S851" s="48">
        <f t="shared" si="172"/>
        <v>348381</v>
      </c>
      <c r="T851" s="48">
        <f t="shared" si="173"/>
        <v>0</v>
      </c>
      <c r="U851" s="48">
        <f t="shared" si="174"/>
        <v>0</v>
      </c>
      <c r="V851" s="48">
        <f t="shared" si="175"/>
        <v>348381</v>
      </c>
      <c r="W851" s="48">
        <f t="shared" si="176"/>
        <v>187785</v>
      </c>
      <c r="X851" s="48">
        <f t="shared" si="177"/>
        <v>2632.5</v>
      </c>
      <c r="Y851" s="48">
        <f t="shared" si="178"/>
        <v>5387.9849999999997</v>
      </c>
      <c r="Z851" s="48">
        <f t="shared" si="179"/>
        <v>538.79849999999999</v>
      </c>
      <c r="AA851" s="48">
        <f t="shared" si="180"/>
        <v>5447.2528350000002</v>
      </c>
      <c r="AB851" s="42">
        <f t="shared" si="181"/>
        <v>550172.53633500007</v>
      </c>
    </row>
    <row r="852" spans="1:28" x14ac:dyDescent="0.25">
      <c r="A852" s="41">
        <v>45413</v>
      </c>
      <c r="B852" s="44" t="str">
        <f t="shared" si="170"/>
        <v>May</v>
      </c>
      <c r="C852" s="16" t="s">
        <v>3</v>
      </c>
      <c r="D852" s="16"/>
      <c r="E852" s="16" t="s">
        <v>41</v>
      </c>
      <c r="F852" s="16" t="s">
        <v>217</v>
      </c>
      <c r="G852" s="20" t="str">
        <f>IFERROR(VLOOKUP(F852,Sheet2!A:F,2,0),"")</f>
        <v>Dollar Rum</v>
      </c>
      <c r="H852" s="44">
        <f>IFERROR(VLOOKUP(F852,Sheet2!A:G,7,0),"")</f>
        <v>65</v>
      </c>
      <c r="I852" s="56">
        <f t="shared" si="182"/>
        <v>5265</v>
      </c>
      <c r="J852" s="17">
        <v>218</v>
      </c>
      <c r="K852" s="21">
        <v>400</v>
      </c>
      <c r="L852" s="21">
        <v>400</v>
      </c>
      <c r="M852" s="21">
        <v>100</v>
      </c>
      <c r="N852" s="19">
        <f t="shared" si="171"/>
        <v>900</v>
      </c>
      <c r="O852" s="20">
        <v>1</v>
      </c>
      <c r="P852" s="20">
        <f>IFERROR(VLOOKUP(F852,Sheet2!$A:$F,4,0),"")</f>
        <v>1161.27</v>
      </c>
      <c r="Q852" s="20">
        <f>IFERROR(VLOOKUP(F852,Sheet2!$A:$F,5,0),"")</f>
        <v>1190.1300000000001</v>
      </c>
      <c r="R852" s="20">
        <f>IFERROR(VLOOKUP(F852,Sheet2!$A:$F,6,0),"")</f>
        <v>1272.08</v>
      </c>
      <c r="S852" s="48">
        <f t="shared" si="172"/>
        <v>464508</v>
      </c>
      <c r="T852" s="48">
        <f t="shared" si="173"/>
        <v>476052.00000000006</v>
      </c>
      <c r="U852" s="48">
        <f t="shared" si="174"/>
        <v>127208</v>
      </c>
      <c r="V852" s="48">
        <f t="shared" si="175"/>
        <v>1067768</v>
      </c>
      <c r="W852" s="48">
        <f t="shared" si="176"/>
        <v>563355</v>
      </c>
      <c r="X852" s="48">
        <f t="shared" si="177"/>
        <v>7897.5</v>
      </c>
      <c r="Y852" s="48">
        <f t="shared" si="178"/>
        <v>16390.205000000002</v>
      </c>
      <c r="Z852" s="48">
        <f t="shared" si="179"/>
        <v>1639.0205000000003</v>
      </c>
      <c r="AA852" s="48">
        <f t="shared" si="180"/>
        <v>16570.497255000002</v>
      </c>
      <c r="AB852" s="42">
        <f t="shared" si="181"/>
        <v>1673620.2227550002</v>
      </c>
    </row>
    <row r="853" spans="1:28" x14ac:dyDescent="0.25">
      <c r="A853" s="41">
        <v>45413</v>
      </c>
      <c r="B853" s="44" t="str">
        <f t="shared" si="170"/>
        <v>May</v>
      </c>
      <c r="C853" s="16" t="s">
        <v>3</v>
      </c>
      <c r="D853" s="16"/>
      <c r="E853" s="16" t="s">
        <v>148</v>
      </c>
      <c r="F853" s="16" t="s">
        <v>217</v>
      </c>
      <c r="G853" s="20" t="str">
        <f>IFERROR(VLOOKUP(F853,Sheet2!A:F,2,0),"")</f>
        <v>Dollar Rum</v>
      </c>
      <c r="H853" s="44">
        <f>IFERROR(VLOOKUP(F853,Sheet2!A:G,7,0),"")</f>
        <v>65</v>
      </c>
      <c r="I853" s="56">
        <f t="shared" si="182"/>
        <v>1755</v>
      </c>
      <c r="J853" s="17">
        <v>219</v>
      </c>
      <c r="K853" s="21">
        <v>0</v>
      </c>
      <c r="L853" s="21">
        <v>150</v>
      </c>
      <c r="M853" s="21">
        <v>150</v>
      </c>
      <c r="N853" s="19">
        <f t="shared" si="171"/>
        <v>300</v>
      </c>
      <c r="O853" s="20">
        <v>1</v>
      </c>
      <c r="P853" s="20">
        <f>IFERROR(VLOOKUP(F853,Sheet2!$A:$F,4,0),"")</f>
        <v>1161.27</v>
      </c>
      <c r="Q853" s="20">
        <f>IFERROR(VLOOKUP(F853,Sheet2!$A:$F,5,0),"")</f>
        <v>1190.1300000000001</v>
      </c>
      <c r="R853" s="20">
        <f>IFERROR(VLOOKUP(F853,Sheet2!$A:$F,6,0),"")</f>
        <v>1272.08</v>
      </c>
      <c r="S853" s="48">
        <f t="shared" si="172"/>
        <v>0</v>
      </c>
      <c r="T853" s="48">
        <f t="shared" si="173"/>
        <v>178519.50000000003</v>
      </c>
      <c r="U853" s="48">
        <f t="shared" si="174"/>
        <v>190812</v>
      </c>
      <c r="V853" s="48">
        <f t="shared" si="175"/>
        <v>369331.5</v>
      </c>
      <c r="W853" s="48">
        <f t="shared" si="176"/>
        <v>187785</v>
      </c>
      <c r="X853" s="48">
        <f t="shared" si="177"/>
        <v>2632.5</v>
      </c>
      <c r="Y853" s="48">
        <f t="shared" si="178"/>
        <v>5597.49</v>
      </c>
      <c r="Z853" s="48">
        <f t="shared" si="179"/>
        <v>559.74900000000002</v>
      </c>
      <c r="AA853" s="48">
        <f t="shared" si="180"/>
        <v>5659.0623899999991</v>
      </c>
      <c r="AB853" s="42">
        <f t="shared" si="181"/>
        <v>571565.30138999992</v>
      </c>
    </row>
    <row r="854" spans="1:28" x14ac:dyDescent="0.25">
      <c r="A854" s="41">
        <v>45413</v>
      </c>
      <c r="B854" s="44" t="str">
        <f t="shared" si="170"/>
        <v>May</v>
      </c>
      <c r="C854" s="16" t="s">
        <v>3</v>
      </c>
      <c r="D854" s="16"/>
      <c r="E854" s="16" t="s">
        <v>149</v>
      </c>
      <c r="F854" s="16" t="s">
        <v>217</v>
      </c>
      <c r="G854" s="20" t="str">
        <f>IFERROR(VLOOKUP(F854,Sheet2!A:F,2,0),"")</f>
        <v>Dollar Rum</v>
      </c>
      <c r="H854" s="44">
        <f>IFERROR(VLOOKUP(F854,Sheet2!A:G,7,0),"")</f>
        <v>65</v>
      </c>
      <c r="I854" s="56">
        <f t="shared" si="182"/>
        <v>5265</v>
      </c>
      <c r="J854" s="17">
        <v>220</v>
      </c>
      <c r="K854" s="21">
        <v>900</v>
      </c>
      <c r="L854" s="21">
        <v>0</v>
      </c>
      <c r="M854" s="21">
        <v>0</v>
      </c>
      <c r="N854" s="19">
        <f t="shared" si="171"/>
        <v>900</v>
      </c>
      <c r="O854" s="20">
        <v>1</v>
      </c>
      <c r="P854" s="20">
        <f>IFERROR(VLOOKUP(F854,Sheet2!$A:$F,4,0),"")</f>
        <v>1161.27</v>
      </c>
      <c r="Q854" s="20">
        <f>IFERROR(VLOOKUP(F854,Sheet2!$A:$F,5,0),"")</f>
        <v>1190.1300000000001</v>
      </c>
      <c r="R854" s="20">
        <f>IFERROR(VLOOKUP(F854,Sheet2!$A:$F,6,0),"")</f>
        <v>1272.08</v>
      </c>
      <c r="S854" s="48">
        <f t="shared" si="172"/>
        <v>1045143</v>
      </c>
      <c r="T854" s="48">
        <f t="shared" si="173"/>
        <v>0</v>
      </c>
      <c r="U854" s="48">
        <f t="shared" si="174"/>
        <v>0</v>
      </c>
      <c r="V854" s="48">
        <f t="shared" si="175"/>
        <v>1045143</v>
      </c>
      <c r="W854" s="48">
        <f t="shared" si="176"/>
        <v>563355</v>
      </c>
      <c r="X854" s="48">
        <f t="shared" si="177"/>
        <v>7897.5</v>
      </c>
      <c r="Y854" s="48">
        <f t="shared" si="178"/>
        <v>16163.955</v>
      </c>
      <c r="Z854" s="48">
        <f t="shared" si="179"/>
        <v>1616.3955000000001</v>
      </c>
      <c r="AA854" s="48">
        <f t="shared" si="180"/>
        <v>16341.758505000002</v>
      </c>
      <c r="AB854" s="42">
        <f t="shared" si="181"/>
        <v>1650517.6090050002</v>
      </c>
    </row>
    <row r="855" spans="1:28" x14ac:dyDescent="0.25">
      <c r="A855" s="41">
        <v>45413</v>
      </c>
      <c r="B855" s="44" t="str">
        <f t="shared" si="170"/>
        <v>May</v>
      </c>
      <c r="C855" s="16" t="s">
        <v>26</v>
      </c>
      <c r="D855" s="16"/>
      <c r="E855" s="16" t="s">
        <v>157</v>
      </c>
      <c r="F855" s="16" t="s">
        <v>222</v>
      </c>
      <c r="G855" s="20" t="str">
        <f>IFERROR(VLOOKUP(F855,Sheet2!A:F,2,0),"")</f>
        <v>Khasa Santra</v>
      </c>
      <c r="H855" s="44">
        <f>IFERROR(VLOOKUP(F855,Sheet2!A:G,7,0),"")</f>
        <v>50</v>
      </c>
      <c r="I855" s="56">
        <f t="shared" si="182"/>
        <v>3150</v>
      </c>
      <c r="J855" s="17">
        <v>105</v>
      </c>
      <c r="K855" s="21">
        <v>700</v>
      </c>
      <c r="L855" s="21">
        <v>0</v>
      </c>
      <c r="M855" s="21">
        <v>0</v>
      </c>
      <c r="N855" s="19">
        <f t="shared" si="171"/>
        <v>700</v>
      </c>
      <c r="O855" s="20">
        <v>1</v>
      </c>
      <c r="P855" s="20">
        <f>IFERROR(VLOOKUP(F855,Sheet2!$A:$F,4,0),"")</f>
        <v>919.43</v>
      </c>
      <c r="Q855" s="20">
        <f>IFERROR(VLOOKUP(F855,Sheet2!$A:$F,5,0),"")</f>
        <v>948.3</v>
      </c>
      <c r="R855" s="20">
        <f>IFERROR(VLOOKUP(F855,Sheet2!$A:$F,6,0),"")</f>
        <v>1030.25</v>
      </c>
      <c r="S855" s="48">
        <f t="shared" si="172"/>
        <v>643601</v>
      </c>
      <c r="T855" s="48">
        <f t="shared" si="173"/>
        <v>0</v>
      </c>
      <c r="U855" s="48">
        <f t="shared" si="174"/>
        <v>0</v>
      </c>
      <c r="V855" s="48">
        <f t="shared" si="175"/>
        <v>643601</v>
      </c>
      <c r="W855" s="48">
        <f t="shared" si="176"/>
        <v>337050</v>
      </c>
      <c r="X855" s="48">
        <f t="shared" si="177"/>
        <v>4725</v>
      </c>
      <c r="Y855" s="48">
        <f t="shared" si="178"/>
        <v>9853.76</v>
      </c>
      <c r="Z855" s="48">
        <f t="shared" si="179"/>
        <v>985.37600000000009</v>
      </c>
      <c r="AA855" s="48">
        <f t="shared" si="180"/>
        <v>9962.1513600000017</v>
      </c>
      <c r="AB855" s="42">
        <f t="shared" si="181"/>
        <v>1006177.2873600001</v>
      </c>
    </row>
    <row r="856" spans="1:28" x14ac:dyDescent="0.25">
      <c r="A856" s="41">
        <v>45413</v>
      </c>
      <c r="B856" s="44" t="str">
        <f t="shared" si="170"/>
        <v>May</v>
      </c>
      <c r="C856" s="16" t="s">
        <v>26</v>
      </c>
      <c r="D856" s="16"/>
      <c r="E856" s="16" t="s">
        <v>157</v>
      </c>
      <c r="F856" s="16" t="s">
        <v>222</v>
      </c>
      <c r="G856" s="20" t="str">
        <f>IFERROR(VLOOKUP(F856,Sheet2!A:F,2,0),"")</f>
        <v>Khasa Santra</v>
      </c>
      <c r="H856" s="44">
        <f>IFERROR(VLOOKUP(F856,Sheet2!A:G,7,0),"")</f>
        <v>50</v>
      </c>
      <c r="I856" s="56">
        <f t="shared" si="182"/>
        <v>3150</v>
      </c>
      <c r="J856" s="17">
        <v>106</v>
      </c>
      <c r="K856" s="21">
        <v>0</v>
      </c>
      <c r="L856" s="21">
        <v>500</v>
      </c>
      <c r="M856" s="21">
        <v>200</v>
      </c>
      <c r="N856" s="19">
        <f t="shared" si="171"/>
        <v>700</v>
      </c>
      <c r="O856" s="20">
        <v>1</v>
      </c>
      <c r="P856" s="20">
        <f>IFERROR(VLOOKUP(F856,Sheet2!$A:$F,4,0),"")</f>
        <v>919.43</v>
      </c>
      <c r="Q856" s="20">
        <f>IFERROR(VLOOKUP(F856,Sheet2!$A:$F,5,0),"")</f>
        <v>948.3</v>
      </c>
      <c r="R856" s="20">
        <f>IFERROR(VLOOKUP(F856,Sheet2!$A:$F,6,0),"")</f>
        <v>1030.25</v>
      </c>
      <c r="S856" s="48">
        <f t="shared" si="172"/>
        <v>0</v>
      </c>
      <c r="T856" s="48">
        <f t="shared" si="173"/>
        <v>474150</v>
      </c>
      <c r="U856" s="48">
        <f t="shared" si="174"/>
        <v>206050</v>
      </c>
      <c r="V856" s="48">
        <f t="shared" si="175"/>
        <v>680200</v>
      </c>
      <c r="W856" s="48">
        <f t="shared" si="176"/>
        <v>337050</v>
      </c>
      <c r="X856" s="48">
        <f t="shared" si="177"/>
        <v>4725</v>
      </c>
      <c r="Y856" s="48">
        <f t="shared" si="178"/>
        <v>10219.75</v>
      </c>
      <c r="Z856" s="48">
        <f t="shared" si="179"/>
        <v>1021.975</v>
      </c>
      <c r="AA856" s="48">
        <f t="shared" si="180"/>
        <v>10332.16725</v>
      </c>
      <c r="AB856" s="42">
        <f t="shared" si="181"/>
        <v>1043548.89225</v>
      </c>
    </row>
    <row r="857" spans="1:28" x14ac:dyDescent="0.25">
      <c r="A857" s="41">
        <v>45413</v>
      </c>
      <c r="B857" s="44" t="str">
        <f t="shared" si="170"/>
        <v>May</v>
      </c>
      <c r="C857" s="16" t="s">
        <v>86</v>
      </c>
      <c r="D857" s="16"/>
      <c r="E857" s="16" t="s">
        <v>97</v>
      </c>
      <c r="F857" s="16" t="s">
        <v>219</v>
      </c>
      <c r="G857" s="20" t="str">
        <f>IFERROR(VLOOKUP(F857,Sheet2!A:F,2,0),"")</f>
        <v>Club Whiskey</v>
      </c>
      <c r="H857" s="44">
        <f>IFERROR(VLOOKUP(F857,Sheet2!A:G,7,0),"")</f>
        <v>65</v>
      </c>
      <c r="I857" s="56">
        <f t="shared" si="182"/>
        <v>2925</v>
      </c>
      <c r="J857" s="17">
        <v>33</v>
      </c>
      <c r="K857" s="21">
        <v>500</v>
      </c>
      <c r="L857" s="21">
        <v>0</v>
      </c>
      <c r="M857" s="21">
        <v>0</v>
      </c>
      <c r="N857" s="19">
        <f t="shared" si="171"/>
        <v>500</v>
      </c>
      <c r="O857" s="20">
        <v>1</v>
      </c>
      <c r="P857" s="20">
        <f>IFERROR(VLOOKUP(F857,Sheet2!$A:$F,4,0),"")</f>
        <v>1160.02</v>
      </c>
      <c r="Q857" s="20">
        <f>IFERROR(VLOOKUP(F857,Sheet2!$A:$F,5,0),"")</f>
        <v>1188.9000000000001</v>
      </c>
      <c r="R857" s="20">
        <f>IFERROR(VLOOKUP(F857,Sheet2!$A:$F,6,0),"")</f>
        <v>1270.83</v>
      </c>
      <c r="S857" s="48">
        <f t="shared" si="172"/>
        <v>580010</v>
      </c>
      <c r="T857" s="48">
        <f t="shared" si="173"/>
        <v>0</v>
      </c>
      <c r="U857" s="48">
        <f t="shared" si="174"/>
        <v>0</v>
      </c>
      <c r="V857" s="48">
        <f t="shared" si="175"/>
        <v>580010</v>
      </c>
      <c r="W857" s="48">
        <f t="shared" si="176"/>
        <v>312975</v>
      </c>
      <c r="X857" s="48">
        <f t="shared" si="177"/>
        <v>4387.5</v>
      </c>
      <c r="Y857" s="48">
        <f t="shared" si="178"/>
        <v>8973.7250000000004</v>
      </c>
      <c r="Z857" s="48">
        <f t="shared" si="179"/>
        <v>897.37250000000006</v>
      </c>
      <c r="AA857" s="48">
        <f t="shared" si="180"/>
        <v>9072.4359750000003</v>
      </c>
      <c r="AB857" s="42">
        <f t="shared" si="181"/>
        <v>916316.03347500006</v>
      </c>
    </row>
    <row r="858" spans="1:28" x14ac:dyDescent="0.25">
      <c r="A858" s="41">
        <v>45413</v>
      </c>
      <c r="B858" s="44" t="str">
        <f t="shared" si="170"/>
        <v>May</v>
      </c>
      <c r="C858" s="16" t="s">
        <v>86</v>
      </c>
      <c r="D858" s="16"/>
      <c r="E858" s="16" t="s">
        <v>97</v>
      </c>
      <c r="F858" s="16" t="s">
        <v>219</v>
      </c>
      <c r="G858" s="20" t="str">
        <f>IFERROR(VLOOKUP(F858,Sheet2!A:F,2,0),"")</f>
        <v>Club Whiskey</v>
      </c>
      <c r="H858" s="44">
        <f>IFERROR(VLOOKUP(F858,Sheet2!A:G,7,0),"")</f>
        <v>65</v>
      </c>
      <c r="I858" s="56">
        <f t="shared" si="182"/>
        <v>2340</v>
      </c>
      <c r="J858" s="17">
        <v>34</v>
      </c>
      <c r="K858" s="21">
        <v>0</v>
      </c>
      <c r="L858" s="21">
        <v>400</v>
      </c>
      <c r="M858" s="21">
        <v>0</v>
      </c>
      <c r="N858" s="19">
        <f t="shared" si="171"/>
        <v>400</v>
      </c>
      <c r="O858" s="20">
        <v>1</v>
      </c>
      <c r="P858" s="20">
        <f>IFERROR(VLOOKUP(F858,Sheet2!$A:$F,4,0),"")</f>
        <v>1160.02</v>
      </c>
      <c r="Q858" s="20">
        <f>IFERROR(VLOOKUP(F858,Sheet2!$A:$F,5,0),"")</f>
        <v>1188.9000000000001</v>
      </c>
      <c r="R858" s="20">
        <f>IFERROR(VLOOKUP(F858,Sheet2!$A:$F,6,0),"")</f>
        <v>1270.83</v>
      </c>
      <c r="S858" s="48">
        <f t="shared" si="172"/>
        <v>0</v>
      </c>
      <c r="T858" s="48">
        <f t="shared" si="173"/>
        <v>475560.00000000006</v>
      </c>
      <c r="U858" s="48">
        <f t="shared" si="174"/>
        <v>0</v>
      </c>
      <c r="V858" s="48">
        <f t="shared" si="175"/>
        <v>475560.00000000006</v>
      </c>
      <c r="W858" s="48">
        <f t="shared" si="176"/>
        <v>250380</v>
      </c>
      <c r="X858" s="48">
        <f t="shared" si="177"/>
        <v>3510</v>
      </c>
      <c r="Y858" s="48">
        <f t="shared" si="178"/>
        <v>7294.5</v>
      </c>
      <c r="Z858" s="48">
        <f t="shared" si="179"/>
        <v>729.45</v>
      </c>
      <c r="AA858" s="48">
        <f t="shared" si="180"/>
        <v>7374.7394999999997</v>
      </c>
      <c r="AB858" s="42">
        <f t="shared" si="181"/>
        <v>744848.68949999998</v>
      </c>
    </row>
    <row r="859" spans="1:28" x14ac:dyDescent="0.25">
      <c r="A859" s="41">
        <v>45413</v>
      </c>
      <c r="B859" s="44" t="str">
        <f t="shared" si="170"/>
        <v>May</v>
      </c>
      <c r="C859" s="16" t="s">
        <v>86</v>
      </c>
      <c r="D859" s="16"/>
      <c r="E859" s="16" t="s">
        <v>97</v>
      </c>
      <c r="F859" s="16" t="s">
        <v>219</v>
      </c>
      <c r="G859" s="20" t="str">
        <f>IFERROR(VLOOKUP(F859,Sheet2!A:F,2,0),"")</f>
        <v>Club Whiskey</v>
      </c>
      <c r="H859" s="44">
        <f>IFERROR(VLOOKUP(F859,Sheet2!A:G,7,0),"")</f>
        <v>65</v>
      </c>
      <c r="I859" s="56">
        <f t="shared" si="182"/>
        <v>585</v>
      </c>
      <c r="J859" s="17">
        <v>35</v>
      </c>
      <c r="K859" s="21">
        <v>0</v>
      </c>
      <c r="L859" s="21">
        <v>0</v>
      </c>
      <c r="M859" s="21">
        <v>100</v>
      </c>
      <c r="N859" s="19">
        <f t="shared" si="171"/>
        <v>100</v>
      </c>
      <c r="O859" s="20">
        <v>1</v>
      </c>
      <c r="P859" s="20">
        <f>IFERROR(VLOOKUP(F859,Sheet2!$A:$F,4,0),"")</f>
        <v>1160.02</v>
      </c>
      <c r="Q859" s="20">
        <f>IFERROR(VLOOKUP(F859,Sheet2!$A:$F,5,0),"")</f>
        <v>1188.9000000000001</v>
      </c>
      <c r="R859" s="20">
        <f>IFERROR(VLOOKUP(F859,Sheet2!$A:$F,6,0),"")</f>
        <v>1270.83</v>
      </c>
      <c r="S859" s="48">
        <f t="shared" si="172"/>
        <v>0</v>
      </c>
      <c r="T859" s="48">
        <f t="shared" si="173"/>
        <v>0</v>
      </c>
      <c r="U859" s="48">
        <f t="shared" si="174"/>
        <v>127083</v>
      </c>
      <c r="V859" s="48">
        <f t="shared" si="175"/>
        <v>127083</v>
      </c>
      <c r="W859" s="48">
        <f t="shared" si="176"/>
        <v>62595</v>
      </c>
      <c r="X859" s="48">
        <f t="shared" si="177"/>
        <v>877.5</v>
      </c>
      <c r="Y859" s="48">
        <f t="shared" si="178"/>
        <v>1905.5550000000001</v>
      </c>
      <c r="Z859" s="48">
        <f t="shared" si="179"/>
        <v>190.55550000000002</v>
      </c>
      <c r="AA859" s="48">
        <f t="shared" si="180"/>
        <v>1926.5161049999999</v>
      </c>
      <c r="AB859" s="42">
        <f t="shared" si="181"/>
        <v>194578.12660499997</v>
      </c>
    </row>
    <row r="860" spans="1:28" x14ac:dyDescent="0.25">
      <c r="A860" s="41">
        <v>45413</v>
      </c>
      <c r="B860" s="44" t="str">
        <f t="shared" si="170"/>
        <v>May</v>
      </c>
      <c r="C860" s="16" t="s">
        <v>86</v>
      </c>
      <c r="D860" s="16"/>
      <c r="E860" s="16" t="s">
        <v>97</v>
      </c>
      <c r="F860" s="16" t="s">
        <v>217</v>
      </c>
      <c r="G860" s="20" t="str">
        <f>IFERROR(VLOOKUP(F860,Sheet2!A:F,2,0),"")</f>
        <v>Dollar Rum</v>
      </c>
      <c r="H860" s="44">
        <f>IFERROR(VLOOKUP(F860,Sheet2!A:G,7,0),"")</f>
        <v>65</v>
      </c>
      <c r="I860" s="56">
        <f t="shared" si="182"/>
        <v>877.5</v>
      </c>
      <c r="J860" s="17">
        <v>35</v>
      </c>
      <c r="K860" s="21">
        <v>0</v>
      </c>
      <c r="L860" s="21">
        <v>75</v>
      </c>
      <c r="M860" s="21">
        <v>75</v>
      </c>
      <c r="N860" s="19">
        <f t="shared" si="171"/>
        <v>150</v>
      </c>
      <c r="O860" s="20">
        <v>1</v>
      </c>
      <c r="P860" s="20">
        <f>IFERROR(VLOOKUP(F860,Sheet2!$A:$F,4,0),"")</f>
        <v>1161.27</v>
      </c>
      <c r="Q860" s="20">
        <f>IFERROR(VLOOKUP(F860,Sheet2!$A:$F,5,0),"")</f>
        <v>1190.1300000000001</v>
      </c>
      <c r="R860" s="20">
        <f>IFERROR(VLOOKUP(F860,Sheet2!$A:$F,6,0),"")</f>
        <v>1272.08</v>
      </c>
      <c r="S860" s="48">
        <f t="shared" si="172"/>
        <v>0</v>
      </c>
      <c r="T860" s="48">
        <f t="shared" si="173"/>
        <v>89259.750000000015</v>
      </c>
      <c r="U860" s="48">
        <f t="shared" si="174"/>
        <v>95406</v>
      </c>
      <c r="V860" s="48">
        <f t="shared" si="175"/>
        <v>184665.75</v>
      </c>
      <c r="W860" s="48">
        <f t="shared" si="176"/>
        <v>93892.5</v>
      </c>
      <c r="X860" s="48">
        <f t="shared" si="177"/>
        <v>1316.25</v>
      </c>
      <c r="Y860" s="48">
        <f t="shared" si="178"/>
        <v>2798.7449999999999</v>
      </c>
      <c r="Z860" s="48">
        <f t="shared" si="179"/>
        <v>279.87450000000001</v>
      </c>
      <c r="AA860" s="48">
        <f t="shared" si="180"/>
        <v>2829.5311949999996</v>
      </c>
      <c r="AB860" s="42">
        <f t="shared" si="181"/>
        <v>285782.65069499996</v>
      </c>
    </row>
    <row r="861" spans="1:28" x14ac:dyDescent="0.25">
      <c r="A861" s="41">
        <v>45413</v>
      </c>
      <c r="B861" s="44" t="str">
        <f t="shared" si="170"/>
        <v>May</v>
      </c>
      <c r="C861" s="16" t="s">
        <v>86</v>
      </c>
      <c r="D861" s="16"/>
      <c r="E861" s="16" t="s">
        <v>97</v>
      </c>
      <c r="F861" s="16" t="s">
        <v>216</v>
      </c>
      <c r="G861" s="20" t="str">
        <f>IFERROR(VLOOKUP(F861,Sheet2!A:F,2,0),"")</f>
        <v>Jugni Saunfi</v>
      </c>
      <c r="H861" s="44">
        <f>IFERROR(VLOOKUP(F861,Sheet2!A:G,7,0),"")</f>
        <v>50</v>
      </c>
      <c r="I861" s="56">
        <f t="shared" si="182"/>
        <v>1462.5</v>
      </c>
      <c r="J861" s="17">
        <v>36</v>
      </c>
      <c r="K861" s="21">
        <v>125</v>
      </c>
      <c r="L861" s="21">
        <v>100</v>
      </c>
      <c r="M861" s="21">
        <v>100</v>
      </c>
      <c r="N861" s="19">
        <f t="shared" si="171"/>
        <v>325</v>
      </c>
      <c r="O861" s="20">
        <v>1</v>
      </c>
      <c r="P861" s="20">
        <f>IFERROR(VLOOKUP(F861,Sheet2!$A:$F,4,0),"")</f>
        <v>919.43</v>
      </c>
      <c r="Q861" s="20">
        <f>IFERROR(VLOOKUP(F861,Sheet2!$A:$F,5,0),"")</f>
        <v>948.3</v>
      </c>
      <c r="R861" s="20">
        <f>IFERROR(VLOOKUP(F861,Sheet2!$A:$F,6,0),"")</f>
        <v>1030.25</v>
      </c>
      <c r="S861" s="48">
        <f t="shared" si="172"/>
        <v>114928.75</v>
      </c>
      <c r="T861" s="48">
        <f t="shared" si="173"/>
        <v>94830</v>
      </c>
      <c r="U861" s="48">
        <f t="shared" si="174"/>
        <v>103025</v>
      </c>
      <c r="V861" s="48">
        <f t="shared" si="175"/>
        <v>312783.75</v>
      </c>
      <c r="W861" s="48">
        <f t="shared" si="176"/>
        <v>156487.5</v>
      </c>
      <c r="X861" s="48">
        <f t="shared" si="177"/>
        <v>2193.75</v>
      </c>
      <c r="Y861" s="48">
        <f t="shared" si="178"/>
        <v>4714.6500000000005</v>
      </c>
      <c r="Z861" s="48">
        <f t="shared" si="179"/>
        <v>471.46500000000009</v>
      </c>
      <c r="AA861" s="48">
        <f t="shared" si="180"/>
        <v>4766.5111500000003</v>
      </c>
      <c r="AB861" s="42">
        <f t="shared" si="181"/>
        <v>481417.62615000003</v>
      </c>
    </row>
    <row r="862" spans="1:28" x14ac:dyDescent="0.25">
      <c r="A862" s="41">
        <v>45413</v>
      </c>
      <c r="B862" s="44" t="str">
        <f t="shared" si="170"/>
        <v>May</v>
      </c>
      <c r="C862" s="16" t="s">
        <v>59</v>
      </c>
      <c r="D862" s="16"/>
      <c r="E862" s="16" t="s">
        <v>32</v>
      </c>
      <c r="F862" s="16" t="s">
        <v>213</v>
      </c>
      <c r="G862" s="20" t="str">
        <f>IFERROR(VLOOKUP(F862,Sheet2!A:F,2,0),"")</f>
        <v>Malwa</v>
      </c>
      <c r="H862" s="44">
        <f>IFERROR(VLOOKUP(F862,Sheet2!A:G,7,0),"")</f>
        <v>50</v>
      </c>
      <c r="I862" s="56">
        <f t="shared" si="182"/>
        <v>1350</v>
      </c>
      <c r="J862" s="17">
        <v>95</v>
      </c>
      <c r="K862" s="21">
        <v>300</v>
      </c>
      <c r="L862" s="21">
        <v>0</v>
      </c>
      <c r="M862" s="21">
        <v>0</v>
      </c>
      <c r="N862" s="19">
        <f t="shared" si="171"/>
        <v>300</v>
      </c>
      <c r="O862" s="20">
        <v>1</v>
      </c>
      <c r="P862" s="20">
        <f>IFERROR(VLOOKUP(F862,Sheet2!$A:$F,4,0),"")</f>
        <v>919.43</v>
      </c>
      <c r="Q862" s="20">
        <f>IFERROR(VLOOKUP(F862,Sheet2!$A:$F,5,0),"")</f>
        <v>948.3</v>
      </c>
      <c r="R862" s="20">
        <f>IFERROR(VLOOKUP(F862,Sheet2!$A:$F,6,0),"")</f>
        <v>1030.25</v>
      </c>
      <c r="S862" s="48">
        <f t="shared" si="172"/>
        <v>275829</v>
      </c>
      <c r="T862" s="48">
        <f t="shared" si="173"/>
        <v>0</v>
      </c>
      <c r="U862" s="48">
        <f t="shared" si="174"/>
        <v>0</v>
      </c>
      <c r="V862" s="48">
        <f t="shared" si="175"/>
        <v>275829</v>
      </c>
      <c r="W862" s="48">
        <f t="shared" si="176"/>
        <v>144450</v>
      </c>
      <c r="X862" s="48">
        <f t="shared" si="177"/>
        <v>2025</v>
      </c>
      <c r="Y862" s="48">
        <f t="shared" si="178"/>
        <v>4223.04</v>
      </c>
      <c r="Z862" s="48">
        <f t="shared" si="179"/>
        <v>422.30400000000003</v>
      </c>
      <c r="AA862" s="48">
        <f t="shared" si="180"/>
        <v>4269.4934400000002</v>
      </c>
      <c r="AB862" s="42">
        <f t="shared" si="181"/>
        <v>431218.83743999997</v>
      </c>
    </row>
    <row r="863" spans="1:28" x14ac:dyDescent="0.25">
      <c r="A863" s="41">
        <v>45413</v>
      </c>
      <c r="B863" s="44" t="str">
        <f t="shared" si="170"/>
        <v>May</v>
      </c>
      <c r="C863" s="16" t="s">
        <v>59</v>
      </c>
      <c r="D863" s="16"/>
      <c r="E863" s="16" t="s">
        <v>32</v>
      </c>
      <c r="F863" s="16" t="s">
        <v>213</v>
      </c>
      <c r="G863" s="20" t="str">
        <f>IFERROR(VLOOKUP(F863,Sheet2!A:F,2,0),"")</f>
        <v>Malwa</v>
      </c>
      <c r="H863" s="44">
        <f>IFERROR(VLOOKUP(F863,Sheet2!A:G,7,0),"")</f>
        <v>50</v>
      </c>
      <c r="I863" s="56">
        <f t="shared" si="182"/>
        <v>1350</v>
      </c>
      <c r="J863" s="17">
        <v>96</v>
      </c>
      <c r="K863" s="21">
        <v>300</v>
      </c>
      <c r="L863" s="21">
        <v>0</v>
      </c>
      <c r="M863" s="21">
        <v>0</v>
      </c>
      <c r="N863" s="19">
        <f t="shared" si="171"/>
        <v>300</v>
      </c>
      <c r="O863" s="20">
        <v>1</v>
      </c>
      <c r="P863" s="20">
        <f>IFERROR(VLOOKUP(F863,Sheet2!$A:$F,4,0),"")</f>
        <v>919.43</v>
      </c>
      <c r="Q863" s="20">
        <f>IFERROR(VLOOKUP(F863,Sheet2!$A:$F,5,0),"")</f>
        <v>948.3</v>
      </c>
      <c r="R863" s="20">
        <f>IFERROR(VLOOKUP(F863,Sheet2!$A:$F,6,0),"")</f>
        <v>1030.25</v>
      </c>
      <c r="S863" s="48">
        <f t="shared" si="172"/>
        <v>275829</v>
      </c>
      <c r="T863" s="48">
        <f t="shared" si="173"/>
        <v>0</v>
      </c>
      <c r="U863" s="48">
        <f t="shared" si="174"/>
        <v>0</v>
      </c>
      <c r="V863" s="48">
        <f t="shared" si="175"/>
        <v>275829</v>
      </c>
      <c r="W863" s="48">
        <f t="shared" si="176"/>
        <v>144450</v>
      </c>
      <c r="X863" s="48">
        <f t="shared" si="177"/>
        <v>2025</v>
      </c>
      <c r="Y863" s="48">
        <f t="shared" si="178"/>
        <v>4223.04</v>
      </c>
      <c r="Z863" s="48">
        <f t="shared" si="179"/>
        <v>422.30400000000003</v>
      </c>
      <c r="AA863" s="48">
        <f t="shared" si="180"/>
        <v>4269.4934400000002</v>
      </c>
      <c r="AB863" s="42">
        <f t="shared" si="181"/>
        <v>431218.83743999997</v>
      </c>
    </row>
    <row r="864" spans="1:28" x14ac:dyDescent="0.25">
      <c r="A864" s="41">
        <v>45413</v>
      </c>
      <c r="B864" s="44" t="str">
        <f t="shared" si="170"/>
        <v>May</v>
      </c>
      <c r="C864" s="16" t="s">
        <v>59</v>
      </c>
      <c r="D864" s="16"/>
      <c r="E864" s="16" t="s">
        <v>32</v>
      </c>
      <c r="F864" s="16" t="s">
        <v>213</v>
      </c>
      <c r="G864" s="20" t="str">
        <f>IFERROR(VLOOKUP(F864,Sheet2!A:F,2,0),"")</f>
        <v>Malwa</v>
      </c>
      <c r="H864" s="44">
        <f>IFERROR(VLOOKUP(F864,Sheet2!A:G,7,0),"")</f>
        <v>50</v>
      </c>
      <c r="I864" s="56">
        <f t="shared" si="182"/>
        <v>1350</v>
      </c>
      <c r="J864" s="17">
        <v>97</v>
      </c>
      <c r="K864" s="21">
        <v>100</v>
      </c>
      <c r="L864" s="21">
        <v>200</v>
      </c>
      <c r="M864" s="21">
        <v>0</v>
      </c>
      <c r="N864" s="19">
        <f t="shared" si="171"/>
        <v>300</v>
      </c>
      <c r="O864" s="20">
        <v>1</v>
      </c>
      <c r="P864" s="20">
        <f>IFERROR(VLOOKUP(F864,Sheet2!$A:$F,4,0),"")</f>
        <v>919.43</v>
      </c>
      <c r="Q864" s="20">
        <f>IFERROR(VLOOKUP(F864,Sheet2!$A:$F,5,0),"")</f>
        <v>948.3</v>
      </c>
      <c r="R864" s="20">
        <f>IFERROR(VLOOKUP(F864,Sheet2!$A:$F,6,0),"")</f>
        <v>1030.25</v>
      </c>
      <c r="S864" s="48">
        <f t="shared" si="172"/>
        <v>91943</v>
      </c>
      <c r="T864" s="48">
        <f t="shared" si="173"/>
        <v>189660</v>
      </c>
      <c r="U864" s="48">
        <f t="shared" si="174"/>
        <v>0</v>
      </c>
      <c r="V864" s="48">
        <f t="shared" si="175"/>
        <v>281603</v>
      </c>
      <c r="W864" s="48">
        <f t="shared" si="176"/>
        <v>144450</v>
      </c>
      <c r="X864" s="48">
        <f t="shared" si="177"/>
        <v>2025</v>
      </c>
      <c r="Y864" s="48">
        <f t="shared" si="178"/>
        <v>4280.78</v>
      </c>
      <c r="Z864" s="48">
        <f t="shared" si="179"/>
        <v>428.07799999999997</v>
      </c>
      <c r="AA864" s="48">
        <f t="shared" si="180"/>
        <v>4327.8685800000003</v>
      </c>
      <c r="AB864" s="42">
        <f t="shared" si="181"/>
        <v>437114.72658000002</v>
      </c>
    </row>
    <row r="865" spans="1:28" x14ac:dyDescent="0.25">
      <c r="A865" s="41">
        <v>45413</v>
      </c>
      <c r="B865" s="44" t="str">
        <f t="shared" si="170"/>
        <v>May</v>
      </c>
      <c r="C865" s="16" t="s">
        <v>59</v>
      </c>
      <c r="D865" s="16"/>
      <c r="E865" s="16" t="s">
        <v>32</v>
      </c>
      <c r="F865" s="16" t="s">
        <v>213</v>
      </c>
      <c r="G865" s="20" t="str">
        <f>IFERROR(VLOOKUP(F865,Sheet2!A:F,2,0),"")</f>
        <v>Malwa</v>
      </c>
      <c r="H865" s="44">
        <f>IFERROR(VLOOKUP(F865,Sheet2!A:G,7,0),"")</f>
        <v>50</v>
      </c>
      <c r="I865" s="56">
        <f t="shared" si="182"/>
        <v>1350</v>
      </c>
      <c r="J865" s="17">
        <v>98</v>
      </c>
      <c r="K865" s="21">
        <v>0</v>
      </c>
      <c r="L865" s="21">
        <v>300</v>
      </c>
      <c r="M865" s="21">
        <v>0</v>
      </c>
      <c r="N865" s="19">
        <f t="shared" si="171"/>
        <v>300</v>
      </c>
      <c r="O865" s="20">
        <v>1</v>
      </c>
      <c r="P865" s="20">
        <f>IFERROR(VLOOKUP(F865,Sheet2!$A:$F,4,0),"")</f>
        <v>919.43</v>
      </c>
      <c r="Q865" s="20">
        <f>IFERROR(VLOOKUP(F865,Sheet2!$A:$F,5,0),"")</f>
        <v>948.3</v>
      </c>
      <c r="R865" s="20">
        <f>IFERROR(VLOOKUP(F865,Sheet2!$A:$F,6,0),"")</f>
        <v>1030.25</v>
      </c>
      <c r="S865" s="48">
        <f t="shared" si="172"/>
        <v>0</v>
      </c>
      <c r="T865" s="48">
        <f t="shared" si="173"/>
        <v>284490</v>
      </c>
      <c r="U865" s="48">
        <f t="shared" si="174"/>
        <v>0</v>
      </c>
      <c r="V865" s="48">
        <f t="shared" si="175"/>
        <v>284490</v>
      </c>
      <c r="W865" s="48">
        <f t="shared" si="176"/>
        <v>144450</v>
      </c>
      <c r="X865" s="48">
        <f t="shared" si="177"/>
        <v>2025</v>
      </c>
      <c r="Y865" s="48">
        <f t="shared" si="178"/>
        <v>4309.6499999999996</v>
      </c>
      <c r="Z865" s="48">
        <f t="shared" si="179"/>
        <v>430.96499999999997</v>
      </c>
      <c r="AA865" s="48">
        <f t="shared" si="180"/>
        <v>4357.0561500000003</v>
      </c>
      <c r="AB865" s="42">
        <f t="shared" si="181"/>
        <v>440062.67115000007</v>
      </c>
    </row>
    <row r="866" spans="1:28" x14ac:dyDescent="0.25">
      <c r="A866" s="41">
        <v>45413</v>
      </c>
      <c r="B866" s="44" t="str">
        <f t="shared" si="170"/>
        <v>May</v>
      </c>
      <c r="C866" s="16" t="s">
        <v>59</v>
      </c>
      <c r="D866" s="16"/>
      <c r="E866" s="16" t="s">
        <v>32</v>
      </c>
      <c r="F866" s="16" t="s">
        <v>213</v>
      </c>
      <c r="G866" s="20" t="str">
        <f>IFERROR(VLOOKUP(F866,Sheet2!A:F,2,0),"")</f>
        <v>Malwa</v>
      </c>
      <c r="H866" s="44">
        <f>IFERROR(VLOOKUP(F866,Sheet2!A:G,7,0),"")</f>
        <v>50</v>
      </c>
      <c r="I866" s="56">
        <f t="shared" si="182"/>
        <v>900</v>
      </c>
      <c r="J866" s="17">
        <v>99</v>
      </c>
      <c r="K866" s="21">
        <v>0</v>
      </c>
      <c r="L866" s="21">
        <v>0</v>
      </c>
      <c r="M866" s="21">
        <v>200</v>
      </c>
      <c r="N866" s="19">
        <f t="shared" si="171"/>
        <v>200</v>
      </c>
      <c r="O866" s="20">
        <v>1</v>
      </c>
      <c r="P866" s="20">
        <f>IFERROR(VLOOKUP(F866,Sheet2!$A:$F,4,0),"")</f>
        <v>919.43</v>
      </c>
      <c r="Q866" s="20">
        <f>IFERROR(VLOOKUP(F866,Sheet2!$A:$F,5,0),"")</f>
        <v>948.3</v>
      </c>
      <c r="R866" s="20">
        <f>IFERROR(VLOOKUP(F866,Sheet2!$A:$F,6,0),"")</f>
        <v>1030.25</v>
      </c>
      <c r="S866" s="48">
        <f t="shared" si="172"/>
        <v>0</v>
      </c>
      <c r="T866" s="48">
        <f t="shared" si="173"/>
        <v>0</v>
      </c>
      <c r="U866" s="48">
        <f t="shared" si="174"/>
        <v>206050</v>
      </c>
      <c r="V866" s="48">
        <f t="shared" si="175"/>
        <v>206050</v>
      </c>
      <c r="W866" s="48">
        <f t="shared" si="176"/>
        <v>96300</v>
      </c>
      <c r="X866" s="48">
        <f t="shared" si="177"/>
        <v>1350</v>
      </c>
      <c r="Y866" s="48">
        <f t="shared" si="178"/>
        <v>3037</v>
      </c>
      <c r="Z866" s="48">
        <f t="shared" si="179"/>
        <v>303.7</v>
      </c>
      <c r="AA866" s="48">
        <f t="shared" si="180"/>
        <v>3070.4070000000002</v>
      </c>
      <c r="AB866" s="42">
        <f t="shared" si="181"/>
        <v>310111.10700000002</v>
      </c>
    </row>
    <row r="867" spans="1:28" x14ac:dyDescent="0.25">
      <c r="A867" s="41">
        <v>45413</v>
      </c>
      <c r="B867" s="44" t="str">
        <f t="shared" si="170"/>
        <v>May</v>
      </c>
      <c r="C867" s="16" t="s">
        <v>44</v>
      </c>
      <c r="D867" s="16"/>
      <c r="E867" s="16" t="s">
        <v>80</v>
      </c>
      <c r="F867" s="16" t="s">
        <v>223</v>
      </c>
      <c r="G867" s="20" t="str">
        <f>IFERROR(VLOOKUP(F867,Sheet2!A:F,2,0),"")</f>
        <v>Jalwa Mota Santra</v>
      </c>
      <c r="H867" s="44">
        <f>IFERROR(VLOOKUP(F867,Sheet2!A:G,7,0),"")</f>
        <v>50</v>
      </c>
      <c r="I867" s="56">
        <f t="shared" si="182"/>
        <v>3150</v>
      </c>
      <c r="J867" s="17">
        <v>127</v>
      </c>
      <c r="K867" s="21">
        <v>300</v>
      </c>
      <c r="L867" s="21">
        <v>300</v>
      </c>
      <c r="M867" s="21">
        <v>100</v>
      </c>
      <c r="N867" s="19">
        <f t="shared" si="171"/>
        <v>700</v>
      </c>
      <c r="O867" s="20">
        <v>1</v>
      </c>
      <c r="P867" s="20">
        <f>IFERROR(VLOOKUP(F867,Sheet2!$A:$F,4,0),"")</f>
        <v>919.43</v>
      </c>
      <c r="Q867" s="20">
        <f>IFERROR(VLOOKUP(F867,Sheet2!$A:$F,5,0),"")</f>
        <v>948.3</v>
      </c>
      <c r="R867" s="20">
        <f>IFERROR(VLOOKUP(F867,Sheet2!$A:$F,6,0),"")</f>
        <v>1030.25</v>
      </c>
      <c r="S867" s="48">
        <f t="shared" si="172"/>
        <v>275829</v>
      </c>
      <c r="T867" s="48">
        <f t="shared" si="173"/>
        <v>284490</v>
      </c>
      <c r="U867" s="48">
        <f t="shared" si="174"/>
        <v>103025</v>
      </c>
      <c r="V867" s="48">
        <f t="shared" si="175"/>
        <v>663344</v>
      </c>
      <c r="W867" s="48">
        <f t="shared" si="176"/>
        <v>337050</v>
      </c>
      <c r="X867" s="48">
        <f t="shared" si="177"/>
        <v>4725</v>
      </c>
      <c r="Y867" s="48">
        <f t="shared" si="178"/>
        <v>10051.19</v>
      </c>
      <c r="Z867" s="48">
        <f t="shared" si="179"/>
        <v>1005.1190000000001</v>
      </c>
      <c r="AA867" s="48">
        <f t="shared" si="180"/>
        <v>10161.753089999998</v>
      </c>
      <c r="AB867" s="42">
        <f t="shared" si="181"/>
        <v>1026337.0620899999</v>
      </c>
    </row>
    <row r="868" spans="1:28" x14ac:dyDescent="0.25">
      <c r="A868" s="41">
        <v>45413</v>
      </c>
      <c r="B868" s="44" t="str">
        <f t="shared" si="170"/>
        <v>May</v>
      </c>
      <c r="C868" s="16" t="s">
        <v>44</v>
      </c>
      <c r="D868" s="16"/>
      <c r="E868" s="16" t="s">
        <v>80</v>
      </c>
      <c r="F868" s="16" t="s">
        <v>216</v>
      </c>
      <c r="G868" s="20" t="str">
        <f>IFERROR(VLOOKUP(F868,Sheet2!A:F,2,0),"")</f>
        <v>Jugni Saunfi</v>
      </c>
      <c r="H868" s="44">
        <f>IFERROR(VLOOKUP(F868,Sheet2!A:G,7,0),"")</f>
        <v>50</v>
      </c>
      <c r="I868" s="56">
        <f t="shared" si="182"/>
        <v>3150</v>
      </c>
      <c r="J868" s="17">
        <v>128</v>
      </c>
      <c r="K868" s="21">
        <v>300</v>
      </c>
      <c r="L868" s="21">
        <v>300</v>
      </c>
      <c r="M868" s="21">
        <v>100</v>
      </c>
      <c r="N868" s="19">
        <f t="shared" si="171"/>
        <v>700</v>
      </c>
      <c r="O868" s="20">
        <v>1</v>
      </c>
      <c r="P868" s="20">
        <f>IFERROR(VLOOKUP(F868,Sheet2!$A:$F,4,0),"")</f>
        <v>919.43</v>
      </c>
      <c r="Q868" s="20">
        <f>IFERROR(VLOOKUP(F868,Sheet2!$A:$F,5,0),"")</f>
        <v>948.3</v>
      </c>
      <c r="R868" s="20">
        <f>IFERROR(VLOOKUP(F868,Sheet2!$A:$F,6,0),"")</f>
        <v>1030.25</v>
      </c>
      <c r="S868" s="48">
        <f t="shared" si="172"/>
        <v>275829</v>
      </c>
      <c r="T868" s="48">
        <f t="shared" si="173"/>
        <v>284490</v>
      </c>
      <c r="U868" s="48">
        <f t="shared" si="174"/>
        <v>103025</v>
      </c>
      <c r="V868" s="48">
        <f t="shared" si="175"/>
        <v>663344</v>
      </c>
      <c r="W868" s="48">
        <f t="shared" si="176"/>
        <v>337050</v>
      </c>
      <c r="X868" s="48">
        <f t="shared" si="177"/>
        <v>4725</v>
      </c>
      <c r="Y868" s="48">
        <f t="shared" si="178"/>
        <v>10051.19</v>
      </c>
      <c r="Z868" s="48">
        <f t="shared" si="179"/>
        <v>1005.1190000000001</v>
      </c>
      <c r="AA868" s="48">
        <f t="shared" si="180"/>
        <v>10161.753089999998</v>
      </c>
      <c r="AB868" s="42">
        <f t="shared" si="181"/>
        <v>1026337.0620899999</v>
      </c>
    </row>
    <row r="869" spans="1:28" x14ac:dyDescent="0.25">
      <c r="A869" s="41">
        <v>45413</v>
      </c>
      <c r="B869" s="44" t="str">
        <f t="shared" si="170"/>
        <v>May</v>
      </c>
      <c r="C869" s="16" t="s">
        <v>44</v>
      </c>
      <c r="D869" s="16"/>
      <c r="E869" s="16" t="s">
        <v>51</v>
      </c>
      <c r="F869" s="16" t="s">
        <v>221</v>
      </c>
      <c r="G869" s="20" t="str">
        <f>IFERROR(VLOOKUP(F869,Sheet2!A:F,2,0),"")</f>
        <v>Jugni Apple Vodka</v>
      </c>
      <c r="H869" s="44">
        <f>IFERROR(VLOOKUP(F869,Sheet2!A:G,7,0),"")</f>
        <v>50</v>
      </c>
      <c r="I869" s="56">
        <f t="shared" si="182"/>
        <v>1800</v>
      </c>
      <c r="J869" s="17">
        <v>129</v>
      </c>
      <c r="K869" s="21">
        <v>150</v>
      </c>
      <c r="L869" s="21">
        <v>250</v>
      </c>
      <c r="M869" s="21">
        <v>0</v>
      </c>
      <c r="N869" s="19">
        <f t="shared" si="171"/>
        <v>400</v>
      </c>
      <c r="O869" s="20">
        <v>1</v>
      </c>
      <c r="P869" s="20">
        <f>IFERROR(VLOOKUP(F869,Sheet2!$A:$F,4,0),"")</f>
        <v>919.43</v>
      </c>
      <c r="Q869" s="20">
        <f>IFERROR(VLOOKUP(F869,Sheet2!$A:$F,5,0),"")</f>
        <v>948.3</v>
      </c>
      <c r="R869" s="20">
        <f>IFERROR(VLOOKUP(F869,Sheet2!$A:$F,6,0),"")</f>
        <v>1030.25</v>
      </c>
      <c r="S869" s="48">
        <f t="shared" si="172"/>
        <v>137914.5</v>
      </c>
      <c r="T869" s="48">
        <f t="shared" si="173"/>
        <v>237075</v>
      </c>
      <c r="U869" s="48">
        <f t="shared" si="174"/>
        <v>0</v>
      </c>
      <c r="V869" s="48">
        <f t="shared" si="175"/>
        <v>374989.5</v>
      </c>
      <c r="W869" s="48">
        <f t="shared" si="176"/>
        <v>192600</v>
      </c>
      <c r="X869" s="48">
        <f t="shared" si="177"/>
        <v>2700</v>
      </c>
      <c r="Y869" s="48">
        <f t="shared" si="178"/>
        <v>5702.8950000000004</v>
      </c>
      <c r="Z869" s="48">
        <f t="shared" si="179"/>
        <v>570.28950000000009</v>
      </c>
      <c r="AA869" s="48">
        <f t="shared" si="180"/>
        <v>5765.6268449999998</v>
      </c>
      <c r="AB869" s="42">
        <f t="shared" si="181"/>
        <v>582328.31134499994</v>
      </c>
    </row>
    <row r="870" spans="1:28" x14ac:dyDescent="0.25">
      <c r="A870" s="41">
        <v>45413</v>
      </c>
      <c r="B870" s="44" t="str">
        <f t="shared" si="170"/>
        <v>May</v>
      </c>
      <c r="C870" s="16" t="s">
        <v>44</v>
      </c>
      <c r="D870" s="16"/>
      <c r="E870" s="16" t="s">
        <v>51</v>
      </c>
      <c r="F870" s="16" t="s">
        <v>216</v>
      </c>
      <c r="G870" s="20" t="str">
        <f>IFERROR(VLOOKUP(F870,Sheet2!A:F,2,0),"")</f>
        <v>Jugni Saunfi</v>
      </c>
      <c r="H870" s="44">
        <f>IFERROR(VLOOKUP(F870,Sheet2!A:G,7,0),"")</f>
        <v>50</v>
      </c>
      <c r="I870" s="56">
        <f t="shared" si="182"/>
        <v>1350</v>
      </c>
      <c r="J870" s="17">
        <v>129</v>
      </c>
      <c r="K870" s="21">
        <v>300</v>
      </c>
      <c r="L870" s="21">
        <v>0</v>
      </c>
      <c r="M870" s="21">
        <v>0</v>
      </c>
      <c r="N870" s="19">
        <f t="shared" si="171"/>
        <v>300</v>
      </c>
      <c r="O870" s="20">
        <v>1</v>
      </c>
      <c r="P870" s="20">
        <f>IFERROR(VLOOKUP(F870,Sheet2!$A:$F,4,0),"")</f>
        <v>919.43</v>
      </c>
      <c r="Q870" s="20">
        <f>IFERROR(VLOOKUP(F870,Sheet2!$A:$F,5,0),"")</f>
        <v>948.3</v>
      </c>
      <c r="R870" s="20">
        <f>IFERROR(VLOOKUP(F870,Sheet2!$A:$F,6,0),"")</f>
        <v>1030.25</v>
      </c>
      <c r="S870" s="48">
        <f t="shared" si="172"/>
        <v>275829</v>
      </c>
      <c r="T870" s="48">
        <f t="shared" si="173"/>
        <v>0</v>
      </c>
      <c r="U870" s="48">
        <f t="shared" si="174"/>
        <v>0</v>
      </c>
      <c r="V870" s="48">
        <f t="shared" si="175"/>
        <v>275829</v>
      </c>
      <c r="W870" s="48">
        <f t="shared" si="176"/>
        <v>144450</v>
      </c>
      <c r="X870" s="48">
        <f t="shared" si="177"/>
        <v>2025</v>
      </c>
      <c r="Y870" s="48">
        <f t="shared" si="178"/>
        <v>4223.04</v>
      </c>
      <c r="Z870" s="48">
        <f t="shared" si="179"/>
        <v>422.30400000000003</v>
      </c>
      <c r="AA870" s="48">
        <f t="shared" si="180"/>
        <v>4269.4934400000002</v>
      </c>
      <c r="AB870" s="42">
        <f t="shared" si="181"/>
        <v>431218.83743999997</v>
      </c>
    </row>
    <row r="871" spans="1:28" x14ac:dyDescent="0.25">
      <c r="A871" s="41">
        <v>45413</v>
      </c>
      <c r="B871" s="44" t="str">
        <f t="shared" si="170"/>
        <v>May</v>
      </c>
      <c r="C871" s="16" t="s">
        <v>44</v>
      </c>
      <c r="D871" s="16"/>
      <c r="E871" s="16" t="s">
        <v>45</v>
      </c>
      <c r="F871" s="16" t="s">
        <v>223</v>
      </c>
      <c r="G871" s="20" t="str">
        <f>IFERROR(VLOOKUP(F871,Sheet2!A:F,2,0),"")</f>
        <v>Jalwa Mota Santra</v>
      </c>
      <c r="H871" s="44">
        <f>IFERROR(VLOOKUP(F871,Sheet2!A:G,7,0),"")</f>
        <v>50</v>
      </c>
      <c r="I871" s="56">
        <f t="shared" si="182"/>
        <v>1125</v>
      </c>
      <c r="J871" s="17">
        <v>130</v>
      </c>
      <c r="K871" s="21">
        <v>150</v>
      </c>
      <c r="L871" s="21">
        <v>100</v>
      </c>
      <c r="M871" s="21">
        <v>0</v>
      </c>
      <c r="N871" s="19">
        <f t="shared" si="171"/>
        <v>250</v>
      </c>
      <c r="O871" s="20">
        <v>1</v>
      </c>
      <c r="P871" s="20">
        <f>IFERROR(VLOOKUP(F871,Sheet2!$A:$F,4,0),"")</f>
        <v>919.43</v>
      </c>
      <c r="Q871" s="20">
        <f>IFERROR(VLOOKUP(F871,Sheet2!$A:$F,5,0),"")</f>
        <v>948.3</v>
      </c>
      <c r="R871" s="20">
        <f>IFERROR(VLOOKUP(F871,Sheet2!$A:$F,6,0),"")</f>
        <v>1030.25</v>
      </c>
      <c r="S871" s="48">
        <f t="shared" si="172"/>
        <v>137914.5</v>
      </c>
      <c r="T871" s="48">
        <f t="shared" si="173"/>
        <v>94830</v>
      </c>
      <c r="U871" s="48">
        <f t="shared" si="174"/>
        <v>0</v>
      </c>
      <c r="V871" s="48">
        <f t="shared" si="175"/>
        <v>232744.5</v>
      </c>
      <c r="W871" s="48">
        <f t="shared" si="176"/>
        <v>120375</v>
      </c>
      <c r="X871" s="48">
        <f t="shared" si="177"/>
        <v>1687.5</v>
      </c>
      <c r="Y871" s="48">
        <f t="shared" si="178"/>
        <v>3548.07</v>
      </c>
      <c r="Z871" s="48">
        <f t="shared" si="179"/>
        <v>354.80700000000002</v>
      </c>
      <c r="AA871" s="48">
        <f t="shared" si="180"/>
        <v>3587.0987700000001</v>
      </c>
      <c r="AB871" s="42">
        <f t="shared" si="181"/>
        <v>362296.97576999996</v>
      </c>
    </row>
    <row r="872" spans="1:28" x14ac:dyDescent="0.25">
      <c r="A872" s="41">
        <v>45413</v>
      </c>
      <c r="B872" s="44" t="str">
        <f t="shared" si="170"/>
        <v>May</v>
      </c>
      <c r="C872" s="16" t="s">
        <v>44</v>
      </c>
      <c r="D872" s="16"/>
      <c r="E872" s="16" t="s">
        <v>45</v>
      </c>
      <c r="F872" s="16" t="s">
        <v>221</v>
      </c>
      <c r="G872" s="20" t="str">
        <f>IFERROR(VLOOKUP(F872,Sheet2!A:F,2,0),"")</f>
        <v>Jugni Apple Vodka</v>
      </c>
      <c r="H872" s="44">
        <f>IFERROR(VLOOKUP(F872,Sheet2!A:G,7,0),"")</f>
        <v>50</v>
      </c>
      <c r="I872" s="56">
        <f t="shared" si="182"/>
        <v>450</v>
      </c>
      <c r="J872" s="17">
        <v>130</v>
      </c>
      <c r="K872" s="21">
        <v>50</v>
      </c>
      <c r="L872" s="21">
        <v>50</v>
      </c>
      <c r="M872" s="21">
        <v>0</v>
      </c>
      <c r="N872" s="19">
        <f t="shared" si="171"/>
        <v>100</v>
      </c>
      <c r="O872" s="20">
        <v>1</v>
      </c>
      <c r="P872" s="20">
        <f>IFERROR(VLOOKUP(F872,Sheet2!$A:$F,4,0),"")</f>
        <v>919.43</v>
      </c>
      <c r="Q872" s="20">
        <f>IFERROR(VLOOKUP(F872,Sheet2!$A:$F,5,0),"")</f>
        <v>948.3</v>
      </c>
      <c r="R872" s="20">
        <f>IFERROR(VLOOKUP(F872,Sheet2!$A:$F,6,0),"")</f>
        <v>1030.25</v>
      </c>
      <c r="S872" s="48">
        <f t="shared" si="172"/>
        <v>45971.5</v>
      </c>
      <c r="T872" s="48">
        <f t="shared" si="173"/>
        <v>47415</v>
      </c>
      <c r="U872" s="48">
        <f t="shared" si="174"/>
        <v>0</v>
      </c>
      <c r="V872" s="48">
        <f t="shared" si="175"/>
        <v>93386.5</v>
      </c>
      <c r="W872" s="48">
        <f t="shared" si="176"/>
        <v>48150</v>
      </c>
      <c r="X872" s="48">
        <f t="shared" si="177"/>
        <v>675</v>
      </c>
      <c r="Y872" s="48">
        <f t="shared" si="178"/>
        <v>1422.115</v>
      </c>
      <c r="Z872" s="48">
        <f t="shared" si="179"/>
        <v>142.2115</v>
      </c>
      <c r="AA872" s="48">
        <f t="shared" si="180"/>
        <v>1437.7582649999999</v>
      </c>
      <c r="AB872" s="42">
        <f t="shared" si="181"/>
        <v>145213.58476500001</v>
      </c>
    </row>
    <row r="873" spans="1:28" x14ac:dyDescent="0.25">
      <c r="A873" s="41">
        <v>45413</v>
      </c>
      <c r="B873" s="44" t="str">
        <f t="shared" si="170"/>
        <v>May</v>
      </c>
      <c r="C873" s="16" t="s">
        <v>44</v>
      </c>
      <c r="D873" s="16"/>
      <c r="E873" s="16" t="s">
        <v>79</v>
      </c>
      <c r="F873" s="16" t="s">
        <v>223</v>
      </c>
      <c r="G873" s="20" t="str">
        <f>IFERROR(VLOOKUP(F873,Sheet2!A:F,2,0),"")</f>
        <v>Jalwa Mota Santra</v>
      </c>
      <c r="H873" s="44">
        <f>IFERROR(VLOOKUP(F873,Sheet2!A:G,7,0),"")</f>
        <v>50</v>
      </c>
      <c r="I873" s="56">
        <f t="shared" si="182"/>
        <v>3150</v>
      </c>
      <c r="J873" s="17">
        <v>131</v>
      </c>
      <c r="K873" s="21">
        <v>300</v>
      </c>
      <c r="L873" s="21">
        <v>300</v>
      </c>
      <c r="M873" s="21">
        <v>100</v>
      </c>
      <c r="N873" s="19">
        <f t="shared" si="171"/>
        <v>700</v>
      </c>
      <c r="O873" s="20">
        <v>1</v>
      </c>
      <c r="P873" s="20">
        <f>IFERROR(VLOOKUP(F873,Sheet2!$A:$F,4,0),"")</f>
        <v>919.43</v>
      </c>
      <c r="Q873" s="20">
        <f>IFERROR(VLOOKUP(F873,Sheet2!$A:$F,5,0),"")</f>
        <v>948.3</v>
      </c>
      <c r="R873" s="20">
        <f>IFERROR(VLOOKUP(F873,Sheet2!$A:$F,6,0),"")</f>
        <v>1030.25</v>
      </c>
      <c r="S873" s="48">
        <f t="shared" si="172"/>
        <v>275829</v>
      </c>
      <c r="T873" s="48">
        <f t="shared" si="173"/>
        <v>284490</v>
      </c>
      <c r="U873" s="48">
        <f t="shared" si="174"/>
        <v>103025</v>
      </c>
      <c r="V873" s="48">
        <f t="shared" si="175"/>
        <v>663344</v>
      </c>
      <c r="W873" s="48">
        <f t="shared" si="176"/>
        <v>337050</v>
      </c>
      <c r="X873" s="48">
        <f t="shared" si="177"/>
        <v>4725</v>
      </c>
      <c r="Y873" s="48">
        <f t="shared" si="178"/>
        <v>10051.19</v>
      </c>
      <c r="Z873" s="48">
        <f t="shared" si="179"/>
        <v>1005.1190000000001</v>
      </c>
      <c r="AA873" s="48">
        <f t="shared" si="180"/>
        <v>10161.753089999998</v>
      </c>
      <c r="AB873" s="42">
        <f t="shared" si="181"/>
        <v>1026337.0620899999</v>
      </c>
    </row>
    <row r="874" spans="1:28" x14ac:dyDescent="0.25">
      <c r="A874" s="41">
        <v>45413</v>
      </c>
      <c r="B874" s="44" t="str">
        <f t="shared" si="170"/>
        <v>May</v>
      </c>
      <c r="C874" s="16" t="s">
        <v>44</v>
      </c>
      <c r="D874" s="16"/>
      <c r="E874" s="16" t="s">
        <v>79</v>
      </c>
      <c r="F874" s="16" t="s">
        <v>216</v>
      </c>
      <c r="G874" s="20" t="str">
        <f>IFERROR(VLOOKUP(F874,Sheet2!A:F,2,0),"")</f>
        <v>Jugni Saunfi</v>
      </c>
      <c r="H874" s="44">
        <f>IFERROR(VLOOKUP(F874,Sheet2!A:G,7,0),"")</f>
        <v>50</v>
      </c>
      <c r="I874" s="56">
        <f t="shared" si="182"/>
        <v>3150</v>
      </c>
      <c r="J874" s="17">
        <v>132</v>
      </c>
      <c r="K874" s="21">
        <v>300</v>
      </c>
      <c r="L874" s="21">
        <v>300</v>
      </c>
      <c r="M874" s="21">
        <v>100</v>
      </c>
      <c r="N874" s="19">
        <f t="shared" si="171"/>
        <v>700</v>
      </c>
      <c r="O874" s="20">
        <v>1</v>
      </c>
      <c r="P874" s="20">
        <f>IFERROR(VLOOKUP(F874,Sheet2!$A:$F,4,0),"")</f>
        <v>919.43</v>
      </c>
      <c r="Q874" s="20">
        <f>IFERROR(VLOOKUP(F874,Sheet2!$A:$F,5,0),"")</f>
        <v>948.3</v>
      </c>
      <c r="R874" s="20">
        <f>IFERROR(VLOOKUP(F874,Sheet2!$A:$F,6,0),"")</f>
        <v>1030.25</v>
      </c>
      <c r="S874" s="48">
        <f t="shared" si="172"/>
        <v>275829</v>
      </c>
      <c r="T874" s="48">
        <f t="shared" si="173"/>
        <v>284490</v>
      </c>
      <c r="U874" s="48">
        <f t="shared" si="174"/>
        <v>103025</v>
      </c>
      <c r="V874" s="48">
        <f t="shared" si="175"/>
        <v>663344</v>
      </c>
      <c r="W874" s="48">
        <f t="shared" si="176"/>
        <v>337050</v>
      </c>
      <c r="X874" s="48">
        <f t="shared" si="177"/>
        <v>4725</v>
      </c>
      <c r="Y874" s="48">
        <f t="shared" si="178"/>
        <v>10051.19</v>
      </c>
      <c r="Z874" s="48">
        <f t="shared" si="179"/>
        <v>1005.1190000000001</v>
      </c>
      <c r="AA874" s="48">
        <f t="shared" si="180"/>
        <v>10161.753089999998</v>
      </c>
      <c r="AB874" s="42">
        <f t="shared" si="181"/>
        <v>1026337.0620899999</v>
      </c>
    </row>
    <row r="875" spans="1:28" x14ac:dyDescent="0.25">
      <c r="A875" s="41">
        <v>45414</v>
      </c>
      <c r="B875" s="44" t="str">
        <f t="shared" si="170"/>
        <v>May</v>
      </c>
      <c r="C875" s="16" t="s">
        <v>53</v>
      </c>
      <c r="D875" s="16"/>
      <c r="E875" s="16" t="s">
        <v>141</v>
      </c>
      <c r="F875" s="16" t="s">
        <v>219</v>
      </c>
      <c r="G875" s="20" t="str">
        <f>IFERROR(VLOOKUP(F875,Sheet2!A:F,2,0),"")</f>
        <v>Club Whiskey</v>
      </c>
      <c r="H875" s="44">
        <f>IFERROR(VLOOKUP(F875,Sheet2!A:G,7,0),"")</f>
        <v>65</v>
      </c>
      <c r="I875" s="56">
        <f t="shared" si="182"/>
        <v>1170</v>
      </c>
      <c r="J875" s="17">
        <v>84</v>
      </c>
      <c r="K875" s="21">
        <v>50</v>
      </c>
      <c r="L875" s="21">
        <v>0</v>
      </c>
      <c r="M875" s="21">
        <v>150</v>
      </c>
      <c r="N875" s="19">
        <f t="shared" si="171"/>
        <v>200</v>
      </c>
      <c r="O875" s="20">
        <v>1</v>
      </c>
      <c r="P875" s="20">
        <f>IFERROR(VLOOKUP(F875,Sheet2!$A:$F,4,0),"")</f>
        <v>1160.02</v>
      </c>
      <c r="Q875" s="20">
        <f>IFERROR(VLOOKUP(F875,Sheet2!$A:$F,5,0),"")</f>
        <v>1188.9000000000001</v>
      </c>
      <c r="R875" s="20">
        <f>IFERROR(VLOOKUP(F875,Sheet2!$A:$F,6,0),"")</f>
        <v>1270.83</v>
      </c>
      <c r="S875" s="48">
        <f t="shared" si="172"/>
        <v>58001</v>
      </c>
      <c r="T875" s="48">
        <f t="shared" si="173"/>
        <v>0</v>
      </c>
      <c r="U875" s="48">
        <f t="shared" si="174"/>
        <v>190624.5</v>
      </c>
      <c r="V875" s="48">
        <f t="shared" si="175"/>
        <v>248625.5</v>
      </c>
      <c r="W875" s="48">
        <f t="shared" si="176"/>
        <v>125190</v>
      </c>
      <c r="X875" s="48">
        <f t="shared" si="177"/>
        <v>1755</v>
      </c>
      <c r="Y875" s="48">
        <f t="shared" si="178"/>
        <v>3755.7049999999999</v>
      </c>
      <c r="Z875" s="48">
        <f t="shared" si="179"/>
        <v>375.57050000000004</v>
      </c>
      <c r="AA875" s="48">
        <f t="shared" si="180"/>
        <v>3797.0177549999999</v>
      </c>
      <c r="AB875" s="42">
        <f t="shared" si="181"/>
        <v>383498.79325499997</v>
      </c>
    </row>
    <row r="876" spans="1:28" x14ac:dyDescent="0.25">
      <c r="A876" s="41">
        <v>45414</v>
      </c>
      <c r="B876" s="44" t="str">
        <f t="shared" si="170"/>
        <v>May</v>
      </c>
      <c r="C876" s="16" t="s">
        <v>3</v>
      </c>
      <c r="D876" s="16"/>
      <c r="E876" s="16" t="s">
        <v>175</v>
      </c>
      <c r="F876" s="16" t="s">
        <v>217</v>
      </c>
      <c r="G876" s="20" t="str">
        <f>IFERROR(VLOOKUP(F876,Sheet2!A:F,2,0),"")</f>
        <v>Dollar Rum</v>
      </c>
      <c r="H876" s="44">
        <f>IFERROR(VLOOKUP(F876,Sheet2!A:G,7,0),"")</f>
        <v>65</v>
      </c>
      <c r="I876" s="56">
        <f t="shared" si="182"/>
        <v>7020</v>
      </c>
      <c r="J876" s="17">
        <v>221</v>
      </c>
      <c r="K876" s="21">
        <v>400</v>
      </c>
      <c r="L876" s="21">
        <v>400</v>
      </c>
      <c r="M876" s="21">
        <v>400</v>
      </c>
      <c r="N876" s="19">
        <f t="shared" si="171"/>
        <v>1200</v>
      </c>
      <c r="O876" s="20">
        <v>1</v>
      </c>
      <c r="P876" s="20">
        <f>IFERROR(VLOOKUP(F876,Sheet2!$A:$F,4,0),"")</f>
        <v>1161.27</v>
      </c>
      <c r="Q876" s="20">
        <f>IFERROR(VLOOKUP(F876,Sheet2!$A:$F,5,0),"")</f>
        <v>1190.1300000000001</v>
      </c>
      <c r="R876" s="20">
        <f>IFERROR(VLOOKUP(F876,Sheet2!$A:$F,6,0),"")</f>
        <v>1272.08</v>
      </c>
      <c r="S876" s="48">
        <f t="shared" si="172"/>
        <v>464508</v>
      </c>
      <c r="T876" s="48">
        <f t="shared" si="173"/>
        <v>476052.00000000006</v>
      </c>
      <c r="U876" s="48">
        <f t="shared" si="174"/>
        <v>508832</v>
      </c>
      <c r="V876" s="48">
        <f t="shared" si="175"/>
        <v>1449392</v>
      </c>
      <c r="W876" s="48">
        <f t="shared" si="176"/>
        <v>751140</v>
      </c>
      <c r="X876" s="48">
        <f t="shared" si="177"/>
        <v>10530</v>
      </c>
      <c r="Y876" s="48">
        <f t="shared" si="178"/>
        <v>22110.62</v>
      </c>
      <c r="Z876" s="48">
        <f t="shared" si="179"/>
        <v>2211.0619999999999</v>
      </c>
      <c r="AA876" s="48">
        <f t="shared" si="180"/>
        <v>22353.83682</v>
      </c>
      <c r="AB876" s="42">
        <f t="shared" si="181"/>
        <v>2257737.5188199999</v>
      </c>
    </row>
    <row r="877" spans="1:28" x14ac:dyDescent="0.25">
      <c r="A877" s="41">
        <v>45414</v>
      </c>
      <c r="B877" s="44" t="str">
        <f t="shared" si="170"/>
        <v>May</v>
      </c>
      <c r="C877" s="16" t="s">
        <v>3</v>
      </c>
      <c r="D877" s="16"/>
      <c r="E877" s="16" t="s">
        <v>175</v>
      </c>
      <c r="F877" s="16" t="s">
        <v>217</v>
      </c>
      <c r="G877" s="20" t="str">
        <f>IFERROR(VLOOKUP(F877,Sheet2!A:F,2,0),"")</f>
        <v>Dollar Rum</v>
      </c>
      <c r="H877" s="44">
        <f>IFERROR(VLOOKUP(F877,Sheet2!A:G,7,0),"")</f>
        <v>65</v>
      </c>
      <c r="I877" s="56">
        <f t="shared" si="182"/>
        <v>7020</v>
      </c>
      <c r="J877" s="17">
        <v>222</v>
      </c>
      <c r="K877" s="21">
        <v>400</v>
      </c>
      <c r="L877" s="21">
        <v>400</v>
      </c>
      <c r="M877" s="21">
        <v>400</v>
      </c>
      <c r="N877" s="19">
        <f t="shared" si="171"/>
        <v>1200</v>
      </c>
      <c r="O877" s="20">
        <v>1</v>
      </c>
      <c r="P877" s="20">
        <f>IFERROR(VLOOKUP(F877,Sheet2!$A:$F,4,0),"")</f>
        <v>1161.27</v>
      </c>
      <c r="Q877" s="20">
        <f>IFERROR(VLOOKUP(F877,Sheet2!$A:$F,5,0),"")</f>
        <v>1190.1300000000001</v>
      </c>
      <c r="R877" s="20">
        <f>IFERROR(VLOOKUP(F877,Sheet2!$A:$F,6,0),"")</f>
        <v>1272.08</v>
      </c>
      <c r="S877" s="48">
        <f t="shared" si="172"/>
        <v>464508</v>
      </c>
      <c r="T877" s="48">
        <f t="shared" si="173"/>
        <v>476052.00000000006</v>
      </c>
      <c r="U877" s="48">
        <f t="shared" si="174"/>
        <v>508832</v>
      </c>
      <c r="V877" s="48">
        <f t="shared" si="175"/>
        <v>1449392</v>
      </c>
      <c r="W877" s="48">
        <f t="shared" si="176"/>
        <v>751140</v>
      </c>
      <c r="X877" s="48">
        <f t="shared" si="177"/>
        <v>10530</v>
      </c>
      <c r="Y877" s="48">
        <f t="shared" si="178"/>
        <v>22110.62</v>
      </c>
      <c r="Z877" s="48">
        <f t="shared" si="179"/>
        <v>2211.0619999999999</v>
      </c>
      <c r="AA877" s="48">
        <f t="shared" si="180"/>
        <v>22353.83682</v>
      </c>
      <c r="AB877" s="42">
        <f t="shared" si="181"/>
        <v>2257737.5188199999</v>
      </c>
    </row>
    <row r="878" spans="1:28" x14ac:dyDescent="0.25">
      <c r="A878" s="41">
        <v>45414</v>
      </c>
      <c r="B878" s="44" t="str">
        <f t="shared" si="170"/>
        <v>May</v>
      </c>
      <c r="C878" s="16" t="s">
        <v>3</v>
      </c>
      <c r="D878" s="16"/>
      <c r="E878" s="16" t="s">
        <v>33</v>
      </c>
      <c r="F878" s="16" t="s">
        <v>217</v>
      </c>
      <c r="G878" s="20" t="str">
        <f>IFERROR(VLOOKUP(F878,Sheet2!A:F,2,0),"")</f>
        <v>Dollar Rum</v>
      </c>
      <c r="H878" s="44">
        <f>IFERROR(VLOOKUP(F878,Sheet2!A:G,7,0),"")</f>
        <v>65</v>
      </c>
      <c r="I878" s="56">
        <f t="shared" si="182"/>
        <v>585</v>
      </c>
      <c r="J878" s="17">
        <v>223</v>
      </c>
      <c r="K878" s="21">
        <v>0</v>
      </c>
      <c r="L878" s="21">
        <v>100</v>
      </c>
      <c r="M878" s="21">
        <v>0</v>
      </c>
      <c r="N878" s="19">
        <f t="shared" si="171"/>
        <v>100</v>
      </c>
      <c r="O878" s="20">
        <v>1</v>
      </c>
      <c r="P878" s="20">
        <f>IFERROR(VLOOKUP(F878,Sheet2!$A:$F,4,0),"")</f>
        <v>1161.27</v>
      </c>
      <c r="Q878" s="20">
        <f>IFERROR(VLOOKUP(F878,Sheet2!$A:$F,5,0),"")</f>
        <v>1190.1300000000001</v>
      </c>
      <c r="R878" s="20">
        <f>IFERROR(VLOOKUP(F878,Sheet2!$A:$F,6,0),"")</f>
        <v>1272.08</v>
      </c>
      <c r="S878" s="48">
        <f t="shared" si="172"/>
        <v>0</v>
      </c>
      <c r="T878" s="48">
        <f t="shared" si="173"/>
        <v>119013.00000000001</v>
      </c>
      <c r="U878" s="48">
        <f t="shared" si="174"/>
        <v>0</v>
      </c>
      <c r="V878" s="48">
        <f t="shared" si="175"/>
        <v>119013.00000000001</v>
      </c>
      <c r="W878" s="48">
        <f t="shared" si="176"/>
        <v>62595</v>
      </c>
      <c r="X878" s="48">
        <f t="shared" si="177"/>
        <v>877.5</v>
      </c>
      <c r="Y878" s="48">
        <f t="shared" si="178"/>
        <v>1824.855</v>
      </c>
      <c r="Z878" s="48">
        <f t="shared" si="179"/>
        <v>182.4855</v>
      </c>
      <c r="AA878" s="48">
        <f t="shared" si="180"/>
        <v>1844.9284050000003</v>
      </c>
      <c r="AB878" s="42">
        <f t="shared" si="181"/>
        <v>186337.76890500003</v>
      </c>
    </row>
    <row r="879" spans="1:28" x14ac:dyDescent="0.25">
      <c r="A879" s="41">
        <v>45414</v>
      </c>
      <c r="B879" s="44" t="str">
        <f t="shared" si="170"/>
        <v>May</v>
      </c>
      <c r="C879" s="16" t="s">
        <v>3</v>
      </c>
      <c r="D879" s="16"/>
      <c r="E879" s="16" t="s">
        <v>33</v>
      </c>
      <c r="F879" s="16" t="s">
        <v>221</v>
      </c>
      <c r="G879" s="20" t="str">
        <f>IFERROR(VLOOKUP(F879,Sheet2!A:F,2,0),"")</f>
        <v>Jugni Apple Vodka</v>
      </c>
      <c r="H879" s="44">
        <f>IFERROR(VLOOKUP(F879,Sheet2!A:G,7,0),"")</f>
        <v>50</v>
      </c>
      <c r="I879" s="56">
        <f t="shared" si="182"/>
        <v>450</v>
      </c>
      <c r="J879" s="17">
        <v>223</v>
      </c>
      <c r="K879" s="21">
        <v>0</v>
      </c>
      <c r="L879" s="21">
        <v>100</v>
      </c>
      <c r="M879" s="21">
        <v>0</v>
      </c>
      <c r="N879" s="19">
        <f t="shared" si="171"/>
        <v>100</v>
      </c>
      <c r="O879" s="20">
        <v>1</v>
      </c>
      <c r="P879" s="20">
        <f>IFERROR(VLOOKUP(F879,Sheet2!$A:$F,4,0),"")</f>
        <v>919.43</v>
      </c>
      <c r="Q879" s="20">
        <f>IFERROR(VLOOKUP(F879,Sheet2!$A:$F,5,0),"")</f>
        <v>948.3</v>
      </c>
      <c r="R879" s="20">
        <f>IFERROR(VLOOKUP(F879,Sheet2!$A:$F,6,0),"")</f>
        <v>1030.25</v>
      </c>
      <c r="S879" s="48">
        <f t="shared" si="172"/>
        <v>0</v>
      </c>
      <c r="T879" s="48">
        <f t="shared" si="173"/>
        <v>94830</v>
      </c>
      <c r="U879" s="48">
        <f t="shared" si="174"/>
        <v>0</v>
      </c>
      <c r="V879" s="48">
        <f t="shared" si="175"/>
        <v>94830</v>
      </c>
      <c r="W879" s="48">
        <f t="shared" si="176"/>
        <v>48150</v>
      </c>
      <c r="X879" s="48">
        <f t="shared" si="177"/>
        <v>675</v>
      </c>
      <c r="Y879" s="48">
        <f t="shared" si="178"/>
        <v>1436.55</v>
      </c>
      <c r="Z879" s="48">
        <f t="shared" si="179"/>
        <v>143.655</v>
      </c>
      <c r="AA879" s="48">
        <f t="shared" si="180"/>
        <v>1452.35205</v>
      </c>
      <c r="AB879" s="42">
        <f t="shared" si="181"/>
        <v>146687.55704999997</v>
      </c>
    </row>
    <row r="880" spans="1:28" x14ac:dyDescent="0.25">
      <c r="A880" s="41">
        <v>45414</v>
      </c>
      <c r="B880" s="44" t="str">
        <f t="shared" si="170"/>
        <v>May</v>
      </c>
      <c r="C880" s="16" t="s">
        <v>3</v>
      </c>
      <c r="D880" s="16"/>
      <c r="E880" s="16" t="s">
        <v>33</v>
      </c>
      <c r="F880" s="16" t="s">
        <v>216</v>
      </c>
      <c r="G880" s="20" t="str">
        <f>IFERROR(VLOOKUP(F880,Sheet2!A:F,2,0),"")</f>
        <v>Jugni Saunfi</v>
      </c>
      <c r="H880" s="44">
        <f>IFERROR(VLOOKUP(F880,Sheet2!A:G,7,0),"")</f>
        <v>50</v>
      </c>
      <c r="I880" s="56">
        <f t="shared" si="182"/>
        <v>1665</v>
      </c>
      <c r="J880" s="17">
        <v>223</v>
      </c>
      <c r="K880" s="21">
        <v>250</v>
      </c>
      <c r="L880" s="21">
        <v>50</v>
      </c>
      <c r="M880" s="21">
        <v>70</v>
      </c>
      <c r="N880" s="19">
        <f t="shared" si="171"/>
        <v>370</v>
      </c>
      <c r="O880" s="20">
        <v>1</v>
      </c>
      <c r="P880" s="20">
        <f>IFERROR(VLOOKUP(F880,Sheet2!$A:$F,4,0),"")</f>
        <v>919.43</v>
      </c>
      <c r="Q880" s="20">
        <f>IFERROR(VLOOKUP(F880,Sheet2!$A:$F,5,0),"")</f>
        <v>948.3</v>
      </c>
      <c r="R880" s="20">
        <f>IFERROR(VLOOKUP(F880,Sheet2!$A:$F,6,0),"")</f>
        <v>1030.25</v>
      </c>
      <c r="S880" s="48">
        <f t="shared" si="172"/>
        <v>229857.5</v>
      </c>
      <c r="T880" s="48">
        <f t="shared" si="173"/>
        <v>47415</v>
      </c>
      <c r="U880" s="48">
        <f t="shared" si="174"/>
        <v>72117.5</v>
      </c>
      <c r="V880" s="48">
        <f t="shared" si="175"/>
        <v>349390</v>
      </c>
      <c r="W880" s="48">
        <f t="shared" si="176"/>
        <v>178155</v>
      </c>
      <c r="X880" s="48">
        <f t="shared" si="177"/>
        <v>2497.5</v>
      </c>
      <c r="Y880" s="48">
        <f t="shared" si="178"/>
        <v>5300.4250000000002</v>
      </c>
      <c r="Z880" s="48">
        <f t="shared" si="179"/>
        <v>530.04250000000002</v>
      </c>
      <c r="AA880" s="48">
        <f t="shared" si="180"/>
        <v>5358.7296750000005</v>
      </c>
      <c r="AB880" s="42">
        <f t="shared" si="181"/>
        <v>541231.69717499998</v>
      </c>
    </row>
    <row r="881" spans="1:28" x14ac:dyDescent="0.25">
      <c r="A881" s="41">
        <v>45414</v>
      </c>
      <c r="B881" s="44" t="str">
        <f t="shared" si="170"/>
        <v>May</v>
      </c>
      <c r="C881" s="16" t="s">
        <v>3</v>
      </c>
      <c r="D881" s="16"/>
      <c r="E881" s="16" t="s">
        <v>74</v>
      </c>
      <c r="F881" s="16" t="s">
        <v>217</v>
      </c>
      <c r="G881" s="20" t="str">
        <f>IFERROR(VLOOKUP(F881,Sheet2!A:F,2,0),"")</f>
        <v>Dollar Rum</v>
      </c>
      <c r="H881" s="44">
        <f>IFERROR(VLOOKUP(F881,Sheet2!A:G,7,0),"")</f>
        <v>65</v>
      </c>
      <c r="I881" s="56">
        <f t="shared" si="182"/>
        <v>1170</v>
      </c>
      <c r="J881" s="17">
        <v>224</v>
      </c>
      <c r="K881" s="21">
        <v>200</v>
      </c>
      <c r="L881" s="21">
        <v>0</v>
      </c>
      <c r="M881" s="21">
        <v>0</v>
      </c>
      <c r="N881" s="19">
        <f t="shared" si="171"/>
        <v>200</v>
      </c>
      <c r="O881" s="20">
        <v>1</v>
      </c>
      <c r="P881" s="20">
        <f>IFERROR(VLOOKUP(F881,Sheet2!$A:$F,4,0),"")</f>
        <v>1161.27</v>
      </c>
      <c r="Q881" s="20">
        <f>IFERROR(VLOOKUP(F881,Sheet2!$A:$F,5,0),"")</f>
        <v>1190.1300000000001</v>
      </c>
      <c r="R881" s="20">
        <f>IFERROR(VLOOKUP(F881,Sheet2!$A:$F,6,0),"")</f>
        <v>1272.08</v>
      </c>
      <c r="S881" s="48">
        <f t="shared" si="172"/>
        <v>232254</v>
      </c>
      <c r="T881" s="48">
        <f t="shared" si="173"/>
        <v>0</v>
      </c>
      <c r="U881" s="48">
        <f t="shared" si="174"/>
        <v>0</v>
      </c>
      <c r="V881" s="48">
        <f t="shared" si="175"/>
        <v>232254</v>
      </c>
      <c r="W881" s="48">
        <f t="shared" si="176"/>
        <v>125190</v>
      </c>
      <c r="X881" s="48">
        <f t="shared" si="177"/>
        <v>1755</v>
      </c>
      <c r="Y881" s="48">
        <f t="shared" si="178"/>
        <v>3591.9900000000002</v>
      </c>
      <c r="Z881" s="48">
        <f t="shared" si="179"/>
        <v>359.19900000000007</v>
      </c>
      <c r="AA881" s="48">
        <f t="shared" si="180"/>
        <v>3631.50189</v>
      </c>
      <c r="AB881" s="42">
        <f t="shared" si="181"/>
        <v>366781.69089000003</v>
      </c>
    </row>
    <row r="882" spans="1:28" x14ac:dyDescent="0.25">
      <c r="A882" s="41">
        <v>45414</v>
      </c>
      <c r="B882" s="44" t="str">
        <f t="shared" si="170"/>
        <v>May</v>
      </c>
      <c r="C882" s="16" t="s">
        <v>3</v>
      </c>
      <c r="D882" s="16"/>
      <c r="E882" s="16" t="s">
        <v>20</v>
      </c>
      <c r="F882" s="16" t="s">
        <v>217</v>
      </c>
      <c r="G882" s="20" t="str">
        <f>IFERROR(VLOOKUP(F882,Sheet2!A:F,2,0),"")</f>
        <v>Dollar Rum</v>
      </c>
      <c r="H882" s="44">
        <f>IFERROR(VLOOKUP(F882,Sheet2!A:G,7,0),"")</f>
        <v>65</v>
      </c>
      <c r="I882" s="56">
        <f t="shared" si="182"/>
        <v>7020</v>
      </c>
      <c r="J882" s="17">
        <v>225</v>
      </c>
      <c r="K882" s="21">
        <v>600</v>
      </c>
      <c r="L882" s="21">
        <v>500</v>
      </c>
      <c r="M882" s="21">
        <v>100</v>
      </c>
      <c r="N882" s="19">
        <f t="shared" si="171"/>
        <v>1200</v>
      </c>
      <c r="O882" s="20">
        <v>1</v>
      </c>
      <c r="P882" s="20">
        <f>IFERROR(VLOOKUP(F882,Sheet2!$A:$F,4,0),"")</f>
        <v>1161.27</v>
      </c>
      <c r="Q882" s="20">
        <f>IFERROR(VLOOKUP(F882,Sheet2!$A:$F,5,0),"")</f>
        <v>1190.1300000000001</v>
      </c>
      <c r="R882" s="20">
        <f>IFERROR(VLOOKUP(F882,Sheet2!$A:$F,6,0),"")</f>
        <v>1272.08</v>
      </c>
      <c r="S882" s="48">
        <f t="shared" si="172"/>
        <v>696762</v>
      </c>
      <c r="T882" s="48">
        <f t="shared" si="173"/>
        <v>595065</v>
      </c>
      <c r="U882" s="48">
        <f t="shared" si="174"/>
        <v>127208</v>
      </c>
      <c r="V882" s="48">
        <f t="shared" si="175"/>
        <v>1419035</v>
      </c>
      <c r="W882" s="48">
        <f t="shared" si="176"/>
        <v>751140</v>
      </c>
      <c r="X882" s="48">
        <f t="shared" si="177"/>
        <v>10530</v>
      </c>
      <c r="Y882" s="48">
        <f t="shared" si="178"/>
        <v>21807.05</v>
      </c>
      <c r="Z882" s="48">
        <f t="shared" si="179"/>
        <v>2180.7049999999999</v>
      </c>
      <c r="AA882" s="48">
        <f t="shared" si="180"/>
        <v>22046.92755</v>
      </c>
      <c r="AB882" s="42">
        <f t="shared" si="181"/>
        <v>2226739.68255</v>
      </c>
    </row>
    <row r="883" spans="1:28" x14ac:dyDescent="0.25">
      <c r="A883" s="41">
        <v>45414</v>
      </c>
      <c r="B883" s="44" t="str">
        <f t="shared" si="170"/>
        <v>May</v>
      </c>
      <c r="C883" s="16" t="s">
        <v>3</v>
      </c>
      <c r="D883" s="16"/>
      <c r="E883" s="16" t="s">
        <v>47</v>
      </c>
      <c r="F883" s="16" t="s">
        <v>216</v>
      </c>
      <c r="G883" s="20" t="str">
        <f>IFERROR(VLOOKUP(F883,Sheet2!A:F,2,0),"")</f>
        <v>Jugni Saunfi</v>
      </c>
      <c r="H883" s="44">
        <f>IFERROR(VLOOKUP(F883,Sheet2!A:G,7,0),"")</f>
        <v>50</v>
      </c>
      <c r="I883" s="56">
        <f t="shared" si="182"/>
        <v>4.5</v>
      </c>
      <c r="J883" s="17">
        <v>226</v>
      </c>
      <c r="K883" s="21">
        <v>0</v>
      </c>
      <c r="L883" s="21">
        <v>1</v>
      </c>
      <c r="M883" s="21">
        <v>0</v>
      </c>
      <c r="N883" s="19">
        <f t="shared" si="171"/>
        <v>1</v>
      </c>
      <c r="O883" s="20">
        <v>1</v>
      </c>
      <c r="P883" s="20">
        <f>IFERROR(VLOOKUP(F883,Sheet2!$A:$F,4,0),"")</f>
        <v>919.43</v>
      </c>
      <c r="Q883" s="20">
        <f>IFERROR(VLOOKUP(F883,Sheet2!$A:$F,5,0),"")</f>
        <v>948.3</v>
      </c>
      <c r="R883" s="20">
        <f>IFERROR(VLOOKUP(F883,Sheet2!$A:$F,6,0),"")</f>
        <v>1030.25</v>
      </c>
      <c r="S883" s="48">
        <f t="shared" si="172"/>
        <v>0</v>
      </c>
      <c r="T883" s="48">
        <f t="shared" si="173"/>
        <v>948.3</v>
      </c>
      <c r="U883" s="48">
        <f t="shared" si="174"/>
        <v>0</v>
      </c>
      <c r="V883" s="48">
        <f t="shared" si="175"/>
        <v>948.3</v>
      </c>
      <c r="W883" s="48">
        <f t="shared" si="176"/>
        <v>481.5</v>
      </c>
      <c r="X883" s="48">
        <f t="shared" si="177"/>
        <v>6.75</v>
      </c>
      <c r="Y883" s="48">
        <f t="shared" si="178"/>
        <v>14.365499999999999</v>
      </c>
      <c r="Z883" s="48">
        <f t="shared" si="179"/>
        <v>1.43655</v>
      </c>
      <c r="AA883" s="48">
        <f t="shared" si="180"/>
        <v>14.5235205</v>
      </c>
      <c r="AB883" s="42">
        <f t="shared" si="181"/>
        <v>1466.8755704999999</v>
      </c>
    </row>
    <row r="884" spans="1:28" x14ac:dyDescent="0.25">
      <c r="A884" s="41">
        <v>45414</v>
      </c>
      <c r="B884" s="44" t="str">
        <f t="shared" si="170"/>
        <v>May</v>
      </c>
      <c r="C884" s="16" t="s">
        <v>3</v>
      </c>
      <c r="D884" s="16"/>
      <c r="E884" s="16" t="s">
        <v>47</v>
      </c>
      <c r="F884" s="16" t="s">
        <v>217</v>
      </c>
      <c r="G884" s="20" t="str">
        <f>IFERROR(VLOOKUP(F884,Sheet2!A:F,2,0),"")</f>
        <v>Dollar Rum</v>
      </c>
      <c r="H884" s="44">
        <f>IFERROR(VLOOKUP(F884,Sheet2!A:G,7,0),"")</f>
        <v>65</v>
      </c>
      <c r="I884" s="56">
        <f t="shared" si="182"/>
        <v>292.5</v>
      </c>
      <c r="J884" s="17">
        <v>226</v>
      </c>
      <c r="K884" s="21">
        <v>25</v>
      </c>
      <c r="L884" s="21">
        <v>0</v>
      </c>
      <c r="M884" s="21">
        <v>25</v>
      </c>
      <c r="N884" s="19">
        <f t="shared" si="171"/>
        <v>50</v>
      </c>
      <c r="O884" s="20">
        <v>1</v>
      </c>
      <c r="P884" s="20">
        <f>IFERROR(VLOOKUP(F884,Sheet2!$A:$F,4,0),"")</f>
        <v>1161.27</v>
      </c>
      <c r="Q884" s="20">
        <f>IFERROR(VLOOKUP(F884,Sheet2!$A:$F,5,0),"")</f>
        <v>1190.1300000000001</v>
      </c>
      <c r="R884" s="20">
        <f>IFERROR(VLOOKUP(F884,Sheet2!$A:$F,6,0),"")</f>
        <v>1272.08</v>
      </c>
      <c r="S884" s="48">
        <f t="shared" si="172"/>
        <v>29031.75</v>
      </c>
      <c r="T884" s="48">
        <f t="shared" si="173"/>
        <v>0</v>
      </c>
      <c r="U884" s="48">
        <f t="shared" si="174"/>
        <v>31802</v>
      </c>
      <c r="V884" s="48">
        <f t="shared" si="175"/>
        <v>60833.75</v>
      </c>
      <c r="W884" s="48">
        <f t="shared" si="176"/>
        <v>31297.5</v>
      </c>
      <c r="X884" s="48">
        <f t="shared" si="177"/>
        <v>438.75</v>
      </c>
      <c r="Y884" s="48">
        <f t="shared" si="178"/>
        <v>925.7</v>
      </c>
      <c r="Z884" s="48">
        <f t="shared" si="179"/>
        <v>92.570000000000007</v>
      </c>
      <c r="AA884" s="48">
        <f t="shared" si="180"/>
        <v>935.88270000000011</v>
      </c>
      <c r="AB884" s="42">
        <f t="shared" si="181"/>
        <v>94524.152700000006</v>
      </c>
    </row>
    <row r="885" spans="1:28" x14ac:dyDescent="0.25">
      <c r="A885" s="41">
        <v>45414</v>
      </c>
      <c r="B885" s="44" t="str">
        <f t="shared" si="170"/>
        <v>May</v>
      </c>
      <c r="C885" s="16" t="s">
        <v>3</v>
      </c>
      <c r="D885" s="16"/>
      <c r="E885" s="16" t="s">
        <v>34</v>
      </c>
      <c r="F885" s="16" t="s">
        <v>217</v>
      </c>
      <c r="G885" s="20" t="str">
        <f>IFERROR(VLOOKUP(F885,Sheet2!A:F,2,0),"")</f>
        <v>Dollar Rum</v>
      </c>
      <c r="H885" s="44">
        <f>IFERROR(VLOOKUP(F885,Sheet2!A:G,7,0),"")</f>
        <v>65</v>
      </c>
      <c r="I885" s="56">
        <f t="shared" si="182"/>
        <v>1170</v>
      </c>
      <c r="J885" s="17">
        <v>227</v>
      </c>
      <c r="K885" s="21">
        <v>0</v>
      </c>
      <c r="L885" s="21">
        <v>100</v>
      </c>
      <c r="M885" s="21">
        <v>100</v>
      </c>
      <c r="N885" s="19">
        <f t="shared" si="171"/>
        <v>200</v>
      </c>
      <c r="O885" s="20">
        <v>1</v>
      </c>
      <c r="P885" s="20">
        <f>IFERROR(VLOOKUP(F885,Sheet2!$A:$F,4,0),"")</f>
        <v>1161.27</v>
      </c>
      <c r="Q885" s="20">
        <f>IFERROR(VLOOKUP(F885,Sheet2!$A:$F,5,0),"")</f>
        <v>1190.1300000000001</v>
      </c>
      <c r="R885" s="20">
        <f>IFERROR(VLOOKUP(F885,Sheet2!$A:$F,6,0),"")</f>
        <v>1272.08</v>
      </c>
      <c r="S885" s="48">
        <f t="shared" si="172"/>
        <v>0</v>
      </c>
      <c r="T885" s="48">
        <f t="shared" si="173"/>
        <v>119013.00000000001</v>
      </c>
      <c r="U885" s="48">
        <f t="shared" si="174"/>
        <v>127208</v>
      </c>
      <c r="V885" s="48">
        <f t="shared" si="175"/>
        <v>246221</v>
      </c>
      <c r="W885" s="48">
        <f t="shared" si="176"/>
        <v>125190</v>
      </c>
      <c r="X885" s="48">
        <f t="shared" si="177"/>
        <v>1755</v>
      </c>
      <c r="Y885" s="48">
        <f t="shared" si="178"/>
        <v>3731.66</v>
      </c>
      <c r="Z885" s="48">
        <f t="shared" si="179"/>
        <v>373.166</v>
      </c>
      <c r="AA885" s="48">
        <f t="shared" si="180"/>
        <v>3772.7082599999999</v>
      </c>
      <c r="AB885" s="42">
        <f t="shared" si="181"/>
        <v>381043.53425999999</v>
      </c>
    </row>
    <row r="886" spans="1:28" x14ac:dyDescent="0.25">
      <c r="A886" s="41">
        <v>45414</v>
      </c>
      <c r="B886" s="44" t="str">
        <f t="shared" si="170"/>
        <v>May</v>
      </c>
      <c r="C886" s="16" t="s">
        <v>3</v>
      </c>
      <c r="D886" s="16"/>
      <c r="E886" s="16" t="s">
        <v>34</v>
      </c>
      <c r="F886" s="16" t="s">
        <v>216</v>
      </c>
      <c r="G886" s="20" t="str">
        <f>IFERROR(VLOOKUP(F886,Sheet2!A:F,2,0),"")</f>
        <v>Jugni Saunfi</v>
      </c>
      <c r="H886" s="44">
        <f>IFERROR(VLOOKUP(F886,Sheet2!A:G,7,0),"")</f>
        <v>50</v>
      </c>
      <c r="I886" s="56">
        <f t="shared" si="182"/>
        <v>9</v>
      </c>
      <c r="J886" s="17">
        <v>228</v>
      </c>
      <c r="K886" s="21">
        <v>0</v>
      </c>
      <c r="L886" s="21">
        <v>2</v>
      </c>
      <c r="M886" s="21">
        <v>0</v>
      </c>
      <c r="N886" s="19">
        <f t="shared" si="171"/>
        <v>2</v>
      </c>
      <c r="O886" s="20">
        <v>1</v>
      </c>
      <c r="P886" s="20">
        <f>IFERROR(VLOOKUP(F886,Sheet2!$A:$F,4,0),"")</f>
        <v>919.43</v>
      </c>
      <c r="Q886" s="20">
        <f>IFERROR(VLOOKUP(F886,Sheet2!$A:$F,5,0),"")</f>
        <v>948.3</v>
      </c>
      <c r="R886" s="20">
        <f>IFERROR(VLOOKUP(F886,Sheet2!$A:$F,6,0),"")</f>
        <v>1030.25</v>
      </c>
      <c r="S886" s="48">
        <f t="shared" si="172"/>
        <v>0</v>
      </c>
      <c r="T886" s="48">
        <f t="shared" si="173"/>
        <v>1896.6</v>
      </c>
      <c r="U886" s="48">
        <f t="shared" si="174"/>
        <v>0</v>
      </c>
      <c r="V886" s="48">
        <f t="shared" si="175"/>
        <v>1896.6</v>
      </c>
      <c r="W886" s="48">
        <f t="shared" si="176"/>
        <v>963</v>
      </c>
      <c r="X886" s="48">
        <f t="shared" si="177"/>
        <v>13.5</v>
      </c>
      <c r="Y886" s="48">
        <f t="shared" si="178"/>
        <v>28.730999999999998</v>
      </c>
      <c r="Z886" s="48">
        <f t="shared" si="179"/>
        <v>2.8731</v>
      </c>
      <c r="AA886" s="48">
        <f t="shared" si="180"/>
        <v>29.047041</v>
      </c>
      <c r="AB886" s="42">
        <f t="shared" si="181"/>
        <v>2933.7511409999997</v>
      </c>
    </row>
    <row r="887" spans="1:28" x14ac:dyDescent="0.25">
      <c r="A887" s="41">
        <v>45414</v>
      </c>
      <c r="B887" s="44" t="str">
        <f t="shared" si="170"/>
        <v>May</v>
      </c>
      <c r="C887" s="16" t="s">
        <v>3</v>
      </c>
      <c r="D887" s="16"/>
      <c r="E887" s="16" t="s">
        <v>34</v>
      </c>
      <c r="F887" s="16" t="s">
        <v>217</v>
      </c>
      <c r="G887" s="20" t="str">
        <f>IFERROR(VLOOKUP(F887,Sheet2!A:F,2,0),"")</f>
        <v>Dollar Rum</v>
      </c>
      <c r="H887" s="44">
        <f>IFERROR(VLOOKUP(F887,Sheet2!A:G,7,0),"")</f>
        <v>65</v>
      </c>
      <c r="I887" s="56">
        <f t="shared" si="182"/>
        <v>175.5</v>
      </c>
      <c r="J887" s="17">
        <v>228</v>
      </c>
      <c r="K887" s="21">
        <v>30</v>
      </c>
      <c r="L887" s="21">
        <v>0</v>
      </c>
      <c r="M887" s="21">
        <v>0</v>
      </c>
      <c r="N887" s="19">
        <f t="shared" si="171"/>
        <v>30</v>
      </c>
      <c r="O887" s="20">
        <v>1</v>
      </c>
      <c r="P887" s="20">
        <f>IFERROR(VLOOKUP(F887,Sheet2!$A:$F,4,0),"")</f>
        <v>1161.27</v>
      </c>
      <c r="Q887" s="20">
        <f>IFERROR(VLOOKUP(F887,Sheet2!$A:$F,5,0),"")</f>
        <v>1190.1300000000001</v>
      </c>
      <c r="R887" s="20">
        <f>IFERROR(VLOOKUP(F887,Sheet2!$A:$F,6,0),"")</f>
        <v>1272.08</v>
      </c>
      <c r="S887" s="48">
        <f t="shared" si="172"/>
        <v>34838.1</v>
      </c>
      <c r="T887" s="48">
        <f t="shared" si="173"/>
        <v>0</v>
      </c>
      <c r="U887" s="48">
        <f t="shared" si="174"/>
        <v>0</v>
      </c>
      <c r="V887" s="48">
        <f t="shared" si="175"/>
        <v>34838.1</v>
      </c>
      <c r="W887" s="48">
        <f t="shared" si="176"/>
        <v>18778.5</v>
      </c>
      <c r="X887" s="48">
        <f t="shared" si="177"/>
        <v>263.25</v>
      </c>
      <c r="Y887" s="48">
        <f t="shared" si="178"/>
        <v>538.79849999999999</v>
      </c>
      <c r="Z887" s="48">
        <f t="shared" si="179"/>
        <v>53.879850000000005</v>
      </c>
      <c r="AA887" s="48">
        <f t="shared" si="180"/>
        <v>544.72528349999993</v>
      </c>
      <c r="AB887" s="42">
        <f t="shared" si="181"/>
        <v>55017.25363349999</v>
      </c>
    </row>
    <row r="888" spans="1:28" x14ac:dyDescent="0.25">
      <c r="A888" s="41">
        <v>45414</v>
      </c>
      <c r="B888" s="44" t="str">
        <f t="shared" si="170"/>
        <v>May</v>
      </c>
      <c r="C888" s="16" t="s">
        <v>3</v>
      </c>
      <c r="D888" s="16"/>
      <c r="E888" s="16" t="s">
        <v>34</v>
      </c>
      <c r="F888" s="16" t="s">
        <v>217</v>
      </c>
      <c r="G888" s="20" t="str">
        <f>IFERROR(VLOOKUP(F888,Sheet2!A:F,2,0),"")</f>
        <v>Dollar Rum</v>
      </c>
      <c r="H888" s="44">
        <f>IFERROR(VLOOKUP(F888,Sheet2!A:G,7,0),"")</f>
        <v>65</v>
      </c>
      <c r="I888" s="56">
        <f t="shared" si="182"/>
        <v>585</v>
      </c>
      <c r="J888" s="17">
        <v>229</v>
      </c>
      <c r="K888" s="21">
        <v>100</v>
      </c>
      <c r="L888" s="21">
        <v>0</v>
      </c>
      <c r="M888" s="21">
        <v>0</v>
      </c>
      <c r="N888" s="19">
        <f t="shared" si="171"/>
        <v>100</v>
      </c>
      <c r="O888" s="20">
        <v>1</v>
      </c>
      <c r="P888" s="20">
        <f>IFERROR(VLOOKUP(F888,Sheet2!$A:$F,4,0),"")</f>
        <v>1161.27</v>
      </c>
      <c r="Q888" s="20">
        <f>IFERROR(VLOOKUP(F888,Sheet2!$A:$F,5,0),"")</f>
        <v>1190.1300000000001</v>
      </c>
      <c r="R888" s="20">
        <f>IFERROR(VLOOKUP(F888,Sheet2!$A:$F,6,0),"")</f>
        <v>1272.08</v>
      </c>
      <c r="S888" s="48">
        <f t="shared" si="172"/>
        <v>116127</v>
      </c>
      <c r="T888" s="48">
        <f t="shared" si="173"/>
        <v>0</v>
      </c>
      <c r="U888" s="48">
        <f t="shared" si="174"/>
        <v>0</v>
      </c>
      <c r="V888" s="48">
        <f t="shared" si="175"/>
        <v>116127</v>
      </c>
      <c r="W888" s="48">
        <f t="shared" si="176"/>
        <v>62595</v>
      </c>
      <c r="X888" s="48">
        <f t="shared" si="177"/>
        <v>877.5</v>
      </c>
      <c r="Y888" s="48">
        <f t="shared" si="178"/>
        <v>1795.9950000000001</v>
      </c>
      <c r="Z888" s="48">
        <f t="shared" si="179"/>
        <v>179.59950000000003</v>
      </c>
      <c r="AA888" s="48">
        <f t="shared" si="180"/>
        <v>1815.750945</v>
      </c>
      <c r="AB888" s="42">
        <f t="shared" si="181"/>
        <v>183390.84544500001</v>
      </c>
    </row>
    <row r="889" spans="1:28" x14ac:dyDescent="0.25">
      <c r="A889" s="41">
        <v>45414</v>
      </c>
      <c r="B889" s="44" t="str">
        <f t="shared" si="170"/>
        <v>May</v>
      </c>
      <c r="C889" s="16" t="s">
        <v>3</v>
      </c>
      <c r="D889" s="16"/>
      <c r="E889" s="16" t="s">
        <v>34</v>
      </c>
      <c r="F889" s="16" t="s">
        <v>217</v>
      </c>
      <c r="G889" s="20" t="str">
        <f>IFERROR(VLOOKUP(F889,Sheet2!A:F,2,0),"")</f>
        <v>Dollar Rum</v>
      </c>
      <c r="H889" s="44">
        <f>IFERROR(VLOOKUP(F889,Sheet2!A:G,7,0),"")</f>
        <v>65</v>
      </c>
      <c r="I889" s="56">
        <f t="shared" si="182"/>
        <v>585</v>
      </c>
      <c r="J889" s="17">
        <v>230</v>
      </c>
      <c r="K889" s="21">
        <v>100</v>
      </c>
      <c r="L889" s="21">
        <v>0</v>
      </c>
      <c r="M889" s="21">
        <v>0</v>
      </c>
      <c r="N889" s="19">
        <f t="shared" si="171"/>
        <v>100</v>
      </c>
      <c r="O889" s="20">
        <v>1</v>
      </c>
      <c r="P889" s="20">
        <f>IFERROR(VLOOKUP(F889,Sheet2!$A:$F,4,0),"")</f>
        <v>1161.27</v>
      </c>
      <c r="Q889" s="20">
        <f>IFERROR(VLOOKUP(F889,Sheet2!$A:$F,5,0),"")</f>
        <v>1190.1300000000001</v>
      </c>
      <c r="R889" s="20">
        <f>IFERROR(VLOOKUP(F889,Sheet2!$A:$F,6,0),"")</f>
        <v>1272.08</v>
      </c>
      <c r="S889" s="48">
        <f t="shared" si="172"/>
        <v>116127</v>
      </c>
      <c r="T889" s="48">
        <f t="shared" si="173"/>
        <v>0</v>
      </c>
      <c r="U889" s="48">
        <f t="shared" si="174"/>
        <v>0</v>
      </c>
      <c r="V889" s="48">
        <f t="shared" si="175"/>
        <v>116127</v>
      </c>
      <c r="W889" s="48">
        <f t="shared" si="176"/>
        <v>62595</v>
      </c>
      <c r="X889" s="48">
        <f t="shared" si="177"/>
        <v>877.5</v>
      </c>
      <c r="Y889" s="48">
        <f t="shared" si="178"/>
        <v>1795.9950000000001</v>
      </c>
      <c r="Z889" s="48">
        <f t="shared" si="179"/>
        <v>179.59950000000003</v>
      </c>
      <c r="AA889" s="48">
        <f t="shared" si="180"/>
        <v>1815.750945</v>
      </c>
      <c r="AB889" s="42">
        <f t="shared" si="181"/>
        <v>183390.84544500001</v>
      </c>
    </row>
    <row r="890" spans="1:28" x14ac:dyDescent="0.25">
      <c r="A890" s="41">
        <v>45414</v>
      </c>
      <c r="B890" s="44" t="str">
        <f t="shared" si="170"/>
        <v>May</v>
      </c>
      <c r="C890" s="16" t="s">
        <v>3</v>
      </c>
      <c r="D890" s="16"/>
      <c r="E890" s="16" t="s">
        <v>151</v>
      </c>
      <c r="F890" s="16" t="s">
        <v>217</v>
      </c>
      <c r="G890" s="20" t="str">
        <f>IFERROR(VLOOKUP(F890,Sheet2!A:F,2,0),"")</f>
        <v>Dollar Rum</v>
      </c>
      <c r="H890" s="44">
        <f>IFERROR(VLOOKUP(F890,Sheet2!A:G,7,0),"")</f>
        <v>65</v>
      </c>
      <c r="I890" s="56">
        <f t="shared" si="182"/>
        <v>585</v>
      </c>
      <c r="J890" s="17">
        <v>231</v>
      </c>
      <c r="K890" s="21">
        <v>0</v>
      </c>
      <c r="L890" s="21">
        <v>100</v>
      </c>
      <c r="M890" s="21">
        <v>0</v>
      </c>
      <c r="N890" s="19">
        <f t="shared" si="171"/>
        <v>100</v>
      </c>
      <c r="O890" s="20">
        <v>1</v>
      </c>
      <c r="P890" s="20">
        <f>IFERROR(VLOOKUP(F890,Sheet2!$A:$F,4,0),"")</f>
        <v>1161.27</v>
      </c>
      <c r="Q890" s="20">
        <f>IFERROR(VLOOKUP(F890,Sheet2!$A:$F,5,0),"")</f>
        <v>1190.1300000000001</v>
      </c>
      <c r="R890" s="20">
        <f>IFERROR(VLOOKUP(F890,Sheet2!$A:$F,6,0),"")</f>
        <v>1272.08</v>
      </c>
      <c r="S890" s="48">
        <f t="shared" si="172"/>
        <v>0</v>
      </c>
      <c r="T890" s="48">
        <f t="shared" si="173"/>
        <v>119013.00000000001</v>
      </c>
      <c r="U890" s="48">
        <f t="shared" si="174"/>
        <v>0</v>
      </c>
      <c r="V890" s="48">
        <f t="shared" si="175"/>
        <v>119013.00000000001</v>
      </c>
      <c r="W890" s="48">
        <f t="shared" si="176"/>
        <v>62595</v>
      </c>
      <c r="X890" s="48">
        <f t="shared" si="177"/>
        <v>877.5</v>
      </c>
      <c r="Y890" s="48">
        <f t="shared" si="178"/>
        <v>1824.855</v>
      </c>
      <c r="Z890" s="48">
        <f t="shared" si="179"/>
        <v>182.4855</v>
      </c>
      <c r="AA890" s="48">
        <f t="shared" si="180"/>
        <v>1844.9284050000003</v>
      </c>
      <c r="AB890" s="42">
        <f t="shared" si="181"/>
        <v>186337.76890500003</v>
      </c>
    </row>
    <row r="891" spans="1:28" x14ac:dyDescent="0.25">
      <c r="A891" s="41">
        <v>45414</v>
      </c>
      <c r="B891" s="44" t="str">
        <f t="shared" si="170"/>
        <v>May</v>
      </c>
      <c r="C891" s="16" t="s">
        <v>3</v>
      </c>
      <c r="D891" s="16"/>
      <c r="E891" s="16" t="s">
        <v>120</v>
      </c>
      <c r="F891" s="16" t="s">
        <v>217</v>
      </c>
      <c r="G891" s="20" t="str">
        <f>IFERROR(VLOOKUP(F891,Sheet2!A:F,2,0),"")</f>
        <v>Dollar Rum</v>
      </c>
      <c r="H891" s="44">
        <f>IFERROR(VLOOKUP(F891,Sheet2!A:G,7,0),"")</f>
        <v>65</v>
      </c>
      <c r="I891" s="56">
        <f t="shared" si="182"/>
        <v>1755</v>
      </c>
      <c r="J891" s="17">
        <v>232</v>
      </c>
      <c r="K891" s="21">
        <v>300</v>
      </c>
      <c r="L891" s="21">
        <v>0</v>
      </c>
      <c r="M891" s="21">
        <v>0</v>
      </c>
      <c r="N891" s="19">
        <f t="shared" si="171"/>
        <v>300</v>
      </c>
      <c r="O891" s="20">
        <v>1</v>
      </c>
      <c r="P891" s="20">
        <f>IFERROR(VLOOKUP(F891,Sheet2!$A:$F,4,0),"")</f>
        <v>1161.27</v>
      </c>
      <c r="Q891" s="20">
        <f>IFERROR(VLOOKUP(F891,Sheet2!$A:$F,5,0),"")</f>
        <v>1190.1300000000001</v>
      </c>
      <c r="R891" s="20">
        <f>IFERROR(VLOOKUP(F891,Sheet2!$A:$F,6,0),"")</f>
        <v>1272.08</v>
      </c>
      <c r="S891" s="48">
        <f t="shared" si="172"/>
        <v>348381</v>
      </c>
      <c r="T891" s="48">
        <f t="shared" si="173"/>
        <v>0</v>
      </c>
      <c r="U891" s="48">
        <f t="shared" si="174"/>
        <v>0</v>
      </c>
      <c r="V891" s="48">
        <f t="shared" si="175"/>
        <v>348381</v>
      </c>
      <c r="W891" s="48">
        <f t="shared" si="176"/>
        <v>187785</v>
      </c>
      <c r="X891" s="48">
        <f t="shared" si="177"/>
        <v>2632.5</v>
      </c>
      <c r="Y891" s="48">
        <f t="shared" si="178"/>
        <v>5387.9849999999997</v>
      </c>
      <c r="Z891" s="48">
        <f t="shared" si="179"/>
        <v>538.79849999999999</v>
      </c>
      <c r="AA891" s="48">
        <f t="shared" si="180"/>
        <v>5447.2528350000002</v>
      </c>
      <c r="AB891" s="42">
        <f t="shared" si="181"/>
        <v>550172.53633500007</v>
      </c>
    </row>
    <row r="892" spans="1:28" x14ac:dyDescent="0.25">
      <c r="A892" s="41">
        <v>45414</v>
      </c>
      <c r="B892" s="44" t="str">
        <f t="shared" si="170"/>
        <v>May</v>
      </c>
      <c r="C892" s="16" t="s">
        <v>26</v>
      </c>
      <c r="D892" s="16"/>
      <c r="E892" s="16" t="s">
        <v>161</v>
      </c>
      <c r="F892" s="16" t="s">
        <v>213</v>
      </c>
      <c r="G892" s="20" t="str">
        <f>IFERROR(VLOOKUP(F892,Sheet2!A:F,2,0),"")</f>
        <v>Malwa</v>
      </c>
      <c r="H892" s="44">
        <f>IFERROR(VLOOKUP(F892,Sheet2!A:G,7,0),"")</f>
        <v>50</v>
      </c>
      <c r="I892" s="56">
        <f t="shared" si="182"/>
        <v>3600</v>
      </c>
      <c r="J892" s="17">
        <v>107</v>
      </c>
      <c r="K892" s="21">
        <v>800</v>
      </c>
      <c r="L892" s="21">
        <v>0</v>
      </c>
      <c r="M892" s="21">
        <v>0</v>
      </c>
      <c r="N892" s="19">
        <f t="shared" si="171"/>
        <v>800</v>
      </c>
      <c r="O892" s="20">
        <v>1</v>
      </c>
      <c r="P892" s="20">
        <f>IFERROR(VLOOKUP(F892,Sheet2!$A:$F,4,0),"")</f>
        <v>919.43</v>
      </c>
      <c r="Q892" s="20">
        <f>IFERROR(VLOOKUP(F892,Sheet2!$A:$F,5,0),"")</f>
        <v>948.3</v>
      </c>
      <c r="R892" s="20">
        <f>IFERROR(VLOOKUP(F892,Sheet2!$A:$F,6,0),"")</f>
        <v>1030.25</v>
      </c>
      <c r="S892" s="48">
        <f t="shared" si="172"/>
        <v>735544</v>
      </c>
      <c r="T892" s="48">
        <f t="shared" si="173"/>
        <v>0</v>
      </c>
      <c r="U892" s="48">
        <f t="shared" si="174"/>
        <v>0</v>
      </c>
      <c r="V892" s="48">
        <f t="shared" si="175"/>
        <v>735544</v>
      </c>
      <c r="W892" s="48">
        <f t="shared" si="176"/>
        <v>385200</v>
      </c>
      <c r="X892" s="48">
        <f t="shared" si="177"/>
        <v>5400</v>
      </c>
      <c r="Y892" s="48">
        <f t="shared" si="178"/>
        <v>11261.44</v>
      </c>
      <c r="Z892" s="48">
        <f t="shared" si="179"/>
        <v>1126.144</v>
      </c>
      <c r="AA892" s="48">
        <f t="shared" si="180"/>
        <v>11385.315840000001</v>
      </c>
      <c r="AB892" s="42">
        <f t="shared" si="181"/>
        <v>1149916.8998400001</v>
      </c>
    </row>
    <row r="893" spans="1:28" x14ac:dyDescent="0.25">
      <c r="A893" s="41">
        <v>45414</v>
      </c>
      <c r="B893" s="44" t="str">
        <f t="shared" si="170"/>
        <v>May</v>
      </c>
      <c r="C893" s="16" t="s">
        <v>26</v>
      </c>
      <c r="D893" s="16"/>
      <c r="E893" s="16" t="s">
        <v>161</v>
      </c>
      <c r="F893" s="16" t="s">
        <v>213</v>
      </c>
      <c r="G893" s="20" t="str">
        <f>IFERROR(VLOOKUP(F893,Sheet2!A:F,2,0),"")</f>
        <v>Malwa</v>
      </c>
      <c r="H893" s="44">
        <f>IFERROR(VLOOKUP(F893,Sheet2!A:G,7,0),"")</f>
        <v>50</v>
      </c>
      <c r="I893" s="56">
        <f t="shared" si="182"/>
        <v>2700</v>
      </c>
      <c r="J893" s="17">
        <v>108</v>
      </c>
      <c r="K893" s="21">
        <v>0</v>
      </c>
      <c r="L893" s="21">
        <v>400</v>
      </c>
      <c r="M893" s="21">
        <v>200</v>
      </c>
      <c r="N893" s="19">
        <f t="shared" si="171"/>
        <v>600</v>
      </c>
      <c r="O893" s="20">
        <v>1</v>
      </c>
      <c r="P893" s="20">
        <f>IFERROR(VLOOKUP(F893,Sheet2!$A:$F,4,0),"")</f>
        <v>919.43</v>
      </c>
      <c r="Q893" s="20">
        <f>IFERROR(VLOOKUP(F893,Sheet2!$A:$F,5,0),"")</f>
        <v>948.3</v>
      </c>
      <c r="R893" s="20">
        <f>IFERROR(VLOOKUP(F893,Sheet2!$A:$F,6,0),"")</f>
        <v>1030.25</v>
      </c>
      <c r="S893" s="48">
        <f t="shared" si="172"/>
        <v>0</v>
      </c>
      <c r="T893" s="48">
        <f t="shared" si="173"/>
        <v>379320</v>
      </c>
      <c r="U893" s="48">
        <f t="shared" si="174"/>
        <v>206050</v>
      </c>
      <c r="V893" s="48">
        <f t="shared" si="175"/>
        <v>585370</v>
      </c>
      <c r="W893" s="48">
        <f t="shared" si="176"/>
        <v>288900</v>
      </c>
      <c r="X893" s="48">
        <f t="shared" si="177"/>
        <v>4050</v>
      </c>
      <c r="Y893" s="48">
        <f t="shared" si="178"/>
        <v>8783.2000000000007</v>
      </c>
      <c r="Z893" s="48">
        <f t="shared" si="179"/>
        <v>878.32000000000016</v>
      </c>
      <c r="AA893" s="48">
        <f t="shared" si="180"/>
        <v>8879.8151999999991</v>
      </c>
      <c r="AB893" s="42">
        <f t="shared" si="181"/>
        <v>896861.33519999986</v>
      </c>
    </row>
    <row r="894" spans="1:28" x14ac:dyDescent="0.25">
      <c r="A894" s="41">
        <v>45414</v>
      </c>
      <c r="B894" s="44" t="str">
        <f t="shared" si="170"/>
        <v>May</v>
      </c>
      <c r="C894" s="16" t="s">
        <v>26</v>
      </c>
      <c r="D894" s="16"/>
      <c r="E894" s="16" t="s">
        <v>162</v>
      </c>
      <c r="F894" s="16" t="s">
        <v>213</v>
      </c>
      <c r="G894" s="20" t="str">
        <f>IFERROR(VLOOKUP(F894,Sheet2!A:F,2,0),"")</f>
        <v>Malwa</v>
      </c>
      <c r="H894" s="44">
        <f>IFERROR(VLOOKUP(F894,Sheet2!A:G,7,0),"")</f>
        <v>50</v>
      </c>
      <c r="I894" s="56">
        <f t="shared" si="182"/>
        <v>3474</v>
      </c>
      <c r="J894" s="17">
        <v>109</v>
      </c>
      <c r="K894" s="21">
        <v>772</v>
      </c>
      <c r="L894" s="21">
        <v>0</v>
      </c>
      <c r="M894" s="21">
        <v>0</v>
      </c>
      <c r="N894" s="19">
        <f t="shared" si="171"/>
        <v>772</v>
      </c>
      <c r="O894" s="20">
        <v>1</v>
      </c>
      <c r="P894" s="20">
        <f>IFERROR(VLOOKUP(F894,Sheet2!$A:$F,4,0),"")</f>
        <v>919.43</v>
      </c>
      <c r="Q894" s="20">
        <f>IFERROR(VLOOKUP(F894,Sheet2!$A:$F,5,0),"")</f>
        <v>948.3</v>
      </c>
      <c r="R894" s="20">
        <f>IFERROR(VLOOKUP(F894,Sheet2!$A:$F,6,0),"")</f>
        <v>1030.25</v>
      </c>
      <c r="S894" s="48">
        <f t="shared" si="172"/>
        <v>709799.96</v>
      </c>
      <c r="T894" s="48">
        <f t="shared" si="173"/>
        <v>0</v>
      </c>
      <c r="U894" s="48">
        <f t="shared" si="174"/>
        <v>0</v>
      </c>
      <c r="V894" s="48">
        <f t="shared" si="175"/>
        <v>709799.96</v>
      </c>
      <c r="W894" s="48">
        <f t="shared" si="176"/>
        <v>371718</v>
      </c>
      <c r="X894" s="48">
        <f t="shared" si="177"/>
        <v>5211</v>
      </c>
      <c r="Y894" s="48">
        <f t="shared" si="178"/>
        <v>10867.2896</v>
      </c>
      <c r="Z894" s="48">
        <f t="shared" si="179"/>
        <v>1086.7289600000001</v>
      </c>
      <c r="AA894" s="48">
        <f t="shared" si="180"/>
        <v>10986.829785599999</v>
      </c>
      <c r="AB894" s="42">
        <f t="shared" si="181"/>
        <v>1109669.8083456</v>
      </c>
    </row>
    <row r="895" spans="1:28" x14ac:dyDescent="0.25">
      <c r="A895" s="41">
        <v>45414</v>
      </c>
      <c r="B895" s="44" t="str">
        <f t="shared" si="170"/>
        <v>May</v>
      </c>
      <c r="C895" s="16" t="s">
        <v>26</v>
      </c>
      <c r="D895" s="16"/>
      <c r="E895" s="16" t="s">
        <v>162</v>
      </c>
      <c r="F895" s="16" t="s">
        <v>213</v>
      </c>
      <c r="G895" s="20" t="str">
        <f>IFERROR(VLOOKUP(F895,Sheet2!A:F,2,0),"")</f>
        <v>Malwa</v>
      </c>
      <c r="H895" s="44">
        <f>IFERROR(VLOOKUP(F895,Sheet2!A:G,7,0),"")</f>
        <v>50</v>
      </c>
      <c r="I895" s="56">
        <f t="shared" si="182"/>
        <v>1876.5</v>
      </c>
      <c r="J895" s="17">
        <v>110</v>
      </c>
      <c r="K895" s="21">
        <v>28</v>
      </c>
      <c r="L895" s="21">
        <v>389</v>
      </c>
      <c r="M895" s="21">
        <v>0</v>
      </c>
      <c r="N895" s="19">
        <f t="shared" si="171"/>
        <v>417</v>
      </c>
      <c r="O895" s="20">
        <v>1</v>
      </c>
      <c r="P895" s="20">
        <f>IFERROR(VLOOKUP(F895,Sheet2!$A:$F,4,0),"")</f>
        <v>919.43</v>
      </c>
      <c r="Q895" s="20">
        <f>IFERROR(VLOOKUP(F895,Sheet2!$A:$F,5,0),"")</f>
        <v>948.3</v>
      </c>
      <c r="R895" s="20">
        <f>IFERROR(VLOOKUP(F895,Sheet2!$A:$F,6,0),"")</f>
        <v>1030.25</v>
      </c>
      <c r="S895" s="48">
        <f t="shared" si="172"/>
        <v>25744.039999999997</v>
      </c>
      <c r="T895" s="48">
        <f t="shared" si="173"/>
        <v>368888.69999999995</v>
      </c>
      <c r="U895" s="48">
        <f t="shared" si="174"/>
        <v>0</v>
      </c>
      <c r="V895" s="48">
        <f t="shared" si="175"/>
        <v>394632.73999999993</v>
      </c>
      <c r="W895" s="48">
        <f t="shared" si="176"/>
        <v>200785.5</v>
      </c>
      <c r="X895" s="48">
        <f t="shared" si="177"/>
        <v>2814.75</v>
      </c>
      <c r="Y895" s="48">
        <f t="shared" si="178"/>
        <v>5982.3298999999997</v>
      </c>
      <c r="Z895" s="48">
        <f t="shared" si="179"/>
        <v>598.23298999999997</v>
      </c>
      <c r="AA895" s="48">
        <f t="shared" si="180"/>
        <v>6048.1355289000003</v>
      </c>
      <c r="AB895" s="42">
        <f t="shared" si="181"/>
        <v>610861.68841890001</v>
      </c>
    </row>
    <row r="896" spans="1:28" x14ac:dyDescent="0.25">
      <c r="A896" s="41">
        <v>45414</v>
      </c>
      <c r="B896" s="44" t="str">
        <f t="shared" si="170"/>
        <v>May</v>
      </c>
      <c r="C896" s="16" t="s">
        <v>26</v>
      </c>
      <c r="D896" s="16"/>
      <c r="E896" s="16" t="s">
        <v>131</v>
      </c>
      <c r="F896" s="16" t="s">
        <v>213</v>
      </c>
      <c r="G896" s="20" t="str">
        <f>IFERROR(VLOOKUP(F896,Sheet2!A:F,2,0),"")</f>
        <v>Malwa</v>
      </c>
      <c r="H896" s="44">
        <f>IFERROR(VLOOKUP(F896,Sheet2!A:G,7,0),"")</f>
        <v>50</v>
      </c>
      <c r="I896" s="56">
        <f t="shared" si="182"/>
        <v>949.5</v>
      </c>
      <c r="J896" s="17">
        <v>111</v>
      </c>
      <c r="K896" s="21">
        <v>0</v>
      </c>
      <c r="L896" s="21">
        <v>11</v>
      </c>
      <c r="M896" s="21">
        <v>200</v>
      </c>
      <c r="N896" s="19">
        <f t="shared" si="171"/>
        <v>211</v>
      </c>
      <c r="O896" s="20">
        <v>1</v>
      </c>
      <c r="P896" s="20">
        <f>IFERROR(VLOOKUP(F896,Sheet2!$A:$F,4,0),"")</f>
        <v>919.43</v>
      </c>
      <c r="Q896" s="20">
        <f>IFERROR(VLOOKUP(F896,Sheet2!$A:$F,5,0),"")</f>
        <v>948.3</v>
      </c>
      <c r="R896" s="20">
        <f>IFERROR(VLOOKUP(F896,Sheet2!$A:$F,6,0),"")</f>
        <v>1030.25</v>
      </c>
      <c r="S896" s="48">
        <f t="shared" si="172"/>
        <v>0</v>
      </c>
      <c r="T896" s="48">
        <f t="shared" si="173"/>
        <v>10431.299999999999</v>
      </c>
      <c r="U896" s="48">
        <f t="shared" si="174"/>
        <v>206050</v>
      </c>
      <c r="V896" s="48">
        <f t="shared" si="175"/>
        <v>216481.3</v>
      </c>
      <c r="W896" s="48">
        <f t="shared" si="176"/>
        <v>101596.5</v>
      </c>
      <c r="X896" s="48">
        <f t="shared" si="177"/>
        <v>1424.25</v>
      </c>
      <c r="Y896" s="48">
        <f t="shared" si="178"/>
        <v>3195.0205000000001</v>
      </c>
      <c r="Z896" s="48">
        <f t="shared" si="179"/>
        <v>319.50205000000005</v>
      </c>
      <c r="AA896" s="48">
        <f t="shared" si="180"/>
        <v>3230.1657255</v>
      </c>
      <c r="AB896" s="42">
        <f t="shared" si="181"/>
        <v>326246.73827549996</v>
      </c>
    </row>
    <row r="897" spans="1:28" x14ac:dyDescent="0.25">
      <c r="A897" s="41">
        <v>45414</v>
      </c>
      <c r="B897" s="44" t="str">
        <f t="shared" si="170"/>
        <v>May</v>
      </c>
      <c r="C897" s="16" t="s">
        <v>26</v>
      </c>
      <c r="D897" s="16"/>
      <c r="E897" s="16" t="s">
        <v>152</v>
      </c>
      <c r="F897" s="16" t="s">
        <v>213</v>
      </c>
      <c r="G897" s="20" t="str">
        <f>IFERROR(VLOOKUP(F897,Sheet2!A:F,2,0),"")</f>
        <v>Malwa</v>
      </c>
      <c r="H897" s="44">
        <f>IFERROR(VLOOKUP(F897,Sheet2!A:G,7,0),"")</f>
        <v>50</v>
      </c>
      <c r="I897" s="56">
        <f t="shared" si="182"/>
        <v>2700</v>
      </c>
      <c r="J897" s="17">
        <v>112</v>
      </c>
      <c r="K897" s="21">
        <v>600</v>
      </c>
      <c r="L897" s="21">
        <v>0</v>
      </c>
      <c r="M897" s="21">
        <v>0</v>
      </c>
      <c r="N897" s="19">
        <f t="shared" si="171"/>
        <v>600</v>
      </c>
      <c r="O897" s="20">
        <v>1</v>
      </c>
      <c r="P897" s="20">
        <f>IFERROR(VLOOKUP(F897,Sheet2!$A:$F,4,0),"")</f>
        <v>919.43</v>
      </c>
      <c r="Q897" s="20">
        <f>IFERROR(VLOOKUP(F897,Sheet2!$A:$F,5,0),"")</f>
        <v>948.3</v>
      </c>
      <c r="R897" s="20">
        <f>IFERROR(VLOOKUP(F897,Sheet2!$A:$F,6,0),"")</f>
        <v>1030.25</v>
      </c>
      <c r="S897" s="48">
        <f t="shared" si="172"/>
        <v>551658</v>
      </c>
      <c r="T897" s="48">
        <f t="shared" si="173"/>
        <v>0</v>
      </c>
      <c r="U897" s="48">
        <f t="shared" si="174"/>
        <v>0</v>
      </c>
      <c r="V897" s="48">
        <f t="shared" si="175"/>
        <v>551658</v>
      </c>
      <c r="W897" s="48">
        <f t="shared" si="176"/>
        <v>288900</v>
      </c>
      <c r="X897" s="48">
        <f t="shared" si="177"/>
        <v>4050</v>
      </c>
      <c r="Y897" s="48">
        <f t="shared" si="178"/>
        <v>8446.08</v>
      </c>
      <c r="Z897" s="48">
        <f t="shared" si="179"/>
        <v>844.60800000000006</v>
      </c>
      <c r="AA897" s="48">
        <f t="shared" si="180"/>
        <v>8538.9868800000004</v>
      </c>
      <c r="AB897" s="42">
        <f t="shared" si="181"/>
        <v>862437.67487999995</v>
      </c>
    </row>
    <row r="898" spans="1:28" x14ac:dyDescent="0.25">
      <c r="A898" s="41">
        <v>45414</v>
      </c>
      <c r="B898" s="44" t="str">
        <f t="shared" si="170"/>
        <v>May</v>
      </c>
      <c r="C898" s="16" t="s">
        <v>26</v>
      </c>
      <c r="D898" s="16"/>
      <c r="E898" s="16" t="s">
        <v>152</v>
      </c>
      <c r="F898" s="16" t="s">
        <v>213</v>
      </c>
      <c r="G898" s="20" t="str">
        <f>IFERROR(VLOOKUP(F898,Sheet2!A:F,2,0),"")</f>
        <v>Malwa</v>
      </c>
      <c r="H898" s="44">
        <f>IFERROR(VLOOKUP(F898,Sheet2!A:G,7,0),"")</f>
        <v>50</v>
      </c>
      <c r="I898" s="56">
        <f t="shared" si="182"/>
        <v>3600</v>
      </c>
      <c r="J898" s="17">
        <v>113</v>
      </c>
      <c r="K898" s="21">
        <v>0</v>
      </c>
      <c r="L898" s="21">
        <v>500</v>
      </c>
      <c r="M898" s="21">
        <v>300</v>
      </c>
      <c r="N898" s="19">
        <f t="shared" si="171"/>
        <v>800</v>
      </c>
      <c r="O898" s="20">
        <v>1</v>
      </c>
      <c r="P898" s="20">
        <f>IFERROR(VLOOKUP(F898,Sheet2!$A:$F,4,0),"")</f>
        <v>919.43</v>
      </c>
      <c r="Q898" s="20">
        <f>IFERROR(VLOOKUP(F898,Sheet2!$A:$F,5,0),"")</f>
        <v>948.3</v>
      </c>
      <c r="R898" s="20">
        <f>IFERROR(VLOOKUP(F898,Sheet2!$A:$F,6,0),"")</f>
        <v>1030.25</v>
      </c>
      <c r="S898" s="48">
        <f t="shared" si="172"/>
        <v>0</v>
      </c>
      <c r="T898" s="48">
        <f t="shared" si="173"/>
        <v>474150</v>
      </c>
      <c r="U898" s="48">
        <f t="shared" si="174"/>
        <v>309075</v>
      </c>
      <c r="V898" s="48">
        <f t="shared" si="175"/>
        <v>783225</v>
      </c>
      <c r="W898" s="48">
        <f t="shared" si="176"/>
        <v>385200</v>
      </c>
      <c r="X898" s="48">
        <f t="shared" si="177"/>
        <v>5400</v>
      </c>
      <c r="Y898" s="48">
        <f t="shared" si="178"/>
        <v>11738.25</v>
      </c>
      <c r="Z898" s="48">
        <f t="shared" si="179"/>
        <v>1173.825</v>
      </c>
      <c r="AA898" s="48">
        <f t="shared" si="180"/>
        <v>11867.37075</v>
      </c>
      <c r="AB898" s="42">
        <f t="shared" si="181"/>
        <v>1198604.44575</v>
      </c>
    </row>
    <row r="899" spans="1:28" x14ac:dyDescent="0.25">
      <c r="A899" s="41">
        <v>45414</v>
      </c>
      <c r="B899" s="44" t="str">
        <f t="shared" si="170"/>
        <v>May</v>
      </c>
      <c r="C899" s="16" t="s">
        <v>26</v>
      </c>
      <c r="D899" s="16"/>
      <c r="E899" s="16" t="s">
        <v>39</v>
      </c>
      <c r="F899" s="16" t="s">
        <v>216</v>
      </c>
      <c r="G899" s="20" t="str">
        <f>IFERROR(VLOOKUP(F899,Sheet2!A:F,2,0),"")</f>
        <v>Jugni Saunfi</v>
      </c>
      <c r="H899" s="44">
        <f>IFERROR(VLOOKUP(F899,Sheet2!A:G,7,0),"")</f>
        <v>50</v>
      </c>
      <c r="I899" s="56">
        <f t="shared" si="182"/>
        <v>3600</v>
      </c>
      <c r="J899" s="17">
        <v>114</v>
      </c>
      <c r="K899" s="21">
        <v>800</v>
      </c>
      <c r="L899" s="21">
        <v>0</v>
      </c>
      <c r="M899" s="21">
        <v>0</v>
      </c>
      <c r="N899" s="19">
        <f t="shared" si="171"/>
        <v>800</v>
      </c>
      <c r="O899" s="20">
        <v>1</v>
      </c>
      <c r="P899" s="20">
        <f>IFERROR(VLOOKUP(F899,Sheet2!$A:$F,4,0),"")</f>
        <v>919.43</v>
      </c>
      <c r="Q899" s="20">
        <f>IFERROR(VLOOKUP(F899,Sheet2!$A:$F,5,0),"")</f>
        <v>948.3</v>
      </c>
      <c r="R899" s="20">
        <f>IFERROR(VLOOKUP(F899,Sheet2!$A:$F,6,0),"")</f>
        <v>1030.25</v>
      </c>
      <c r="S899" s="48">
        <f t="shared" si="172"/>
        <v>735544</v>
      </c>
      <c r="T899" s="48">
        <f t="shared" si="173"/>
        <v>0</v>
      </c>
      <c r="U899" s="48">
        <f t="shared" si="174"/>
        <v>0</v>
      </c>
      <c r="V899" s="48">
        <f t="shared" si="175"/>
        <v>735544</v>
      </c>
      <c r="W899" s="48">
        <f t="shared" si="176"/>
        <v>385200</v>
      </c>
      <c r="X899" s="48">
        <f t="shared" si="177"/>
        <v>5400</v>
      </c>
      <c r="Y899" s="48">
        <f t="shared" si="178"/>
        <v>11261.44</v>
      </c>
      <c r="Z899" s="48">
        <f t="shared" si="179"/>
        <v>1126.144</v>
      </c>
      <c r="AA899" s="48">
        <f t="shared" si="180"/>
        <v>11385.315840000001</v>
      </c>
      <c r="AB899" s="42">
        <f t="shared" si="181"/>
        <v>1149916.8998400001</v>
      </c>
    </row>
    <row r="900" spans="1:28" x14ac:dyDescent="0.25">
      <c r="A900" s="41">
        <v>45414</v>
      </c>
      <c r="B900" s="44" t="str">
        <f t="shared" si="170"/>
        <v>May</v>
      </c>
      <c r="C900" s="16" t="s">
        <v>26</v>
      </c>
      <c r="D900" s="16"/>
      <c r="E900" s="16" t="s">
        <v>39</v>
      </c>
      <c r="F900" s="16" t="s">
        <v>216</v>
      </c>
      <c r="G900" s="20" t="str">
        <f>IFERROR(VLOOKUP(F900,Sheet2!A:F,2,0),"")</f>
        <v>Jugni Saunfi</v>
      </c>
      <c r="H900" s="44">
        <f>IFERROR(VLOOKUP(F900,Sheet2!A:G,7,0),"")</f>
        <v>50</v>
      </c>
      <c r="I900" s="56">
        <f t="shared" si="182"/>
        <v>2700</v>
      </c>
      <c r="J900" s="17">
        <v>115</v>
      </c>
      <c r="K900" s="21">
        <v>0</v>
      </c>
      <c r="L900" s="21">
        <v>400</v>
      </c>
      <c r="M900" s="21">
        <v>200</v>
      </c>
      <c r="N900" s="19">
        <f t="shared" si="171"/>
        <v>600</v>
      </c>
      <c r="O900" s="20">
        <v>1</v>
      </c>
      <c r="P900" s="20">
        <f>IFERROR(VLOOKUP(F900,Sheet2!$A:$F,4,0),"")</f>
        <v>919.43</v>
      </c>
      <c r="Q900" s="20">
        <f>IFERROR(VLOOKUP(F900,Sheet2!$A:$F,5,0),"")</f>
        <v>948.3</v>
      </c>
      <c r="R900" s="20">
        <f>IFERROR(VLOOKUP(F900,Sheet2!$A:$F,6,0),"")</f>
        <v>1030.25</v>
      </c>
      <c r="S900" s="48">
        <f t="shared" si="172"/>
        <v>0</v>
      </c>
      <c r="T900" s="48">
        <f t="shared" si="173"/>
        <v>379320</v>
      </c>
      <c r="U900" s="48">
        <f t="shared" si="174"/>
        <v>206050</v>
      </c>
      <c r="V900" s="48">
        <f t="shared" si="175"/>
        <v>585370</v>
      </c>
      <c r="W900" s="48">
        <f t="shared" si="176"/>
        <v>288900</v>
      </c>
      <c r="X900" s="48">
        <f t="shared" si="177"/>
        <v>4050</v>
      </c>
      <c r="Y900" s="48">
        <f t="shared" si="178"/>
        <v>8783.2000000000007</v>
      </c>
      <c r="Z900" s="48">
        <f t="shared" si="179"/>
        <v>878.32000000000016</v>
      </c>
      <c r="AA900" s="48">
        <f t="shared" si="180"/>
        <v>8879.8151999999991</v>
      </c>
      <c r="AB900" s="42">
        <f t="shared" si="181"/>
        <v>896861.33519999986</v>
      </c>
    </row>
    <row r="901" spans="1:28" x14ac:dyDescent="0.25">
      <c r="A901" s="41">
        <v>45414</v>
      </c>
      <c r="B901" s="44" t="str">
        <f t="shared" ref="B901:B964" si="183">TEXT(A901,"MMM")</f>
        <v>May</v>
      </c>
      <c r="C901" s="16" t="s">
        <v>86</v>
      </c>
      <c r="D901" s="16"/>
      <c r="E901" s="16" t="s">
        <v>97</v>
      </c>
      <c r="F901" s="16" t="s">
        <v>219</v>
      </c>
      <c r="G901" s="20" t="str">
        <f>IFERROR(VLOOKUP(F901,Sheet2!A:F,2,0),"")</f>
        <v>Club Whiskey</v>
      </c>
      <c r="H901" s="44">
        <f>IFERROR(VLOOKUP(F901,Sheet2!A:G,7,0),"")</f>
        <v>65</v>
      </c>
      <c r="I901" s="56">
        <f t="shared" si="182"/>
        <v>2632.5</v>
      </c>
      <c r="J901" s="17">
        <v>37</v>
      </c>
      <c r="K901" s="21">
        <v>450</v>
      </c>
      <c r="L901" s="21">
        <v>0</v>
      </c>
      <c r="M901" s="21">
        <v>0</v>
      </c>
      <c r="N901" s="19">
        <f t="shared" ref="N901:N964" si="184">SUM(K901:M901)</f>
        <v>450</v>
      </c>
      <c r="O901" s="20">
        <v>1</v>
      </c>
      <c r="P901" s="20">
        <f>IFERROR(VLOOKUP(F901,Sheet2!$A:$F,4,0),"")</f>
        <v>1160.02</v>
      </c>
      <c r="Q901" s="20">
        <f>IFERROR(VLOOKUP(F901,Sheet2!$A:$F,5,0),"")</f>
        <v>1188.9000000000001</v>
      </c>
      <c r="R901" s="20">
        <f>IFERROR(VLOOKUP(F901,Sheet2!$A:$F,6,0),"")</f>
        <v>1270.83</v>
      </c>
      <c r="S901" s="48">
        <f t="shared" ref="S901:S964" si="185">IFERROR(K901*P901," ")</f>
        <v>522009</v>
      </c>
      <c r="T901" s="48">
        <f t="shared" ref="T901:T964" si="186">IFERROR(Q901*L901," ")</f>
        <v>0</v>
      </c>
      <c r="U901" s="48">
        <f t="shared" ref="U901:U964" si="187">IFERROR(R901*M901," ")</f>
        <v>0</v>
      </c>
      <c r="V901" s="48">
        <f t="shared" ref="V901:V964" si="188">SUM(S901:U901)</f>
        <v>522009</v>
      </c>
      <c r="W901" s="48">
        <f t="shared" ref="W901:W964" si="189">IFERROR(IF(O901=1,I901*107)," ")+IFERROR(IF(O901=2,I901*53.5)," ")</f>
        <v>281677.5</v>
      </c>
      <c r="X901" s="48">
        <f t="shared" ref="X901:X964" si="190">I901*1.5</f>
        <v>3948.75</v>
      </c>
      <c r="Y901" s="48">
        <f t="shared" ref="Y901:Y964" si="191">IFERROR(SUM(V901:X901)*1%," ")</f>
        <v>8076.3525</v>
      </c>
      <c r="Z901" s="48">
        <f t="shared" ref="Z901:Z964" si="192">IFERROR(Y901*10%," ")</f>
        <v>807.63525000000004</v>
      </c>
      <c r="AA901" s="48">
        <f t="shared" ref="AA901:AA964" si="193">IFERROR(SUM(V901:Z901)*1%," ")</f>
        <v>8165.1923775000014</v>
      </c>
      <c r="AB901" s="42">
        <f t="shared" ref="AB901:AB964" si="194">IFERROR(SUM(V901:AA901)," ")</f>
        <v>824684.43012750009</v>
      </c>
    </row>
    <row r="902" spans="1:28" x14ac:dyDescent="0.25">
      <c r="A902" s="41">
        <v>45414</v>
      </c>
      <c r="B902" s="44" t="str">
        <f t="shared" si="183"/>
        <v>May</v>
      </c>
      <c r="C902" s="16" t="s">
        <v>86</v>
      </c>
      <c r="D902" s="16"/>
      <c r="E902" s="16" t="s">
        <v>97</v>
      </c>
      <c r="F902" s="16" t="s">
        <v>219</v>
      </c>
      <c r="G902" s="20" t="str">
        <f>IFERROR(VLOOKUP(F902,Sheet2!A:F,2,0),"")</f>
        <v>Club Whiskey</v>
      </c>
      <c r="H902" s="44">
        <f>IFERROR(VLOOKUP(F902,Sheet2!A:G,7,0),"")</f>
        <v>65</v>
      </c>
      <c r="I902" s="56">
        <f t="shared" ref="I902:I965" si="195">IF(H902=50,N902*4.5)+IF(H902=65,N902*5.85)</f>
        <v>2632.5</v>
      </c>
      <c r="J902" s="17">
        <v>38</v>
      </c>
      <c r="K902" s="21">
        <v>450</v>
      </c>
      <c r="L902" s="21">
        <v>0</v>
      </c>
      <c r="M902" s="21">
        <v>0</v>
      </c>
      <c r="N902" s="19">
        <f t="shared" si="184"/>
        <v>450</v>
      </c>
      <c r="O902" s="20">
        <v>1</v>
      </c>
      <c r="P902" s="20">
        <f>IFERROR(VLOOKUP(F902,Sheet2!$A:$F,4,0),"")</f>
        <v>1160.02</v>
      </c>
      <c r="Q902" s="20">
        <f>IFERROR(VLOOKUP(F902,Sheet2!$A:$F,5,0),"")</f>
        <v>1188.9000000000001</v>
      </c>
      <c r="R902" s="20">
        <f>IFERROR(VLOOKUP(F902,Sheet2!$A:$F,6,0),"")</f>
        <v>1270.83</v>
      </c>
      <c r="S902" s="48">
        <f t="shared" si="185"/>
        <v>522009</v>
      </c>
      <c r="T902" s="48">
        <f t="shared" si="186"/>
        <v>0</v>
      </c>
      <c r="U902" s="48">
        <f t="shared" si="187"/>
        <v>0</v>
      </c>
      <c r="V902" s="48">
        <f t="shared" si="188"/>
        <v>522009</v>
      </c>
      <c r="W902" s="48">
        <f t="shared" si="189"/>
        <v>281677.5</v>
      </c>
      <c r="X902" s="48">
        <f t="shared" si="190"/>
        <v>3948.75</v>
      </c>
      <c r="Y902" s="48">
        <f t="shared" si="191"/>
        <v>8076.3525</v>
      </c>
      <c r="Z902" s="48">
        <f t="shared" si="192"/>
        <v>807.63525000000004</v>
      </c>
      <c r="AA902" s="48">
        <f t="shared" si="193"/>
        <v>8165.1923775000014</v>
      </c>
      <c r="AB902" s="42">
        <f t="shared" si="194"/>
        <v>824684.43012750009</v>
      </c>
    </row>
    <row r="903" spans="1:28" x14ac:dyDescent="0.25">
      <c r="A903" s="41">
        <v>45414</v>
      </c>
      <c r="B903" s="44" t="str">
        <f t="shared" si="183"/>
        <v>May</v>
      </c>
      <c r="C903" s="16" t="s">
        <v>86</v>
      </c>
      <c r="D903" s="16"/>
      <c r="E903" s="16" t="s">
        <v>97</v>
      </c>
      <c r="F903" s="16" t="s">
        <v>219</v>
      </c>
      <c r="G903" s="20" t="str">
        <f>IFERROR(VLOOKUP(F903,Sheet2!A:F,2,0),"")</f>
        <v>Club Whiskey</v>
      </c>
      <c r="H903" s="44">
        <f>IFERROR(VLOOKUP(F903,Sheet2!A:G,7,0),"")</f>
        <v>65</v>
      </c>
      <c r="I903" s="56">
        <f t="shared" si="195"/>
        <v>2340</v>
      </c>
      <c r="J903" s="17">
        <v>39</v>
      </c>
      <c r="K903" s="21">
        <v>0</v>
      </c>
      <c r="L903" s="21">
        <v>400</v>
      </c>
      <c r="M903" s="21">
        <v>0</v>
      </c>
      <c r="N903" s="19">
        <f t="shared" si="184"/>
        <v>400</v>
      </c>
      <c r="O903" s="20">
        <v>1</v>
      </c>
      <c r="P903" s="20">
        <f>IFERROR(VLOOKUP(F903,Sheet2!$A:$F,4,0),"")</f>
        <v>1160.02</v>
      </c>
      <c r="Q903" s="20">
        <f>IFERROR(VLOOKUP(F903,Sheet2!$A:$F,5,0),"")</f>
        <v>1188.9000000000001</v>
      </c>
      <c r="R903" s="20">
        <f>IFERROR(VLOOKUP(F903,Sheet2!$A:$F,6,0),"")</f>
        <v>1270.83</v>
      </c>
      <c r="S903" s="48">
        <f t="shared" si="185"/>
        <v>0</v>
      </c>
      <c r="T903" s="48">
        <f t="shared" si="186"/>
        <v>475560.00000000006</v>
      </c>
      <c r="U903" s="48">
        <f t="shared" si="187"/>
        <v>0</v>
      </c>
      <c r="V903" s="48">
        <f t="shared" si="188"/>
        <v>475560.00000000006</v>
      </c>
      <c r="W903" s="48">
        <f t="shared" si="189"/>
        <v>250380</v>
      </c>
      <c r="X903" s="48">
        <f t="shared" si="190"/>
        <v>3510</v>
      </c>
      <c r="Y903" s="48">
        <f t="shared" si="191"/>
        <v>7294.5</v>
      </c>
      <c r="Z903" s="48">
        <f t="shared" si="192"/>
        <v>729.45</v>
      </c>
      <c r="AA903" s="48">
        <f t="shared" si="193"/>
        <v>7374.7394999999997</v>
      </c>
      <c r="AB903" s="42">
        <f t="shared" si="194"/>
        <v>744848.68949999998</v>
      </c>
    </row>
    <row r="904" spans="1:28" x14ac:dyDescent="0.25">
      <c r="A904" s="41">
        <v>45414</v>
      </c>
      <c r="B904" s="44" t="str">
        <f t="shared" si="183"/>
        <v>May</v>
      </c>
      <c r="C904" s="16" t="s">
        <v>86</v>
      </c>
      <c r="D904" s="16"/>
      <c r="E904" s="16" t="s">
        <v>97</v>
      </c>
      <c r="F904" s="16" t="s">
        <v>219</v>
      </c>
      <c r="G904" s="20" t="str">
        <f>IFERROR(VLOOKUP(F904,Sheet2!A:F,2,0),"")</f>
        <v>Club Whiskey</v>
      </c>
      <c r="H904" s="44">
        <f>IFERROR(VLOOKUP(F904,Sheet2!A:G,7,0),"")</f>
        <v>65</v>
      </c>
      <c r="I904" s="56">
        <f t="shared" si="195"/>
        <v>585</v>
      </c>
      <c r="J904" s="17">
        <v>40</v>
      </c>
      <c r="K904" s="21">
        <v>0</v>
      </c>
      <c r="L904" s="21">
        <v>0</v>
      </c>
      <c r="M904" s="21">
        <v>100</v>
      </c>
      <c r="N904" s="19">
        <f t="shared" si="184"/>
        <v>100</v>
      </c>
      <c r="O904" s="20">
        <v>1</v>
      </c>
      <c r="P904" s="20">
        <f>IFERROR(VLOOKUP(F904,Sheet2!$A:$F,4,0),"")</f>
        <v>1160.02</v>
      </c>
      <c r="Q904" s="20">
        <f>IFERROR(VLOOKUP(F904,Sheet2!$A:$F,5,0),"")</f>
        <v>1188.9000000000001</v>
      </c>
      <c r="R904" s="20">
        <f>IFERROR(VLOOKUP(F904,Sheet2!$A:$F,6,0),"")</f>
        <v>1270.83</v>
      </c>
      <c r="S904" s="48">
        <f t="shared" si="185"/>
        <v>0</v>
      </c>
      <c r="T904" s="48">
        <f t="shared" si="186"/>
        <v>0</v>
      </c>
      <c r="U904" s="48">
        <f t="shared" si="187"/>
        <v>127083</v>
      </c>
      <c r="V904" s="48">
        <f t="shared" si="188"/>
        <v>127083</v>
      </c>
      <c r="W904" s="48">
        <f t="shared" si="189"/>
        <v>62595</v>
      </c>
      <c r="X904" s="48">
        <f t="shared" si="190"/>
        <v>877.5</v>
      </c>
      <c r="Y904" s="48">
        <f t="shared" si="191"/>
        <v>1905.5550000000001</v>
      </c>
      <c r="Z904" s="48">
        <f t="shared" si="192"/>
        <v>190.55550000000002</v>
      </c>
      <c r="AA904" s="48">
        <f t="shared" si="193"/>
        <v>1926.5161049999999</v>
      </c>
      <c r="AB904" s="42">
        <f t="shared" si="194"/>
        <v>194578.12660499997</v>
      </c>
    </row>
    <row r="905" spans="1:28" x14ac:dyDescent="0.25">
      <c r="A905" s="41">
        <v>45414</v>
      </c>
      <c r="B905" s="44" t="str">
        <f t="shared" si="183"/>
        <v>May</v>
      </c>
      <c r="C905" s="16" t="s">
        <v>44</v>
      </c>
      <c r="D905" s="16"/>
      <c r="E905" s="16" t="s">
        <v>79</v>
      </c>
      <c r="F905" s="16" t="s">
        <v>223</v>
      </c>
      <c r="G905" s="20" t="str">
        <f>IFERROR(VLOOKUP(F905,Sheet2!A:F,2,0),"")</f>
        <v>Jalwa Mota Santra</v>
      </c>
      <c r="H905" s="44">
        <f>IFERROR(VLOOKUP(F905,Sheet2!A:G,7,0),"")</f>
        <v>50</v>
      </c>
      <c r="I905" s="56">
        <f t="shared" si="195"/>
        <v>675</v>
      </c>
      <c r="J905" s="17">
        <v>133</v>
      </c>
      <c r="K905" s="21">
        <v>50</v>
      </c>
      <c r="L905" s="21">
        <v>100</v>
      </c>
      <c r="M905" s="21">
        <v>0</v>
      </c>
      <c r="N905" s="19">
        <f t="shared" si="184"/>
        <v>150</v>
      </c>
      <c r="O905" s="20">
        <v>1</v>
      </c>
      <c r="P905" s="20">
        <f>IFERROR(VLOOKUP(F905,Sheet2!$A:$F,4,0),"")</f>
        <v>919.43</v>
      </c>
      <c r="Q905" s="20">
        <f>IFERROR(VLOOKUP(F905,Sheet2!$A:$F,5,0),"")</f>
        <v>948.3</v>
      </c>
      <c r="R905" s="20">
        <f>IFERROR(VLOOKUP(F905,Sheet2!$A:$F,6,0),"")</f>
        <v>1030.25</v>
      </c>
      <c r="S905" s="48">
        <f t="shared" si="185"/>
        <v>45971.5</v>
      </c>
      <c r="T905" s="48">
        <f t="shared" si="186"/>
        <v>94830</v>
      </c>
      <c r="U905" s="48">
        <f t="shared" si="187"/>
        <v>0</v>
      </c>
      <c r="V905" s="48">
        <f t="shared" si="188"/>
        <v>140801.5</v>
      </c>
      <c r="W905" s="48">
        <f t="shared" si="189"/>
        <v>72225</v>
      </c>
      <c r="X905" s="48">
        <f t="shared" si="190"/>
        <v>1012.5</v>
      </c>
      <c r="Y905" s="48">
        <f t="shared" si="191"/>
        <v>2140.39</v>
      </c>
      <c r="Z905" s="48">
        <f t="shared" si="192"/>
        <v>214.03899999999999</v>
      </c>
      <c r="AA905" s="48">
        <f t="shared" si="193"/>
        <v>2163.9342900000001</v>
      </c>
      <c r="AB905" s="42">
        <f t="shared" si="194"/>
        <v>218557.36329000001</v>
      </c>
    </row>
    <row r="906" spans="1:28" x14ac:dyDescent="0.25">
      <c r="A906" s="41">
        <v>45414</v>
      </c>
      <c r="B906" s="44" t="str">
        <f t="shared" si="183"/>
        <v>May</v>
      </c>
      <c r="C906" s="16" t="s">
        <v>44</v>
      </c>
      <c r="D906" s="16"/>
      <c r="E906" s="16" t="s">
        <v>79</v>
      </c>
      <c r="F906" s="16" t="s">
        <v>221</v>
      </c>
      <c r="G906" s="20" t="str">
        <f>IFERROR(VLOOKUP(F906,Sheet2!A:F,2,0),"")</f>
        <v>Jugni Apple Vodka</v>
      </c>
      <c r="H906" s="44">
        <f>IFERROR(VLOOKUP(F906,Sheet2!A:G,7,0),"")</f>
        <v>50</v>
      </c>
      <c r="I906" s="56">
        <f t="shared" si="195"/>
        <v>900</v>
      </c>
      <c r="J906" s="17">
        <v>133</v>
      </c>
      <c r="K906" s="21">
        <v>100</v>
      </c>
      <c r="L906" s="21">
        <v>100</v>
      </c>
      <c r="M906" s="21">
        <v>0</v>
      </c>
      <c r="N906" s="19">
        <f t="shared" si="184"/>
        <v>200</v>
      </c>
      <c r="O906" s="20">
        <v>1</v>
      </c>
      <c r="P906" s="20">
        <f>IFERROR(VLOOKUP(F906,Sheet2!$A:$F,4,0),"")</f>
        <v>919.43</v>
      </c>
      <c r="Q906" s="20">
        <f>IFERROR(VLOOKUP(F906,Sheet2!$A:$F,5,0),"")</f>
        <v>948.3</v>
      </c>
      <c r="R906" s="20">
        <f>IFERROR(VLOOKUP(F906,Sheet2!$A:$F,6,0),"")</f>
        <v>1030.25</v>
      </c>
      <c r="S906" s="48">
        <f t="shared" si="185"/>
        <v>91943</v>
      </c>
      <c r="T906" s="48">
        <f t="shared" si="186"/>
        <v>94830</v>
      </c>
      <c r="U906" s="48">
        <f t="shared" si="187"/>
        <v>0</v>
      </c>
      <c r="V906" s="48">
        <f t="shared" si="188"/>
        <v>186773</v>
      </c>
      <c r="W906" s="48">
        <f t="shared" si="189"/>
        <v>96300</v>
      </c>
      <c r="X906" s="48">
        <f t="shared" si="190"/>
        <v>1350</v>
      </c>
      <c r="Y906" s="48">
        <f t="shared" si="191"/>
        <v>2844.23</v>
      </c>
      <c r="Z906" s="48">
        <f t="shared" si="192"/>
        <v>284.423</v>
      </c>
      <c r="AA906" s="48">
        <f t="shared" si="193"/>
        <v>2875.5165299999999</v>
      </c>
      <c r="AB906" s="42">
        <f t="shared" si="194"/>
        <v>290427.16953000001</v>
      </c>
    </row>
    <row r="907" spans="1:28" x14ac:dyDescent="0.25">
      <c r="A907" s="41">
        <v>45414</v>
      </c>
      <c r="B907" s="44" t="str">
        <f t="shared" si="183"/>
        <v>May</v>
      </c>
      <c r="C907" s="16" t="s">
        <v>44</v>
      </c>
      <c r="D907" s="16"/>
      <c r="E907" s="16" t="s">
        <v>45</v>
      </c>
      <c r="F907" s="16" t="s">
        <v>223</v>
      </c>
      <c r="G907" s="20" t="str">
        <f>IFERROR(VLOOKUP(F907,Sheet2!A:F,2,0),"")</f>
        <v>Jalwa Mota Santra</v>
      </c>
      <c r="H907" s="44">
        <f>IFERROR(VLOOKUP(F907,Sheet2!A:G,7,0),"")</f>
        <v>50</v>
      </c>
      <c r="I907" s="56">
        <f t="shared" si="195"/>
        <v>225</v>
      </c>
      <c r="J907" s="17">
        <v>134</v>
      </c>
      <c r="K907" s="21">
        <v>50</v>
      </c>
      <c r="L907" s="21">
        <v>0</v>
      </c>
      <c r="M907" s="21">
        <v>0</v>
      </c>
      <c r="N907" s="19">
        <f t="shared" si="184"/>
        <v>50</v>
      </c>
      <c r="O907" s="20">
        <v>1</v>
      </c>
      <c r="P907" s="20">
        <f>IFERROR(VLOOKUP(F907,Sheet2!$A:$F,4,0),"")</f>
        <v>919.43</v>
      </c>
      <c r="Q907" s="20">
        <f>IFERROR(VLOOKUP(F907,Sheet2!$A:$F,5,0),"")</f>
        <v>948.3</v>
      </c>
      <c r="R907" s="20">
        <f>IFERROR(VLOOKUP(F907,Sheet2!$A:$F,6,0),"")</f>
        <v>1030.25</v>
      </c>
      <c r="S907" s="48">
        <f t="shared" si="185"/>
        <v>45971.5</v>
      </c>
      <c r="T907" s="48">
        <f t="shared" si="186"/>
        <v>0</v>
      </c>
      <c r="U907" s="48">
        <f t="shared" si="187"/>
        <v>0</v>
      </c>
      <c r="V907" s="48">
        <f t="shared" si="188"/>
        <v>45971.5</v>
      </c>
      <c r="W907" s="48">
        <f t="shared" si="189"/>
        <v>24075</v>
      </c>
      <c r="X907" s="48">
        <f t="shared" si="190"/>
        <v>337.5</v>
      </c>
      <c r="Y907" s="48">
        <f t="shared" si="191"/>
        <v>703.84</v>
      </c>
      <c r="Z907" s="48">
        <f t="shared" si="192"/>
        <v>70.384</v>
      </c>
      <c r="AA907" s="48">
        <f t="shared" si="193"/>
        <v>711.58224000000007</v>
      </c>
      <c r="AB907" s="42">
        <f t="shared" si="194"/>
        <v>71869.806240000005</v>
      </c>
    </row>
    <row r="908" spans="1:28" x14ac:dyDescent="0.25">
      <c r="A908" s="41">
        <v>45414</v>
      </c>
      <c r="B908" s="44" t="str">
        <f t="shared" si="183"/>
        <v>May</v>
      </c>
      <c r="C908" s="16" t="s">
        <v>44</v>
      </c>
      <c r="D908" s="16"/>
      <c r="E908" s="16" t="s">
        <v>45</v>
      </c>
      <c r="F908" s="16" t="s">
        <v>221</v>
      </c>
      <c r="G908" s="20" t="str">
        <f>IFERROR(VLOOKUP(F908,Sheet2!A:F,2,0),"")</f>
        <v>Jugni Apple Vodka</v>
      </c>
      <c r="H908" s="44">
        <f>IFERROR(VLOOKUP(F908,Sheet2!A:G,7,0),"")</f>
        <v>50</v>
      </c>
      <c r="I908" s="56">
        <f t="shared" si="195"/>
        <v>450</v>
      </c>
      <c r="J908" s="17">
        <v>134</v>
      </c>
      <c r="K908" s="21">
        <v>100</v>
      </c>
      <c r="L908" s="21">
        <v>0</v>
      </c>
      <c r="M908" s="21">
        <v>0</v>
      </c>
      <c r="N908" s="19">
        <f t="shared" si="184"/>
        <v>100</v>
      </c>
      <c r="O908" s="20">
        <v>1</v>
      </c>
      <c r="P908" s="20">
        <f>IFERROR(VLOOKUP(F908,Sheet2!$A:$F,4,0),"")</f>
        <v>919.43</v>
      </c>
      <c r="Q908" s="20">
        <f>IFERROR(VLOOKUP(F908,Sheet2!$A:$F,5,0),"")</f>
        <v>948.3</v>
      </c>
      <c r="R908" s="20">
        <f>IFERROR(VLOOKUP(F908,Sheet2!$A:$F,6,0),"")</f>
        <v>1030.25</v>
      </c>
      <c r="S908" s="48">
        <f t="shared" si="185"/>
        <v>91943</v>
      </c>
      <c r="T908" s="48">
        <f t="shared" si="186"/>
        <v>0</v>
      </c>
      <c r="U908" s="48">
        <f t="shared" si="187"/>
        <v>0</v>
      </c>
      <c r="V908" s="48">
        <f t="shared" si="188"/>
        <v>91943</v>
      </c>
      <c r="W908" s="48">
        <f t="shared" si="189"/>
        <v>48150</v>
      </c>
      <c r="X908" s="48">
        <f t="shared" si="190"/>
        <v>675</v>
      </c>
      <c r="Y908" s="48">
        <f t="shared" si="191"/>
        <v>1407.68</v>
      </c>
      <c r="Z908" s="48">
        <f t="shared" si="192"/>
        <v>140.768</v>
      </c>
      <c r="AA908" s="48">
        <f t="shared" si="193"/>
        <v>1423.1644800000001</v>
      </c>
      <c r="AB908" s="42">
        <f t="shared" si="194"/>
        <v>143739.61248000001</v>
      </c>
    </row>
    <row r="909" spans="1:28" x14ac:dyDescent="0.25">
      <c r="A909" s="41">
        <v>45414</v>
      </c>
      <c r="B909" s="44" t="str">
        <f t="shared" si="183"/>
        <v>May</v>
      </c>
      <c r="C909" s="16" t="s">
        <v>44</v>
      </c>
      <c r="D909" s="16"/>
      <c r="E909" s="16" t="s">
        <v>45</v>
      </c>
      <c r="F909" s="16" t="s">
        <v>216</v>
      </c>
      <c r="G909" s="20" t="str">
        <f>IFERROR(VLOOKUP(F909,Sheet2!A:F,2,0),"")</f>
        <v>Jugni Saunfi</v>
      </c>
      <c r="H909" s="44">
        <f>IFERROR(VLOOKUP(F909,Sheet2!A:G,7,0),"")</f>
        <v>50</v>
      </c>
      <c r="I909" s="56">
        <f t="shared" si="195"/>
        <v>900</v>
      </c>
      <c r="J909" s="17">
        <v>134</v>
      </c>
      <c r="K909" s="21">
        <v>0</v>
      </c>
      <c r="L909" s="21">
        <v>200</v>
      </c>
      <c r="M909" s="21">
        <v>0</v>
      </c>
      <c r="N909" s="19">
        <f t="shared" si="184"/>
        <v>200</v>
      </c>
      <c r="O909" s="20">
        <v>1</v>
      </c>
      <c r="P909" s="20">
        <f>IFERROR(VLOOKUP(F909,Sheet2!$A:$F,4,0),"")</f>
        <v>919.43</v>
      </c>
      <c r="Q909" s="20">
        <f>IFERROR(VLOOKUP(F909,Sheet2!$A:$F,5,0),"")</f>
        <v>948.3</v>
      </c>
      <c r="R909" s="20">
        <f>IFERROR(VLOOKUP(F909,Sheet2!$A:$F,6,0),"")</f>
        <v>1030.25</v>
      </c>
      <c r="S909" s="48">
        <f t="shared" si="185"/>
        <v>0</v>
      </c>
      <c r="T909" s="48">
        <f t="shared" si="186"/>
        <v>189660</v>
      </c>
      <c r="U909" s="48">
        <f t="shared" si="187"/>
        <v>0</v>
      </c>
      <c r="V909" s="48">
        <f t="shared" si="188"/>
        <v>189660</v>
      </c>
      <c r="W909" s="48">
        <f t="shared" si="189"/>
        <v>96300</v>
      </c>
      <c r="X909" s="48">
        <f t="shared" si="190"/>
        <v>1350</v>
      </c>
      <c r="Y909" s="48">
        <f t="shared" si="191"/>
        <v>2873.1</v>
      </c>
      <c r="Z909" s="48">
        <f t="shared" si="192"/>
        <v>287.31</v>
      </c>
      <c r="AA909" s="48">
        <f t="shared" si="193"/>
        <v>2904.7040999999999</v>
      </c>
      <c r="AB909" s="42">
        <f t="shared" si="194"/>
        <v>293375.11409999995</v>
      </c>
    </row>
    <row r="910" spans="1:28" x14ac:dyDescent="0.25">
      <c r="A910" s="41">
        <v>45414</v>
      </c>
      <c r="B910" s="44" t="str">
        <f t="shared" si="183"/>
        <v>May</v>
      </c>
      <c r="C910" s="16" t="s">
        <v>44</v>
      </c>
      <c r="D910" s="16"/>
      <c r="E910" s="16" t="s">
        <v>45</v>
      </c>
      <c r="F910" s="16" t="s">
        <v>216</v>
      </c>
      <c r="G910" s="20" t="str">
        <f>IFERROR(VLOOKUP(F910,Sheet2!A:F,2,0),"")</f>
        <v>Jugni Saunfi</v>
      </c>
      <c r="H910" s="44">
        <f>IFERROR(VLOOKUP(F910,Sheet2!A:G,7,0),"")</f>
        <v>50</v>
      </c>
      <c r="I910" s="56">
        <f t="shared" si="195"/>
        <v>1350</v>
      </c>
      <c r="J910" s="17">
        <v>135</v>
      </c>
      <c r="K910" s="21">
        <v>300</v>
      </c>
      <c r="L910" s="21">
        <v>0</v>
      </c>
      <c r="M910" s="21">
        <v>0</v>
      </c>
      <c r="N910" s="19">
        <f t="shared" si="184"/>
        <v>300</v>
      </c>
      <c r="O910" s="20">
        <v>1</v>
      </c>
      <c r="P910" s="20">
        <f>IFERROR(VLOOKUP(F910,Sheet2!$A:$F,4,0),"")</f>
        <v>919.43</v>
      </c>
      <c r="Q910" s="20">
        <f>IFERROR(VLOOKUP(F910,Sheet2!$A:$F,5,0),"")</f>
        <v>948.3</v>
      </c>
      <c r="R910" s="20">
        <f>IFERROR(VLOOKUP(F910,Sheet2!$A:$F,6,0),"")</f>
        <v>1030.25</v>
      </c>
      <c r="S910" s="48">
        <f t="shared" si="185"/>
        <v>275829</v>
      </c>
      <c r="T910" s="48">
        <f t="shared" si="186"/>
        <v>0</v>
      </c>
      <c r="U910" s="48">
        <f t="shared" si="187"/>
        <v>0</v>
      </c>
      <c r="V910" s="48">
        <f t="shared" si="188"/>
        <v>275829</v>
      </c>
      <c r="W910" s="48">
        <f t="shared" si="189"/>
        <v>144450</v>
      </c>
      <c r="X910" s="48">
        <f t="shared" si="190"/>
        <v>2025</v>
      </c>
      <c r="Y910" s="48">
        <f t="shared" si="191"/>
        <v>4223.04</v>
      </c>
      <c r="Z910" s="48">
        <f t="shared" si="192"/>
        <v>422.30400000000003</v>
      </c>
      <c r="AA910" s="48">
        <f t="shared" si="193"/>
        <v>4269.4934400000002</v>
      </c>
      <c r="AB910" s="42">
        <f t="shared" si="194"/>
        <v>431218.83743999997</v>
      </c>
    </row>
    <row r="911" spans="1:28" x14ac:dyDescent="0.25">
      <c r="A911" s="41">
        <v>45414</v>
      </c>
      <c r="B911" s="44" t="str">
        <f t="shared" si="183"/>
        <v>May</v>
      </c>
      <c r="C911" s="16" t="s">
        <v>44</v>
      </c>
      <c r="D911" s="16"/>
      <c r="E911" s="16" t="s">
        <v>45</v>
      </c>
      <c r="F911" s="16" t="s">
        <v>221</v>
      </c>
      <c r="G911" s="20" t="str">
        <f>IFERROR(VLOOKUP(F911,Sheet2!A:F,2,0),"")</f>
        <v>Jugni Apple Vodka</v>
      </c>
      <c r="H911" s="44">
        <f>IFERROR(VLOOKUP(F911,Sheet2!A:G,7,0),"")</f>
        <v>50</v>
      </c>
      <c r="I911" s="56">
        <f t="shared" si="195"/>
        <v>225</v>
      </c>
      <c r="J911" s="17">
        <v>135</v>
      </c>
      <c r="K911" s="21">
        <v>0</v>
      </c>
      <c r="L911" s="21">
        <v>50</v>
      </c>
      <c r="M911" s="21">
        <v>0</v>
      </c>
      <c r="N911" s="19">
        <f t="shared" si="184"/>
        <v>50</v>
      </c>
      <c r="O911" s="20">
        <v>1</v>
      </c>
      <c r="P911" s="20">
        <f>IFERROR(VLOOKUP(F911,Sheet2!$A:$F,4,0),"")</f>
        <v>919.43</v>
      </c>
      <c r="Q911" s="20">
        <f>IFERROR(VLOOKUP(F911,Sheet2!$A:$F,5,0),"")</f>
        <v>948.3</v>
      </c>
      <c r="R911" s="20">
        <f>IFERROR(VLOOKUP(F911,Sheet2!$A:$F,6,0),"")</f>
        <v>1030.25</v>
      </c>
      <c r="S911" s="48">
        <f t="shared" si="185"/>
        <v>0</v>
      </c>
      <c r="T911" s="48">
        <f t="shared" si="186"/>
        <v>47415</v>
      </c>
      <c r="U911" s="48">
        <f t="shared" si="187"/>
        <v>0</v>
      </c>
      <c r="V911" s="48">
        <f t="shared" si="188"/>
        <v>47415</v>
      </c>
      <c r="W911" s="48">
        <f t="shared" si="189"/>
        <v>24075</v>
      </c>
      <c r="X911" s="48">
        <f t="shared" si="190"/>
        <v>337.5</v>
      </c>
      <c r="Y911" s="48">
        <f t="shared" si="191"/>
        <v>718.27499999999998</v>
      </c>
      <c r="Z911" s="48">
        <f t="shared" si="192"/>
        <v>71.827500000000001</v>
      </c>
      <c r="AA911" s="48">
        <f t="shared" si="193"/>
        <v>726.17602499999998</v>
      </c>
      <c r="AB911" s="42">
        <f t="shared" si="194"/>
        <v>73343.778524999987</v>
      </c>
    </row>
    <row r="912" spans="1:28" x14ac:dyDescent="0.25">
      <c r="A912" s="41">
        <v>45414</v>
      </c>
      <c r="B912" s="44" t="str">
        <f t="shared" si="183"/>
        <v>May</v>
      </c>
      <c r="C912" s="16" t="s">
        <v>44</v>
      </c>
      <c r="D912" s="16"/>
      <c r="E912" s="16" t="s">
        <v>78</v>
      </c>
      <c r="F912" s="16" t="s">
        <v>217</v>
      </c>
      <c r="G912" s="20" t="str">
        <f>IFERROR(VLOOKUP(F912,Sheet2!A:F,2,0),"")</f>
        <v>Dollar Rum</v>
      </c>
      <c r="H912" s="44">
        <f>IFERROR(VLOOKUP(F912,Sheet2!A:G,7,0),"")</f>
        <v>65</v>
      </c>
      <c r="I912" s="56">
        <f t="shared" si="195"/>
        <v>1462.5</v>
      </c>
      <c r="J912" s="17">
        <v>136</v>
      </c>
      <c r="K912" s="21">
        <v>200</v>
      </c>
      <c r="L912" s="21">
        <v>50</v>
      </c>
      <c r="M912" s="21">
        <v>0</v>
      </c>
      <c r="N912" s="19">
        <f t="shared" si="184"/>
        <v>250</v>
      </c>
      <c r="O912" s="20">
        <v>1</v>
      </c>
      <c r="P912" s="20">
        <f>IFERROR(VLOOKUP(F912,Sheet2!$A:$F,4,0),"")</f>
        <v>1161.27</v>
      </c>
      <c r="Q912" s="20">
        <f>IFERROR(VLOOKUP(F912,Sheet2!$A:$F,5,0),"")</f>
        <v>1190.1300000000001</v>
      </c>
      <c r="R912" s="20">
        <f>IFERROR(VLOOKUP(F912,Sheet2!$A:$F,6,0),"")</f>
        <v>1272.08</v>
      </c>
      <c r="S912" s="48">
        <f t="shared" si="185"/>
        <v>232254</v>
      </c>
      <c r="T912" s="48">
        <f t="shared" si="186"/>
        <v>59506.500000000007</v>
      </c>
      <c r="U912" s="48">
        <f t="shared" si="187"/>
        <v>0</v>
      </c>
      <c r="V912" s="48">
        <f t="shared" si="188"/>
        <v>291760.5</v>
      </c>
      <c r="W912" s="48">
        <f t="shared" si="189"/>
        <v>156487.5</v>
      </c>
      <c r="X912" s="48">
        <f t="shared" si="190"/>
        <v>2193.75</v>
      </c>
      <c r="Y912" s="48">
        <f t="shared" si="191"/>
        <v>4504.4175000000005</v>
      </c>
      <c r="Z912" s="48">
        <f t="shared" si="192"/>
        <v>450.44175000000007</v>
      </c>
      <c r="AA912" s="48">
        <f t="shared" si="193"/>
        <v>4553.9660924999998</v>
      </c>
      <c r="AB912" s="42">
        <f t="shared" si="194"/>
        <v>459950.5753425</v>
      </c>
    </row>
    <row r="913" spans="1:28" x14ac:dyDescent="0.25">
      <c r="A913" s="41">
        <v>45414</v>
      </c>
      <c r="B913" s="44" t="str">
        <f t="shared" si="183"/>
        <v>May</v>
      </c>
      <c r="C913" s="16" t="s">
        <v>44</v>
      </c>
      <c r="D913" s="16"/>
      <c r="E913" s="16" t="s">
        <v>78</v>
      </c>
      <c r="F913" s="16" t="s">
        <v>217</v>
      </c>
      <c r="G913" s="20" t="str">
        <f>IFERROR(VLOOKUP(F913,Sheet2!A:F,2,0),"")</f>
        <v>Dollar Rum</v>
      </c>
      <c r="H913" s="44">
        <f>IFERROR(VLOOKUP(F913,Sheet2!A:G,7,0),"")</f>
        <v>65</v>
      </c>
      <c r="I913" s="56">
        <f t="shared" si="195"/>
        <v>292.5</v>
      </c>
      <c r="J913" s="17">
        <v>136</v>
      </c>
      <c r="K913" s="21">
        <v>0</v>
      </c>
      <c r="L913" s="21">
        <v>0</v>
      </c>
      <c r="M913" s="21">
        <v>50</v>
      </c>
      <c r="N913" s="19">
        <f t="shared" si="184"/>
        <v>50</v>
      </c>
      <c r="O913" s="20">
        <v>1</v>
      </c>
      <c r="P913" s="20">
        <f>IFERROR(VLOOKUP(F913,Sheet2!$A:$F,4,0),"")</f>
        <v>1161.27</v>
      </c>
      <c r="Q913" s="20">
        <f>IFERROR(VLOOKUP(F913,Sheet2!$A:$F,5,0),"")</f>
        <v>1190.1300000000001</v>
      </c>
      <c r="R913" s="20">
        <f>IFERROR(VLOOKUP(F913,Sheet2!$A:$F,6,0),"")</f>
        <v>1272.08</v>
      </c>
      <c r="S913" s="48">
        <f t="shared" si="185"/>
        <v>0</v>
      </c>
      <c r="T913" s="48">
        <f t="shared" si="186"/>
        <v>0</v>
      </c>
      <c r="U913" s="48">
        <f t="shared" si="187"/>
        <v>63604</v>
      </c>
      <c r="V913" s="48">
        <f t="shared" si="188"/>
        <v>63604</v>
      </c>
      <c r="W913" s="48">
        <f t="shared" si="189"/>
        <v>31297.5</v>
      </c>
      <c r="X913" s="48">
        <f t="shared" si="190"/>
        <v>438.75</v>
      </c>
      <c r="Y913" s="48">
        <f t="shared" si="191"/>
        <v>953.40250000000003</v>
      </c>
      <c r="Z913" s="48">
        <f t="shared" si="192"/>
        <v>95.340250000000012</v>
      </c>
      <c r="AA913" s="48">
        <f t="shared" si="193"/>
        <v>963.88992749999989</v>
      </c>
      <c r="AB913" s="42">
        <f t="shared" si="194"/>
        <v>97352.882677499991</v>
      </c>
    </row>
    <row r="914" spans="1:28" x14ac:dyDescent="0.25">
      <c r="A914" s="41">
        <v>45414</v>
      </c>
      <c r="B914" s="44" t="str">
        <f t="shared" si="183"/>
        <v>May</v>
      </c>
      <c r="C914" s="16" t="s">
        <v>44</v>
      </c>
      <c r="D914" s="16"/>
      <c r="E914" s="16" t="s">
        <v>52</v>
      </c>
      <c r="F914" s="16" t="s">
        <v>223</v>
      </c>
      <c r="G914" s="20" t="str">
        <f>IFERROR(VLOOKUP(F914,Sheet2!A:F,2,0),"")</f>
        <v>Jalwa Mota Santra</v>
      </c>
      <c r="H914" s="44">
        <f>IFERROR(VLOOKUP(F914,Sheet2!A:G,7,0),"")</f>
        <v>50</v>
      </c>
      <c r="I914" s="56">
        <f t="shared" si="195"/>
        <v>1575</v>
      </c>
      <c r="J914" s="17">
        <v>137</v>
      </c>
      <c r="K914" s="21">
        <v>140</v>
      </c>
      <c r="L914" s="21">
        <v>200</v>
      </c>
      <c r="M914" s="21">
        <v>10</v>
      </c>
      <c r="N914" s="19">
        <f t="shared" si="184"/>
        <v>350</v>
      </c>
      <c r="O914" s="20">
        <v>1</v>
      </c>
      <c r="P914" s="20">
        <f>IFERROR(VLOOKUP(F914,Sheet2!$A:$F,4,0),"")</f>
        <v>919.43</v>
      </c>
      <c r="Q914" s="20">
        <f>IFERROR(VLOOKUP(F914,Sheet2!$A:$F,5,0),"")</f>
        <v>948.3</v>
      </c>
      <c r="R914" s="20">
        <f>IFERROR(VLOOKUP(F914,Sheet2!$A:$F,6,0),"")</f>
        <v>1030.25</v>
      </c>
      <c r="S914" s="48">
        <f t="shared" si="185"/>
        <v>128720.2</v>
      </c>
      <c r="T914" s="48">
        <f t="shared" si="186"/>
        <v>189660</v>
      </c>
      <c r="U914" s="48">
        <f t="shared" si="187"/>
        <v>10302.5</v>
      </c>
      <c r="V914" s="48">
        <f t="shared" si="188"/>
        <v>328682.7</v>
      </c>
      <c r="W914" s="48">
        <f t="shared" si="189"/>
        <v>168525</v>
      </c>
      <c r="X914" s="48">
        <f t="shared" si="190"/>
        <v>2362.5</v>
      </c>
      <c r="Y914" s="48">
        <f t="shared" si="191"/>
        <v>4995.7020000000002</v>
      </c>
      <c r="Z914" s="48">
        <f t="shared" si="192"/>
        <v>499.57020000000006</v>
      </c>
      <c r="AA914" s="48">
        <f t="shared" si="193"/>
        <v>5050.6547220000002</v>
      </c>
      <c r="AB914" s="42">
        <f t="shared" si="194"/>
        <v>510116.12692200002</v>
      </c>
    </row>
    <row r="915" spans="1:28" x14ac:dyDescent="0.25">
      <c r="A915" s="41">
        <v>45414</v>
      </c>
      <c r="B915" s="44" t="str">
        <f t="shared" si="183"/>
        <v>May</v>
      </c>
      <c r="C915" s="16" t="s">
        <v>44</v>
      </c>
      <c r="D915" s="16"/>
      <c r="E915" s="16" t="s">
        <v>52</v>
      </c>
      <c r="F915" s="16" t="s">
        <v>221</v>
      </c>
      <c r="G915" s="20" t="str">
        <f>IFERROR(VLOOKUP(F915,Sheet2!A:F,2,0),"")</f>
        <v>Jugni Apple Vodka</v>
      </c>
      <c r="H915" s="44">
        <f>IFERROR(VLOOKUP(F915,Sheet2!A:G,7,0),"")</f>
        <v>50</v>
      </c>
      <c r="I915" s="56">
        <f t="shared" si="195"/>
        <v>675</v>
      </c>
      <c r="J915" s="17">
        <v>138</v>
      </c>
      <c r="K915" s="21">
        <v>100</v>
      </c>
      <c r="L915" s="21">
        <v>50</v>
      </c>
      <c r="M915" s="21">
        <v>0</v>
      </c>
      <c r="N915" s="19">
        <f t="shared" si="184"/>
        <v>150</v>
      </c>
      <c r="O915" s="20">
        <v>1</v>
      </c>
      <c r="P915" s="20">
        <f>IFERROR(VLOOKUP(F915,Sheet2!$A:$F,4,0),"")</f>
        <v>919.43</v>
      </c>
      <c r="Q915" s="20">
        <f>IFERROR(VLOOKUP(F915,Sheet2!$A:$F,5,0),"")</f>
        <v>948.3</v>
      </c>
      <c r="R915" s="20">
        <f>IFERROR(VLOOKUP(F915,Sheet2!$A:$F,6,0),"")</f>
        <v>1030.25</v>
      </c>
      <c r="S915" s="48">
        <f t="shared" si="185"/>
        <v>91943</v>
      </c>
      <c r="T915" s="48">
        <f t="shared" si="186"/>
        <v>47415</v>
      </c>
      <c r="U915" s="48">
        <f t="shared" si="187"/>
        <v>0</v>
      </c>
      <c r="V915" s="48">
        <f t="shared" si="188"/>
        <v>139358</v>
      </c>
      <c r="W915" s="48">
        <f t="shared" si="189"/>
        <v>72225</v>
      </c>
      <c r="X915" s="48">
        <f t="shared" si="190"/>
        <v>1012.5</v>
      </c>
      <c r="Y915" s="48">
        <f t="shared" si="191"/>
        <v>2125.9549999999999</v>
      </c>
      <c r="Z915" s="48">
        <f t="shared" si="192"/>
        <v>212.59550000000002</v>
      </c>
      <c r="AA915" s="48">
        <f t="shared" si="193"/>
        <v>2149.3405049999997</v>
      </c>
      <c r="AB915" s="42">
        <f t="shared" si="194"/>
        <v>217083.39100499998</v>
      </c>
    </row>
    <row r="916" spans="1:28" x14ac:dyDescent="0.25">
      <c r="A916" s="41">
        <v>45414</v>
      </c>
      <c r="B916" s="44" t="str">
        <f t="shared" si="183"/>
        <v>May</v>
      </c>
      <c r="C916" s="16" t="s">
        <v>44</v>
      </c>
      <c r="D916" s="16"/>
      <c r="E916" s="16" t="s">
        <v>52</v>
      </c>
      <c r="F916" s="16" t="s">
        <v>223</v>
      </c>
      <c r="G916" s="20" t="str">
        <f>IFERROR(VLOOKUP(F916,Sheet2!A:F,2,0),"")</f>
        <v>Jalwa Mota Santra</v>
      </c>
      <c r="H916" s="44">
        <f>IFERROR(VLOOKUP(F916,Sheet2!A:G,7,0),"")</f>
        <v>50</v>
      </c>
      <c r="I916" s="56">
        <f t="shared" si="195"/>
        <v>900</v>
      </c>
      <c r="J916" s="17">
        <v>138</v>
      </c>
      <c r="K916" s="21">
        <v>0</v>
      </c>
      <c r="L916" s="21">
        <v>0</v>
      </c>
      <c r="M916" s="21">
        <v>200</v>
      </c>
      <c r="N916" s="19">
        <f t="shared" si="184"/>
        <v>200</v>
      </c>
      <c r="O916" s="20">
        <v>1</v>
      </c>
      <c r="P916" s="20">
        <f>IFERROR(VLOOKUP(F916,Sheet2!$A:$F,4,0),"")</f>
        <v>919.43</v>
      </c>
      <c r="Q916" s="20">
        <f>IFERROR(VLOOKUP(F916,Sheet2!$A:$F,5,0),"")</f>
        <v>948.3</v>
      </c>
      <c r="R916" s="20">
        <f>IFERROR(VLOOKUP(F916,Sheet2!$A:$F,6,0),"")</f>
        <v>1030.25</v>
      </c>
      <c r="S916" s="48">
        <f t="shared" si="185"/>
        <v>0</v>
      </c>
      <c r="T916" s="48">
        <f t="shared" si="186"/>
        <v>0</v>
      </c>
      <c r="U916" s="48">
        <f t="shared" si="187"/>
        <v>206050</v>
      </c>
      <c r="V916" s="48">
        <f t="shared" si="188"/>
        <v>206050</v>
      </c>
      <c r="W916" s="48">
        <f t="shared" si="189"/>
        <v>96300</v>
      </c>
      <c r="X916" s="48">
        <f t="shared" si="190"/>
        <v>1350</v>
      </c>
      <c r="Y916" s="48">
        <f t="shared" si="191"/>
        <v>3037</v>
      </c>
      <c r="Z916" s="48">
        <f t="shared" si="192"/>
        <v>303.7</v>
      </c>
      <c r="AA916" s="48">
        <f t="shared" si="193"/>
        <v>3070.4070000000002</v>
      </c>
      <c r="AB916" s="42">
        <f t="shared" si="194"/>
        <v>310111.10700000002</v>
      </c>
    </row>
    <row r="917" spans="1:28" x14ac:dyDescent="0.25">
      <c r="A917" s="41">
        <v>45414</v>
      </c>
      <c r="B917" s="44" t="str">
        <f t="shared" si="183"/>
        <v>May</v>
      </c>
      <c r="C917" s="16" t="s">
        <v>44</v>
      </c>
      <c r="D917" s="16"/>
      <c r="E917" s="16" t="s">
        <v>46</v>
      </c>
      <c r="F917" s="16" t="s">
        <v>223</v>
      </c>
      <c r="G917" s="20" t="str">
        <f>IFERROR(VLOOKUP(F917,Sheet2!A:F,2,0),"")</f>
        <v>Jalwa Mota Santra</v>
      </c>
      <c r="H917" s="44">
        <f>IFERROR(VLOOKUP(F917,Sheet2!A:G,7,0),"")</f>
        <v>50</v>
      </c>
      <c r="I917" s="56">
        <f t="shared" si="195"/>
        <v>3150</v>
      </c>
      <c r="J917" s="17">
        <v>139</v>
      </c>
      <c r="K917" s="21">
        <v>300</v>
      </c>
      <c r="L917" s="21">
        <v>300</v>
      </c>
      <c r="M917" s="21">
        <v>100</v>
      </c>
      <c r="N917" s="19">
        <f t="shared" si="184"/>
        <v>700</v>
      </c>
      <c r="O917" s="20">
        <v>1</v>
      </c>
      <c r="P917" s="20">
        <f>IFERROR(VLOOKUP(F917,Sheet2!$A:$F,4,0),"")</f>
        <v>919.43</v>
      </c>
      <c r="Q917" s="20">
        <f>IFERROR(VLOOKUP(F917,Sheet2!$A:$F,5,0),"")</f>
        <v>948.3</v>
      </c>
      <c r="R917" s="20">
        <f>IFERROR(VLOOKUP(F917,Sheet2!$A:$F,6,0),"")</f>
        <v>1030.25</v>
      </c>
      <c r="S917" s="48">
        <f t="shared" si="185"/>
        <v>275829</v>
      </c>
      <c r="T917" s="48">
        <f t="shared" si="186"/>
        <v>284490</v>
      </c>
      <c r="U917" s="48">
        <f t="shared" si="187"/>
        <v>103025</v>
      </c>
      <c r="V917" s="48">
        <f t="shared" si="188"/>
        <v>663344</v>
      </c>
      <c r="W917" s="48">
        <f t="shared" si="189"/>
        <v>337050</v>
      </c>
      <c r="X917" s="48">
        <f t="shared" si="190"/>
        <v>4725</v>
      </c>
      <c r="Y917" s="48">
        <f t="shared" si="191"/>
        <v>10051.19</v>
      </c>
      <c r="Z917" s="48">
        <f t="shared" si="192"/>
        <v>1005.1190000000001</v>
      </c>
      <c r="AA917" s="48">
        <f t="shared" si="193"/>
        <v>10161.753089999998</v>
      </c>
      <c r="AB917" s="42">
        <f t="shared" si="194"/>
        <v>1026337.0620899999</v>
      </c>
    </row>
    <row r="918" spans="1:28" x14ac:dyDescent="0.25">
      <c r="A918" s="41">
        <v>45414</v>
      </c>
      <c r="B918" s="44" t="str">
        <f t="shared" si="183"/>
        <v>May</v>
      </c>
      <c r="C918" s="16" t="s">
        <v>44</v>
      </c>
      <c r="D918" s="16"/>
      <c r="E918" s="16" t="s">
        <v>46</v>
      </c>
      <c r="F918" s="16" t="s">
        <v>216</v>
      </c>
      <c r="G918" s="20" t="str">
        <f>IFERROR(VLOOKUP(F918,Sheet2!A:F,2,0),"")</f>
        <v>Jugni Saunfi</v>
      </c>
      <c r="H918" s="44">
        <f>IFERROR(VLOOKUP(F918,Sheet2!A:G,7,0),"")</f>
        <v>50</v>
      </c>
      <c r="I918" s="56">
        <f t="shared" si="195"/>
        <v>3150</v>
      </c>
      <c r="J918" s="17">
        <v>140</v>
      </c>
      <c r="K918" s="21">
        <v>300</v>
      </c>
      <c r="L918" s="21">
        <v>300</v>
      </c>
      <c r="M918" s="21">
        <v>100</v>
      </c>
      <c r="N918" s="19">
        <f t="shared" si="184"/>
        <v>700</v>
      </c>
      <c r="O918" s="20">
        <v>1</v>
      </c>
      <c r="P918" s="20">
        <f>IFERROR(VLOOKUP(F918,Sheet2!$A:$F,4,0),"")</f>
        <v>919.43</v>
      </c>
      <c r="Q918" s="20">
        <f>IFERROR(VLOOKUP(F918,Sheet2!$A:$F,5,0),"")</f>
        <v>948.3</v>
      </c>
      <c r="R918" s="20">
        <f>IFERROR(VLOOKUP(F918,Sheet2!$A:$F,6,0),"")</f>
        <v>1030.25</v>
      </c>
      <c r="S918" s="48">
        <f t="shared" si="185"/>
        <v>275829</v>
      </c>
      <c r="T918" s="48">
        <f t="shared" si="186"/>
        <v>284490</v>
      </c>
      <c r="U918" s="48">
        <f t="shared" si="187"/>
        <v>103025</v>
      </c>
      <c r="V918" s="48">
        <f t="shared" si="188"/>
        <v>663344</v>
      </c>
      <c r="W918" s="48">
        <f t="shared" si="189"/>
        <v>337050</v>
      </c>
      <c r="X918" s="48">
        <f t="shared" si="190"/>
        <v>4725</v>
      </c>
      <c r="Y918" s="48">
        <f t="shared" si="191"/>
        <v>10051.19</v>
      </c>
      <c r="Z918" s="48">
        <f t="shared" si="192"/>
        <v>1005.1190000000001</v>
      </c>
      <c r="AA918" s="48">
        <f t="shared" si="193"/>
        <v>10161.753089999998</v>
      </c>
      <c r="AB918" s="42">
        <f t="shared" si="194"/>
        <v>1026337.0620899999</v>
      </c>
    </row>
    <row r="919" spans="1:28" x14ac:dyDescent="0.25">
      <c r="A919" s="41">
        <v>45415</v>
      </c>
      <c r="B919" s="44" t="str">
        <f t="shared" si="183"/>
        <v>May</v>
      </c>
      <c r="C919" s="16" t="s">
        <v>60</v>
      </c>
      <c r="D919" s="16"/>
      <c r="E919" s="16" t="s">
        <v>136</v>
      </c>
      <c r="F919" s="16" t="s">
        <v>216</v>
      </c>
      <c r="G919" s="20" t="str">
        <f>IFERROR(VLOOKUP(F919,Sheet2!A:F,2,0),"")</f>
        <v>Jugni Saunfi</v>
      </c>
      <c r="H919" s="44">
        <f>IFERROR(VLOOKUP(F919,Sheet2!A:G,7,0),"")</f>
        <v>50</v>
      </c>
      <c r="I919" s="56">
        <f t="shared" si="195"/>
        <v>630</v>
      </c>
      <c r="J919" s="17">
        <v>45</v>
      </c>
      <c r="K919" s="21">
        <v>140</v>
      </c>
      <c r="L919" s="21">
        <v>0</v>
      </c>
      <c r="M919" s="21">
        <v>0</v>
      </c>
      <c r="N919" s="19">
        <f t="shared" si="184"/>
        <v>140</v>
      </c>
      <c r="O919" s="20">
        <v>1</v>
      </c>
      <c r="P919" s="20">
        <f>IFERROR(VLOOKUP(F919,Sheet2!$A:$F,4,0),"")</f>
        <v>919.43</v>
      </c>
      <c r="Q919" s="20">
        <f>IFERROR(VLOOKUP(F919,Sheet2!$A:$F,5,0),"")</f>
        <v>948.3</v>
      </c>
      <c r="R919" s="20">
        <f>IFERROR(VLOOKUP(F919,Sheet2!$A:$F,6,0),"")</f>
        <v>1030.25</v>
      </c>
      <c r="S919" s="48">
        <f t="shared" si="185"/>
        <v>128720.2</v>
      </c>
      <c r="T919" s="48">
        <f t="shared" si="186"/>
        <v>0</v>
      </c>
      <c r="U919" s="48">
        <f t="shared" si="187"/>
        <v>0</v>
      </c>
      <c r="V919" s="48">
        <f t="shared" si="188"/>
        <v>128720.2</v>
      </c>
      <c r="W919" s="48">
        <f t="shared" si="189"/>
        <v>67410</v>
      </c>
      <c r="X919" s="48">
        <f t="shared" si="190"/>
        <v>945</v>
      </c>
      <c r="Y919" s="48">
        <f t="shared" si="191"/>
        <v>1970.7520000000002</v>
      </c>
      <c r="Z919" s="48">
        <f t="shared" si="192"/>
        <v>197.07520000000002</v>
      </c>
      <c r="AA919" s="48">
        <f t="shared" si="193"/>
        <v>1992.4302720000001</v>
      </c>
      <c r="AB919" s="42">
        <f t="shared" si="194"/>
        <v>201235.45747200001</v>
      </c>
    </row>
    <row r="920" spans="1:28" x14ac:dyDescent="0.25">
      <c r="A920" s="41">
        <v>45415</v>
      </c>
      <c r="B920" s="44" t="str">
        <f t="shared" si="183"/>
        <v>May</v>
      </c>
      <c r="C920" s="16" t="s">
        <v>60</v>
      </c>
      <c r="D920" s="16"/>
      <c r="E920" s="16" t="s">
        <v>136</v>
      </c>
      <c r="F920" s="16" t="s">
        <v>217</v>
      </c>
      <c r="G920" s="20" t="str">
        <f>IFERROR(VLOOKUP(F920,Sheet2!A:F,2,0),"")</f>
        <v>Dollar Rum</v>
      </c>
      <c r="H920" s="44">
        <f>IFERROR(VLOOKUP(F920,Sheet2!A:G,7,0),"")</f>
        <v>65</v>
      </c>
      <c r="I920" s="56">
        <f t="shared" si="195"/>
        <v>292.5</v>
      </c>
      <c r="J920" s="17">
        <v>45</v>
      </c>
      <c r="K920" s="21">
        <v>0</v>
      </c>
      <c r="L920" s="21">
        <v>0</v>
      </c>
      <c r="M920" s="21">
        <v>50</v>
      </c>
      <c r="N920" s="19">
        <f t="shared" si="184"/>
        <v>50</v>
      </c>
      <c r="O920" s="20">
        <v>1</v>
      </c>
      <c r="P920" s="20">
        <f>IFERROR(VLOOKUP(F920,Sheet2!$A:$F,4,0),"")</f>
        <v>1161.27</v>
      </c>
      <c r="Q920" s="20">
        <f>IFERROR(VLOOKUP(F920,Sheet2!$A:$F,5,0),"")</f>
        <v>1190.1300000000001</v>
      </c>
      <c r="R920" s="20">
        <f>IFERROR(VLOOKUP(F920,Sheet2!$A:$F,6,0),"")</f>
        <v>1272.08</v>
      </c>
      <c r="S920" s="48">
        <f t="shared" si="185"/>
        <v>0</v>
      </c>
      <c r="T920" s="48">
        <f t="shared" si="186"/>
        <v>0</v>
      </c>
      <c r="U920" s="48">
        <f t="shared" si="187"/>
        <v>63604</v>
      </c>
      <c r="V920" s="48">
        <f t="shared" si="188"/>
        <v>63604</v>
      </c>
      <c r="W920" s="48">
        <f t="shared" si="189"/>
        <v>31297.5</v>
      </c>
      <c r="X920" s="48">
        <f t="shared" si="190"/>
        <v>438.75</v>
      </c>
      <c r="Y920" s="48">
        <f t="shared" si="191"/>
        <v>953.40250000000003</v>
      </c>
      <c r="Z920" s="48">
        <f t="shared" si="192"/>
        <v>95.340250000000012</v>
      </c>
      <c r="AA920" s="48">
        <f t="shared" si="193"/>
        <v>963.88992749999989</v>
      </c>
      <c r="AB920" s="42">
        <f t="shared" si="194"/>
        <v>97352.882677499991</v>
      </c>
    </row>
    <row r="921" spans="1:28" x14ac:dyDescent="0.25">
      <c r="A921" s="41">
        <v>45415</v>
      </c>
      <c r="B921" s="44" t="str">
        <f t="shared" si="183"/>
        <v>May</v>
      </c>
      <c r="C921" s="16" t="s">
        <v>60</v>
      </c>
      <c r="D921" s="16"/>
      <c r="E921" s="16" t="s">
        <v>136</v>
      </c>
      <c r="F921" s="16" t="s">
        <v>219</v>
      </c>
      <c r="G921" s="20" t="str">
        <f>IFERROR(VLOOKUP(F921,Sheet2!A:F,2,0),"")</f>
        <v>Club Whiskey</v>
      </c>
      <c r="H921" s="44">
        <f>IFERROR(VLOOKUP(F921,Sheet2!A:G,7,0),"")</f>
        <v>65</v>
      </c>
      <c r="I921" s="56">
        <f t="shared" si="195"/>
        <v>2632.5</v>
      </c>
      <c r="J921" s="17">
        <v>45</v>
      </c>
      <c r="K921" s="21">
        <v>200</v>
      </c>
      <c r="L921" s="21">
        <v>200</v>
      </c>
      <c r="M921" s="21">
        <v>50</v>
      </c>
      <c r="N921" s="19">
        <f t="shared" si="184"/>
        <v>450</v>
      </c>
      <c r="O921" s="20">
        <v>1</v>
      </c>
      <c r="P921" s="20">
        <f>IFERROR(VLOOKUP(F921,Sheet2!$A:$F,4,0),"")</f>
        <v>1160.02</v>
      </c>
      <c r="Q921" s="20">
        <f>IFERROR(VLOOKUP(F921,Sheet2!$A:$F,5,0),"")</f>
        <v>1188.9000000000001</v>
      </c>
      <c r="R921" s="20">
        <f>IFERROR(VLOOKUP(F921,Sheet2!$A:$F,6,0),"")</f>
        <v>1270.83</v>
      </c>
      <c r="S921" s="48">
        <f t="shared" si="185"/>
        <v>232004</v>
      </c>
      <c r="T921" s="48">
        <f t="shared" si="186"/>
        <v>237780.00000000003</v>
      </c>
      <c r="U921" s="48">
        <f t="shared" si="187"/>
        <v>63541.5</v>
      </c>
      <c r="V921" s="48">
        <f t="shared" si="188"/>
        <v>533325.5</v>
      </c>
      <c r="W921" s="48">
        <f t="shared" si="189"/>
        <v>281677.5</v>
      </c>
      <c r="X921" s="48">
        <f t="shared" si="190"/>
        <v>3948.75</v>
      </c>
      <c r="Y921" s="48">
        <f t="shared" si="191"/>
        <v>8189.5174999999999</v>
      </c>
      <c r="Z921" s="48">
        <f t="shared" si="192"/>
        <v>818.95175000000006</v>
      </c>
      <c r="AA921" s="48">
        <f t="shared" si="193"/>
        <v>8279.6021925000005</v>
      </c>
      <c r="AB921" s="42">
        <f t="shared" si="194"/>
        <v>836239.82144249999</v>
      </c>
    </row>
    <row r="922" spans="1:28" x14ac:dyDescent="0.25">
      <c r="A922" s="41">
        <v>45415</v>
      </c>
      <c r="B922" s="44" t="str">
        <f t="shared" si="183"/>
        <v>May</v>
      </c>
      <c r="C922" s="16" t="s">
        <v>60</v>
      </c>
      <c r="D922" s="16"/>
      <c r="E922" s="16" t="s">
        <v>136</v>
      </c>
      <c r="F922" s="16" t="s">
        <v>213</v>
      </c>
      <c r="G922" s="20" t="str">
        <f>IFERROR(VLOOKUP(F922,Sheet2!A:F,2,0),"")</f>
        <v>Malwa</v>
      </c>
      <c r="H922" s="44">
        <f>IFERROR(VLOOKUP(F922,Sheet2!A:G,7,0),"")</f>
        <v>50</v>
      </c>
      <c r="I922" s="56">
        <f t="shared" si="195"/>
        <v>540</v>
      </c>
      <c r="J922" s="17">
        <v>46</v>
      </c>
      <c r="K922" s="21">
        <v>100</v>
      </c>
      <c r="L922" s="21">
        <v>20</v>
      </c>
      <c r="M922" s="21">
        <v>0</v>
      </c>
      <c r="N922" s="19">
        <f t="shared" si="184"/>
        <v>120</v>
      </c>
      <c r="O922" s="20">
        <v>1</v>
      </c>
      <c r="P922" s="20">
        <f>IFERROR(VLOOKUP(F922,Sheet2!$A:$F,4,0),"")</f>
        <v>919.43</v>
      </c>
      <c r="Q922" s="20">
        <f>IFERROR(VLOOKUP(F922,Sheet2!$A:$F,5,0),"")</f>
        <v>948.3</v>
      </c>
      <c r="R922" s="20">
        <f>IFERROR(VLOOKUP(F922,Sheet2!$A:$F,6,0),"")</f>
        <v>1030.25</v>
      </c>
      <c r="S922" s="48">
        <f t="shared" si="185"/>
        <v>91943</v>
      </c>
      <c r="T922" s="48">
        <f t="shared" si="186"/>
        <v>18966</v>
      </c>
      <c r="U922" s="48">
        <f t="shared" si="187"/>
        <v>0</v>
      </c>
      <c r="V922" s="48">
        <f t="shared" si="188"/>
        <v>110909</v>
      </c>
      <c r="W922" s="48">
        <f t="shared" si="189"/>
        <v>57780</v>
      </c>
      <c r="X922" s="48">
        <f t="shared" si="190"/>
        <v>810</v>
      </c>
      <c r="Y922" s="48">
        <f t="shared" si="191"/>
        <v>1694.99</v>
      </c>
      <c r="Z922" s="48">
        <f t="shared" si="192"/>
        <v>169.49900000000002</v>
      </c>
      <c r="AA922" s="48">
        <f t="shared" si="193"/>
        <v>1713.63489</v>
      </c>
      <c r="AB922" s="42">
        <f t="shared" si="194"/>
        <v>173077.12388999999</v>
      </c>
    </row>
    <row r="923" spans="1:28" x14ac:dyDescent="0.25">
      <c r="A923" s="41">
        <v>45415</v>
      </c>
      <c r="B923" s="44" t="str">
        <f t="shared" si="183"/>
        <v>May</v>
      </c>
      <c r="C923" s="16" t="s">
        <v>60</v>
      </c>
      <c r="D923" s="16"/>
      <c r="E923" s="16" t="s">
        <v>137</v>
      </c>
      <c r="F923" s="16" t="s">
        <v>216</v>
      </c>
      <c r="G923" s="20" t="str">
        <f>IFERROR(VLOOKUP(F923,Sheet2!A:F,2,0),"")</f>
        <v>Jugni Saunfi</v>
      </c>
      <c r="H923" s="44">
        <f>IFERROR(VLOOKUP(F923,Sheet2!A:G,7,0),"")</f>
        <v>50</v>
      </c>
      <c r="I923" s="56">
        <f t="shared" si="195"/>
        <v>1170</v>
      </c>
      <c r="J923" s="17">
        <v>47</v>
      </c>
      <c r="K923" s="21">
        <v>210</v>
      </c>
      <c r="L923" s="21">
        <v>50</v>
      </c>
      <c r="M923" s="21">
        <v>0</v>
      </c>
      <c r="N923" s="19">
        <f t="shared" si="184"/>
        <v>260</v>
      </c>
      <c r="O923" s="20">
        <v>1</v>
      </c>
      <c r="P923" s="20">
        <f>IFERROR(VLOOKUP(F923,Sheet2!$A:$F,4,0),"")</f>
        <v>919.43</v>
      </c>
      <c r="Q923" s="20">
        <f>IFERROR(VLOOKUP(F923,Sheet2!$A:$F,5,0),"")</f>
        <v>948.3</v>
      </c>
      <c r="R923" s="20">
        <f>IFERROR(VLOOKUP(F923,Sheet2!$A:$F,6,0),"")</f>
        <v>1030.25</v>
      </c>
      <c r="S923" s="48">
        <f t="shared" si="185"/>
        <v>193080.3</v>
      </c>
      <c r="T923" s="48">
        <f t="shared" si="186"/>
        <v>47415</v>
      </c>
      <c r="U923" s="48">
        <f t="shared" si="187"/>
        <v>0</v>
      </c>
      <c r="V923" s="48">
        <f t="shared" si="188"/>
        <v>240495.3</v>
      </c>
      <c r="W923" s="48">
        <f t="shared" si="189"/>
        <v>125190</v>
      </c>
      <c r="X923" s="48">
        <f t="shared" si="190"/>
        <v>1755</v>
      </c>
      <c r="Y923" s="48">
        <f t="shared" si="191"/>
        <v>3674.4029999999998</v>
      </c>
      <c r="Z923" s="48">
        <f t="shared" si="192"/>
        <v>367.44029999999998</v>
      </c>
      <c r="AA923" s="48">
        <f t="shared" si="193"/>
        <v>3714.8214330000001</v>
      </c>
      <c r="AB923" s="42">
        <f t="shared" si="194"/>
        <v>375196.96473299997</v>
      </c>
    </row>
    <row r="924" spans="1:28" x14ac:dyDescent="0.25">
      <c r="A924" s="41">
        <v>45415</v>
      </c>
      <c r="B924" s="44" t="str">
        <f t="shared" si="183"/>
        <v>May</v>
      </c>
      <c r="C924" s="16" t="s">
        <v>60</v>
      </c>
      <c r="D924" s="16"/>
      <c r="E924" s="16" t="s">
        <v>137</v>
      </c>
      <c r="F924" s="16" t="s">
        <v>217</v>
      </c>
      <c r="G924" s="20" t="str">
        <f>IFERROR(VLOOKUP(F924,Sheet2!A:F,2,0),"")</f>
        <v>Dollar Rum</v>
      </c>
      <c r="H924" s="44">
        <f>IFERROR(VLOOKUP(F924,Sheet2!A:G,7,0),"")</f>
        <v>65</v>
      </c>
      <c r="I924" s="56">
        <f t="shared" si="195"/>
        <v>1316.25</v>
      </c>
      <c r="J924" s="17">
        <v>47</v>
      </c>
      <c r="K924" s="21">
        <v>100</v>
      </c>
      <c r="L924" s="21">
        <v>125</v>
      </c>
      <c r="M924" s="21">
        <v>0</v>
      </c>
      <c r="N924" s="19">
        <f t="shared" si="184"/>
        <v>225</v>
      </c>
      <c r="O924" s="20">
        <v>1</v>
      </c>
      <c r="P924" s="20">
        <f>IFERROR(VLOOKUP(F924,Sheet2!$A:$F,4,0),"")</f>
        <v>1161.27</v>
      </c>
      <c r="Q924" s="20">
        <f>IFERROR(VLOOKUP(F924,Sheet2!$A:$F,5,0),"")</f>
        <v>1190.1300000000001</v>
      </c>
      <c r="R924" s="20">
        <f>IFERROR(VLOOKUP(F924,Sheet2!$A:$F,6,0),"")</f>
        <v>1272.08</v>
      </c>
      <c r="S924" s="48">
        <f t="shared" si="185"/>
        <v>116127</v>
      </c>
      <c r="T924" s="48">
        <f t="shared" si="186"/>
        <v>148766.25</v>
      </c>
      <c r="U924" s="48">
        <f t="shared" si="187"/>
        <v>0</v>
      </c>
      <c r="V924" s="48">
        <f t="shared" si="188"/>
        <v>264893.25</v>
      </c>
      <c r="W924" s="48">
        <f t="shared" si="189"/>
        <v>140838.75</v>
      </c>
      <c r="X924" s="48">
        <f t="shared" si="190"/>
        <v>1974.375</v>
      </c>
      <c r="Y924" s="48">
        <f t="shared" si="191"/>
        <v>4077.0637500000003</v>
      </c>
      <c r="Z924" s="48">
        <f t="shared" si="192"/>
        <v>407.70637500000004</v>
      </c>
      <c r="AA924" s="48">
        <f t="shared" si="193"/>
        <v>4121.91145125</v>
      </c>
      <c r="AB924" s="42">
        <f t="shared" si="194"/>
        <v>416313.05657625</v>
      </c>
    </row>
    <row r="925" spans="1:28" x14ac:dyDescent="0.25">
      <c r="A925" s="41">
        <v>45415</v>
      </c>
      <c r="B925" s="44" t="str">
        <f t="shared" si="183"/>
        <v>May</v>
      </c>
      <c r="C925" s="16" t="s">
        <v>60</v>
      </c>
      <c r="D925" s="16"/>
      <c r="E925" s="16" t="s">
        <v>137</v>
      </c>
      <c r="F925" s="16" t="s">
        <v>219</v>
      </c>
      <c r="G925" s="20" t="str">
        <f>IFERROR(VLOOKUP(F925,Sheet2!A:F,2,0),"")</f>
        <v>Club Whiskey</v>
      </c>
      <c r="H925" s="44">
        <f>IFERROR(VLOOKUP(F925,Sheet2!A:G,7,0),"")</f>
        <v>65</v>
      </c>
      <c r="I925" s="56">
        <f t="shared" si="195"/>
        <v>1608.75</v>
      </c>
      <c r="J925" s="17">
        <v>47</v>
      </c>
      <c r="K925" s="21">
        <v>100</v>
      </c>
      <c r="L925" s="21">
        <v>125</v>
      </c>
      <c r="M925" s="21">
        <v>50</v>
      </c>
      <c r="N925" s="19">
        <f t="shared" si="184"/>
        <v>275</v>
      </c>
      <c r="O925" s="20">
        <v>1</v>
      </c>
      <c r="P925" s="20">
        <f>IFERROR(VLOOKUP(F925,Sheet2!$A:$F,4,0),"")</f>
        <v>1160.02</v>
      </c>
      <c r="Q925" s="20">
        <f>IFERROR(VLOOKUP(F925,Sheet2!$A:$F,5,0),"")</f>
        <v>1188.9000000000001</v>
      </c>
      <c r="R925" s="20">
        <f>IFERROR(VLOOKUP(F925,Sheet2!$A:$F,6,0),"")</f>
        <v>1270.83</v>
      </c>
      <c r="S925" s="48">
        <f t="shared" si="185"/>
        <v>116002</v>
      </c>
      <c r="T925" s="48">
        <f t="shared" si="186"/>
        <v>148612.5</v>
      </c>
      <c r="U925" s="48">
        <f t="shared" si="187"/>
        <v>63541.5</v>
      </c>
      <c r="V925" s="48">
        <f t="shared" si="188"/>
        <v>328156</v>
      </c>
      <c r="W925" s="48">
        <f t="shared" si="189"/>
        <v>172136.25</v>
      </c>
      <c r="X925" s="48">
        <f t="shared" si="190"/>
        <v>2413.125</v>
      </c>
      <c r="Y925" s="48">
        <f t="shared" si="191"/>
        <v>5027.05375</v>
      </c>
      <c r="Z925" s="48">
        <f t="shared" si="192"/>
        <v>502.705375</v>
      </c>
      <c r="AA925" s="48">
        <f t="shared" si="193"/>
        <v>5082.3513412500006</v>
      </c>
      <c r="AB925" s="42">
        <f t="shared" si="194"/>
        <v>513317.48546625004</v>
      </c>
    </row>
    <row r="926" spans="1:28" x14ac:dyDescent="0.25">
      <c r="A926" s="41">
        <v>45415</v>
      </c>
      <c r="B926" s="44" t="str">
        <f t="shared" si="183"/>
        <v>May</v>
      </c>
      <c r="C926" s="16" t="s">
        <v>53</v>
      </c>
      <c r="D926" s="16"/>
      <c r="E926" s="16" t="s">
        <v>56</v>
      </c>
      <c r="F926" s="16" t="s">
        <v>219</v>
      </c>
      <c r="G926" s="20" t="str">
        <f>IFERROR(VLOOKUP(F926,Sheet2!A:F,2,0),"")</f>
        <v>Club Whiskey</v>
      </c>
      <c r="H926" s="44">
        <f>IFERROR(VLOOKUP(F926,Sheet2!A:G,7,0),"")</f>
        <v>65</v>
      </c>
      <c r="I926" s="56">
        <f t="shared" si="195"/>
        <v>585</v>
      </c>
      <c r="J926" s="17">
        <v>85</v>
      </c>
      <c r="K926" s="21">
        <v>50</v>
      </c>
      <c r="L926" s="21">
        <v>0</v>
      </c>
      <c r="M926" s="21">
        <v>50</v>
      </c>
      <c r="N926" s="19">
        <f t="shared" si="184"/>
        <v>100</v>
      </c>
      <c r="O926" s="20">
        <v>1</v>
      </c>
      <c r="P926" s="20">
        <f>IFERROR(VLOOKUP(F926,Sheet2!$A:$F,4,0),"")</f>
        <v>1160.02</v>
      </c>
      <c r="Q926" s="20">
        <f>IFERROR(VLOOKUP(F926,Sheet2!$A:$F,5,0),"")</f>
        <v>1188.9000000000001</v>
      </c>
      <c r="R926" s="20">
        <f>IFERROR(VLOOKUP(F926,Sheet2!$A:$F,6,0),"")</f>
        <v>1270.83</v>
      </c>
      <c r="S926" s="48">
        <f t="shared" si="185"/>
        <v>58001</v>
      </c>
      <c r="T926" s="48">
        <f t="shared" si="186"/>
        <v>0</v>
      </c>
      <c r="U926" s="48">
        <f t="shared" si="187"/>
        <v>63541.5</v>
      </c>
      <c r="V926" s="48">
        <f t="shared" si="188"/>
        <v>121542.5</v>
      </c>
      <c r="W926" s="48">
        <f t="shared" si="189"/>
        <v>62595</v>
      </c>
      <c r="X926" s="48">
        <f t="shared" si="190"/>
        <v>877.5</v>
      </c>
      <c r="Y926" s="48">
        <f t="shared" si="191"/>
        <v>1850.15</v>
      </c>
      <c r="Z926" s="48">
        <f t="shared" si="192"/>
        <v>185.01500000000001</v>
      </c>
      <c r="AA926" s="48">
        <f t="shared" si="193"/>
        <v>1870.5016500000002</v>
      </c>
      <c r="AB926" s="42">
        <f t="shared" si="194"/>
        <v>188920.66665</v>
      </c>
    </row>
    <row r="927" spans="1:28" x14ac:dyDescent="0.25">
      <c r="A927" s="41">
        <v>45415</v>
      </c>
      <c r="B927" s="44" t="str">
        <f t="shared" si="183"/>
        <v>May</v>
      </c>
      <c r="C927" s="16" t="s">
        <v>53</v>
      </c>
      <c r="D927" s="16"/>
      <c r="E927" s="16" t="s">
        <v>56</v>
      </c>
      <c r="F927" s="16" t="s">
        <v>213</v>
      </c>
      <c r="G927" s="20" t="str">
        <f>IFERROR(VLOOKUP(F927,Sheet2!A:F,2,0),"")</f>
        <v>Malwa</v>
      </c>
      <c r="H927" s="44">
        <f>IFERROR(VLOOKUP(F927,Sheet2!A:G,7,0),"")</f>
        <v>50</v>
      </c>
      <c r="I927" s="56">
        <f t="shared" si="195"/>
        <v>1575</v>
      </c>
      <c r="J927" s="17">
        <v>85</v>
      </c>
      <c r="K927" s="21">
        <v>350</v>
      </c>
      <c r="L927" s="21">
        <v>0</v>
      </c>
      <c r="M927" s="21">
        <v>0</v>
      </c>
      <c r="N927" s="19">
        <f t="shared" si="184"/>
        <v>350</v>
      </c>
      <c r="O927" s="20">
        <v>1</v>
      </c>
      <c r="P927" s="20">
        <f>IFERROR(VLOOKUP(F927,Sheet2!$A:$F,4,0),"")</f>
        <v>919.43</v>
      </c>
      <c r="Q927" s="20">
        <f>IFERROR(VLOOKUP(F927,Sheet2!$A:$F,5,0),"")</f>
        <v>948.3</v>
      </c>
      <c r="R927" s="20">
        <f>IFERROR(VLOOKUP(F927,Sheet2!$A:$F,6,0),"")</f>
        <v>1030.25</v>
      </c>
      <c r="S927" s="48">
        <f t="shared" si="185"/>
        <v>321800.5</v>
      </c>
      <c r="T927" s="48">
        <f t="shared" si="186"/>
        <v>0</v>
      </c>
      <c r="U927" s="48">
        <f t="shared" si="187"/>
        <v>0</v>
      </c>
      <c r="V927" s="48">
        <f t="shared" si="188"/>
        <v>321800.5</v>
      </c>
      <c r="W927" s="48">
        <f t="shared" si="189"/>
        <v>168525</v>
      </c>
      <c r="X927" s="48">
        <f t="shared" si="190"/>
        <v>2362.5</v>
      </c>
      <c r="Y927" s="48">
        <f t="shared" si="191"/>
        <v>4926.88</v>
      </c>
      <c r="Z927" s="48">
        <f t="shared" si="192"/>
        <v>492.68800000000005</v>
      </c>
      <c r="AA927" s="48">
        <f t="shared" si="193"/>
        <v>4981.0756800000008</v>
      </c>
      <c r="AB927" s="42">
        <f t="shared" si="194"/>
        <v>503088.64368000004</v>
      </c>
    </row>
    <row r="928" spans="1:28" x14ac:dyDescent="0.25">
      <c r="A928" s="41">
        <v>45415</v>
      </c>
      <c r="B928" s="44" t="str">
        <f t="shared" si="183"/>
        <v>May</v>
      </c>
      <c r="C928" s="16" t="s">
        <v>53</v>
      </c>
      <c r="D928" s="16"/>
      <c r="E928" s="16" t="s">
        <v>56</v>
      </c>
      <c r="F928" s="16" t="s">
        <v>213</v>
      </c>
      <c r="G928" s="20" t="str">
        <f>IFERROR(VLOOKUP(F928,Sheet2!A:F,2,0),"")</f>
        <v>Malwa</v>
      </c>
      <c r="H928" s="44">
        <f>IFERROR(VLOOKUP(F928,Sheet2!A:G,7,0),"")</f>
        <v>50</v>
      </c>
      <c r="I928" s="56">
        <f t="shared" si="195"/>
        <v>1575</v>
      </c>
      <c r="J928" s="17">
        <v>86</v>
      </c>
      <c r="K928" s="21">
        <v>350</v>
      </c>
      <c r="L928" s="21">
        <v>0</v>
      </c>
      <c r="M928" s="21">
        <v>0</v>
      </c>
      <c r="N928" s="19">
        <f t="shared" si="184"/>
        <v>350</v>
      </c>
      <c r="O928" s="20">
        <v>1</v>
      </c>
      <c r="P928" s="20">
        <f>IFERROR(VLOOKUP(F928,Sheet2!$A:$F,4,0),"")</f>
        <v>919.43</v>
      </c>
      <c r="Q928" s="20">
        <f>IFERROR(VLOOKUP(F928,Sheet2!$A:$F,5,0),"")</f>
        <v>948.3</v>
      </c>
      <c r="R928" s="20">
        <f>IFERROR(VLOOKUP(F928,Sheet2!$A:$F,6,0),"")</f>
        <v>1030.25</v>
      </c>
      <c r="S928" s="48">
        <f t="shared" si="185"/>
        <v>321800.5</v>
      </c>
      <c r="T928" s="48">
        <f t="shared" si="186"/>
        <v>0</v>
      </c>
      <c r="U928" s="48">
        <f t="shared" si="187"/>
        <v>0</v>
      </c>
      <c r="V928" s="48">
        <f t="shared" si="188"/>
        <v>321800.5</v>
      </c>
      <c r="W928" s="48">
        <f t="shared" si="189"/>
        <v>168525</v>
      </c>
      <c r="X928" s="48">
        <f t="shared" si="190"/>
        <v>2362.5</v>
      </c>
      <c r="Y928" s="48">
        <f t="shared" si="191"/>
        <v>4926.88</v>
      </c>
      <c r="Z928" s="48">
        <f t="shared" si="192"/>
        <v>492.68800000000005</v>
      </c>
      <c r="AA928" s="48">
        <f t="shared" si="193"/>
        <v>4981.0756800000008</v>
      </c>
      <c r="AB928" s="42">
        <f t="shared" si="194"/>
        <v>503088.64368000004</v>
      </c>
    </row>
    <row r="929" spans="1:28" x14ac:dyDescent="0.25">
      <c r="A929" s="41">
        <v>45415</v>
      </c>
      <c r="B929" s="44" t="str">
        <f t="shared" si="183"/>
        <v>May</v>
      </c>
      <c r="C929" s="16" t="s">
        <v>53</v>
      </c>
      <c r="D929" s="16"/>
      <c r="E929" s="16" t="s">
        <v>56</v>
      </c>
      <c r="F929" s="16" t="s">
        <v>216</v>
      </c>
      <c r="G929" s="20" t="str">
        <f>IFERROR(VLOOKUP(F929,Sheet2!A:F,2,0),"")</f>
        <v>Jugni Saunfi</v>
      </c>
      <c r="H929" s="44">
        <f>IFERROR(VLOOKUP(F929,Sheet2!A:G,7,0),"")</f>
        <v>50</v>
      </c>
      <c r="I929" s="56">
        <f t="shared" si="195"/>
        <v>18</v>
      </c>
      <c r="J929" s="17">
        <v>86</v>
      </c>
      <c r="K929" s="21">
        <v>4</v>
      </c>
      <c r="L929" s="21">
        <v>0</v>
      </c>
      <c r="M929" s="21">
        <v>0</v>
      </c>
      <c r="N929" s="19">
        <f t="shared" si="184"/>
        <v>4</v>
      </c>
      <c r="O929" s="20">
        <v>1</v>
      </c>
      <c r="P929" s="20">
        <f>IFERROR(VLOOKUP(F929,Sheet2!$A:$F,4,0),"")</f>
        <v>919.43</v>
      </c>
      <c r="Q929" s="20">
        <f>IFERROR(VLOOKUP(F929,Sheet2!$A:$F,5,0),"")</f>
        <v>948.3</v>
      </c>
      <c r="R929" s="20">
        <f>IFERROR(VLOOKUP(F929,Sheet2!$A:$F,6,0),"")</f>
        <v>1030.25</v>
      </c>
      <c r="S929" s="48">
        <f t="shared" si="185"/>
        <v>3677.72</v>
      </c>
      <c r="T929" s="48">
        <f t="shared" si="186"/>
        <v>0</v>
      </c>
      <c r="U929" s="48">
        <f t="shared" si="187"/>
        <v>0</v>
      </c>
      <c r="V929" s="48">
        <f t="shared" si="188"/>
        <v>3677.72</v>
      </c>
      <c r="W929" s="48">
        <f t="shared" si="189"/>
        <v>1926</v>
      </c>
      <c r="X929" s="48">
        <f t="shared" si="190"/>
        <v>27</v>
      </c>
      <c r="Y929" s="48">
        <f t="shared" si="191"/>
        <v>56.307199999999995</v>
      </c>
      <c r="Z929" s="48">
        <f t="shared" si="192"/>
        <v>5.6307200000000002</v>
      </c>
      <c r="AA929" s="48">
        <f t="shared" si="193"/>
        <v>56.926579199999999</v>
      </c>
      <c r="AB929" s="42">
        <f t="shared" si="194"/>
        <v>5749.5844991999993</v>
      </c>
    </row>
    <row r="930" spans="1:28" x14ac:dyDescent="0.25">
      <c r="A930" s="41">
        <v>45415</v>
      </c>
      <c r="B930" s="44" t="str">
        <f t="shared" si="183"/>
        <v>May</v>
      </c>
      <c r="C930" s="16" t="s">
        <v>53</v>
      </c>
      <c r="D930" s="16"/>
      <c r="E930" s="16" t="s">
        <v>55</v>
      </c>
      <c r="F930" s="16" t="s">
        <v>216</v>
      </c>
      <c r="G930" s="20" t="str">
        <f>IFERROR(VLOOKUP(F930,Sheet2!A:F,2,0),"")</f>
        <v>Jugni Saunfi</v>
      </c>
      <c r="H930" s="44">
        <f>IFERROR(VLOOKUP(F930,Sheet2!A:G,7,0),"")</f>
        <v>50</v>
      </c>
      <c r="I930" s="56">
        <f t="shared" si="195"/>
        <v>585</v>
      </c>
      <c r="J930" s="17">
        <v>87</v>
      </c>
      <c r="K930" s="21">
        <v>90</v>
      </c>
      <c r="L930" s="21">
        <v>20</v>
      </c>
      <c r="M930" s="21">
        <v>20</v>
      </c>
      <c r="N930" s="19">
        <f t="shared" si="184"/>
        <v>130</v>
      </c>
      <c r="O930" s="20">
        <v>1</v>
      </c>
      <c r="P930" s="20">
        <f>IFERROR(VLOOKUP(F930,Sheet2!$A:$F,4,0),"")</f>
        <v>919.43</v>
      </c>
      <c r="Q930" s="20">
        <f>IFERROR(VLOOKUP(F930,Sheet2!$A:$F,5,0),"")</f>
        <v>948.3</v>
      </c>
      <c r="R930" s="20">
        <f>IFERROR(VLOOKUP(F930,Sheet2!$A:$F,6,0),"")</f>
        <v>1030.25</v>
      </c>
      <c r="S930" s="48">
        <f t="shared" si="185"/>
        <v>82748.7</v>
      </c>
      <c r="T930" s="48">
        <f t="shared" si="186"/>
        <v>18966</v>
      </c>
      <c r="U930" s="48">
        <f t="shared" si="187"/>
        <v>20605</v>
      </c>
      <c r="V930" s="48">
        <f t="shared" si="188"/>
        <v>122319.7</v>
      </c>
      <c r="W930" s="48">
        <f t="shared" si="189"/>
        <v>62595</v>
      </c>
      <c r="X930" s="48">
        <f t="shared" si="190"/>
        <v>877.5</v>
      </c>
      <c r="Y930" s="48">
        <f t="shared" si="191"/>
        <v>1857.9220000000003</v>
      </c>
      <c r="Z930" s="48">
        <f t="shared" si="192"/>
        <v>185.79220000000004</v>
      </c>
      <c r="AA930" s="48">
        <f t="shared" si="193"/>
        <v>1878.359142</v>
      </c>
      <c r="AB930" s="42">
        <f t="shared" si="194"/>
        <v>189714.273342</v>
      </c>
    </row>
    <row r="931" spans="1:28" x14ac:dyDescent="0.25">
      <c r="A931" s="41">
        <v>45415</v>
      </c>
      <c r="B931" s="44" t="str">
        <f t="shared" si="183"/>
        <v>May</v>
      </c>
      <c r="C931" s="16" t="s">
        <v>53</v>
      </c>
      <c r="D931" s="16"/>
      <c r="E931" s="16" t="s">
        <v>55</v>
      </c>
      <c r="F931" s="16" t="s">
        <v>219</v>
      </c>
      <c r="G931" s="20" t="str">
        <f>IFERROR(VLOOKUP(F931,Sheet2!A:F,2,0),"")</f>
        <v>Club Whiskey</v>
      </c>
      <c r="H931" s="44">
        <f>IFERROR(VLOOKUP(F931,Sheet2!A:G,7,0),"")</f>
        <v>65</v>
      </c>
      <c r="I931" s="56">
        <f t="shared" si="195"/>
        <v>1755</v>
      </c>
      <c r="J931" s="17">
        <v>87</v>
      </c>
      <c r="K931" s="21">
        <v>100</v>
      </c>
      <c r="L931" s="21">
        <v>100</v>
      </c>
      <c r="M931" s="21">
        <v>100</v>
      </c>
      <c r="N931" s="19">
        <f t="shared" si="184"/>
        <v>300</v>
      </c>
      <c r="O931" s="20">
        <v>1</v>
      </c>
      <c r="P931" s="20">
        <f>IFERROR(VLOOKUP(F931,Sheet2!$A:$F,4,0),"")</f>
        <v>1160.02</v>
      </c>
      <c r="Q931" s="20">
        <f>IFERROR(VLOOKUP(F931,Sheet2!$A:$F,5,0),"")</f>
        <v>1188.9000000000001</v>
      </c>
      <c r="R931" s="20">
        <f>IFERROR(VLOOKUP(F931,Sheet2!$A:$F,6,0),"")</f>
        <v>1270.83</v>
      </c>
      <c r="S931" s="48">
        <f t="shared" si="185"/>
        <v>116002</v>
      </c>
      <c r="T931" s="48">
        <f t="shared" si="186"/>
        <v>118890.00000000001</v>
      </c>
      <c r="U931" s="48">
        <f t="shared" si="187"/>
        <v>127083</v>
      </c>
      <c r="V931" s="48">
        <f t="shared" si="188"/>
        <v>361975</v>
      </c>
      <c r="W931" s="48">
        <f t="shared" si="189"/>
        <v>187785</v>
      </c>
      <c r="X931" s="48">
        <f t="shared" si="190"/>
        <v>2632.5</v>
      </c>
      <c r="Y931" s="48">
        <f t="shared" si="191"/>
        <v>5523.9250000000002</v>
      </c>
      <c r="Z931" s="48">
        <f t="shared" si="192"/>
        <v>552.39250000000004</v>
      </c>
      <c r="AA931" s="48">
        <f t="shared" si="193"/>
        <v>5584.6881750000002</v>
      </c>
      <c r="AB931" s="42">
        <f t="shared" si="194"/>
        <v>564053.50567500002</v>
      </c>
    </row>
    <row r="932" spans="1:28" x14ac:dyDescent="0.25">
      <c r="A932" s="41">
        <v>45415</v>
      </c>
      <c r="B932" s="44" t="str">
        <f t="shared" si="183"/>
        <v>May</v>
      </c>
      <c r="C932" s="16" t="s">
        <v>53</v>
      </c>
      <c r="D932" s="16"/>
      <c r="E932" s="16" t="s">
        <v>141</v>
      </c>
      <c r="F932" s="16" t="s">
        <v>219</v>
      </c>
      <c r="G932" s="20" t="str">
        <f>IFERROR(VLOOKUP(F932,Sheet2!A:F,2,0),"")</f>
        <v>Club Whiskey</v>
      </c>
      <c r="H932" s="44">
        <f>IFERROR(VLOOKUP(F932,Sheet2!A:G,7,0),"")</f>
        <v>65</v>
      </c>
      <c r="I932" s="56">
        <f t="shared" si="195"/>
        <v>877.5</v>
      </c>
      <c r="J932" s="17">
        <v>88</v>
      </c>
      <c r="K932" s="21">
        <v>150</v>
      </c>
      <c r="L932" s="21">
        <v>0</v>
      </c>
      <c r="M932" s="21">
        <v>0</v>
      </c>
      <c r="N932" s="19">
        <f t="shared" si="184"/>
        <v>150</v>
      </c>
      <c r="O932" s="20">
        <v>1</v>
      </c>
      <c r="P932" s="20">
        <f>IFERROR(VLOOKUP(F932,Sheet2!$A:$F,4,0),"")</f>
        <v>1160.02</v>
      </c>
      <c r="Q932" s="20">
        <f>IFERROR(VLOOKUP(F932,Sheet2!$A:$F,5,0),"")</f>
        <v>1188.9000000000001</v>
      </c>
      <c r="R932" s="20">
        <f>IFERROR(VLOOKUP(F932,Sheet2!$A:$F,6,0),"")</f>
        <v>1270.83</v>
      </c>
      <c r="S932" s="48">
        <f t="shared" si="185"/>
        <v>174003</v>
      </c>
      <c r="T932" s="48">
        <f t="shared" si="186"/>
        <v>0</v>
      </c>
      <c r="U932" s="48">
        <f t="shared" si="187"/>
        <v>0</v>
      </c>
      <c r="V932" s="48">
        <f t="shared" si="188"/>
        <v>174003</v>
      </c>
      <c r="W932" s="48">
        <f t="shared" si="189"/>
        <v>93892.5</v>
      </c>
      <c r="X932" s="48">
        <f t="shared" si="190"/>
        <v>1316.25</v>
      </c>
      <c r="Y932" s="48">
        <f t="shared" si="191"/>
        <v>2692.1174999999998</v>
      </c>
      <c r="Z932" s="48">
        <f t="shared" si="192"/>
        <v>269.21174999999999</v>
      </c>
      <c r="AA932" s="48">
        <f t="shared" si="193"/>
        <v>2721.7307925</v>
      </c>
      <c r="AB932" s="42">
        <f t="shared" si="194"/>
        <v>274894.81004250003</v>
      </c>
    </row>
    <row r="933" spans="1:28" x14ac:dyDescent="0.25">
      <c r="A933" s="41">
        <v>45415</v>
      </c>
      <c r="B933" s="44" t="str">
        <f t="shared" si="183"/>
        <v>May</v>
      </c>
      <c r="C933" s="16" t="s">
        <v>44</v>
      </c>
      <c r="D933" s="16"/>
      <c r="E933" s="16" t="s">
        <v>84</v>
      </c>
      <c r="F933" s="16" t="s">
        <v>223</v>
      </c>
      <c r="G933" s="20" t="str">
        <f>IFERROR(VLOOKUP(F933,Sheet2!A:F,2,0),"")</f>
        <v>Jalwa Mota Santra</v>
      </c>
      <c r="H933" s="44">
        <f>IFERROR(VLOOKUP(F933,Sheet2!A:G,7,0),"")</f>
        <v>50</v>
      </c>
      <c r="I933" s="56">
        <f t="shared" si="195"/>
        <v>3150</v>
      </c>
      <c r="J933" s="17">
        <v>141</v>
      </c>
      <c r="K933" s="21">
        <v>300</v>
      </c>
      <c r="L933" s="21">
        <v>300</v>
      </c>
      <c r="M933" s="21">
        <v>100</v>
      </c>
      <c r="N933" s="19">
        <f t="shared" si="184"/>
        <v>700</v>
      </c>
      <c r="O933" s="20">
        <v>1</v>
      </c>
      <c r="P933" s="20">
        <f>IFERROR(VLOOKUP(F933,Sheet2!$A:$F,4,0),"")</f>
        <v>919.43</v>
      </c>
      <c r="Q933" s="20">
        <f>IFERROR(VLOOKUP(F933,Sheet2!$A:$F,5,0),"")</f>
        <v>948.3</v>
      </c>
      <c r="R933" s="20">
        <f>IFERROR(VLOOKUP(F933,Sheet2!$A:$F,6,0),"")</f>
        <v>1030.25</v>
      </c>
      <c r="S933" s="48">
        <f t="shared" si="185"/>
        <v>275829</v>
      </c>
      <c r="T933" s="48">
        <f t="shared" si="186"/>
        <v>284490</v>
      </c>
      <c r="U933" s="48">
        <f t="shared" si="187"/>
        <v>103025</v>
      </c>
      <c r="V933" s="48">
        <f t="shared" si="188"/>
        <v>663344</v>
      </c>
      <c r="W933" s="48">
        <f t="shared" si="189"/>
        <v>337050</v>
      </c>
      <c r="X933" s="48">
        <f t="shared" si="190"/>
        <v>4725</v>
      </c>
      <c r="Y933" s="48">
        <f t="shared" si="191"/>
        <v>10051.19</v>
      </c>
      <c r="Z933" s="48">
        <f t="shared" si="192"/>
        <v>1005.1190000000001</v>
      </c>
      <c r="AA933" s="48">
        <f t="shared" si="193"/>
        <v>10161.753089999998</v>
      </c>
      <c r="AB933" s="42">
        <f t="shared" si="194"/>
        <v>1026337.0620899999</v>
      </c>
    </row>
    <row r="934" spans="1:28" x14ac:dyDescent="0.25">
      <c r="A934" s="41">
        <v>45415</v>
      </c>
      <c r="B934" s="44" t="str">
        <f t="shared" si="183"/>
        <v>May</v>
      </c>
      <c r="C934" s="16" t="s">
        <v>44</v>
      </c>
      <c r="D934" s="16"/>
      <c r="E934" s="16" t="s">
        <v>84</v>
      </c>
      <c r="F934" s="16" t="s">
        <v>216</v>
      </c>
      <c r="G934" s="20" t="str">
        <f>IFERROR(VLOOKUP(F934,Sheet2!A:F,2,0),"")</f>
        <v>Jugni Saunfi</v>
      </c>
      <c r="H934" s="44">
        <f>IFERROR(VLOOKUP(F934,Sheet2!A:G,7,0),"")</f>
        <v>50</v>
      </c>
      <c r="I934" s="56">
        <f t="shared" si="195"/>
        <v>3150</v>
      </c>
      <c r="J934" s="17">
        <v>142</v>
      </c>
      <c r="K934" s="21">
        <v>300</v>
      </c>
      <c r="L934" s="21">
        <v>300</v>
      </c>
      <c r="M934" s="21">
        <v>100</v>
      </c>
      <c r="N934" s="19">
        <f t="shared" si="184"/>
        <v>700</v>
      </c>
      <c r="O934" s="20">
        <v>1</v>
      </c>
      <c r="P934" s="20">
        <f>IFERROR(VLOOKUP(F934,Sheet2!$A:$F,4,0),"")</f>
        <v>919.43</v>
      </c>
      <c r="Q934" s="20">
        <f>IFERROR(VLOOKUP(F934,Sheet2!$A:$F,5,0),"")</f>
        <v>948.3</v>
      </c>
      <c r="R934" s="20">
        <f>IFERROR(VLOOKUP(F934,Sheet2!$A:$F,6,0),"")</f>
        <v>1030.25</v>
      </c>
      <c r="S934" s="48">
        <f t="shared" si="185"/>
        <v>275829</v>
      </c>
      <c r="T934" s="48">
        <f t="shared" si="186"/>
        <v>284490</v>
      </c>
      <c r="U934" s="48">
        <f t="shared" si="187"/>
        <v>103025</v>
      </c>
      <c r="V934" s="48">
        <f t="shared" si="188"/>
        <v>663344</v>
      </c>
      <c r="W934" s="48">
        <f t="shared" si="189"/>
        <v>337050</v>
      </c>
      <c r="X934" s="48">
        <f t="shared" si="190"/>
        <v>4725</v>
      </c>
      <c r="Y934" s="48">
        <f t="shared" si="191"/>
        <v>10051.19</v>
      </c>
      <c r="Z934" s="48">
        <f t="shared" si="192"/>
        <v>1005.1190000000001</v>
      </c>
      <c r="AA934" s="48">
        <f t="shared" si="193"/>
        <v>10161.753089999998</v>
      </c>
      <c r="AB934" s="42">
        <f t="shared" si="194"/>
        <v>1026337.0620899999</v>
      </c>
    </row>
    <row r="935" spans="1:28" x14ac:dyDescent="0.25">
      <c r="A935" s="41">
        <v>45415</v>
      </c>
      <c r="B935" s="44" t="str">
        <f t="shared" si="183"/>
        <v>May</v>
      </c>
      <c r="C935" s="16" t="s">
        <v>3</v>
      </c>
      <c r="D935" s="16"/>
      <c r="E935" s="16" t="s">
        <v>158</v>
      </c>
      <c r="F935" s="16" t="s">
        <v>217</v>
      </c>
      <c r="G935" s="20" t="str">
        <f>IFERROR(VLOOKUP(F935,Sheet2!A:F,2,0),"")</f>
        <v>Dollar Rum</v>
      </c>
      <c r="H935" s="44">
        <f>IFERROR(VLOOKUP(F935,Sheet2!A:G,7,0),"")</f>
        <v>65</v>
      </c>
      <c r="I935" s="56">
        <f t="shared" si="195"/>
        <v>877.5</v>
      </c>
      <c r="J935" s="17">
        <v>233</v>
      </c>
      <c r="K935" s="21">
        <v>0</v>
      </c>
      <c r="L935" s="21">
        <v>0</v>
      </c>
      <c r="M935" s="21">
        <v>150</v>
      </c>
      <c r="N935" s="19">
        <f t="shared" si="184"/>
        <v>150</v>
      </c>
      <c r="O935" s="20">
        <v>1</v>
      </c>
      <c r="P935" s="20">
        <f>IFERROR(VLOOKUP(F935,Sheet2!$A:$F,4,0),"")</f>
        <v>1161.27</v>
      </c>
      <c r="Q935" s="20">
        <f>IFERROR(VLOOKUP(F935,Sheet2!$A:$F,5,0),"")</f>
        <v>1190.1300000000001</v>
      </c>
      <c r="R935" s="20">
        <f>IFERROR(VLOOKUP(F935,Sheet2!$A:$F,6,0),"")</f>
        <v>1272.08</v>
      </c>
      <c r="S935" s="48">
        <f t="shared" si="185"/>
        <v>0</v>
      </c>
      <c r="T935" s="48">
        <f t="shared" si="186"/>
        <v>0</v>
      </c>
      <c r="U935" s="48">
        <f t="shared" si="187"/>
        <v>190812</v>
      </c>
      <c r="V935" s="48">
        <f t="shared" si="188"/>
        <v>190812</v>
      </c>
      <c r="W935" s="48">
        <f t="shared" si="189"/>
        <v>93892.5</v>
      </c>
      <c r="X935" s="48">
        <f t="shared" si="190"/>
        <v>1316.25</v>
      </c>
      <c r="Y935" s="48">
        <f t="shared" si="191"/>
        <v>2860.2075</v>
      </c>
      <c r="Z935" s="48">
        <f t="shared" si="192"/>
        <v>286.02075000000002</v>
      </c>
      <c r="AA935" s="48">
        <f t="shared" si="193"/>
        <v>2891.6697825000006</v>
      </c>
      <c r="AB935" s="42">
        <f t="shared" si="194"/>
        <v>292058.64803250006</v>
      </c>
    </row>
    <row r="936" spans="1:28" x14ac:dyDescent="0.25">
      <c r="A936" s="41">
        <v>45415</v>
      </c>
      <c r="B936" s="44" t="str">
        <f t="shared" si="183"/>
        <v>May</v>
      </c>
      <c r="C936" s="16" t="s">
        <v>3</v>
      </c>
      <c r="D936" s="16"/>
      <c r="E936" s="16" t="s">
        <v>158</v>
      </c>
      <c r="F936" s="16" t="s">
        <v>217</v>
      </c>
      <c r="G936" s="20" t="str">
        <f>IFERROR(VLOOKUP(F936,Sheet2!A:F,2,0),"")</f>
        <v>Dollar Rum</v>
      </c>
      <c r="H936" s="44">
        <f>IFERROR(VLOOKUP(F936,Sheet2!A:G,7,0),"")</f>
        <v>65</v>
      </c>
      <c r="I936" s="56">
        <f t="shared" si="195"/>
        <v>877.5</v>
      </c>
      <c r="J936" s="17">
        <v>234</v>
      </c>
      <c r="K936" s="21">
        <v>0</v>
      </c>
      <c r="L936" s="21">
        <v>0</v>
      </c>
      <c r="M936" s="21">
        <v>150</v>
      </c>
      <c r="N936" s="19">
        <f t="shared" si="184"/>
        <v>150</v>
      </c>
      <c r="O936" s="20">
        <v>1</v>
      </c>
      <c r="P936" s="20">
        <f>IFERROR(VLOOKUP(F936,Sheet2!$A:$F,4,0),"")</f>
        <v>1161.27</v>
      </c>
      <c r="Q936" s="20">
        <f>IFERROR(VLOOKUP(F936,Sheet2!$A:$F,5,0),"")</f>
        <v>1190.1300000000001</v>
      </c>
      <c r="R936" s="20">
        <f>IFERROR(VLOOKUP(F936,Sheet2!$A:$F,6,0),"")</f>
        <v>1272.08</v>
      </c>
      <c r="S936" s="48">
        <f t="shared" si="185"/>
        <v>0</v>
      </c>
      <c r="T936" s="48">
        <f t="shared" si="186"/>
        <v>0</v>
      </c>
      <c r="U936" s="48">
        <f t="shared" si="187"/>
        <v>190812</v>
      </c>
      <c r="V936" s="48">
        <f t="shared" si="188"/>
        <v>190812</v>
      </c>
      <c r="W936" s="48">
        <f t="shared" si="189"/>
        <v>93892.5</v>
      </c>
      <c r="X936" s="48">
        <f t="shared" si="190"/>
        <v>1316.25</v>
      </c>
      <c r="Y936" s="48">
        <f t="shared" si="191"/>
        <v>2860.2075</v>
      </c>
      <c r="Z936" s="48">
        <f t="shared" si="192"/>
        <v>286.02075000000002</v>
      </c>
      <c r="AA936" s="48">
        <f t="shared" si="193"/>
        <v>2891.6697825000006</v>
      </c>
      <c r="AB936" s="42">
        <f t="shared" si="194"/>
        <v>292058.64803250006</v>
      </c>
    </row>
    <row r="937" spans="1:28" x14ac:dyDescent="0.25">
      <c r="A937" s="41">
        <v>45415</v>
      </c>
      <c r="B937" s="44" t="str">
        <f t="shared" si="183"/>
        <v>May</v>
      </c>
      <c r="C937" s="16" t="s">
        <v>3</v>
      </c>
      <c r="D937" s="16"/>
      <c r="E937" s="16" t="s">
        <v>41</v>
      </c>
      <c r="F937" s="16" t="s">
        <v>219</v>
      </c>
      <c r="G937" s="20" t="str">
        <f>IFERROR(VLOOKUP(F937,Sheet2!A:F,2,0),"")</f>
        <v>Club Whiskey</v>
      </c>
      <c r="H937" s="44">
        <f>IFERROR(VLOOKUP(F937,Sheet2!A:G,7,0),"")</f>
        <v>65</v>
      </c>
      <c r="I937" s="56">
        <f t="shared" si="195"/>
        <v>1755</v>
      </c>
      <c r="J937" s="17">
        <v>235</v>
      </c>
      <c r="K937" s="21">
        <v>120</v>
      </c>
      <c r="L937" s="21">
        <v>150</v>
      </c>
      <c r="M937" s="21">
        <v>30</v>
      </c>
      <c r="N937" s="19">
        <f t="shared" si="184"/>
        <v>300</v>
      </c>
      <c r="O937" s="20">
        <v>1</v>
      </c>
      <c r="P937" s="20">
        <f>IFERROR(VLOOKUP(F937,Sheet2!$A:$F,4,0),"")</f>
        <v>1160.02</v>
      </c>
      <c r="Q937" s="20">
        <f>IFERROR(VLOOKUP(F937,Sheet2!$A:$F,5,0),"")</f>
        <v>1188.9000000000001</v>
      </c>
      <c r="R937" s="20">
        <f>IFERROR(VLOOKUP(F937,Sheet2!$A:$F,6,0),"")</f>
        <v>1270.83</v>
      </c>
      <c r="S937" s="48">
        <f t="shared" si="185"/>
        <v>139202.4</v>
      </c>
      <c r="T937" s="48">
        <f t="shared" si="186"/>
        <v>178335</v>
      </c>
      <c r="U937" s="48">
        <f t="shared" si="187"/>
        <v>38124.899999999994</v>
      </c>
      <c r="V937" s="48">
        <f t="shared" si="188"/>
        <v>355662.30000000005</v>
      </c>
      <c r="W937" s="48">
        <f t="shared" si="189"/>
        <v>187785</v>
      </c>
      <c r="X937" s="48">
        <f t="shared" si="190"/>
        <v>2632.5</v>
      </c>
      <c r="Y937" s="48">
        <f t="shared" si="191"/>
        <v>5460.7980000000007</v>
      </c>
      <c r="Z937" s="48">
        <f t="shared" si="192"/>
        <v>546.07980000000009</v>
      </c>
      <c r="AA937" s="48">
        <f t="shared" si="193"/>
        <v>5520.8667779999996</v>
      </c>
      <c r="AB937" s="42">
        <f t="shared" si="194"/>
        <v>557607.54457799997</v>
      </c>
    </row>
    <row r="938" spans="1:28" x14ac:dyDescent="0.25">
      <c r="A938" s="41">
        <v>45415</v>
      </c>
      <c r="B938" s="44" t="str">
        <f t="shared" si="183"/>
        <v>May</v>
      </c>
      <c r="C938" s="16" t="s">
        <v>3</v>
      </c>
      <c r="D938" s="16"/>
      <c r="E938" s="16" t="s">
        <v>16</v>
      </c>
      <c r="F938" s="16" t="s">
        <v>217</v>
      </c>
      <c r="G938" s="20" t="str">
        <f>IFERROR(VLOOKUP(F938,Sheet2!A:F,2,0),"")</f>
        <v>Dollar Rum</v>
      </c>
      <c r="H938" s="44">
        <f>IFERROR(VLOOKUP(F938,Sheet2!A:G,7,0),"")</f>
        <v>65</v>
      </c>
      <c r="I938" s="56">
        <f t="shared" si="195"/>
        <v>1755</v>
      </c>
      <c r="J938" s="17">
        <v>236</v>
      </c>
      <c r="K938" s="21">
        <v>100</v>
      </c>
      <c r="L938" s="21">
        <v>100</v>
      </c>
      <c r="M938" s="21">
        <v>100</v>
      </c>
      <c r="N938" s="19">
        <f t="shared" si="184"/>
        <v>300</v>
      </c>
      <c r="O938" s="20">
        <v>1</v>
      </c>
      <c r="P938" s="20">
        <f>IFERROR(VLOOKUP(F938,Sheet2!$A:$F,4,0),"")</f>
        <v>1161.27</v>
      </c>
      <c r="Q938" s="20">
        <f>IFERROR(VLOOKUP(F938,Sheet2!$A:$F,5,0),"")</f>
        <v>1190.1300000000001</v>
      </c>
      <c r="R938" s="20">
        <f>IFERROR(VLOOKUP(F938,Sheet2!$A:$F,6,0),"")</f>
        <v>1272.08</v>
      </c>
      <c r="S938" s="48">
        <f t="shared" si="185"/>
        <v>116127</v>
      </c>
      <c r="T938" s="48">
        <f t="shared" si="186"/>
        <v>119013.00000000001</v>
      </c>
      <c r="U938" s="48">
        <f t="shared" si="187"/>
        <v>127208</v>
      </c>
      <c r="V938" s="48">
        <f t="shared" si="188"/>
        <v>362348</v>
      </c>
      <c r="W938" s="48">
        <f t="shared" si="189"/>
        <v>187785</v>
      </c>
      <c r="X938" s="48">
        <f t="shared" si="190"/>
        <v>2632.5</v>
      </c>
      <c r="Y938" s="48">
        <f t="shared" si="191"/>
        <v>5527.6549999999997</v>
      </c>
      <c r="Z938" s="48">
        <f t="shared" si="192"/>
        <v>552.76549999999997</v>
      </c>
      <c r="AA938" s="48">
        <f t="shared" si="193"/>
        <v>5588.4592050000001</v>
      </c>
      <c r="AB938" s="42">
        <f t="shared" si="194"/>
        <v>564434.37970499997</v>
      </c>
    </row>
    <row r="939" spans="1:28" x14ac:dyDescent="0.25">
      <c r="A939" s="41">
        <v>45415</v>
      </c>
      <c r="B939" s="44" t="str">
        <f t="shared" si="183"/>
        <v>May</v>
      </c>
      <c r="C939" s="16" t="s">
        <v>3</v>
      </c>
      <c r="D939" s="16"/>
      <c r="E939" s="16" t="s">
        <v>16</v>
      </c>
      <c r="F939" s="16" t="s">
        <v>217</v>
      </c>
      <c r="G939" s="20" t="str">
        <f>IFERROR(VLOOKUP(F939,Sheet2!A:F,2,0),"")</f>
        <v>Dollar Rum</v>
      </c>
      <c r="H939" s="44">
        <f>IFERROR(VLOOKUP(F939,Sheet2!A:G,7,0),"")</f>
        <v>65</v>
      </c>
      <c r="I939" s="56">
        <f t="shared" si="195"/>
        <v>1755</v>
      </c>
      <c r="J939" s="17">
        <v>237</v>
      </c>
      <c r="K939" s="21">
        <v>100</v>
      </c>
      <c r="L939" s="21">
        <v>100</v>
      </c>
      <c r="M939" s="21">
        <v>100</v>
      </c>
      <c r="N939" s="19">
        <f t="shared" si="184"/>
        <v>300</v>
      </c>
      <c r="O939" s="20">
        <v>1</v>
      </c>
      <c r="P939" s="20">
        <f>IFERROR(VLOOKUP(F939,Sheet2!$A:$F,4,0),"")</f>
        <v>1161.27</v>
      </c>
      <c r="Q939" s="20">
        <f>IFERROR(VLOOKUP(F939,Sheet2!$A:$F,5,0),"")</f>
        <v>1190.1300000000001</v>
      </c>
      <c r="R939" s="20">
        <f>IFERROR(VLOOKUP(F939,Sheet2!$A:$F,6,0),"")</f>
        <v>1272.08</v>
      </c>
      <c r="S939" s="48">
        <f t="shared" si="185"/>
        <v>116127</v>
      </c>
      <c r="T939" s="48">
        <f t="shared" si="186"/>
        <v>119013.00000000001</v>
      </c>
      <c r="U939" s="48">
        <f t="shared" si="187"/>
        <v>127208</v>
      </c>
      <c r="V939" s="48">
        <f t="shared" si="188"/>
        <v>362348</v>
      </c>
      <c r="W939" s="48">
        <f t="shared" si="189"/>
        <v>187785</v>
      </c>
      <c r="X939" s="48">
        <f t="shared" si="190"/>
        <v>2632.5</v>
      </c>
      <c r="Y939" s="48">
        <f t="shared" si="191"/>
        <v>5527.6549999999997</v>
      </c>
      <c r="Z939" s="48">
        <f t="shared" si="192"/>
        <v>552.76549999999997</v>
      </c>
      <c r="AA939" s="48">
        <f t="shared" si="193"/>
        <v>5588.4592050000001</v>
      </c>
      <c r="AB939" s="42">
        <f t="shared" si="194"/>
        <v>564434.37970499997</v>
      </c>
    </row>
    <row r="940" spans="1:28" x14ac:dyDescent="0.25">
      <c r="A940" s="41">
        <v>45415</v>
      </c>
      <c r="B940" s="44" t="str">
        <f t="shared" si="183"/>
        <v>May</v>
      </c>
      <c r="C940" s="16" t="s">
        <v>3</v>
      </c>
      <c r="D940" s="16"/>
      <c r="E940" s="16" t="s">
        <v>16</v>
      </c>
      <c r="F940" s="16" t="s">
        <v>217</v>
      </c>
      <c r="G940" s="20" t="str">
        <f>IFERROR(VLOOKUP(F940,Sheet2!A:F,2,0),"")</f>
        <v>Dollar Rum</v>
      </c>
      <c r="H940" s="44">
        <f>IFERROR(VLOOKUP(F940,Sheet2!A:G,7,0),"")</f>
        <v>65</v>
      </c>
      <c r="I940" s="56">
        <f t="shared" si="195"/>
        <v>1521</v>
      </c>
      <c r="J940" s="17">
        <v>238</v>
      </c>
      <c r="K940" s="21">
        <v>100</v>
      </c>
      <c r="L940" s="21">
        <v>100</v>
      </c>
      <c r="M940" s="21">
        <v>60</v>
      </c>
      <c r="N940" s="19">
        <f t="shared" si="184"/>
        <v>260</v>
      </c>
      <c r="O940" s="20">
        <v>1</v>
      </c>
      <c r="P940" s="20">
        <f>IFERROR(VLOOKUP(F940,Sheet2!$A:$F,4,0),"")</f>
        <v>1161.27</v>
      </c>
      <c r="Q940" s="20">
        <f>IFERROR(VLOOKUP(F940,Sheet2!$A:$F,5,0),"")</f>
        <v>1190.1300000000001</v>
      </c>
      <c r="R940" s="20">
        <f>IFERROR(VLOOKUP(F940,Sheet2!$A:$F,6,0),"")</f>
        <v>1272.08</v>
      </c>
      <c r="S940" s="48">
        <f t="shared" si="185"/>
        <v>116127</v>
      </c>
      <c r="T940" s="48">
        <f t="shared" si="186"/>
        <v>119013.00000000001</v>
      </c>
      <c r="U940" s="48">
        <f t="shared" si="187"/>
        <v>76324.799999999988</v>
      </c>
      <c r="V940" s="48">
        <f t="shared" si="188"/>
        <v>311464.8</v>
      </c>
      <c r="W940" s="48">
        <f t="shared" si="189"/>
        <v>162747</v>
      </c>
      <c r="X940" s="48">
        <f t="shared" si="190"/>
        <v>2281.5</v>
      </c>
      <c r="Y940" s="48">
        <f t="shared" si="191"/>
        <v>4764.933</v>
      </c>
      <c r="Z940" s="48">
        <f t="shared" si="192"/>
        <v>476.49330000000003</v>
      </c>
      <c r="AA940" s="48">
        <f t="shared" si="193"/>
        <v>4817.3472629999997</v>
      </c>
      <c r="AB940" s="42">
        <f t="shared" si="194"/>
        <v>486552.07356299995</v>
      </c>
    </row>
    <row r="941" spans="1:28" x14ac:dyDescent="0.25">
      <c r="A941" s="41">
        <v>45415</v>
      </c>
      <c r="B941" s="44" t="str">
        <f t="shared" si="183"/>
        <v>May</v>
      </c>
      <c r="C941" s="16" t="s">
        <v>3</v>
      </c>
      <c r="D941" s="16"/>
      <c r="E941" s="16" t="s">
        <v>16</v>
      </c>
      <c r="F941" s="16" t="s">
        <v>219</v>
      </c>
      <c r="G941" s="20" t="str">
        <f>IFERROR(VLOOKUP(F941,Sheet2!A:F,2,0),"")</f>
        <v>Club Whiskey</v>
      </c>
      <c r="H941" s="44">
        <f>IFERROR(VLOOKUP(F941,Sheet2!A:G,7,0),"")</f>
        <v>65</v>
      </c>
      <c r="I941" s="56">
        <f t="shared" si="195"/>
        <v>292.5</v>
      </c>
      <c r="J941" s="17">
        <v>238</v>
      </c>
      <c r="K941" s="21">
        <v>50</v>
      </c>
      <c r="L941" s="21">
        <v>0</v>
      </c>
      <c r="M941" s="21">
        <v>0</v>
      </c>
      <c r="N941" s="19">
        <f t="shared" si="184"/>
        <v>50</v>
      </c>
      <c r="O941" s="20">
        <v>1</v>
      </c>
      <c r="P941" s="20">
        <f>IFERROR(VLOOKUP(F941,Sheet2!$A:$F,4,0),"")</f>
        <v>1160.02</v>
      </c>
      <c r="Q941" s="20">
        <f>IFERROR(VLOOKUP(F941,Sheet2!$A:$F,5,0),"")</f>
        <v>1188.9000000000001</v>
      </c>
      <c r="R941" s="20">
        <f>IFERROR(VLOOKUP(F941,Sheet2!$A:$F,6,0),"")</f>
        <v>1270.83</v>
      </c>
      <c r="S941" s="48">
        <f t="shared" si="185"/>
        <v>58001</v>
      </c>
      <c r="T941" s="48">
        <f t="shared" si="186"/>
        <v>0</v>
      </c>
      <c r="U941" s="48">
        <f t="shared" si="187"/>
        <v>0</v>
      </c>
      <c r="V941" s="48">
        <f t="shared" si="188"/>
        <v>58001</v>
      </c>
      <c r="W941" s="48">
        <f t="shared" si="189"/>
        <v>31297.5</v>
      </c>
      <c r="X941" s="48">
        <f t="shared" si="190"/>
        <v>438.75</v>
      </c>
      <c r="Y941" s="48">
        <f t="shared" si="191"/>
        <v>897.37250000000006</v>
      </c>
      <c r="Z941" s="48">
        <f t="shared" si="192"/>
        <v>89.737250000000017</v>
      </c>
      <c r="AA941" s="48">
        <f t="shared" si="193"/>
        <v>907.24359750000008</v>
      </c>
      <c r="AB941" s="42">
        <f t="shared" si="194"/>
        <v>91631.6033475</v>
      </c>
    </row>
    <row r="942" spans="1:28" x14ac:dyDescent="0.25">
      <c r="A942" s="41">
        <v>45415</v>
      </c>
      <c r="B942" s="44" t="str">
        <f t="shared" si="183"/>
        <v>May</v>
      </c>
      <c r="C942" s="16" t="s">
        <v>3</v>
      </c>
      <c r="D942" s="16"/>
      <c r="E942" s="16" t="s">
        <v>16</v>
      </c>
      <c r="F942" s="16" t="s">
        <v>221</v>
      </c>
      <c r="G942" s="20" t="str">
        <f>IFERROR(VLOOKUP(F942,Sheet2!A:F,2,0),"")</f>
        <v>Jugni Apple Vodka</v>
      </c>
      <c r="H942" s="44">
        <f>IFERROR(VLOOKUP(F942,Sheet2!A:G,7,0),"")</f>
        <v>50</v>
      </c>
      <c r="I942" s="56">
        <f t="shared" si="195"/>
        <v>76.5</v>
      </c>
      <c r="J942" s="17">
        <v>239</v>
      </c>
      <c r="K942" s="21">
        <v>17</v>
      </c>
      <c r="L942" s="21">
        <v>0</v>
      </c>
      <c r="M942" s="21">
        <v>0</v>
      </c>
      <c r="N942" s="19">
        <f t="shared" si="184"/>
        <v>17</v>
      </c>
      <c r="O942" s="20">
        <v>1</v>
      </c>
      <c r="P942" s="20">
        <f>IFERROR(VLOOKUP(F942,Sheet2!$A:$F,4,0),"")</f>
        <v>919.43</v>
      </c>
      <c r="Q942" s="20">
        <f>IFERROR(VLOOKUP(F942,Sheet2!$A:$F,5,0),"")</f>
        <v>948.3</v>
      </c>
      <c r="R942" s="20">
        <f>IFERROR(VLOOKUP(F942,Sheet2!$A:$F,6,0),"")</f>
        <v>1030.25</v>
      </c>
      <c r="S942" s="48">
        <f t="shared" si="185"/>
        <v>15630.31</v>
      </c>
      <c r="T942" s="48">
        <f t="shared" si="186"/>
        <v>0</v>
      </c>
      <c r="U942" s="48">
        <f t="shared" si="187"/>
        <v>0</v>
      </c>
      <c r="V942" s="48">
        <f t="shared" si="188"/>
        <v>15630.31</v>
      </c>
      <c r="W942" s="48">
        <f t="shared" si="189"/>
        <v>8185.5</v>
      </c>
      <c r="X942" s="48">
        <f t="shared" si="190"/>
        <v>114.75</v>
      </c>
      <c r="Y942" s="48">
        <f t="shared" si="191"/>
        <v>239.30559999999997</v>
      </c>
      <c r="Z942" s="48">
        <f t="shared" si="192"/>
        <v>23.93056</v>
      </c>
      <c r="AA942" s="48">
        <f t="shared" si="193"/>
        <v>241.93796159999999</v>
      </c>
      <c r="AB942" s="42">
        <f t="shared" si="194"/>
        <v>24435.734121599999</v>
      </c>
    </row>
    <row r="943" spans="1:28" x14ac:dyDescent="0.25">
      <c r="A943" s="41">
        <v>45415</v>
      </c>
      <c r="B943" s="44" t="str">
        <f t="shared" si="183"/>
        <v>May</v>
      </c>
      <c r="C943" s="16" t="s">
        <v>3</v>
      </c>
      <c r="D943" s="16"/>
      <c r="E943" s="16" t="s">
        <v>16</v>
      </c>
      <c r="F943" s="16" t="s">
        <v>221</v>
      </c>
      <c r="G943" s="20" t="str">
        <f>IFERROR(VLOOKUP(F943,Sheet2!A:F,2,0),"")</f>
        <v>Jugni Apple Vodka</v>
      </c>
      <c r="H943" s="44">
        <f>IFERROR(VLOOKUP(F943,Sheet2!A:G,7,0),"")</f>
        <v>50</v>
      </c>
      <c r="I943" s="56">
        <f t="shared" si="195"/>
        <v>225</v>
      </c>
      <c r="J943" s="17">
        <v>239</v>
      </c>
      <c r="K943" s="21">
        <v>0</v>
      </c>
      <c r="L943" s="21">
        <v>50</v>
      </c>
      <c r="M943" s="21">
        <v>0</v>
      </c>
      <c r="N943" s="19">
        <f t="shared" si="184"/>
        <v>50</v>
      </c>
      <c r="O943" s="20">
        <v>1</v>
      </c>
      <c r="P943" s="20">
        <f>IFERROR(VLOOKUP(F943,Sheet2!$A:$F,4,0),"")</f>
        <v>919.43</v>
      </c>
      <c r="Q943" s="20">
        <f>IFERROR(VLOOKUP(F943,Sheet2!$A:$F,5,0),"")</f>
        <v>948.3</v>
      </c>
      <c r="R943" s="20">
        <f>IFERROR(VLOOKUP(F943,Sheet2!$A:$F,6,0),"")</f>
        <v>1030.25</v>
      </c>
      <c r="S943" s="48">
        <f t="shared" si="185"/>
        <v>0</v>
      </c>
      <c r="T943" s="48">
        <f t="shared" si="186"/>
        <v>47415</v>
      </c>
      <c r="U943" s="48">
        <f t="shared" si="187"/>
        <v>0</v>
      </c>
      <c r="V943" s="48">
        <f t="shared" si="188"/>
        <v>47415</v>
      </c>
      <c r="W943" s="48">
        <f t="shared" si="189"/>
        <v>24075</v>
      </c>
      <c r="X943" s="48">
        <f t="shared" si="190"/>
        <v>337.5</v>
      </c>
      <c r="Y943" s="48">
        <f t="shared" si="191"/>
        <v>718.27499999999998</v>
      </c>
      <c r="Z943" s="48">
        <f t="shared" si="192"/>
        <v>71.827500000000001</v>
      </c>
      <c r="AA943" s="48">
        <f t="shared" si="193"/>
        <v>726.17602499999998</v>
      </c>
      <c r="AB943" s="42">
        <f t="shared" si="194"/>
        <v>73343.778524999987</v>
      </c>
    </row>
    <row r="944" spans="1:28" x14ac:dyDescent="0.25">
      <c r="A944" s="41">
        <v>45415</v>
      </c>
      <c r="B944" s="44" t="str">
        <f t="shared" si="183"/>
        <v>May</v>
      </c>
      <c r="C944" s="16" t="s">
        <v>3</v>
      </c>
      <c r="D944" s="16"/>
      <c r="E944" s="16" t="s">
        <v>16</v>
      </c>
      <c r="F944" s="16" t="s">
        <v>219</v>
      </c>
      <c r="G944" s="20" t="str">
        <f>IFERROR(VLOOKUP(F944,Sheet2!A:F,2,0),"")</f>
        <v>Club Whiskey</v>
      </c>
      <c r="H944" s="44">
        <f>IFERROR(VLOOKUP(F944,Sheet2!A:G,7,0),"")</f>
        <v>65</v>
      </c>
      <c r="I944" s="56">
        <f t="shared" si="195"/>
        <v>585</v>
      </c>
      <c r="J944" s="17">
        <v>239</v>
      </c>
      <c r="K944" s="21">
        <v>0</v>
      </c>
      <c r="L944" s="21">
        <v>50</v>
      </c>
      <c r="M944" s="21">
        <v>50</v>
      </c>
      <c r="N944" s="19">
        <f t="shared" si="184"/>
        <v>100</v>
      </c>
      <c r="O944" s="20">
        <v>1</v>
      </c>
      <c r="P944" s="20">
        <f>IFERROR(VLOOKUP(F944,Sheet2!$A:$F,4,0),"")</f>
        <v>1160.02</v>
      </c>
      <c r="Q944" s="20">
        <f>IFERROR(VLOOKUP(F944,Sheet2!$A:$F,5,0),"")</f>
        <v>1188.9000000000001</v>
      </c>
      <c r="R944" s="20">
        <f>IFERROR(VLOOKUP(F944,Sheet2!$A:$F,6,0),"")</f>
        <v>1270.83</v>
      </c>
      <c r="S944" s="48">
        <f t="shared" si="185"/>
        <v>0</v>
      </c>
      <c r="T944" s="48">
        <f t="shared" si="186"/>
        <v>59445.000000000007</v>
      </c>
      <c r="U944" s="48">
        <f t="shared" si="187"/>
        <v>63541.5</v>
      </c>
      <c r="V944" s="48">
        <f t="shared" si="188"/>
        <v>122986.5</v>
      </c>
      <c r="W944" s="48">
        <f t="shared" si="189"/>
        <v>62595</v>
      </c>
      <c r="X944" s="48">
        <f t="shared" si="190"/>
        <v>877.5</v>
      </c>
      <c r="Y944" s="48">
        <f t="shared" si="191"/>
        <v>1864.5900000000001</v>
      </c>
      <c r="Z944" s="48">
        <f t="shared" si="192"/>
        <v>186.45900000000003</v>
      </c>
      <c r="AA944" s="48">
        <f t="shared" si="193"/>
        <v>1885.10049</v>
      </c>
      <c r="AB944" s="42">
        <f t="shared" si="194"/>
        <v>190395.14949000001</v>
      </c>
    </row>
    <row r="945" spans="1:28" x14ac:dyDescent="0.25">
      <c r="A945" s="41">
        <v>45415</v>
      </c>
      <c r="B945" s="44" t="str">
        <f t="shared" si="183"/>
        <v>May</v>
      </c>
      <c r="C945" s="16" t="s">
        <v>3</v>
      </c>
      <c r="D945" s="16"/>
      <c r="E945" s="16" t="s">
        <v>17</v>
      </c>
      <c r="F945" s="16" t="s">
        <v>219</v>
      </c>
      <c r="G945" s="20" t="str">
        <f>IFERROR(VLOOKUP(F945,Sheet2!A:F,2,0),"")</f>
        <v>Club Whiskey</v>
      </c>
      <c r="H945" s="44">
        <f>IFERROR(VLOOKUP(F945,Sheet2!A:G,7,0),"")</f>
        <v>65</v>
      </c>
      <c r="I945" s="56">
        <f t="shared" si="195"/>
        <v>702</v>
      </c>
      <c r="J945" s="17">
        <v>240</v>
      </c>
      <c r="K945" s="21">
        <v>20</v>
      </c>
      <c r="L945" s="21">
        <v>50</v>
      </c>
      <c r="M945" s="21">
        <v>50</v>
      </c>
      <c r="N945" s="19">
        <f t="shared" si="184"/>
        <v>120</v>
      </c>
      <c r="O945" s="20">
        <v>1</v>
      </c>
      <c r="P945" s="20">
        <f>IFERROR(VLOOKUP(F945,Sheet2!$A:$F,4,0),"")</f>
        <v>1160.02</v>
      </c>
      <c r="Q945" s="20">
        <f>IFERROR(VLOOKUP(F945,Sheet2!$A:$F,5,0),"")</f>
        <v>1188.9000000000001</v>
      </c>
      <c r="R945" s="20">
        <f>IFERROR(VLOOKUP(F945,Sheet2!$A:$F,6,0),"")</f>
        <v>1270.83</v>
      </c>
      <c r="S945" s="48">
        <f t="shared" si="185"/>
        <v>23200.400000000001</v>
      </c>
      <c r="T945" s="48">
        <f t="shared" si="186"/>
        <v>59445.000000000007</v>
      </c>
      <c r="U945" s="48">
        <f t="shared" si="187"/>
        <v>63541.5</v>
      </c>
      <c r="V945" s="48">
        <f t="shared" si="188"/>
        <v>146186.90000000002</v>
      </c>
      <c r="W945" s="48">
        <f t="shared" si="189"/>
        <v>75114</v>
      </c>
      <c r="X945" s="48">
        <f t="shared" si="190"/>
        <v>1053</v>
      </c>
      <c r="Y945" s="48">
        <f t="shared" si="191"/>
        <v>2223.5390000000002</v>
      </c>
      <c r="Z945" s="48">
        <f t="shared" si="192"/>
        <v>222.35390000000004</v>
      </c>
      <c r="AA945" s="48">
        <f t="shared" si="193"/>
        <v>2247.9979290000001</v>
      </c>
      <c r="AB945" s="42">
        <f t="shared" si="194"/>
        <v>227047.79082900001</v>
      </c>
    </row>
    <row r="946" spans="1:28" x14ac:dyDescent="0.25">
      <c r="A946" s="41">
        <v>45415</v>
      </c>
      <c r="B946" s="44" t="str">
        <f t="shared" si="183"/>
        <v>May</v>
      </c>
      <c r="C946" s="16" t="s">
        <v>3</v>
      </c>
      <c r="D946" s="16"/>
      <c r="E946" s="16" t="s">
        <v>17</v>
      </c>
      <c r="F946" s="16" t="s">
        <v>216</v>
      </c>
      <c r="G946" s="20" t="str">
        <f>IFERROR(VLOOKUP(F946,Sheet2!A:F,2,0),"")</f>
        <v>Jugni Saunfi</v>
      </c>
      <c r="H946" s="44">
        <f>IFERROR(VLOOKUP(F946,Sheet2!A:G,7,0),"")</f>
        <v>50</v>
      </c>
      <c r="I946" s="56">
        <f t="shared" si="195"/>
        <v>693</v>
      </c>
      <c r="J946" s="17">
        <v>240</v>
      </c>
      <c r="K946" s="21">
        <v>54</v>
      </c>
      <c r="L946" s="21">
        <v>50</v>
      </c>
      <c r="M946" s="21">
        <v>50</v>
      </c>
      <c r="N946" s="19">
        <f t="shared" si="184"/>
        <v>154</v>
      </c>
      <c r="O946" s="20">
        <v>1</v>
      </c>
      <c r="P946" s="20">
        <f>IFERROR(VLOOKUP(F946,Sheet2!$A:$F,4,0),"")</f>
        <v>919.43</v>
      </c>
      <c r="Q946" s="20">
        <f>IFERROR(VLOOKUP(F946,Sheet2!$A:$F,5,0),"")</f>
        <v>948.3</v>
      </c>
      <c r="R946" s="20">
        <f>IFERROR(VLOOKUP(F946,Sheet2!$A:$F,6,0),"")</f>
        <v>1030.25</v>
      </c>
      <c r="S946" s="48">
        <f t="shared" si="185"/>
        <v>49649.219999999994</v>
      </c>
      <c r="T946" s="48">
        <f t="shared" si="186"/>
        <v>47415</v>
      </c>
      <c r="U946" s="48">
        <f t="shared" si="187"/>
        <v>51512.5</v>
      </c>
      <c r="V946" s="48">
        <f t="shared" si="188"/>
        <v>148576.72</v>
      </c>
      <c r="W946" s="48">
        <f t="shared" si="189"/>
        <v>74151</v>
      </c>
      <c r="X946" s="48">
        <f t="shared" si="190"/>
        <v>1039.5</v>
      </c>
      <c r="Y946" s="48">
        <f t="shared" si="191"/>
        <v>2237.6722</v>
      </c>
      <c r="Z946" s="48">
        <f t="shared" si="192"/>
        <v>223.76722000000001</v>
      </c>
      <c r="AA946" s="48">
        <f t="shared" si="193"/>
        <v>2262.2865942000003</v>
      </c>
      <c r="AB946" s="42">
        <f t="shared" si="194"/>
        <v>228490.94601420002</v>
      </c>
    </row>
    <row r="947" spans="1:28" x14ac:dyDescent="0.25">
      <c r="A947" s="41">
        <v>45415</v>
      </c>
      <c r="B947" s="44" t="str">
        <f t="shared" si="183"/>
        <v>May</v>
      </c>
      <c r="C947" s="16" t="s">
        <v>3</v>
      </c>
      <c r="D947" s="16"/>
      <c r="E947" s="16" t="s">
        <v>35</v>
      </c>
      <c r="F947" s="16" t="s">
        <v>216</v>
      </c>
      <c r="G947" s="20" t="str">
        <f>IFERROR(VLOOKUP(F947,Sheet2!A:F,2,0),"")</f>
        <v>Jugni Saunfi</v>
      </c>
      <c r="H947" s="44">
        <f>IFERROR(VLOOKUP(F947,Sheet2!A:G,7,0),"")</f>
        <v>50</v>
      </c>
      <c r="I947" s="56">
        <f t="shared" si="195"/>
        <v>900</v>
      </c>
      <c r="J947" s="17">
        <v>241</v>
      </c>
      <c r="K947" s="21">
        <v>0</v>
      </c>
      <c r="L947" s="21">
        <v>200</v>
      </c>
      <c r="M947" s="21">
        <v>0</v>
      </c>
      <c r="N947" s="19">
        <f t="shared" si="184"/>
        <v>200</v>
      </c>
      <c r="O947" s="20">
        <v>1</v>
      </c>
      <c r="P947" s="20">
        <f>IFERROR(VLOOKUP(F947,Sheet2!$A:$F,4,0),"")</f>
        <v>919.43</v>
      </c>
      <c r="Q947" s="20">
        <f>IFERROR(VLOOKUP(F947,Sheet2!$A:$F,5,0),"")</f>
        <v>948.3</v>
      </c>
      <c r="R947" s="20">
        <f>IFERROR(VLOOKUP(F947,Sheet2!$A:$F,6,0),"")</f>
        <v>1030.25</v>
      </c>
      <c r="S947" s="48">
        <f t="shared" si="185"/>
        <v>0</v>
      </c>
      <c r="T947" s="48">
        <f t="shared" si="186"/>
        <v>189660</v>
      </c>
      <c r="U947" s="48">
        <f t="shared" si="187"/>
        <v>0</v>
      </c>
      <c r="V947" s="48">
        <f t="shared" si="188"/>
        <v>189660</v>
      </c>
      <c r="W947" s="48">
        <f t="shared" si="189"/>
        <v>96300</v>
      </c>
      <c r="X947" s="48">
        <f t="shared" si="190"/>
        <v>1350</v>
      </c>
      <c r="Y947" s="48">
        <f t="shared" si="191"/>
        <v>2873.1</v>
      </c>
      <c r="Z947" s="48">
        <f t="shared" si="192"/>
        <v>287.31</v>
      </c>
      <c r="AA947" s="48">
        <f t="shared" si="193"/>
        <v>2904.7040999999999</v>
      </c>
      <c r="AB947" s="42">
        <f t="shared" si="194"/>
        <v>293375.11409999995</v>
      </c>
    </row>
    <row r="948" spans="1:28" x14ac:dyDescent="0.25">
      <c r="A948" s="41">
        <v>45415</v>
      </c>
      <c r="B948" s="44" t="str">
        <f t="shared" si="183"/>
        <v>May</v>
      </c>
      <c r="C948" s="16" t="s">
        <v>3</v>
      </c>
      <c r="D948" s="16"/>
      <c r="E948" s="16" t="s">
        <v>36</v>
      </c>
      <c r="F948" s="16" t="s">
        <v>216</v>
      </c>
      <c r="G948" s="20" t="str">
        <f>IFERROR(VLOOKUP(F948,Sheet2!A:F,2,0),"")</f>
        <v>Jugni Saunfi</v>
      </c>
      <c r="H948" s="44">
        <f>IFERROR(VLOOKUP(F948,Sheet2!A:G,7,0),"")</f>
        <v>50</v>
      </c>
      <c r="I948" s="56">
        <f t="shared" si="195"/>
        <v>1575</v>
      </c>
      <c r="J948" s="17">
        <v>242</v>
      </c>
      <c r="K948" s="21">
        <v>350</v>
      </c>
      <c r="L948" s="21">
        <v>0</v>
      </c>
      <c r="M948" s="21">
        <v>0</v>
      </c>
      <c r="N948" s="19">
        <f t="shared" si="184"/>
        <v>350</v>
      </c>
      <c r="O948" s="20">
        <v>1</v>
      </c>
      <c r="P948" s="20">
        <f>IFERROR(VLOOKUP(F948,Sheet2!$A:$F,4,0),"")</f>
        <v>919.43</v>
      </c>
      <c r="Q948" s="20">
        <f>IFERROR(VLOOKUP(F948,Sheet2!$A:$F,5,0),"")</f>
        <v>948.3</v>
      </c>
      <c r="R948" s="20">
        <f>IFERROR(VLOOKUP(F948,Sheet2!$A:$F,6,0),"")</f>
        <v>1030.25</v>
      </c>
      <c r="S948" s="48">
        <f t="shared" si="185"/>
        <v>321800.5</v>
      </c>
      <c r="T948" s="48">
        <f t="shared" si="186"/>
        <v>0</v>
      </c>
      <c r="U948" s="48">
        <f t="shared" si="187"/>
        <v>0</v>
      </c>
      <c r="V948" s="48">
        <f t="shared" si="188"/>
        <v>321800.5</v>
      </c>
      <c r="W948" s="48">
        <f t="shared" si="189"/>
        <v>168525</v>
      </c>
      <c r="X948" s="48">
        <f t="shared" si="190"/>
        <v>2362.5</v>
      </c>
      <c r="Y948" s="48">
        <f t="shared" si="191"/>
        <v>4926.88</v>
      </c>
      <c r="Z948" s="48">
        <f t="shared" si="192"/>
        <v>492.68800000000005</v>
      </c>
      <c r="AA948" s="48">
        <f t="shared" si="193"/>
        <v>4981.0756800000008</v>
      </c>
      <c r="AB948" s="42">
        <f t="shared" si="194"/>
        <v>503088.64368000004</v>
      </c>
    </row>
    <row r="949" spans="1:28" x14ac:dyDescent="0.25">
      <c r="A949" s="41">
        <v>45415</v>
      </c>
      <c r="B949" s="44" t="str">
        <f t="shared" si="183"/>
        <v>May</v>
      </c>
      <c r="C949" s="16" t="s">
        <v>3</v>
      </c>
      <c r="D949" s="16"/>
      <c r="E949" s="16" t="s">
        <v>19</v>
      </c>
      <c r="F949" s="16" t="s">
        <v>216</v>
      </c>
      <c r="G949" s="20" t="str">
        <f>IFERROR(VLOOKUP(F949,Sheet2!A:F,2,0),"")</f>
        <v>Jugni Saunfi</v>
      </c>
      <c r="H949" s="44">
        <f>IFERROR(VLOOKUP(F949,Sheet2!A:G,7,0),"")</f>
        <v>50</v>
      </c>
      <c r="I949" s="56">
        <f t="shared" si="195"/>
        <v>900</v>
      </c>
      <c r="J949" s="17">
        <v>243</v>
      </c>
      <c r="K949" s="21">
        <v>0</v>
      </c>
      <c r="L949" s="21">
        <v>110</v>
      </c>
      <c r="M949" s="21">
        <v>90</v>
      </c>
      <c r="N949" s="19">
        <f t="shared" si="184"/>
        <v>200</v>
      </c>
      <c r="O949" s="20">
        <v>1</v>
      </c>
      <c r="P949" s="20">
        <f>IFERROR(VLOOKUP(F949,Sheet2!$A:$F,4,0),"")</f>
        <v>919.43</v>
      </c>
      <c r="Q949" s="20">
        <f>IFERROR(VLOOKUP(F949,Sheet2!$A:$F,5,0),"")</f>
        <v>948.3</v>
      </c>
      <c r="R949" s="20">
        <f>IFERROR(VLOOKUP(F949,Sheet2!$A:$F,6,0),"")</f>
        <v>1030.25</v>
      </c>
      <c r="S949" s="48">
        <f t="shared" si="185"/>
        <v>0</v>
      </c>
      <c r="T949" s="48">
        <f t="shared" si="186"/>
        <v>104313</v>
      </c>
      <c r="U949" s="48">
        <f t="shared" si="187"/>
        <v>92722.5</v>
      </c>
      <c r="V949" s="48">
        <f t="shared" si="188"/>
        <v>197035.5</v>
      </c>
      <c r="W949" s="48">
        <f t="shared" si="189"/>
        <v>96300</v>
      </c>
      <c r="X949" s="48">
        <f t="shared" si="190"/>
        <v>1350</v>
      </c>
      <c r="Y949" s="48">
        <f t="shared" si="191"/>
        <v>2946.855</v>
      </c>
      <c r="Z949" s="48">
        <f t="shared" si="192"/>
        <v>294.68549999999999</v>
      </c>
      <c r="AA949" s="48">
        <f t="shared" si="193"/>
        <v>2979.2704050000002</v>
      </c>
      <c r="AB949" s="42">
        <f t="shared" si="194"/>
        <v>300906.31090500002</v>
      </c>
    </row>
    <row r="950" spans="1:28" x14ac:dyDescent="0.25">
      <c r="A950" s="41">
        <v>45415</v>
      </c>
      <c r="B950" s="44" t="str">
        <f t="shared" si="183"/>
        <v>May</v>
      </c>
      <c r="C950" s="16" t="s">
        <v>3</v>
      </c>
      <c r="D950" s="16"/>
      <c r="E950" s="16" t="s">
        <v>17</v>
      </c>
      <c r="F950" s="16" t="s">
        <v>217</v>
      </c>
      <c r="G950" s="20" t="str">
        <f>IFERROR(VLOOKUP(F950,Sheet2!A:F,2,0),"")</f>
        <v>Dollar Rum</v>
      </c>
      <c r="H950" s="44">
        <f>IFERROR(VLOOKUP(F950,Sheet2!A:G,7,0),"")</f>
        <v>65</v>
      </c>
      <c r="I950" s="56">
        <f t="shared" si="195"/>
        <v>1579.5</v>
      </c>
      <c r="J950" s="17">
        <v>244</v>
      </c>
      <c r="K950" s="21">
        <v>100</v>
      </c>
      <c r="L950" s="21">
        <v>100</v>
      </c>
      <c r="M950" s="21">
        <v>70</v>
      </c>
      <c r="N950" s="19">
        <f t="shared" si="184"/>
        <v>270</v>
      </c>
      <c r="O950" s="20">
        <v>1</v>
      </c>
      <c r="P950" s="20">
        <f>IFERROR(VLOOKUP(F950,Sheet2!$A:$F,4,0),"")</f>
        <v>1161.27</v>
      </c>
      <c r="Q950" s="20">
        <f>IFERROR(VLOOKUP(F950,Sheet2!$A:$F,5,0),"")</f>
        <v>1190.1300000000001</v>
      </c>
      <c r="R950" s="20">
        <f>IFERROR(VLOOKUP(F950,Sheet2!$A:$F,6,0),"")</f>
        <v>1272.08</v>
      </c>
      <c r="S950" s="48">
        <f t="shared" si="185"/>
        <v>116127</v>
      </c>
      <c r="T950" s="48">
        <f t="shared" si="186"/>
        <v>119013.00000000001</v>
      </c>
      <c r="U950" s="48">
        <f t="shared" si="187"/>
        <v>89045.599999999991</v>
      </c>
      <c r="V950" s="48">
        <f t="shared" si="188"/>
        <v>324185.59999999998</v>
      </c>
      <c r="W950" s="48">
        <f t="shared" si="189"/>
        <v>169006.5</v>
      </c>
      <c r="X950" s="48">
        <f t="shared" si="190"/>
        <v>2369.25</v>
      </c>
      <c r="Y950" s="48">
        <f t="shared" si="191"/>
        <v>4955.6134999999995</v>
      </c>
      <c r="Z950" s="48">
        <f t="shared" si="192"/>
        <v>495.56134999999995</v>
      </c>
      <c r="AA950" s="48">
        <f t="shared" si="193"/>
        <v>5010.1252484999995</v>
      </c>
      <c r="AB950" s="42">
        <f t="shared" si="194"/>
        <v>506022.6500984999</v>
      </c>
    </row>
    <row r="951" spans="1:28" x14ac:dyDescent="0.25">
      <c r="A951" s="41">
        <v>45415</v>
      </c>
      <c r="B951" s="44" t="str">
        <f t="shared" si="183"/>
        <v>May</v>
      </c>
      <c r="C951" s="16" t="s">
        <v>3</v>
      </c>
      <c r="D951" s="16"/>
      <c r="E951" s="16" t="s">
        <v>17</v>
      </c>
      <c r="F951" s="16" t="s">
        <v>219</v>
      </c>
      <c r="G951" s="20" t="str">
        <f>IFERROR(VLOOKUP(F951,Sheet2!A:F,2,0),"")</f>
        <v>Club Whiskey</v>
      </c>
      <c r="H951" s="44">
        <f>IFERROR(VLOOKUP(F951,Sheet2!A:G,7,0),"")</f>
        <v>65</v>
      </c>
      <c r="I951" s="56">
        <f t="shared" si="195"/>
        <v>175.5</v>
      </c>
      <c r="J951" s="17">
        <v>244</v>
      </c>
      <c r="K951" s="21">
        <v>30</v>
      </c>
      <c r="L951" s="21">
        <v>0</v>
      </c>
      <c r="M951" s="21">
        <v>0</v>
      </c>
      <c r="N951" s="19">
        <f t="shared" si="184"/>
        <v>30</v>
      </c>
      <c r="O951" s="20">
        <v>1</v>
      </c>
      <c r="P951" s="20">
        <f>IFERROR(VLOOKUP(F951,Sheet2!$A:$F,4,0),"")</f>
        <v>1160.02</v>
      </c>
      <c r="Q951" s="20">
        <f>IFERROR(VLOOKUP(F951,Sheet2!$A:$F,5,0),"")</f>
        <v>1188.9000000000001</v>
      </c>
      <c r="R951" s="20">
        <f>IFERROR(VLOOKUP(F951,Sheet2!$A:$F,6,0),"")</f>
        <v>1270.83</v>
      </c>
      <c r="S951" s="48">
        <f t="shared" si="185"/>
        <v>34800.6</v>
      </c>
      <c r="T951" s="48">
        <f t="shared" si="186"/>
        <v>0</v>
      </c>
      <c r="U951" s="48">
        <f t="shared" si="187"/>
        <v>0</v>
      </c>
      <c r="V951" s="48">
        <f t="shared" si="188"/>
        <v>34800.6</v>
      </c>
      <c r="W951" s="48">
        <f t="shared" si="189"/>
        <v>18778.5</v>
      </c>
      <c r="X951" s="48">
        <f t="shared" si="190"/>
        <v>263.25</v>
      </c>
      <c r="Y951" s="48">
        <f t="shared" si="191"/>
        <v>538.42349999999999</v>
      </c>
      <c r="Z951" s="48">
        <f t="shared" si="192"/>
        <v>53.842350000000003</v>
      </c>
      <c r="AA951" s="48">
        <f t="shared" si="193"/>
        <v>544.3461585</v>
      </c>
      <c r="AB951" s="42">
        <f t="shared" si="194"/>
        <v>54978.962008499991</v>
      </c>
    </row>
    <row r="952" spans="1:28" x14ac:dyDescent="0.25">
      <c r="A952" s="41">
        <v>45415</v>
      </c>
      <c r="B952" s="44" t="str">
        <f t="shared" si="183"/>
        <v>May</v>
      </c>
      <c r="C952" s="16" t="s">
        <v>3</v>
      </c>
      <c r="D952" s="16"/>
      <c r="E952" s="16" t="s">
        <v>42</v>
      </c>
      <c r="F952" s="16" t="s">
        <v>217</v>
      </c>
      <c r="G952" s="20" t="str">
        <f>IFERROR(VLOOKUP(F952,Sheet2!A:F,2,0),"")</f>
        <v>Dollar Rum</v>
      </c>
      <c r="H952" s="44">
        <f>IFERROR(VLOOKUP(F952,Sheet2!A:G,7,0),"")</f>
        <v>65</v>
      </c>
      <c r="I952" s="56">
        <f t="shared" si="195"/>
        <v>1755</v>
      </c>
      <c r="J952" s="17">
        <v>245</v>
      </c>
      <c r="K952" s="21">
        <v>150</v>
      </c>
      <c r="L952" s="21">
        <v>150</v>
      </c>
      <c r="M952" s="21">
        <v>0</v>
      </c>
      <c r="N952" s="19">
        <f t="shared" si="184"/>
        <v>300</v>
      </c>
      <c r="O952" s="20">
        <v>1</v>
      </c>
      <c r="P952" s="20">
        <f>IFERROR(VLOOKUP(F952,Sheet2!$A:$F,4,0),"")</f>
        <v>1161.27</v>
      </c>
      <c r="Q952" s="20">
        <f>IFERROR(VLOOKUP(F952,Sheet2!$A:$F,5,0),"")</f>
        <v>1190.1300000000001</v>
      </c>
      <c r="R952" s="20">
        <f>IFERROR(VLOOKUP(F952,Sheet2!$A:$F,6,0),"")</f>
        <v>1272.08</v>
      </c>
      <c r="S952" s="48">
        <f t="shared" si="185"/>
        <v>174190.5</v>
      </c>
      <c r="T952" s="48">
        <f t="shared" si="186"/>
        <v>178519.50000000003</v>
      </c>
      <c r="U952" s="48">
        <f t="shared" si="187"/>
        <v>0</v>
      </c>
      <c r="V952" s="48">
        <f t="shared" si="188"/>
        <v>352710</v>
      </c>
      <c r="W952" s="48">
        <f t="shared" si="189"/>
        <v>187785</v>
      </c>
      <c r="X952" s="48">
        <f t="shared" si="190"/>
        <v>2632.5</v>
      </c>
      <c r="Y952" s="48">
        <f t="shared" si="191"/>
        <v>5431.2750000000005</v>
      </c>
      <c r="Z952" s="48">
        <f t="shared" si="192"/>
        <v>543.12750000000005</v>
      </c>
      <c r="AA952" s="48">
        <f t="shared" si="193"/>
        <v>5491.0190249999996</v>
      </c>
      <c r="AB952" s="42">
        <f t="shared" si="194"/>
        <v>554592.92152500001</v>
      </c>
    </row>
    <row r="953" spans="1:28" x14ac:dyDescent="0.25">
      <c r="A953" s="41">
        <v>45415</v>
      </c>
      <c r="B953" s="44" t="str">
        <f t="shared" si="183"/>
        <v>May</v>
      </c>
      <c r="C953" s="16" t="s">
        <v>44</v>
      </c>
      <c r="D953" s="16"/>
      <c r="E953" s="16" t="s">
        <v>51</v>
      </c>
      <c r="F953" s="16" t="s">
        <v>217</v>
      </c>
      <c r="G953" s="20" t="str">
        <f>IFERROR(VLOOKUP(F953,Sheet2!A:F,2,0),"")</f>
        <v>Dollar Rum</v>
      </c>
      <c r="H953" s="44">
        <f>IFERROR(VLOOKUP(F953,Sheet2!A:G,7,0),"")</f>
        <v>65</v>
      </c>
      <c r="I953" s="56">
        <f t="shared" si="195"/>
        <v>4094.9999999999995</v>
      </c>
      <c r="J953" s="17">
        <v>143</v>
      </c>
      <c r="K953" s="21">
        <v>200</v>
      </c>
      <c r="L953" s="21">
        <v>250</v>
      </c>
      <c r="M953" s="21">
        <v>250</v>
      </c>
      <c r="N953" s="19">
        <f t="shared" si="184"/>
        <v>700</v>
      </c>
      <c r="O953" s="20">
        <v>1</v>
      </c>
      <c r="P953" s="20">
        <f>IFERROR(VLOOKUP(F953,Sheet2!$A:$F,4,0),"")</f>
        <v>1161.27</v>
      </c>
      <c r="Q953" s="20">
        <f>IFERROR(VLOOKUP(F953,Sheet2!$A:$F,5,0),"")</f>
        <v>1190.1300000000001</v>
      </c>
      <c r="R953" s="20">
        <f>IFERROR(VLOOKUP(F953,Sheet2!$A:$F,6,0),"")</f>
        <v>1272.08</v>
      </c>
      <c r="S953" s="48">
        <f t="shared" si="185"/>
        <v>232254</v>
      </c>
      <c r="T953" s="48">
        <f t="shared" si="186"/>
        <v>297532.5</v>
      </c>
      <c r="U953" s="48">
        <f t="shared" si="187"/>
        <v>318020</v>
      </c>
      <c r="V953" s="48">
        <f t="shared" si="188"/>
        <v>847806.5</v>
      </c>
      <c r="W953" s="48">
        <f t="shared" si="189"/>
        <v>438164.99999999994</v>
      </c>
      <c r="X953" s="48">
        <f t="shared" si="190"/>
        <v>6142.4999999999991</v>
      </c>
      <c r="Y953" s="48">
        <f t="shared" si="191"/>
        <v>12921.14</v>
      </c>
      <c r="Z953" s="48">
        <f t="shared" si="192"/>
        <v>1292.114</v>
      </c>
      <c r="AA953" s="48">
        <f t="shared" si="193"/>
        <v>13063.27254</v>
      </c>
      <c r="AB953" s="42">
        <f t="shared" si="194"/>
        <v>1319390.52654</v>
      </c>
    </row>
    <row r="954" spans="1:28" x14ac:dyDescent="0.25">
      <c r="A954" s="41">
        <v>45415</v>
      </c>
      <c r="B954" s="44" t="str">
        <f t="shared" si="183"/>
        <v>May</v>
      </c>
      <c r="C954" s="16" t="s">
        <v>44</v>
      </c>
      <c r="D954" s="16"/>
      <c r="E954" s="16" t="s">
        <v>51</v>
      </c>
      <c r="F954" s="16" t="s">
        <v>216</v>
      </c>
      <c r="G954" s="20" t="str">
        <f>IFERROR(VLOOKUP(F954,Sheet2!A:F,2,0),"")</f>
        <v>Jugni Saunfi</v>
      </c>
      <c r="H954" s="44">
        <f>IFERROR(VLOOKUP(F954,Sheet2!A:G,7,0),"")</f>
        <v>50</v>
      </c>
      <c r="I954" s="56">
        <f t="shared" si="195"/>
        <v>3150</v>
      </c>
      <c r="J954" s="17">
        <v>144</v>
      </c>
      <c r="K954" s="21">
        <v>700</v>
      </c>
      <c r="L954" s="21">
        <v>0</v>
      </c>
      <c r="M954" s="21">
        <v>0</v>
      </c>
      <c r="N954" s="19">
        <f t="shared" si="184"/>
        <v>700</v>
      </c>
      <c r="O954" s="20">
        <v>1</v>
      </c>
      <c r="P954" s="20">
        <f>IFERROR(VLOOKUP(F954,Sheet2!$A:$F,4,0),"")</f>
        <v>919.43</v>
      </c>
      <c r="Q954" s="20">
        <f>IFERROR(VLOOKUP(F954,Sheet2!$A:$F,5,0),"")</f>
        <v>948.3</v>
      </c>
      <c r="R954" s="20">
        <f>IFERROR(VLOOKUP(F954,Sheet2!$A:$F,6,0),"")</f>
        <v>1030.25</v>
      </c>
      <c r="S954" s="48">
        <f t="shared" si="185"/>
        <v>643601</v>
      </c>
      <c r="T954" s="48">
        <f t="shared" si="186"/>
        <v>0</v>
      </c>
      <c r="U954" s="48">
        <f t="shared" si="187"/>
        <v>0</v>
      </c>
      <c r="V954" s="48">
        <f t="shared" si="188"/>
        <v>643601</v>
      </c>
      <c r="W954" s="48">
        <f t="shared" si="189"/>
        <v>337050</v>
      </c>
      <c r="X954" s="48">
        <f t="shared" si="190"/>
        <v>4725</v>
      </c>
      <c r="Y954" s="48">
        <f t="shared" si="191"/>
        <v>9853.76</v>
      </c>
      <c r="Z954" s="48">
        <f t="shared" si="192"/>
        <v>985.37600000000009</v>
      </c>
      <c r="AA954" s="48">
        <f t="shared" si="193"/>
        <v>9962.1513600000017</v>
      </c>
      <c r="AB954" s="42">
        <f t="shared" si="194"/>
        <v>1006177.2873600001</v>
      </c>
    </row>
    <row r="955" spans="1:28" x14ac:dyDescent="0.25">
      <c r="A955" s="41">
        <v>45415</v>
      </c>
      <c r="B955" s="44" t="str">
        <f t="shared" si="183"/>
        <v>May</v>
      </c>
      <c r="C955" s="16" t="s">
        <v>26</v>
      </c>
      <c r="D955" s="16"/>
      <c r="E955" s="16" t="s">
        <v>39</v>
      </c>
      <c r="F955" s="16" t="s">
        <v>213</v>
      </c>
      <c r="G955" s="20" t="str">
        <f>IFERROR(VLOOKUP(F955,Sheet2!A:F,2,0),"")</f>
        <v>Malwa</v>
      </c>
      <c r="H955" s="44">
        <f>IFERROR(VLOOKUP(F955,Sheet2!A:G,7,0),"")</f>
        <v>50</v>
      </c>
      <c r="I955" s="56">
        <f t="shared" si="195"/>
        <v>2250</v>
      </c>
      <c r="J955" s="17">
        <v>116</v>
      </c>
      <c r="K955" s="21">
        <v>330</v>
      </c>
      <c r="L955" s="21">
        <v>70</v>
      </c>
      <c r="M955" s="21">
        <v>100</v>
      </c>
      <c r="N955" s="19">
        <f t="shared" si="184"/>
        <v>500</v>
      </c>
      <c r="O955" s="20">
        <v>1</v>
      </c>
      <c r="P955" s="20">
        <f>IFERROR(VLOOKUP(F955,Sheet2!$A:$F,4,0),"")</f>
        <v>919.43</v>
      </c>
      <c r="Q955" s="20">
        <f>IFERROR(VLOOKUP(F955,Sheet2!$A:$F,5,0),"")</f>
        <v>948.3</v>
      </c>
      <c r="R955" s="20">
        <f>IFERROR(VLOOKUP(F955,Sheet2!$A:$F,6,0),"")</f>
        <v>1030.25</v>
      </c>
      <c r="S955" s="48">
        <f t="shared" si="185"/>
        <v>303411.89999999997</v>
      </c>
      <c r="T955" s="48">
        <f t="shared" si="186"/>
        <v>66381</v>
      </c>
      <c r="U955" s="48">
        <f t="shared" si="187"/>
        <v>103025</v>
      </c>
      <c r="V955" s="48">
        <f t="shared" si="188"/>
        <v>472817.89999999997</v>
      </c>
      <c r="W955" s="48">
        <f t="shared" si="189"/>
        <v>240750</v>
      </c>
      <c r="X955" s="48">
        <f t="shared" si="190"/>
        <v>3375</v>
      </c>
      <c r="Y955" s="48">
        <f t="shared" si="191"/>
        <v>7169.4289999999992</v>
      </c>
      <c r="Z955" s="48">
        <f t="shared" si="192"/>
        <v>716.94290000000001</v>
      </c>
      <c r="AA955" s="48">
        <f t="shared" si="193"/>
        <v>7248.2927189999991</v>
      </c>
      <c r="AB955" s="42">
        <f t="shared" si="194"/>
        <v>732077.56461899995</v>
      </c>
    </row>
    <row r="956" spans="1:28" x14ac:dyDescent="0.25">
      <c r="A956" s="41">
        <v>45415</v>
      </c>
      <c r="B956" s="44" t="str">
        <f t="shared" si="183"/>
        <v>May</v>
      </c>
      <c r="C956" s="16" t="s">
        <v>26</v>
      </c>
      <c r="D956" s="16"/>
      <c r="E956" s="16" t="s">
        <v>39</v>
      </c>
      <c r="F956" s="16" t="s">
        <v>213</v>
      </c>
      <c r="G956" s="20" t="str">
        <f>IFERROR(VLOOKUP(F956,Sheet2!A:F,2,0),"")</f>
        <v>Malwa</v>
      </c>
      <c r="H956" s="44">
        <f>IFERROR(VLOOKUP(F956,Sheet2!A:G,7,0),"")</f>
        <v>50</v>
      </c>
      <c r="I956" s="56">
        <f t="shared" si="195"/>
        <v>2700</v>
      </c>
      <c r="J956" s="17">
        <v>117</v>
      </c>
      <c r="K956" s="21">
        <v>600</v>
      </c>
      <c r="L956" s="21">
        <v>0</v>
      </c>
      <c r="M956" s="21">
        <v>0</v>
      </c>
      <c r="N956" s="19">
        <f t="shared" si="184"/>
        <v>600</v>
      </c>
      <c r="O956" s="20">
        <v>1</v>
      </c>
      <c r="P956" s="20">
        <f>IFERROR(VLOOKUP(F956,Sheet2!$A:$F,4,0),"")</f>
        <v>919.43</v>
      </c>
      <c r="Q956" s="20">
        <f>IFERROR(VLOOKUP(F956,Sheet2!$A:$F,5,0),"")</f>
        <v>948.3</v>
      </c>
      <c r="R956" s="20">
        <f>IFERROR(VLOOKUP(F956,Sheet2!$A:$F,6,0),"")</f>
        <v>1030.25</v>
      </c>
      <c r="S956" s="48">
        <f t="shared" si="185"/>
        <v>551658</v>
      </c>
      <c r="T956" s="48">
        <f t="shared" si="186"/>
        <v>0</v>
      </c>
      <c r="U956" s="48">
        <f t="shared" si="187"/>
        <v>0</v>
      </c>
      <c r="V956" s="48">
        <f t="shared" si="188"/>
        <v>551658</v>
      </c>
      <c r="W956" s="48">
        <f t="shared" si="189"/>
        <v>288900</v>
      </c>
      <c r="X956" s="48">
        <f t="shared" si="190"/>
        <v>4050</v>
      </c>
      <c r="Y956" s="48">
        <f t="shared" si="191"/>
        <v>8446.08</v>
      </c>
      <c r="Z956" s="48">
        <f t="shared" si="192"/>
        <v>844.60800000000006</v>
      </c>
      <c r="AA956" s="48">
        <f t="shared" si="193"/>
        <v>8538.9868800000004</v>
      </c>
      <c r="AB956" s="42">
        <f t="shared" si="194"/>
        <v>862437.67487999995</v>
      </c>
    </row>
    <row r="957" spans="1:28" x14ac:dyDescent="0.25">
      <c r="A957" s="41">
        <v>45415</v>
      </c>
      <c r="B957" s="44" t="str">
        <f t="shared" si="183"/>
        <v>May</v>
      </c>
      <c r="C957" s="16" t="s">
        <v>26</v>
      </c>
      <c r="D957" s="16"/>
      <c r="E957" s="16" t="s">
        <v>39</v>
      </c>
      <c r="F957" s="16" t="s">
        <v>213</v>
      </c>
      <c r="G957" s="20" t="str">
        <f>IFERROR(VLOOKUP(F957,Sheet2!A:F,2,0),"")</f>
        <v>Malwa</v>
      </c>
      <c r="H957" s="44">
        <f>IFERROR(VLOOKUP(F957,Sheet2!A:G,7,0),"")</f>
        <v>50</v>
      </c>
      <c r="I957" s="56">
        <f t="shared" si="195"/>
        <v>3600</v>
      </c>
      <c r="J957" s="17">
        <v>118</v>
      </c>
      <c r="K957" s="21">
        <v>0</v>
      </c>
      <c r="L957" s="21">
        <v>500</v>
      </c>
      <c r="M957" s="21">
        <v>300</v>
      </c>
      <c r="N957" s="19">
        <f t="shared" si="184"/>
        <v>800</v>
      </c>
      <c r="O957" s="20">
        <v>1</v>
      </c>
      <c r="P957" s="20">
        <f>IFERROR(VLOOKUP(F957,Sheet2!$A:$F,4,0),"")</f>
        <v>919.43</v>
      </c>
      <c r="Q957" s="20">
        <f>IFERROR(VLOOKUP(F957,Sheet2!$A:$F,5,0),"")</f>
        <v>948.3</v>
      </c>
      <c r="R957" s="20">
        <f>IFERROR(VLOOKUP(F957,Sheet2!$A:$F,6,0),"")</f>
        <v>1030.25</v>
      </c>
      <c r="S957" s="48">
        <f t="shared" si="185"/>
        <v>0</v>
      </c>
      <c r="T957" s="48">
        <f t="shared" si="186"/>
        <v>474150</v>
      </c>
      <c r="U957" s="48">
        <f t="shared" si="187"/>
        <v>309075</v>
      </c>
      <c r="V957" s="48">
        <f t="shared" si="188"/>
        <v>783225</v>
      </c>
      <c r="W957" s="48">
        <f t="shared" si="189"/>
        <v>385200</v>
      </c>
      <c r="X957" s="48">
        <f t="shared" si="190"/>
        <v>5400</v>
      </c>
      <c r="Y957" s="48">
        <f t="shared" si="191"/>
        <v>11738.25</v>
      </c>
      <c r="Z957" s="48">
        <f t="shared" si="192"/>
        <v>1173.825</v>
      </c>
      <c r="AA957" s="48">
        <f t="shared" si="193"/>
        <v>11867.37075</v>
      </c>
      <c r="AB957" s="42">
        <f t="shared" si="194"/>
        <v>1198604.44575</v>
      </c>
    </row>
    <row r="958" spans="1:28" x14ac:dyDescent="0.25">
      <c r="A958" s="41">
        <v>45415</v>
      </c>
      <c r="B958" s="44" t="str">
        <f t="shared" si="183"/>
        <v>May</v>
      </c>
      <c r="C958" s="16" t="s">
        <v>26</v>
      </c>
      <c r="D958" s="16"/>
      <c r="E958" s="16" t="s">
        <v>85</v>
      </c>
      <c r="F958" s="16" t="s">
        <v>213</v>
      </c>
      <c r="G958" s="20" t="str">
        <f>IFERROR(VLOOKUP(F958,Sheet2!A:F,2,0),"")</f>
        <v>Malwa</v>
      </c>
      <c r="H958" s="44">
        <f>IFERROR(VLOOKUP(F958,Sheet2!A:G,7,0),"")</f>
        <v>50</v>
      </c>
      <c r="I958" s="56">
        <f t="shared" si="195"/>
        <v>6300</v>
      </c>
      <c r="J958" s="17">
        <v>119</v>
      </c>
      <c r="K958" s="21">
        <v>600</v>
      </c>
      <c r="L958" s="21">
        <v>500</v>
      </c>
      <c r="M958" s="21">
        <v>300</v>
      </c>
      <c r="N958" s="19">
        <f t="shared" si="184"/>
        <v>1400</v>
      </c>
      <c r="O958" s="20">
        <v>1</v>
      </c>
      <c r="P958" s="20">
        <f>IFERROR(VLOOKUP(F958,Sheet2!$A:$F,4,0),"")</f>
        <v>919.43</v>
      </c>
      <c r="Q958" s="20">
        <f>IFERROR(VLOOKUP(F958,Sheet2!$A:$F,5,0),"")</f>
        <v>948.3</v>
      </c>
      <c r="R958" s="20">
        <f>IFERROR(VLOOKUP(F958,Sheet2!$A:$F,6,0),"")</f>
        <v>1030.25</v>
      </c>
      <c r="S958" s="48">
        <f t="shared" si="185"/>
        <v>551658</v>
      </c>
      <c r="T958" s="48">
        <f t="shared" si="186"/>
        <v>474150</v>
      </c>
      <c r="U958" s="48">
        <f t="shared" si="187"/>
        <v>309075</v>
      </c>
      <c r="V958" s="48">
        <f t="shared" si="188"/>
        <v>1334883</v>
      </c>
      <c r="W958" s="48">
        <f t="shared" si="189"/>
        <v>674100</v>
      </c>
      <c r="X958" s="48">
        <f t="shared" si="190"/>
        <v>9450</v>
      </c>
      <c r="Y958" s="48">
        <f t="shared" si="191"/>
        <v>20184.330000000002</v>
      </c>
      <c r="Z958" s="48">
        <f t="shared" si="192"/>
        <v>2018.4330000000002</v>
      </c>
      <c r="AA958" s="48">
        <f t="shared" si="193"/>
        <v>20406.357630000002</v>
      </c>
      <c r="AB958" s="42">
        <f t="shared" si="194"/>
        <v>2061042.12063</v>
      </c>
    </row>
    <row r="959" spans="1:28" x14ac:dyDescent="0.25">
      <c r="A959" s="41">
        <v>45415</v>
      </c>
      <c r="B959" s="44" t="str">
        <f t="shared" si="183"/>
        <v>May</v>
      </c>
      <c r="C959" s="16" t="s">
        <v>60</v>
      </c>
      <c r="D959" s="16"/>
      <c r="E959" s="16" t="s">
        <v>139</v>
      </c>
      <c r="F959" s="16" t="s">
        <v>216</v>
      </c>
      <c r="G959" s="20" t="str">
        <f>IFERROR(VLOOKUP(F959,Sheet2!A:F,2,0),"")</f>
        <v>Jugni Saunfi</v>
      </c>
      <c r="H959" s="44">
        <f>IFERROR(VLOOKUP(F959,Sheet2!A:G,7,0),"")</f>
        <v>50</v>
      </c>
      <c r="I959" s="56">
        <f t="shared" si="195"/>
        <v>3150</v>
      </c>
      <c r="J959" s="17">
        <v>48</v>
      </c>
      <c r="K959" s="21">
        <v>500</v>
      </c>
      <c r="L959" s="21">
        <v>100</v>
      </c>
      <c r="M959" s="21">
        <v>100</v>
      </c>
      <c r="N959" s="19">
        <f t="shared" si="184"/>
        <v>700</v>
      </c>
      <c r="O959" s="20">
        <v>1</v>
      </c>
      <c r="P959" s="20">
        <f>IFERROR(VLOOKUP(F959,Sheet2!$A:$F,4,0),"")</f>
        <v>919.43</v>
      </c>
      <c r="Q959" s="20">
        <f>IFERROR(VLOOKUP(F959,Sheet2!$A:$F,5,0),"")</f>
        <v>948.3</v>
      </c>
      <c r="R959" s="20">
        <f>IFERROR(VLOOKUP(F959,Sheet2!$A:$F,6,0),"")</f>
        <v>1030.25</v>
      </c>
      <c r="S959" s="48">
        <f t="shared" si="185"/>
        <v>459715</v>
      </c>
      <c r="T959" s="48">
        <f t="shared" si="186"/>
        <v>94830</v>
      </c>
      <c r="U959" s="48">
        <f t="shared" si="187"/>
        <v>103025</v>
      </c>
      <c r="V959" s="48">
        <f t="shared" si="188"/>
        <v>657570</v>
      </c>
      <c r="W959" s="48">
        <f t="shared" si="189"/>
        <v>337050</v>
      </c>
      <c r="X959" s="48">
        <f t="shared" si="190"/>
        <v>4725</v>
      </c>
      <c r="Y959" s="48">
        <f t="shared" si="191"/>
        <v>9993.4500000000007</v>
      </c>
      <c r="Z959" s="48">
        <f t="shared" si="192"/>
        <v>999.34500000000014</v>
      </c>
      <c r="AA959" s="48">
        <f t="shared" si="193"/>
        <v>10103.37795</v>
      </c>
      <c r="AB959" s="42">
        <f t="shared" si="194"/>
        <v>1020441.1729499999</v>
      </c>
    </row>
    <row r="960" spans="1:28" x14ac:dyDescent="0.25">
      <c r="A960" s="41">
        <v>45415</v>
      </c>
      <c r="B960" s="44" t="str">
        <f t="shared" si="183"/>
        <v>May</v>
      </c>
      <c r="C960" s="16" t="s">
        <v>60</v>
      </c>
      <c r="D960" s="16"/>
      <c r="E960" s="16" t="s">
        <v>139</v>
      </c>
      <c r="F960" s="16" t="s">
        <v>216</v>
      </c>
      <c r="G960" s="20" t="str">
        <f>IFERROR(VLOOKUP(F960,Sheet2!A:F,2,0),"")</f>
        <v>Jugni Saunfi</v>
      </c>
      <c r="H960" s="44">
        <f>IFERROR(VLOOKUP(F960,Sheet2!A:G,7,0),"")</f>
        <v>50</v>
      </c>
      <c r="I960" s="56">
        <f t="shared" si="195"/>
        <v>3150</v>
      </c>
      <c r="J960" s="17">
        <v>49</v>
      </c>
      <c r="K960" s="21">
        <v>500</v>
      </c>
      <c r="L960" s="21">
        <v>100</v>
      </c>
      <c r="M960" s="21">
        <v>100</v>
      </c>
      <c r="N960" s="19">
        <f t="shared" si="184"/>
        <v>700</v>
      </c>
      <c r="O960" s="20">
        <v>1</v>
      </c>
      <c r="P960" s="20">
        <f>IFERROR(VLOOKUP(F960,Sheet2!$A:$F,4,0),"")</f>
        <v>919.43</v>
      </c>
      <c r="Q960" s="20">
        <f>IFERROR(VLOOKUP(F960,Sheet2!$A:$F,5,0),"")</f>
        <v>948.3</v>
      </c>
      <c r="R960" s="20">
        <f>IFERROR(VLOOKUP(F960,Sheet2!$A:$F,6,0),"")</f>
        <v>1030.25</v>
      </c>
      <c r="S960" s="48">
        <f t="shared" si="185"/>
        <v>459715</v>
      </c>
      <c r="T960" s="48">
        <f t="shared" si="186"/>
        <v>94830</v>
      </c>
      <c r="U960" s="48">
        <f t="shared" si="187"/>
        <v>103025</v>
      </c>
      <c r="V960" s="48">
        <f t="shared" si="188"/>
        <v>657570</v>
      </c>
      <c r="W960" s="48">
        <f t="shared" si="189"/>
        <v>337050</v>
      </c>
      <c r="X960" s="48">
        <f t="shared" si="190"/>
        <v>4725</v>
      </c>
      <c r="Y960" s="48">
        <f t="shared" si="191"/>
        <v>9993.4500000000007</v>
      </c>
      <c r="Z960" s="48">
        <f t="shared" si="192"/>
        <v>999.34500000000014</v>
      </c>
      <c r="AA960" s="48">
        <f t="shared" si="193"/>
        <v>10103.37795</v>
      </c>
      <c r="AB960" s="42">
        <f t="shared" si="194"/>
        <v>1020441.1729499999</v>
      </c>
    </row>
    <row r="961" spans="1:28" x14ac:dyDescent="0.25">
      <c r="A961" s="41">
        <v>45415</v>
      </c>
      <c r="B961" s="44" t="str">
        <f t="shared" si="183"/>
        <v>May</v>
      </c>
      <c r="C961" s="16" t="s">
        <v>113</v>
      </c>
      <c r="D961" s="16"/>
      <c r="E961" s="16" t="s">
        <v>114</v>
      </c>
      <c r="F961" s="16" t="s">
        <v>223</v>
      </c>
      <c r="G961" s="20" t="str">
        <f>IFERROR(VLOOKUP(F961,Sheet2!A:F,2,0),"")</f>
        <v>Jalwa Mota Santra</v>
      </c>
      <c r="H961" s="44">
        <f>IFERROR(VLOOKUP(F961,Sheet2!A:G,7,0),"")</f>
        <v>50</v>
      </c>
      <c r="I961" s="56">
        <f t="shared" si="195"/>
        <v>1260</v>
      </c>
      <c r="J961" s="17">
        <v>43</v>
      </c>
      <c r="K961" s="21">
        <v>100</v>
      </c>
      <c r="L961" s="21">
        <v>140</v>
      </c>
      <c r="M961" s="21">
        <v>40</v>
      </c>
      <c r="N961" s="19">
        <f t="shared" si="184"/>
        <v>280</v>
      </c>
      <c r="O961" s="20">
        <v>1</v>
      </c>
      <c r="P961" s="20">
        <f>IFERROR(VLOOKUP(F961,Sheet2!$A:$F,4,0),"")</f>
        <v>919.43</v>
      </c>
      <c r="Q961" s="20">
        <f>IFERROR(VLOOKUP(F961,Sheet2!$A:$F,5,0),"")</f>
        <v>948.3</v>
      </c>
      <c r="R961" s="20">
        <f>IFERROR(VLOOKUP(F961,Sheet2!$A:$F,6,0),"")</f>
        <v>1030.25</v>
      </c>
      <c r="S961" s="48">
        <f t="shared" si="185"/>
        <v>91943</v>
      </c>
      <c r="T961" s="48">
        <f t="shared" si="186"/>
        <v>132762</v>
      </c>
      <c r="U961" s="48">
        <f t="shared" si="187"/>
        <v>41210</v>
      </c>
      <c r="V961" s="48">
        <f t="shared" si="188"/>
        <v>265915</v>
      </c>
      <c r="W961" s="48">
        <f t="shared" si="189"/>
        <v>134820</v>
      </c>
      <c r="X961" s="48">
        <f t="shared" si="190"/>
        <v>1890</v>
      </c>
      <c r="Y961" s="48">
        <f t="shared" si="191"/>
        <v>4026.25</v>
      </c>
      <c r="Z961" s="48">
        <f t="shared" si="192"/>
        <v>402.625</v>
      </c>
      <c r="AA961" s="48">
        <f t="shared" si="193"/>
        <v>4070.5387500000002</v>
      </c>
      <c r="AB961" s="42">
        <f t="shared" si="194"/>
        <v>411124.41375000001</v>
      </c>
    </row>
    <row r="962" spans="1:28" x14ac:dyDescent="0.25">
      <c r="A962" s="41">
        <v>45415</v>
      </c>
      <c r="B962" s="44" t="str">
        <f t="shared" si="183"/>
        <v>May</v>
      </c>
      <c r="C962" s="16" t="s">
        <v>113</v>
      </c>
      <c r="D962" s="16"/>
      <c r="E962" s="16" t="s">
        <v>114</v>
      </c>
      <c r="F962" s="16" t="s">
        <v>223</v>
      </c>
      <c r="G962" s="20" t="str">
        <f>IFERROR(VLOOKUP(F962,Sheet2!A:F,2,0),"")</f>
        <v>Jalwa Mota Santra</v>
      </c>
      <c r="H962" s="44">
        <f>IFERROR(VLOOKUP(F962,Sheet2!A:G,7,0),"")</f>
        <v>50</v>
      </c>
      <c r="I962" s="56">
        <f t="shared" si="195"/>
        <v>1260</v>
      </c>
      <c r="J962" s="17">
        <v>44</v>
      </c>
      <c r="K962" s="21">
        <v>100</v>
      </c>
      <c r="L962" s="21">
        <v>140</v>
      </c>
      <c r="M962" s="21">
        <v>40</v>
      </c>
      <c r="N962" s="19">
        <f t="shared" si="184"/>
        <v>280</v>
      </c>
      <c r="O962" s="20">
        <v>1</v>
      </c>
      <c r="P962" s="20">
        <f>IFERROR(VLOOKUP(F962,Sheet2!$A:$F,4,0),"")</f>
        <v>919.43</v>
      </c>
      <c r="Q962" s="20">
        <f>IFERROR(VLOOKUP(F962,Sheet2!$A:$F,5,0),"")</f>
        <v>948.3</v>
      </c>
      <c r="R962" s="20">
        <f>IFERROR(VLOOKUP(F962,Sheet2!$A:$F,6,0),"")</f>
        <v>1030.25</v>
      </c>
      <c r="S962" s="48">
        <f t="shared" si="185"/>
        <v>91943</v>
      </c>
      <c r="T962" s="48">
        <f t="shared" si="186"/>
        <v>132762</v>
      </c>
      <c r="U962" s="48">
        <f t="shared" si="187"/>
        <v>41210</v>
      </c>
      <c r="V962" s="48">
        <f t="shared" si="188"/>
        <v>265915</v>
      </c>
      <c r="W962" s="48">
        <f t="shared" si="189"/>
        <v>134820</v>
      </c>
      <c r="X962" s="48">
        <f t="shared" si="190"/>
        <v>1890</v>
      </c>
      <c r="Y962" s="48">
        <f t="shared" si="191"/>
        <v>4026.25</v>
      </c>
      <c r="Z962" s="48">
        <f t="shared" si="192"/>
        <v>402.625</v>
      </c>
      <c r="AA962" s="48">
        <f t="shared" si="193"/>
        <v>4070.5387500000002</v>
      </c>
      <c r="AB962" s="42">
        <f t="shared" si="194"/>
        <v>411124.41375000001</v>
      </c>
    </row>
    <row r="963" spans="1:28" x14ac:dyDescent="0.25">
      <c r="A963" s="41">
        <v>45415</v>
      </c>
      <c r="B963" s="44" t="str">
        <f t="shared" si="183"/>
        <v>May</v>
      </c>
      <c r="C963" s="16" t="s">
        <v>113</v>
      </c>
      <c r="D963" s="16"/>
      <c r="E963" s="16" t="s">
        <v>114</v>
      </c>
      <c r="F963" s="16" t="s">
        <v>223</v>
      </c>
      <c r="G963" s="20" t="str">
        <f>IFERROR(VLOOKUP(F963,Sheet2!A:F,2,0),"")</f>
        <v>Jalwa Mota Santra</v>
      </c>
      <c r="H963" s="44">
        <f>IFERROR(VLOOKUP(F963,Sheet2!A:G,7,0),"")</f>
        <v>50</v>
      </c>
      <c r="I963" s="56">
        <f t="shared" si="195"/>
        <v>540</v>
      </c>
      <c r="J963" s="17">
        <v>45</v>
      </c>
      <c r="K963" s="21">
        <v>50</v>
      </c>
      <c r="L963" s="21">
        <v>50</v>
      </c>
      <c r="M963" s="21">
        <v>20</v>
      </c>
      <c r="N963" s="19">
        <f t="shared" si="184"/>
        <v>120</v>
      </c>
      <c r="O963" s="20">
        <v>1</v>
      </c>
      <c r="P963" s="20">
        <f>IFERROR(VLOOKUP(F963,Sheet2!$A:$F,4,0),"")</f>
        <v>919.43</v>
      </c>
      <c r="Q963" s="20">
        <f>IFERROR(VLOOKUP(F963,Sheet2!$A:$F,5,0),"")</f>
        <v>948.3</v>
      </c>
      <c r="R963" s="20">
        <f>IFERROR(VLOOKUP(F963,Sheet2!$A:$F,6,0),"")</f>
        <v>1030.25</v>
      </c>
      <c r="S963" s="48">
        <f t="shared" si="185"/>
        <v>45971.5</v>
      </c>
      <c r="T963" s="48">
        <f t="shared" si="186"/>
        <v>47415</v>
      </c>
      <c r="U963" s="48">
        <f t="shared" si="187"/>
        <v>20605</v>
      </c>
      <c r="V963" s="48">
        <f t="shared" si="188"/>
        <v>113991.5</v>
      </c>
      <c r="W963" s="48">
        <f t="shared" si="189"/>
        <v>57780</v>
      </c>
      <c r="X963" s="48">
        <f t="shared" si="190"/>
        <v>810</v>
      </c>
      <c r="Y963" s="48">
        <f t="shared" si="191"/>
        <v>1725.8150000000001</v>
      </c>
      <c r="Z963" s="48">
        <f t="shared" si="192"/>
        <v>172.58150000000001</v>
      </c>
      <c r="AA963" s="48">
        <f t="shared" si="193"/>
        <v>1744.798965</v>
      </c>
      <c r="AB963" s="42">
        <f t="shared" si="194"/>
        <v>176224.695465</v>
      </c>
    </row>
    <row r="964" spans="1:28" x14ac:dyDescent="0.25">
      <c r="A964" s="41">
        <v>45415</v>
      </c>
      <c r="B964" s="44" t="str">
        <f t="shared" si="183"/>
        <v>May</v>
      </c>
      <c r="C964" s="16" t="s">
        <v>113</v>
      </c>
      <c r="D964" s="16"/>
      <c r="E964" s="16" t="s">
        <v>114</v>
      </c>
      <c r="F964" s="16" t="s">
        <v>223</v>
      </c>
      <c r="G964" s="20" t="str">
        <f>IFERROR(VLOOKUP(F964,Sheet2!A:F,2,0),"")</f>
        <v>Jalwa Mota Santra</v>
      </c>
      <c r="H964" s="44">
        <f>IFERROR(VLOOKUP(F964,Sheet2!A:G,7,0),"")</f>
        <v>50</v>
      </c>
      <c r="I964" s="56">
        <f t="shared" si="195"/>
        <v>540</v>
      </c>
      <c r="J964" s="17">
        <v>46</v>
      </c>
      <c r="K964" s="21">
        <v>50</v>
      </c>
      <c r="L964" s="21">
        <v>50</v>
      </c>
      <c r="M964" s="21">
        <v>20</v>
      </c>
      <c r="N964" s="19">
        <f t="shared" si="184"/>
        <v>120</v>
      </c>
      <c r="O964" s="20">
        <v>1</v>
      </c>
      <c r="P964" s="20">
        <f>IFERROR(VLOOKUP(F964,Sheet2!$A:$F,4,0),"")</f>
        <v>919.43</v>
      </c>
      <c r="Q964" s="20">
        <f>IFERROR(VLOOKUP(F964,Sheet2!$A:$F,5,0),"")</f>
        <v>948.3</v>
      </c>
      <c r="R964" s="20">
        <f>IFERROR(VLOOKUP(F964,Sheet2!$A:$F,6,0),"")</f>
        <v>1030.25</v>
      </c>
      <c r="S964" s="48">
        <f t="shared" si="185"/>
        <v>45971.5</v>
      </c>
      <c r="T964" s="48">
        <f t="shared" si="186"/>
        <v>47415</v>
      </c>
      <c r="U964" s="48">
        <f t="shared" si="187"/>
        <v>20605</v>
      </c>
      <c r="V964" s="48">
        <f t="shared" si="188"/>
        <v>113991.5</v>
      </c>
      <c r="W964" s="48">
        <f t="shared" si="189"/>
        <v>57780</v>
      </c>
      <c r="X964" s="48">
        <f t="shared" si="190"/>
        <v>810</v>
      </c>
      <c r="Y964" s="48">
        <f t="shared" si="191"/>
        <v>1725.8150000000001</v>
      </c>
      <c r="Z964" s="48">
        <f t="shared" si="192"/>
        <v>172.58150000000001</v>
      </c>
      <c r="AA964" s="48">
        <f t="shared" si="193"/>
        <v>1744.798965</v>
      </c>
      <c r="AB964" s="42">
        <f t="shared" si="194"/>
        <v>176224.695465</v>
      </c>
    </row>
    <row r="965" spans="1:28" x14ac:dyDescent="0.25">
      <c r="A965" s="41">
        <v>45415</v>
      </c>
      <c r="B965" s="44" t="str">
        <f t="shared" ref="B965:B1028" si="196">TEXT(A965,"MMM")</f>
        <v>May</v>
      </c>
      <c r="C965" s="16" t="s">
        <v>113</v>
      </c>
      <c r="D965" s="16"/>
      <c r="E965" s="16" t="s">
        <v>147</v>
      </c>
      <c r="F965" s="16" t="s">
        <v>223</v>
      </c>
      <c r="G965" s="20" t="str">
        <f>IFERROR(VLOOKUP(F965,Sheet2!A:F,2,0),"")</f>
        <v>Jalwa Mota Santra</v>
      </c>
      <c r="H965" s="44">
        <f>IFERROR(VLOOKUP(F965,Sheet2!A:G,7,0),"")</f>
        <v>50</v>
      </c>
      <c r="I965" s="56">
        <f t="shared" si="195"/>
        <v>1260</v>
      </c>
      <c r="J965" s="17">
        <v>47</v>
      </c>
      <c r="K965" s="21">
        <v>100</v>
      </c>
      <c r="L965" s="21">
        <v>140</v>
      </c>
      <c r="M965" s="21">
        <v>40</v>
      </c>
      <c r="N965" s="19">
        <f t="shared" ref="N965:N1028" si="197">SUM(K965:M965)</f>
        <v>280</v>
      </c>
      <c r="O965" s="20">
        <v>1</v>
      </c>
      <c r="P965" s="20">
        <f>IFERROR(VLOOKUP(F965,Sheet2!$A:$F,4,0),"")</f>
        <v>919.43</v>
      </c>
      <c r="Q965" s="20">
        <f>IFERROR(VLOOKUP(F965,Sheet2!$A:$F,5,0),"")</f>
        <v>948.3</v>
      </c>
      <c r="R965" s="20">
        <f>IFERROR(VLOOKUP(F965,Sheet2!$A:$F,6,0),"")</f>
        <v>1030.25</v>
      </c>
      <c r="S965" s="48">
        <f t="shared" ref="S965:S1028" si="198">IFERROR(K965*P965," ")</f>
        <v>91943</v>
      </c>
      <c r="T965" s="48">
        <f t="shared" ref="T965:T1028" si="199">IFERROR(Q965*L965," ")</f>
        <v>132762</v>
      </c>
      <c r="U965" s="48">
        <f t="shared" ref="U965:U1028" si="200">IFERROR(R965*M965," ")</f>
        <v>41210</v>
      </c>
      <c r="V965" s="48">
        <f t="shared" ref="V965:V1028" si="201">SUM(S965:U965)</f>
        <v>265915</v>
      </c>
      <c r="W965" s="48">
        <f t="shared" ref="W965:W1028" si="202">IFERROR(IF(O965=1,I965*107)," ")+IFERROR(IF(O965=2,I965*53.5)," ")</f>
        <v>134820</v>
      </c>
      <c r="X965" s="48">
        <f t="shared" ref="X965:X1028" si="203">I965*1.5</f>
        <v>1890</v>
      </c>
      <c r="Y965" s="48">
        <f t="shared" ref="Y965:Y1028" si="204">IFERROR(SUM(V965:X965)*1%," ")</f>
        <v>4026.25</v>
      </c>
      <c r="Z965" s="48">
        <f t="shared" ref="Z965:Z1028" si="205">IFERROR(Y965*10%," ")</f>
        <v>402.625</v>
      </c>
      <c r="AA965" s="48">
        <f t="shared" ref="AA965:AA1028" si="206">IFERROR(SUM(V965:Z965)*1%," ")</f>
        <v>4070.5387500000002</v>
      </c>
      <c r="AB965" s="42">
        <f t="shared" ref="AB965:AB1028" si="207">IFERROR(SUM(V965:AA965)," ")</f>
        <v>411124.41375000001</v>
      </c>
    </row>
    <row r="966" spans="1:28" x14ac:dyDescent="0.25">
      <c r="A966" s="41">
        <v>45415</v>
      </c>
      <c r="B966" s="44" t="str">
        <f t="shared" si="196"/>
        <v>May</v>
      </c>
      <c r="C966" s="16" t="s">
        <v>113</v>
      </c>
      <c r="D966" s="16"/>
      <c r="E966" s="16" t="s">
        <v>147</v>
      </c>
      <c r="F966" s="16" t="s">
        <v>223</v>
      </c>
      <c r="G966" s="20" t="str">
        <f>IFERROR(VLOOKUP(F966,Sheet2!A:F,2,0),"")</f>
        <v>Jalwa Mota Santra</v>
      </c>
      <c r="H966" s="44">
        <f>IFERROR(VLOOKUP(F966,Sheet2!A:G,7,0),"")</f>
        <v>50</v>
      </c>
      <c r="I966" s="56">
        <f t="shared" ref="I966:I1029" si="208">IF(H966=50,N966*4.5)+IF(H966=65,N966*5.85)</f>
        <v>630</v>
      </c>
      <c r="J966" s="17">
        <v>48</v>
      </c>
      <c r="K966" s="21">
        <v>50</v>
      </c>
      <c r="L966" s="21">
        <v>70</v>
      </c>
      <c r="M966" s="21">
        <v>20</v>
      </c>
      <c r="N966" s="19">
        <f t="shared" si="197"/>
        <v>140</v>
      </c>
      <c r="O966" s="20">
        <v>1</v>
      </c>
      <c r="P966" s="20">
        <f>IFERROR(VLOOKUP(F966,Sheet2!$A:$F,4,0),"")</f>
        <v>919.43</v>
      </c>
      <c r="Q966" s="20">
        <f>IFERROR(VLOOKUP(F966,Sheet2!$A:$F,5,0),"")</f>
        <v>948.3</v>
      </c>
      <c r="R966" s="20">
        <f>IFERROR(VLOOKUP(F966,Sheet2!$A:$F,6,0),"")</f>
        <v>1030.25</v>
      </c>
      <c r="S966" s="48">
        <f t="shared" si="198"/>
        <v>45971.5</v>
      </c>
      <c r="T966" s="48">
        <f t="shared" si="199"/>
        <v>66381</v>
      </c>
      <c r="U966" s="48">
        <f t="shared" si="200"/>
        <v>20605</v>
      </c>
      <c r="V966" s="48">
        <f t="shared" si="201"/>
        <v>132957.5</v>
      </c>
      <c r="W966" s="48">
        <f t="shared" si="202"/>
        <v>67410</v>
      </c>
      <c r="X966" s="48">
        <f t="shared" si="203"/>
        <v>945</v>
      </c>
      <c r="Y966" s="48">
        <f t="shared" si="204"/>
        <v>2013.125</v>
      </c>
      <c r="Z966" s="48">
        <f t="shared" si="205"/>
        <v>201.3125</v>
      </c>
      <c r="AA966" s="48">
        <f t="shared" si="206"/>
        <v>2035.2693750000001</v>
      </c>
      <c r="AB966" s="42">
        <f t="shared" si="207"/>
        <v>205562.206875</v>
      </c>
    </row>
    <row r="967" spans="1:28" x14ac:dyDescent="0.25">
      <c r="A967" s="41">
        <v>45415</v>
      </c>
      <c r="B967" s="44" t="str">
        <f t="shared" si="196"/>
        <v>May</v>
      </c>
      <c r="C967" s="16" t="s">
        <v>113</v>
      </c>
      <c r="D967" s="16"/>
      <c r="E967" s="16" t="s">
        <v>147</v>
      </c>
      <c r="F967" s="16" t="s">
        <v>223</v>
      </c>
      <c r="G967" s="20" t="str">
        <f>IFERROR(VLOOKUP(F967,Sheet2!A:F,2,0),"")</f>
        <v>Jalwa Mota Santra</v>
      </c>
      <c r="H967" s="44">
        <f>IFERROR(VLOOKUP(F967,Sheet2!A:G,7,0),"")</f>
        <v>50</v>
      </c>
      <c r="I967" s="56">
        <f t="shared" si="208"/>
        <v>630</v>
      </c>
      <c r="J967" s="17">
        <v>49</v>
      </c>
      <c r="K967" s="21">
        <v>50</v>
      </c>
      <c r="L967" s="21">
        <v>70</v>
      </c>
      <c r="M967" s="21">
        <v>20</v>
      </c>
      <c r="N967" s="19">
        <f t="shared" si="197"/>
        <v>140</v>
      </c>
      <c r="O967" s="20">
        <v>1</v>
      </c>
      <c r="P967" s="20">
        <f>IFERROR(VLOOKUP(F967,Sheet2!$A:$F,4,0),"")</f>
        <v>919.43</v>
      </c>
      <c r="Q967" s="20">
        <f>IFERROR(VLOOKUP(F967,Sheet2!$A:$F,5,0),"")</f>
        <v>948.3</v>
      </c>
      <c r="R967" s="20">
        <f>IFERROR(VLOOKUP(F967,Sheet2!$A:$F,6,0),"")</f>
        <v>1030.25</v>
      </c>
      <c r="S967" s="48">
        <f t="shared" si="198"/>
        <v>45971.5</v>
      </c>
      <c r="T967" s="48">
        <f t="shared" si="199"/>
        <v>66381</v>
      </c>
      <c r="U967" s="48">
        <f t="shared" si="200"/>
        <v>20605</v>
      </c>
      <c r="V967" s="48">
        <f t="shared" si="201"/>
        <v>132957.5</v>
      </c>
      <c r="W967" s="48">
        <f t="shared" si="202"/>
        <v>67410</v>
      </c>
      <c r="X967" s="48">
        <f t="shared" si="203"/>
        <v>945</v>
      </c>
      <c r="Y967" s="48">
        <f t="shared" si="204"/>
        <v>2013.125</v>
      </c>
      <c r="Z967" s="48">
        <f t="shared" si="205"/>
        <v>201.3125</v>
      </c>
      <c r="AA967" s="48">
        <f t="shared" si="206"/>
        <v>2035.2693750000001</v>
      </c>
      <c r="AB967" s="42">
        <f t="shared" si="207"/>
        <v>205562.206875</v>
      </c>
    </row>
    <row r="968" spans="1:28" x14ac:dyDescent="0.25">
      <c r="A968" s="41">
        <v>45415</v>
      </c>
      <c r="B968" s="44" t="str">
        <f t="shared" si="196"/>
        <v>May</v>
      </c>
      <c r="C968" s="16" t="s">
        <v>113</v>
      </c>
      <c r="D968" s="16"/>
      <c r="E968" s="16" t="s">
        <v>147</v>
      </c>
      <c r="F968" s="16" t="s">
        <v>223</v>
      </c>
      <c r="G968" s="20" t="str">
        <f>IFERROR(VLOOKUP(F968,Sheet2!A:F,2,0),"")</f>
        <v>Jalwa Mota Santra</v>
      </c>
      <c r="H968" s="44">
        <f>IFERROR(VLOOKUP(F968,Sheet2!A:G,7,0),"")</f>
        <v>50</v>
      </c>
      <c r="I968" s="56">
        <f t="shared" si="208"/>
        <v>180</v>
      </c>
      <c r="J968" s="17">
        <v>50</v>
      </c>
      <c r="K968" s="21">
        <v>0</v>
      </c>
      <c r="L968" s="21">
        <v>40</v>
      </c>
      <c r="M968" s="21">
        <v>0</v>
      </c>
      <c r="N968" s="19">
        <f t="shared" si="197"/>
        <v>40</v>
      </c>
      <c r="O968" s="20">
        <v>1</v>
      </c>
      <c r="P968" s="20">
        <f>IFERROR(VLOOKUP(F968,Sheet2!$A:$F,4,0),"")</f>
        <v>919.43</v>
      </c>
      <c r="Q968" s="20">
        <f>IFERROR(VLOOKUP(F968,Sheet2!$A:$F,5,0),"")</f>
        <v>948.3</v>
      </c>
      <c r="R968" s="20">
        <f>IFERROR(VLOOKUP(F968,Sheet2!$A:$F,6,0),"")</f>
        <v>1030.25</v>
      </c>
      <c r="S968" s="48">
        <f t="shared" si="198"/>
        <v>0</v>
      </c>
      <c r="T968" s="48">
        <f t="shared" si="199"/>
        <v>37932</v>
      </c>
      <c r="U968" s="48">
        <f t="shared" si="200"/>
        <v>0</v>
      </c>
      <c r="V968" s="48">
        <f t="shared" si="201"/>
        <v>37932</v>
      </c>
      <c r="W968" s="48">
        <f t="shared" si="202"/>
        <v>19260</v>
      </c>
      <c r="X968" s="48">
        <f t="shared" si="203"/>
        <v>270</v>
      </c>
      <c r="Y968" s="48">
        <f t="shared" si="204"/>
        <v>574.62</v>
      </c>
      <c r="Z968" s="48">
        <f t="shared" si="205"/>
        <v>57.462000000000003</v>
      </c>
      <c r="AA968" s="48">
        <f t="shared" si="206"/>
        <v>580.94082000000003</v>
      </c>
      <c r="AB968" s="42">
        <f t="shared" si="207"/>
        <v>58675.022820000006</v>
      </c>
    </row>
    <row r="969" spans="1:28" x14ac:dyDescent="0.25">
      <c r="A969" s="41">
        <v>45416</v>
      </c>
      <c r="B969" s="44" t="str">
        <f t="shared" si="196"/>
        <v>May</v>
      </c>
      <c r="C969" s="16" t="s">
        <v>53</v>
      </c>
      <c r="D969" s="16"/>
      <c r="E969" s="16" t="s">
        <v>159</v>
      </c>
      <c r="F969" s="16" t="s">
        <v>219</v>
      </c>
      <c r="G969" s="20" t="str">
        <f>IFERROR(VLOOKUP(F969,Sheet2!A:F,2,0),"")</f>
        <v>Club Whiskey</v>
      </c>
      <c r="H969" s="44">
        <f>IFERROR(VLOOKUP(F969,Sheet2!A:G,7,0),"")</f>
        <v>65</v>
      </c>
      <c r="I969" s="56">
        <f t="shared" si="208"/>
        <v>2574</v>
      </c>
      <c r="J969" s="17">
        <v>89</v>
      </c>
      <c r="K969" s="21">
        <v>290</v>
      </c>
      <c r="L969" s="21">
        <v>100</v>
      </c>
      <c r="M969" s="21">
        <v>50</v>
      </c>
      <c r="N969" s="19">
        <f t="shared" si="197"/>
        <v>440</v>
      </c>
      <c r="O969" s="20">
        <v>1</v>
      </c>
      <c r="P969" s="20">
        <f>IFERROR(VLOOKUP(F969,Sheet2!$A:$F,4,0),"")</f>
        <v>1160.02</v>
      </c>
      <c r="Q969" s="20">
        <f>IFERROR(VLOOKUP(F969,Sheet2!$A:$F,5,0),"")</f>
        <v>1188.9000000000001</v>
      </c>
      <c r="R969" s="20">
        <f>IFERROR(VLOOKUP(F969,Sheet2!$A:$F,6,0),"")</f>
        <v>1270.83</v>
      </c>
      <c r="S969" s="48">
        <f t="shared" si="198"/>
        <v>336405.8</v>
      </c>
      <c r="T969" s="48">
        <f t="shared" si="199"/>
        <v>118890.00000000001</v>
      </c>
      <c r="U969" s="48">
        <f t="shared" si="200"/>
        <v>63541.5</v>
      </c>
      <c r="V969" s="48">
        <f t="shared" si="201"/>
        <v>518837.3</v>
      </c>
      <c r="W969" s="48">
        <f t="shared" si="202"/>
        <v>275418</v>
      </c>
      <c r="X969" s="48">
        <f t="shared" si="203"/>
        <v>3861</v>
      </c>
      <c r="Y969" s="48">
        <f t="shared" si="204"/>
        <v>7981.1630000000005</v>
      </c>
      <c r="Z969" s="48">
        <f t="shared" si="205"/>
        <v>798.11630000000014</v>
      </c>
      <c r="AA969" s="48">
        <f t="shared" si="206"/>
        <v>8068.9557930000001</v>
      </c>
      <c r="AB969" s="42">
        <f t="shared" si="207"/>
        <v>814964.53509299993</v>
      </c>
    </row>
    <row r="970" spans="1:28" x14ac:dyDescent="0.25">
      <c r="A970" s="41">
        <v>45416</v>
      </c>
      <c r="B970" s="44" t="str">
        <f t="shared" si="196"/>
        <v>May</v>
      </c>
      <c r="C970" s="16" t="s">
        <v>53</v>
      </c>
      <c r="D970" s="16"/>
      <c r="E970" s="16" t="s">
        <v>159</v>
      </c>
      <c r="F970" s="16" t="s">
        <v>218</v>
      </c>
      <c r="G970" s="20" t="str">
        <f>IFERROR(VLOOKUP(F970,Sheet2!A:F,2,0),"")</f>
        <v>Club Rum</v>
      </c>
      <c r="H970" s="44">
        <f>IFERROR(VLOOKUP(F970,Sheet2!A:G,7,0),"")</f>
        <v>65</v>
      </c>
      <c r="I970" s="56">
        <f t="shared" si="208"/>
        <v>1170</v>
      </c>
      <c r="J970" s="17">
        <v>89</v>
      </c>
      <c r="K970" s="21">
        <v>200</v>
      </c>
      <c r="L970" s="21">
        <v>0</v>
      </c>
      <c r="M970" s="21">
        <v>0</v>
      </c>
      <c r="N970" s="19">
        <f t="shared" si="197"/>
        <v>200</v>
      </c>
      <c r="O970" s="20">
        <v>1</v>
      </c>
      <c r="P970" s="20">
        <f>IFERROR(VLOOKUP(F970,Sheet2!$A:$F,4,0),"")</f>
        <v>1161.27</v>
      </c>
      <c r="Q970" s="20">
        <f>IFERROR(VLOOKUP(F970,Sheet2!$A:$F,5,0),"")</f>
        <v>1190.1300000000001</v>
      </c>
      <c r="R970" s="20">
        <f>IFERROR(VLOOKUP(F970,Sheet2!$A:$F,6,0),"")</f>
        <v>1272.08</v>
      </c>
      <c r="S970" s="48">
        <f t="shared" si="198"/>
        <v>232254</v>
      </c>
      <c r="T970" s="48">
        <f t="shared" si="199"/>
        <v>0</v>
      </c>
      <c r="U970" s="48">
        <f t="shared" si="200"/>
        <v>0</v>
      </c>
      <c r="V970" s="48">
        <f t="shared" si="201"/>
        <v>232254</v>
      </c>
      <c r="W970" s="48">
        <f t="shared" si="202"/>
        <v>125190</v>
      </c>
      <c r="X970" s="48">
        <f t="shared" si="203"/>
        <v>1755</v>
      </c>
      <c r="Y970" s="48">
        <f t="shared" si="204"/>
        <v>3591.9900000000002</v>
      </c>
      <c r="Z970" s="48">
        <f t="shared" si="205"/>
        <v>359.19900000000007</v>
      </c>
      <c r="AA970" s="48">
        <f t="shared" si="206"/>
        <v>3631.50189</v>
      </c>
      <c r="AB970" s="42">
        <f t="shared" si="207"/>
        <v>366781.69089000003</v>
      </c>
    </row>
    <row r="971" spans="1:28" x14ac:dyDescent="0.25">
      <c r="A971" s="41">
        <v>45416</v>
      </c>
      <c r="B971" s="44" t="str">
        <f t="shared" si="196"/>
        <v>May</v>
      </c>
      <c r="C971" s="16" t="s">
        <v>53</v>
      </c>
      <c r="D971" s="16"/>
      <c r="E971" s="16" t="s">
        <v>159</v>
      </c>
      <c r="F971" s="16" t="s">
        <v>216</v>
      </c>
      <c r="G971" s="20" t="str">
        <f>IFERROR(VLOOKUP(F971,Sheet2!A:F,2,0),"")</f>
        <v>Jugni Saunfi</v>
      </c>
      <c r="H971" s="44">
        <f>IFERROR(VLOOKUP(F971,Sheet2!A:G,7,0),"")</f>
        <v>50</v>
      </c>
      <c r="I971" s="56">
        <f t="shared" si="208"/>
        <v>2700</v>
      </c>
      <c r="J971" s="17">
        <v>90</v>
      </c>
      <c r="K971" s="21">
        <v>200</v>
      </c>
      <c r="L971" s="21">
        <v>200</v>
      </c>
      <c r="M971" s="21">
        <v>200</v>
      </c>
      <c r="N971" s="19">
        <f t="shared" si="197"/>
        <v>600</v>
      </c>
      <c r="O971" s="20">
        <v>1</v>
      </c>
      <c r="P971" s="20">
        <f>IFERROR(VLOOKUP(F971,Sheet2!$A:$F,4,0),"")</f>
        <v>919.43</v>
      </c>
      <c r="Q971" s="20">
        <f>IFERROR(VLOOKUP(F971,Sheet2!$A:$F,5,0),"")</f>
        <v>948.3</v>
      </c>
      <c r="R971" s="20">
        <f>IFERROR(VLOOKUP(F971,Sheet2!$A:$F,6,0),"")</f>
        <v>1030.25</v>
      </c>
      <c r="S971" s="48">
        <f t="shared" si="198"/>
        <v>183886</v>
      </c>
      <c r="T971" s="48">
        <f t="shared" si="199"/>
        <v>189660</v>
      </c>
      <c r="U971" s="48">
        <f t="shared" si="200"/>
        <v>206050</v>
      </c>
      <c r="V971" s="48">
        <f t="shared" si="201"/>
        <v>579596</v>
      </c>
      <c r="W971" s="48">
        <f t="shared" si="202"/>
        <v>288900</v>
      </c>
      <c r="X971" s="48">
        <f t="shared" si="203"/>
        <v>4050</v>
      </c>
      <c r="Y971" s="48">
        <f t="shared" si="204"/>
        <v>8725.4600000000009</v>
      </c>
      <c r="Z971" s="48">
        <f t="shared" si="205"/>
        <v>872.54600000000016</v>
      </c>
      <c r="AA971" s="48">
        <f t="shared" si="206"/>
        <v>8821.440059999999</v>
      </c>
      <c r="AB971" s="42">
        <f t="shared" si="207"/>
        <v>890965.44605999999</v>
      </c>
    </row>
    <row r="972" spans="1:28" x14ac:dyDescent="0.25">
      <c r="A972" s="41">
        <v>45416</v>
      </c>
      <c r="B972" s="44" t="str">
        <f t="shared" si="196"/>
        <v>May</v>
      </c>
      <c r="C972" s="16" t="s">
        <v>53</v>
      </c>
      <c r="D972" s="16"/>
      <c r="E972" s="16" t="s">
        <v>159</v>
      </c>
      <c r="F972" s="16" t="s">
        <v>223</v>
      </c>
      <c r="G972" s="20" t="str">
        <f>IFERROR(VLOOKUP(F972,Sheet2!A:F,2,0),"")</f>
        <v>Jalwa Mota Santra</v>
      </c>
      <c r="H972" s="44">
        <f>IFERROR(VLOOKUP(F972,Sheet2!A:G,7,0),"")</f>
        <v>50</v>
      </c>
      <c r="I972" s="56">
        <f t="shared" si="208"/>
        <v>900</v>
      </c>
      <c r="J972" s="17">
        <v>90</v>
      </c>
      <c r="K972" s="21">
        <v>0</v>
      </c>
      <c r="L972" s="21">
        <v>100</v>
      </c>
      <c r="M972" s="21">
        <v>100</v>
      </c>
      <c r="N972" s="19">
        <f t="shared" si="197"/>
        <v>200</v>
      </c>
      <c r="O972" s="20">
        <v>1</v>
      </c>
      <c r="P972" s="20">
        <f>IFERROR(VLOOKUP(F972,Sheet2!$A:$F,4,0),"")</f>
        <v>919.43</v>
      </c>
      <c r="Q972" s="20">
        <f>IFERROR(VLOOKUP(F972,Sheet2!$A:$F,5,0),"")</f>
        <v>948.3</v>
      </c>
      <c r="R972" s="20">
        <f>IFERROR(VLOOKUP(F972,Sheet2!$A:$F,6,0),"")</f>
        <v>1030.25</v>
      </c>
      <c r="S972" s="48">
        <f t="shared" si="198"/>
        <v>0</v>
      </c>
      <c r="T972" s="48">
        <f t="shared" si="199"/>
        <v>94830</v>
      </c>
      <c r="U972" s="48">
        <f t="shared" si="200"/>
        <v>103025</v>
      </c>
      <c r="V972" s="48">
        <f t="shared" si="201"/>
        <v>197855</v>
      </c>
      <c r="W972" s="48">
        <f t="shared" si="202"/>
        <v>96300</v>
      </c>
      <c r="X972" s="48">
        <f t="shared" si="203"/>
        <v>1350</v>
      </c>
      <c r="Y972" s="48">
        <f t="shared" si="204"/>
        <v>2955.05</v>
      </c>
      <c r="Z972" s="48">
        <f t="shared" si="205"/>
        <v>295.50500000000005</v>
      </c>
      <c r="AA972" s="48">
        <f t="shared" si="206"/>
        <v>2987.55555</v>
      </c>
      <c r="AB972" s="42">
        <f t="shared" si="207"/>
        <v>301743.11054999998</v>
      </c>
    </row>
    <row r="973" spans="1:28" x14ac:dyDescent="0.25">
      <c r="A973" s="41">
        <v>45416</v>
      </c>
      <c r="B973" s="44" t="str">
        <f t="shared" si="196"/>
        <v>May</v>
      </c>
      <c r="C973" s="16" t="s">
        <v>53</v>
      </c>
      <c r="D973" s="16"/>
      <c r="E973" s="16" t="s">
        <v>56</v>
      </c>
      <c r="F973" s="16" t="s">
        <v>213</v>
      </c>
      <c r="G973" s="20" t="str">
        <f>IFERROR(VLOOKUP(F973,Sheet2!A:F,2,0),"")</f>
        <v>Malwa</v>
      </c>
      <c r="H973" s="44">
        <f>IFERROR(VLOOKUP(F973,Sheet2!A:G,7,0),"")</f>
        <v>50</v>
      </c>
      <c r="I973" s="56">
        <f t="shared" si="208"/>
        <v>1575</v>
      </c>
      <c r="J973" s="17">
        <v>91</v>
      </c>
      <c r="K973" s="21">
        <v>350</v>
      </c>
      <c r="L973" s="21">
        <v>0</v>
      </c>
      <c r="M973" s="21">
        <v>0</v>
      </c>
      <c r="N973" s="19">
        <f t="shared" si="197"/>
        <v>350</v>
      </c>
      <c r="O973" s="20">
        <v>1</v>
      </c>
      <c r="P973" s="20">
        <f>IFERROR(VLOOKUP(F973,Sheet2!$A:$F,4,0),"")</f>
        <v>919.43</v>
      </c>
      <c r="Q973" s="20">
        <f>IFERROR(VLOOKUP(F973,Sheet2!$A:$F,5,0),"")</f>
        <v>948.3</v>
      </c>
      <c r="R973" s="20">
        <f>IFERROR(VLOOKUP(F973,Sheet2!$A:$F,6,0),"")</f>
        <v>1030.25</v>
      </c>
      <c r="S973" s="48">
        <f t="shared" si="198"/>
        <v>321800.5</v>
      </c>
      <c r="T973" s="48">
        <f t="shared" si="199"/>
        <v>0</v>
      </c>
      <c r="U973" s="48">
        <f t="shared" si="200"/>
        <v>0</v>
      </c>
      <c r="V973" s="48">
        <f t="shared" si="201"/>
        <v>321800.5</v>
      </c>
      <c r="W973" s="48">
        <f t="shared" si="202"/>
        <v>168525</v>
      </c>
      <c r="X973" s="48">
        <f t="shared" si="203"/>
        <v>2362.5</v>
      </c>
      <c r="Y973" s="48">
        <f t="shared" si="204"/>
        <v>4926.88</v>
      </c>
      <c r="Z973" s="48">
        <f t="shared" si="205"/>
        <v>492.68800000000005</v>
      </c>
      <c r="AA973" s="48">
        <f t="shared" si="206"/>
        <v>4981.0756800000008</v>
      </c>
      <c r="AB973" s="42">
        <f t="shared" si="207"/>
        <v>503088.64368000004</v>
      </c>
    </row>
    <row r="974" spans="1:28" x14ac:dyDescent="0.25">
      <c r="A974" s="41">
        <v>45416</v>
      </c>
      <c r="B974" s="44" t="str">
        <f t="shared" si="196"/>
        <v>May</v>
      </c>
      <c r="C974" s="16" t="s">
        <v>53</v>
      </c>
      <c r="D974" s="16"/>
      <c r="E974" s="16" t="s">
        <v>56</v>
      </c>
      <c r="F974" s="16" t="s">
        <v>219</v>
      </c>
      <c r="G974" s="20" t="str">
        <f>IFERROR(VLOOKUP(F974,Sheet2!A:F,2,0),"")</f>
        <v>Club Whiskey</v>
      </c>
      <c r="H974" s="44">
        <f>IFERROR(VLOOKUP(F974,Sheet2!A:G,7,0),"")</f>
        <v>65</v>
      </c>
      <c r="I974" s="56">
        <f t="shared" si="208"/>
        <v>585</v>
      </c>
      <c r="J974" s="17">
        <v>91</v>
      </c>
      <c r="K974" s="21">
        <v>50</v>
      </c>
      <c r="L974" s="21">
        <v>0</v>
      </c>
      <c r="M974" s="21">
        <v>50</v>
      </c>
      <c r="N974" s="19">
        <f t="shared" si="197"/>
        <v>100</v>
      </c>
      <c r="O974" s="20">
        <v>1</v>
      </c>
      <c r="P974" s="20">
        <f>IFERROR(VLOOKUP(F974,Sheet2!$A:$F,4,0),"")</f>
        <v>1160.02</v>
      </c>
      <c r="Q974" s="20">
        <f>IFERROR(VLOOKUP(F974,Sheet2!$A:$F,5,0),"")</f>
        <v>1188.9000000000001</v>
      </c>
      <c r="R974" s="20">
        <f>IFERROR(VLOOKUP(F974,Sheet2!$A:$F,6,0),"")</f>
        <v>1270.83</v>
      </c>
      <c r="S974" s="48">
        <f t="shared" si="198"/>
        <v>58001</v>
      </c>
      <c r="T974" s="48">
        <f t="shared" si="199"/>
        <v>0</v>
      </c>
      <c r="U974" s="48">
        <f t="shared" si="200"/>
        <v>63541.5</v>
      </c>
      <c r="V974" s="48">
        <f t="shared" si="201"/>
        <v>121542.5</v>
      </c>
      <c r="W974" s="48">
        <f t="shared" si="202"/>
        <v>62595</v>
      </c>
      <c r="X974" s="48">
        <f t="shared" si="203"/>
        <v>877.5</v>
      </c>
      <c r="Y974" s="48">
        <f t="shared" si="204"/>
        <v>1850.15</v>
      </c>
      <c r="Z974" s="48">
        <f t="shared" si="205"/>
        <v>185.01500000000001</v>
      </c>
      <c r="AA974" s="48">
        <f t="shared" si="206"/>
        <v>1870.5016500000002</v>
      </c>
      <c r="AB974" s="42">
        <f t="shared" si="207"/>
        <v>188920.66665</v>
      </c>
    </row>
    <row r="975" spans="1:28" x14ac:dyDescent="0.25">
      <c r="A975" s="41">
        <v>45416</v>
      </c>
      <c r="B975" s="44" t="str">
        <f t="shared" si="196"/>
        <v>May</v>
      </c>
      <c r="C975" s="16" t="s">
        <v>53</v>
      </c>
      <c r="D975" s="16"/>
      <c r="E975" s="16" t="s">
        <v>56</v>
      </c>
      <c r="F975" s="16" t="s">
        <v>219</v>
      </c>
      <c r="G975" s="20" t="str">
        <f>IFERROR(VLOOKUP(F975,Sheet2!A:F,2,0),"")</f>
        <v>Club Whiskey</v>
      </c>
      <c r="H975" s="44">
        <f>IFERROR(VLOOKUP(F975,Sheet2!A:G,7,0),"")</f>
        <v>65</v>
      </c>
      <c r="I975" s="56">
        <f t="shared" si="208"/>
        <v>585</v>
      </c>
      <c r="J975" s="17">
        <v>92</v>
      </c>
      <c r="K975" s="21">
        <v>50</v>
      </c>
      <c r="L975" s="21">
        <v>0</v>
      </c>
      <c r="M975" s="21">
        <v>50</v>
      </c>
      <c r="N975" s="19">
        <f t="shared" si="197"/>
        <v>100</v>
      </c>
      <c r="O975" s="20">
        <v>1</v>
      </c>
      <c r="P975" s="20">
        <f>IFERROR(VLOOKUP(F975,Sheet2!$A:$F,4,0),"")</f>
        <v>1160.02</v>
      </c>
      <c r="Q975" s="20">
        <f>IFERROR(VLOOKUP(F975,Sheet2!$A:$F,5,0),"")</f>
        <v>1188.9000000000001</v>
      </c>
      <c r="R975" s="20">
        <f>IFERROR(VLOOKUP(F975,Sheet2!$A:$F,6,0),"")</f>
        <v>1270.83</v>
      </c>
      <c r="S975" s="48">
        <f t="shared" si="198"/>
        <v>58001</v>
      </c>
      <c r="T975" s="48">
        <f t="shared" si="199"/>
        <v>0</v>
      </c>
      <c r="U975" s="48">
        <f t="shared" si="200"/>
        <v>63541.5</v>
      </c>
      <c r="V975" s="48">
        <f t="shared" si="201"/>
        <v>121542.5</v>
      </c>
      <c r="W975" s="48">
        <f t="shared" si="202"/>
        <v>62595</v>
      </c>
      <c r="X975" s="48">
        <f t="shared" si="203"/>
        <v>877.5</v>
      </c>
      <c r="Y975" s="48">
        <f t="shared" si="204"/>
        <v>1850.15</v>
      </c>
      <c r="Z975" s="48">
        <f t="shared" si="205"/>
        <v>185.01500000000001</v>
      </c>
      <c r="AA975" s="48">
        <f t="shared" si="206"/>
        <v>1870.5016500000002</v>
      </c>
      <c r="AB975" s="42">
        <f t="shared" si="207"/>
        <v>188920.66665</v>
      </c>
    </row>
    <row r="976" spans="1:28" x14ac:dyDescent="0.25">
      <c r="A976" s="41">
        <v>45416</v>
      </c>
      <c r="B976" s="44" t="str">
        <f t="shared" si="196"/>
        <v>May</v>
      </c>
      <c r="C976" s="16" t="s">
        <v>53</v>
      </c>
      <c r="D976" s="16"/>
      <c r="E976" s="16" t="s">
        <v>56</v>
      </c>
      <c r="F976" s="16" t="s">
        <v>213</v>
      </c>
      <c r="G976" s="20" t="str">
        <f>IFERROR(VLOOKUP(F976,Sheet2!A:F,2,0),"")</f>
        <v>Malwa</v>
      </c>
      <c r="H976" s="44">
        <f>IFERROR(VLOOKUP(F976,Sheet2!A:G,7,0),"")</f>
        <v>50</v>
      </c>
      <c r="I976" s="56">
        <f t="shared" si="208"/>
        <v>1575</v>
      </c>
      <c r="J976" s="17">
        <v>92</v>
      </c>
      <c r="K976" s="21">
        <v>350</v>
      </c>
      <c r="L976" s="21">
        <v>0</v>
      </c>
      <c r="M976" s="21">
        <v>0</v>
      </c>
      <c r="N976" s="19">
        <f t="shared" si="197"/>
        <v>350</v>
      </c>
      <c r="O976" s="20">
        <v>1</v>
      </c>
      <c r="P976" s="20">
        <f>IFERROR(VLOOKUP(F976,Sheet2!$A:$F,4,0),"")</f>
        <v>919.43</v>
      </c>
      <c r="Q976" s="20">
        <f>IFERROR(VLOOKUP(F976,Sheet2!$A:$F,5,0),"")</f>
        <v>948.3</v>
      </c>
      <c r="R976" s="20">
        <f>IFERROR(VLOOKUP(F976,Sheet2!$A:$F,6,0),"")</f>
        <v>1030.25</v>
      </c>
      <c r="S976" s="48">
        <f t="shared" si="198"/>
        <v>321800.5</v>
      </c>
      <c r="T976" s="48">
        <f t="shared" si="199"/>
        <v>0</v>
      </c>
      <c r="U976" s="48">
        <f t="shared" si="200"/>
        <v>0</v>
      </c>
      <c r="V976" s="48">
        <f t="shared" si="201"/>
        <v>321800.5</v>
      </c>
      <c r="W976" s="48">
        <f t="shared" si="202"/>
        <v>168525</v>
      </c>
      <c r="X976" s="48">
        <f t="shared" si="203"/>
        <v>2362.5</v>
      </c>
      <c r="Y976" s="48">
        <f t="shared" si="204"/>
        <v>4926.88</v>
      </c>
      <c r="Z976" s="48">
        <f t="shared" si="205"/>
        <v>492.68800000000005</v>
      </c>
      <c r="AA976" s="48">
        <f t="shared" si="206"/>
        <v>4981.0756800000008</v>
      </c>
      <c r="AB976" s="42">
        <f t="shared" si="207"/>
        <v>503088.64368000004</v>
      </c>
    </row>
    <row r="977" spans="1:28" x14ac:dyDescent="0.25">
      <c r="A977" s="41">
        <v>45416</v>
      </c>
      <c r="B977" s="44" t="str">
        <f t="shared" si="196"/>
        <v>May</v>
      </c>
      <c r="C977" s="16" t="s">
        <v>53</v>
      </c>
      <c r="D977" s="16"/>
      <c r="E977" s="16" t="s">
        <v>141</v>
      </c>
      <c r="F977" s="16" t="s">
        <v>219</v>
      </c>
      <c r="G977" s="20" t="str">
        <f>IFERROR(VLOOKUP(F977,Sheet2!A:F,2,0),"")</f>
        <v>Club Whiskey</v>
      </c>
      <c r="H977" s="44">
        <f>IFERROR(VLOOKUP(F977,Sheet2!A:G,7,0),"")</f>
        <v>65</v>
      </c>
      <c r="I977" s="56">
        <f t="shared" si="208"/>
        <v>1608.75</v>
      </c>
      <c r="J977" s="17">
        <v>93</v>
      </c>
      <c r="K977" s="21">
        <v>225</v>
      </c>
      <c r="L977" s="21">
        <v>25</v>
      </c>
      <c r="M977" s="21">
        <v>25</v>
      </c>
      <c r="N977" s="19">
        <f t="shared" si="197"/>
        <v>275</v>
      </c>
      <c r="O977" s="20">
        <v>1</v>
      </c>
      <c r="P977" s="20">
        <f>IFERROR(VLOOKUP(F977,Sheet2!$A:$F,4,0),"")</f>
        <v>1160.02</v>
      </c>
      <c r="Q977" s="20">
        <f>IFERROR(VLOOKUP(F977,Sheet2!$A:$F,5,0),"")</f>
        <v>1188.9000000000001</v>
      </c>
      <c r="R977" s="20">
        <f>IFERROR(VLOOKUP(F977,Sheet2!$A:$F,6,0),"")</f>
        <v>1270.83</v>
      </c>
      <c r="S977" s="48">
        <f t="shared" si="198"/>
        <v>261004.5</v>
      </c>
      <c r="T977" s="48">
        <f t="shared" si="199"/>
        <v>29722.500000000004</v>
      </c>
      <c r="U977" s="48">
        <f t="shared" si="200"/>
        <v>31770.75</v>
      </c>
      <c r="V977" s="48">
        <f t="shared" si="201"/>
        <v>322497.75</v>
      </c>
      <c r="W977" s="48">
        <f t="shared" si="202"/>
        <v>172136.25</v>
      </c>
      <c r="X977" s="48">
        <f t="shared" si="203"/>
        <v>2413.125</v>
      </c>
      <c r="Y977" s="48">
        <f t="shared" si="204"/>
        <v>4970.4712500000005</v>
      </c>
      <c r="Z977" s="48">
        <f t="shared" si="205"/>
        <v>497.04712500000005</v>
      </c>
      <c r="AA977" s="48">
        <f t="shared" si="206"/>
        <v>5025.1464337500001</v>
      </c>
      <c r="AB977" s="42">
        <f t="shared" si="207"/>
        <v>507539.78980874998</v>
      </c>
    </row>
    <row r="978" spans="1:28" x14ac:dyDescent="0.25">
      <c r="A978" s="41">
        <v>45416</v>
      </c>
      <c r="B978" s="44" t="str">
        <f t="shared" si="196"/>
        <v>May</v>
      </c>
      <c r="C978" s="16" t="s">
        <v>53</v>
      </c>
      <c r="D978" s="16"/>
      <c r="E978" s="16" t="s">
        <v>81</v>
      </c>
      <c r="F978" s="16" t="s">
        <v>219</v>
      </c>
      <c r="G978" s="20" t="str">
        <f>IFERROR(VLOOKUP(F978,Sheet2!A:F,2,0),"")</f>
        <v>Club Whiskey</v>
      </c>
      <c r="H978" s="44">
        <f>IFERROR(VLOOKUP(F978,Sheet2!A:G,7,0),"")</f>
        <v>65</v>
      </c>
      <c r="I978" s="56">
        <f t="shared" si="208"/>
        <v>2925</v>
      </c>
      <c r="J978" s="17">
        <v>94</v>
      </c>
      <c r="K978" s="21">
        <v>500</v>
      </c>
      <c r="L978" s="21">
        <v>0</v>
      </c>
      <c r="M978" s="21">
        <v>0</v>
      </c>
      <c r="N978" s="19">
        <f t="shared" si="197"/>
        <v>500</v>
      </c>
      <c r="O978" s="20">
        <v>1</v>
      </c>
      <c r="P978" s="20">
        <f>IFERROR(VLOOKUP(F978,Sheet2!$A:$F,4,0),"")</f>
        <v>1160.02</v>
      </c>
      <c r="Q978" s="20">
        <f>IFERROR(VLOOKUP(F978,Sheet2!$A:$F,5,0),"")</f>
        <v>1188.9000000000001</v>
      </c>
      <c r="R978" s="20">
        <f>IFERROR(VLOOKUP(F978,Sheet2!$A:$F,6,0),"")</f>
        <v>1270.83</v>
      </c>
      <c r="S978" s="48">
        <f t="shared" si="198"/>
        <v>580010</v>
      </c>
      <c r="T978" s="48">
        <f t="shared" si="199"/>
        <v>0</v>
      </c>
      <c r="U978" s="48">
        <f t="shared" si="200"/>
        <v>0</v>
      </c>
      <c r="V978" s="48">
        <f t="shared" si="201"/>
        <v>580010</v>
      </c>
      <c r="W978" s="48">
        <f t="shared" si="202"/>
        <v>312975</v>
      </c>
      <c r="X978" s="48">
        <f t="shared" si="203"/>
        <v>4387.5</v>
      </c>
      <c r="Y978" s="48">
        <f t="shared" si="204"/>
        <v>8973.7250000000004</v>
      </c>
      <c r="Z978" s="48">
        <f t="shared" si="205"/>
        <v>897.37250000000006</v>
      </c>
      <c r="AA978" s="48">
        <f t="shared" si="206"/>
        <v>9072.4359750000003</v>
      </c>
      <c r="AB978" s="42">
        <f t="shared" si="207"/>
        <v>916316.03347500006</v>
      </c>
    </row>
    <row r="979" spans="1:28" x14ac:dyDescent="0.25">
      <c r="A979" s="41">
        <v>45416</v>
      </c>
      <c r="B979" s="44" t="str">
        <f t="shared" si="196"/>
        <v>May</v>
      </c>
      <c r="C979" s="16" t="s">
        <v>53</v>
      </c>
      <c r="D979" s="16"/>
      <c r="E979" s="16" t="s">
        <v>81</v>
      </c>
      <c r="F979" s="16" t="s">
        <v>219</v>
      </c>
      <c r="G979" s="20" t="str">
        <f>IFERROR(VLOOKUP(F979,Sheet2!A:F,2,0),"")</f>
        <v>Club Whiskey</v>
      </c>
      <c r="H979" s="44">
        <f>IFERROR(VLOOKUP(F979,Sheet2!A:G,7,0),"")</f>
        <v>65</v>
      </c>
      <c r="I979" s="56">
        <f t="shared" si="208"/>
        <v>1755</v>
      </c>
      <c r="J979" s="17">
        <v>95</v>
      </c>
      <c r="K979" s="21">
        <v>100</v>
      </c>
      <c r="L979" s="21">
        <v>150</v>
      </c>
      <c r="M979" s="21">
        <v>50</v>
      </c>
      <c r="N979" s="19">
        <f t="shared" si="197"/>
        <v>300</v>
      </c>
      <c r="O979" s="20">
        <v>1</v>
      </c>
      <c r="P979" s="20">
        <f>IFERROR(VLOOKUP(F979,Sheet2!$A:$F,4,0),"")</f>
        <v>1160.02</v>
      </c>
      <c r="Q979" s="20">
        <f>IFERROR(VLOOKUP(F979,Sheet2!$A:$F,5,0),"")</f>
        <v>1188.9000000000001</v>
      </c>
      <c r="R979" s="20">
        <f>IFERROR(VLOOKUP(F979,Sheet2!$A:$F,6,0),"")</f>
        <v>1270.83</v>
      </c>
      <c r="S979" s="48">
        <f t="shared" si="198"/>
        <v>116002</v>
      </c>
      <c r="T979" s="48">
        <f t="shared" si="199"/>
        <v>178335</v>
      </c>
      <c r="U979" s="48">
        <f t="shared" si="200"/>
        <v>63541.5</v>
      </c>
      <c r="V979" s="48">
        <f t="shared" si="201"/>
        <v>357878.5</v>
      </c>
      <c r="W979" s="48">
        <f t="shared" si="202"/>
        <v>187785</v>
      </c>
      <c r="X979" s="48">
        <f t="shared" si="203"/>
        <v>2632.5</v>
      </c>
      <c r="Y979" s="48">
        <f t="shared" si="204"/>
        <v>5482.96</v>
      </c>
      <c r="Z979" s="48">
        <f t="shared" si="205"/>
        <v>548.29600000000005</v>
      </c>
      <c r="AA979" s="48">
        <f t="shared" si="206"/>
        <v>5543.2725599999994</v>
      </c>
      <c r="AB979" s="42">
        <f t="shared" si="207"/>
        <v>559870.52855999989</v>
      </c>
    </row>
    <row r="980" spans="1:28" x14ac:dyDescent="0.25">
      <c r="A980" s="41">
        <v>45416</v>
      </c>
      <c r="B980" s="44" t="str">
        <f t="shared" si="196"/>
        <v>May</v>
      </c>
      <c r="C980" s="16" t="s">
        <v>53</v>
      </c>
      <c r="D980" s="16"/>
      <c r="E980" s="16" t="s">
        <v>81</v>
      </c>
      <c r="F980" s="16" t="s">
        <v>219</v>
      </c>
      <c r="G980" s="20" t="str">
        <f>IFERROR(VLOOKUP(F980,Sheet2!A:F,2,0),"")</f>
        <v>Club Whiskey</v>
      </c>
      <c r="H980" s="44">
        <f>IFERROR(VLOOKUP(F980,Sheet2!A:G,7,0),"")</f>
        <v>65</v>
      </c>
      <c r="I980" s="56">
        <f t="shared" si="208"/>
        <v>1755</v>
      </c>
      <c r="J980" s="17">
        <v>96</v>
      </c>
      <c r="K980" s="21">
        <v>300</v>
      </c>
      <c r="L980" s="21">
        <v>0</v>
      </c>
      <c r="M980" s="21">
        <v>0</v>
      </c>
      <c r="N980" s="19">
        <f t="shared" si="197"/>
        <v>300</v>
      </c>
      <c r="O980" s="20">
        <v>1</v>
      </c>
      <c r="P980" s="20">
        <f>IFERROR(VLOOKUP(F980,Sheet2!$A:$F,4,0),"")</f>
        <v>1160.02</v>
      </c>
      <c r="Q980" s="20">
        <f>IFERROR(VLOOKUP(F980,Sheet2!$A:$F,5,0),"")</f>
        <v>1188.9000000000001</v>
      </c>
      <c r="R980" s="20">
        <f>IFERROR(VLOOKUP(F980,Sheet2!$A:$F,6,0),"")</f>
        <v>1270.83</v>
      </c>
      <c r="S980" s="48">
        <f t="shared" si="198"/>
        <v>348006</v>
      </c>
      <c r="T980" s="48">
        <f t="shared" si="199"/>
        <v>0</v>
      </c>
      <c r="U980" s="48">
        <f t="shared" si="200"/>
        <v>0</v>
      </c>
      <c r="V980" s="48">
        <f t="shared" si="201"/>
        <v>348006</v>
      </c>
      <c r="W980" s="48">
        <f t="shared" si="202"/>
        <v>187785</v>
      </c>
      <c r="X980" s="48">
        <f t="shared" si="203"/>
        <v>2632.5</v>
      </c>
      <c r="Y980" s="48">
        <f t="shared" si="204"/>
        <v>5384.2349999999997</v>
      </c>
      <c r="Z980" s="48">
        <f t="shared" si="205"/>
        <v>538.42349999999999</v>
      </c>
      <c r="AA980" s="48">
        <f t="shared" si="206"/>
        <v>5443.461585</v>
      </c>
      <c r="AB980" s="42">
        <f t="shared" si="207"/>
        <v>549789.62008500006</v>
      </c>
    </row>
    <row r="981" spans="1:28" x14ac:dyDescent="0.25">
      <c r="A981" s="41">
        <v>45416</v>
      </c>
      <c r="B981" s="44" t="str">
        <f t="shared" si="196"/>
        <v>May</v>
      </c>
      <c r="C981" s="16" t="s">
        <v>53</v>
      </c>
      <c r="D981" s="16"/>
      <c r="E981" s="16" t="s">
        <v>81</v>
      </c>
      <c r="F981" s="16" t="s">
        <v>219</v>
      </c>
      <c r="G981" s="20" t="str">
        <f>IFERROR(VLOOKUP(F981,Sheet2!A:F,2,0),"")</f>
        <v>Club Whiskey</v>
      </c>
      <c r="H981" s="44">
        <f>IFERROR(VLOOKUP(F981,Sheet2!A:G,7,0),"")</f>
        <v>65</v>
      </c>
      <c r="I981" s="56">
        <f t="shared" si="208"/>
        <v>585</v>
      </c>
      <c r="J981" s="17">
        <v>97</v>
      </c>
      <c r="K981" s="21">
        <v>100</v>
      </c>
      <c r="L981" s="21">
        <v>0</v>
      </c>
      <c r="M981" s="21">
        <v>0</v>
      </c>
      <c r="N981" s="19">
        <f t="shared" si="197"/>
        <v>100</v>
      </c>
      <c r="O981" s="20">
        <v>1</v>
      </c>
      <c r="P981" s="20">
        <f>IFERROR(VLOOKUP(F981,Sheet2!$A:$F,4,0),"")</f>
        <v>1160.02</v>
      </c>
      <c r="Q981" s="20">
        <f>IFERROR(VLOOKUP(F981,Sheet2!$A:$F,5,0),"")</f>
        <v>1188.9000000000001</v>
      </c>
      <c r="R981" s="20">
        <f>IFERROR(VLOOKUP(F981,Sheet2!$A:$F,6,0),"")</f>
        <v>1270.83</v>
      </c>
      <c r="S981" s="48">
        <f t="shared" si="198"/>
        <v>116002</v>
      </c>
      <c r="T981" s="48">
        <f t="shared" si="199"/>
        <v>0</v>
      </c>
      <c r="U981" s="48">
        <f t="shared" si="200"/>
        <v>0</v>
      </c>
      <c r="V981" s="48">
        <f t="shared" si="201"/>
        <v>116002</v>
      </c>
      <c r="W981" s="48">
        <f t="shared" si="202"/>
        <v>62595</v>
      </c>
      <c r="X981" s="48">
        <f t="shared" si="203"/>
        <v>877.5</v>
      </c>
      <c r="Y981" s="48">
        <f t="shared" si="204"/>
        <v>1794.7450000000001</v>
      </c>
      <c r="Z981" s="48">
        <f t="shared" si="205"/>
        <v>179.47450000000003</v>
      </c>
      <c r="AA981" s="48">
        <f t="shared" si="206"/>
        <v>1814.4871950000002</v>
      </c>
      <c r="AB981" s="42">
        <f t="shared" si="207"/>
        <v>183263.206695</v>
      </c>
    </row>
    <row r="982" spans="1:28" x14ac:dyDescent="0.25">
      <c r="A982" s="41">
        <v>45416</v>
      </c>
      <c r="B982" s="44" t="str">
        <f t="shared" si="196"/>
        <v>May</v>
      </c>
      <c r="C982" s="16" t="s">
        <v>53</v>
      </c>
      <c r="D982" s="16"/>
      <c r="E982" s="16" t="s">
        <v>81</v>
      </c>
      <c r="F982" s="16" t="s">
        <v>219</v>
      </c>
      <c r="G982" s="20" t="str">
        <f>IFERROR(VLOOKUP(F982,Sheet2!A:F,2,0),"")</f>
        <v>Club Whiskey</v>
      </c>
      <c r="H982" s="44">
        <f>IFERROR(VLOOKUP(F982,Sheet2!A:G,7,0),"")</f>
        <v>65</v>
      </c>
      <c r="I982" s="56">
        <f t="shared" si="208"/>
        <v>1023.7499999999999</v>
      </c>
      <c r="J982" s="17">
        <v>98</v>
      </c>
      <c r="K982" s="21">
        <v>0</v>
      </c>
      <c r="L982" s="21">
        <v>100</v>
      </c>
      <c r="M982" s="21">
        <v>75</v>
      </c>
      <c r="N982" s="19">
        <f t="shared" si="197"/>
        <v>175</v>
      </c>
      <c r="O982" s="20">
        <v>1</v>
      </c>
      <c r="P982" s="20">
        <f>IFERROR(VLOOKUP(F982,Sheet2!$A:$F,4,0),"")</f>
        <v>1160.02</v>
      </c>
      <c r="Q982" s="20">
        <f>IFERROR(VLOOKUP(F982,Sheet2!$A:$F,5,0),"")</f>
        <v>1188.9000000000001</v>
      </c>
      <c r="R982" s="20">
        <f>IFERROR(VLOOKUP(F982,Sheet2!$A:$F,6,0),"")</f>
        <v>1270.83</v>
      </c>
      <c r="S982" s="48">
        <f t="shared" si="198"/>
        <v>0</v>
      </c>
      <c r="T982" s="48">
        <f t="shared" si="199"/>
        <v>118890.00000000001</v>
      </c>
      <c r="U982" s="48">
        <f t="shared" si="200"/>
        <v>95312.25</v>
      </c>
      <c r="V982" s="48">
        <f t="shared" si="201"/>
        <v>214202.25</v>
      </c>
      <c r="W982" s="48">
        <f t="shared" si="202"/>
        <v>109541.24999999999</v>
      </c>
      <c r="X982" s="48">
        <f t="shared" si="203"/>
        <v>1535.6249999999998</v>
      </c>
      <c r="Y982" s="48">
        <f t="shared" si="204"/>
        <v>3252.7912500000002</v>
      </c>
      <c r="Z982" s="48">
        <f t="shared" si="205"/>
        <v>325.27912500000002</v>
      </c>
      <c r="AA982" s="48">
        <f t="shared" si="206"/>
        <v>3288.5719537500004</v>
      </c>
      <c r="AB982" s="42">
        <f t="shared" si="207"/>
        <v>332145.76732874999</v>
      </c>
    </row>
    <row r="983" spans="1:28" x14ac:dyDescent="0.25">
      <c r="A983" s="41">
        <v>45416</v>
      </c>
      <c r="B983" s="44" t="str">
        <f t="shared" si="196"/>
        <v>May</v>
      </c>
      <c r="C983" s="16" t="s">
        <v>53</v>
      </c>
      <c r="D983" s="16"/>
      <c r="E983" s="16" t="s">
        <v>55</v>
      </c>
      <c r="F983" s="16" t="s">
        <v>219</v>
      </c>
      <c r="G983" s="20" t="str">
        <f>IFERROR(VLOOKUP(F983,Sheet2!A:F,2,0),"")</f>
        <v>Club Whiskey</v>
      </c>
      <c r="H983" s="44">
        <f>IFERROR(VLOOKUP(F983,Sheet2!A:G,7,0),"")</f>
        <v>65</v>
      </c>
      <c r="I983" s="56">
        <f t="shared" si="208"/>
        <v>2340</v>
      </c>
      <c r="J983" s="17">
        <v>99</v>
      </c>
      <c r="K983" s="21">
        <v>300</v>
      </c>
      <c r="L983" s="21">
        <v>50</v>
      </c>
      <c r="M983" s="21">
        <v>50</v>
      </c>
      <c r="N983" s="19">
        <f t="shared" si="197"/>
        <v>400</v>
      </c>
      <c r="O983" s="20">
        <v>1</v>
      </c>
      <c r="P983" s="20">
        <f>IFERROR(VLOOKUP(F983,Sheet2!$A:$F,4,0),"")</f>
        <v>1160.02</v>
      </c>
      <c r="Q983" s="20">
        <f>IFERROR(VLOOKUP(F983,Sheet2!$A:$F,5,0),"")</f>
        <v>1188.9000000000001</v>
      </c>
      <c r="R983" s="20">
        <f>IFERROR(VLOOKUP(F983,Sheet2!$A:$F,6,0),"")</f>
        <v>1270.83</v>
      </c>
      <c r="S983" s="48">
        <f t="shared" si="198"/>
        <v>348006</v>
      </c>
      <c r="T983" s="48">
        <f t="shared" si="199"/>
        <v>59445.000000000007</v>
      </c>
      <c r="U983" s="48">
        <f t="shared" si="200"/>
        <v>63541.5</v>
      </c>
      <c r="V983" s="48">
        <f t="shared" si="201"/>
        <v>470992.5</v>
      </c>
      <c r="W983" s="48">
        <f t="shared" si="202"/>
        <v>250380</v>
      </c>
      <c r="X983" s="48">
        <f t="shared" si="203"/>
        <v>3510</v>
      </c>
      <c r="Y983" s="48">
        <f t="shared" si="204"/>
        <v>7248.8249999999998</v>
      </c>
      <c r="Z983" s="48">
        <f t="shared" si="205"/>
        <v>724.88250000000005</v>
      </c>
      <c r="AA983" s="48">
        <f t="shared" si="206"/>
        <v>7328.5620749999989</v>
      </c>
      <c r="AB983" s="42">
        <f t="shared" si="207"/>
        <v>740184.76957499993</v>
      </c>
    </row>
    <row r="984" spans="1:28" x14ac:dyDescent="0.25">
      <c r="A984" s="41">
        <v>45416</v>
      </c>
      <c r="B984" s="44" t="str">
        <f t="shared" si="196"/>
        <v>May</v>
      </c>
      <c r="C984" s="16" t="s">
        <v>53</v>
      </c>
      <c r="D984" s="16"/>
      <c r="E984" s="16" t="s">
        <v>55</v>
      </c>
      <c r="F984" s="16" t="s">
        <v>223</v>
      </c>
      <c r="G984" s="20" t="str">
        <f>IFERROR(VLOOKUP(F984,Sheet2!A:F,2,0),"")</f>
        <v>Jalwa Mota Santra</v>
      </c>
      <c r="H984" s="44">
        <f>IFERROR(VLOOKUP(F984,Sheet2!A:G,7,0),"")</f>
        <v>50</v>
      </c>
      <c r="I984" s="56">
        <f t="shared" si="208"/>
        <v>54</v>
      </c>
      <c r="J984" s="17">
        <v>99</v>
      </c>
      <c r="K984" s="21">
        <v>0</v>
      </c>
      <c r="L984" s="21">
        <v>12</v>
      </c>
      <c r="M984" s="21">
        <v>0</v>
      </c>
      <c r="N984" s="19">
        <f t="shared" si="197"/>
        <v>12</v>
      </c>
      <c r="O984" s="20">
        <v>1</v>
      </c>
      <c r="P984" s="20">
        <f>IFERROR(VLOOKUP(F984,Sheet2!$A:$F,4,0),"")</f>
        <v>919.43</v>
      </c>
      <c r="Q984" s="20">
        <f>IFERROR(VLOOKUP(F984,Sheet2!$A:$F,5,0),"")</f>
        <v>948.3</v>
      </c>
      <c r="R984" s="20">
        <f>IFERROR(VLOOKUP(F984,Sheet2!$A:$F,6,0),"")</f>
        <v>1030.25</v>
      </c>
      <c r="S984" s="48">
        <f t="shared" si="198"/>
        <v>0</v>
      </c>
      <c r="T984" s="48">
        <f t="shared" si="199"/>
        <v>11379.599999999999</v>
      </c>
      <c r="U984" s="48">
        <f t="shared" si="200"/>
        <v>0</v>
      </c>
      <c r="V984" s="48">
        <f t="shared" si="201"/>
        <v>11379.599999999999</v>
      </c>
      <c r="W984" s="48">
        <f t="shared" si="202"/>
        <v>5778</v>
      </c>
      <c r="X984" s="48">
        <f t="shared" si="203"/>
        <v>81</v>
      </c>
      <c r="Y984" s="48">
        <f t="shared" si="204"/>
        <v>172.386</v>
      </c>
      <c r="Z984" s="48">
        <f t="shared" si="205"/>
        <v>17.238600000000002</v>
      </c>
      <c r="AA984" s="48">
        <f t="shared" si="206"/>
        <v>174.28224599999999</v>
      </c>
      <c r="AB984" s="42">
        <f t="shared" si="207"/>
        <v>17602.506845999997</v>
      </c>
    </row>
    <row r="985" spans="1:28" x14ac:dyDescent="0.25">
      <c r="A985" s="41">
        <v>45416</v>
      </c>
      <c r="B985" s="44" t="str">
        <f t="shared" si="196"/>
        <v>May</v>
      </c>
      <c r="C985" s="16" t="s">
        <v>53</v>
      </c>
      <c r="D985" s="16"/>
      <c r="E985" s="16" t="s">
        <v>55</v>
      </c>
      <c r="F985" s="16" t="s">
        <v>223</v>
      </c>
      <c r="G985" s="20" t="str">
        <f>IFERROR(VLOOKUP(F985,Sheet2!A:F,2,0),"")</f>
        <v>Jalwa Mota Santra</v>
      </c>
      <c r="H985" s="44">
        <f>IFERROR(VLOOKUP(F985,Sheet2!A:G,7,0),"")</f>
        <v>50</v>
      </c>
      <c r="I985" s="56">
        <f t="shared" si="208"/>
        <v>180</v>
      </c>
      <c r="J985" s="17">
        <v>99</v>
      </c>
      <c r="K985" s="21">
        <v>0</v>
      </c>
      <c r="L985" s="21">
        <v>0</v>
      </c>
      <c r="M985" s="21">
        <v>40</v>
      </c>
      <c r="N985" s="19">
        <f t="shared" si="197"/>
        <v>40</v>
      </c>
      <c r="O985" s="20">
        <v>1</v>
      </c>
      <c r="P985" s="20">
        <f>IFERROR(VLOOKUP(F985,Sheet2!$A:$F,4,0),"")</f>
        <v>919.43</v>
      </c>
      <c r="Q985" s="20">
        <f>IFERROR(VLOOKUP(F985,Sheet2!$A:$F,5,0),"")</f>
        <v>948.3</v>
      </c>
      <c r="R985" s="20">
        <f>IFERROR(VLOOKUP(F985,Sheet2!$A:$F,6,0),"")</f>
        <v>1030.25</v>
      </c>
      <c r="S985" s="48">
        <f t="shared" si="198"/>
        <v>0</v>
      </c>
      <c r="T985" s="48">
        <f t="shared" si="199"/>
        <v>0</v>
      </c>
      <c r="U985" s="48">
        <f t="shared" si="200"/>
        <v>41210</v>
      </c>
      <c r="V985" s="48">
        <f t="shared" si="201"/>
        <v>41210</v>
      </c>
      <c r="W985" s="48">
        <f t="shared" si="202"/>
        <v>19260</v>
      </c>
      <c r="X985" s="48">
        <f t="shared" si="203"/>
        <v>270</v>
      </c>
      <c r="Y985" s="48">
        <f t="shared" si="204"/>
        <v>607.4</v>
      </c>
      <c r="Z985" s="48">
        <f t="shared" si="205"/>
        <v>60.74</v>
      </c>
      <c r="AA985" s="48">
        <f t="shared" si="206"/>
        <v>614.08140000000003</v>
      </c>
      <c r="AB985" s="42">
        <f t="shared" si="207"/>
        <v>62022.221400000002</v>
      </c>
    </row>
    <row r="986" spans="1:28" x14ac:dyDescent="0.25">
      <c r="A986" s="41">
        <v>45416</v>
      </c>
      <c r="B986" s="44" t="str">
        <f t="shared" si="196"/>
        <v>May</v>
      </c>
      <c r="C986" s="16" t="s">
        <v>53</v>
      </c>
      <c r="D986" s="16"/>
      <c r="E986" s="16" t="s">
        <v>55</v>
      </c>
      <c r="F986" s="16" t="s">
        <v>219</v>
      </c>
      <c r="G986" s="20" t="str">
        <f>IFERROR(VLOOKUP(F986,Sheet2!A:F,2,0),"")</f>
        <v>Club Whiskey</v>
      </c>
      <c r="H986" s="44">
        <f>IFERROR(VLOOKUP(F986,Sheet2!A:G,7,0),"")</f>
        <v>65</v>
      </c>
      <c r="I986" s="56">
        <f t="shared" si="208"/>
        <v>1228.5</v>
      </c>
      <c r="J986" s="17">
        <v>100</v>
      </c>
      <c r="K986" s="21">
        <v>85</v>
      </c>
      <c r="L986" s="21">
        <v>75</v>
      </c>
      <c r="M986" s="21">
        <v>50</v>
      </c>
      <c r="N986" s="19">
        <f t="shared" si="197"/>
        <v>210</v>
      </c>
      <c r="O986" s="20">
        <v>1</v>
      </c>
      <c r="P986" s="20">
        <f>IFERROR(VLOOKUP(F986,Sheet2!$A:$F,4,0),"")</f>
        <v>1160.02</v>
      </c>
      <c r="Q986" s="20">
        <f>IFERROR(VLOOKUP(F986,Sheet2!$A:$F,5,0),"")</f>
        <v>1188.9000000000001</v>
      </c>
      <c r="R986" s="20">
        <f>IFERROR(VLOOKUP(F986,Sheet2!$A:$F,6,0),"")</f>
        <v>1270.83</v>
      </c>
      <c r="S986" s="48">
        <f t="shared" si="198"/>
        <v>98601.7</v>
      </c>
      <c r="T986" s="48">
        <f t="shared" si="199"/>
        <v>89167.5</v>
      </c>
      <c r="U986" s="48">
        <f t="shared" si="200"/>
        <v>63541.5</v>
      </c>
      <c r="V986" s="48">
        <f t="shared" si="201"/>
        <v>251310.7</v>
      </c>
      <c r="W986" s="48">
        <f t="shared" si="202"/>
        <v>131449.5</v>
      </c>
      <c r="X986" s="48">
        <f t="shared" si="203"/>
        <v>1842.75</v>
      </c>
      <c r="Y986" s="48">
        <f t="shared" si="204"/>
        <v>3846.0295000000001</v>
      </c>
      <c r="Z986" s="48">
        <f t="shared" si="205"/>
        <v>384.60295000000002</v>
      </c>
      <c r="AA986" s="48">
        <f t="shared" si="206"/>
        <v>3888.3358244999999</v>
      </c>
      <c r="AB986" s="42">
        <f t="shared" si="207"/>
        <v>392721.9182745</v>
      </c>
    </row>
    <row r="987" spans="1:28" x14ac:dyDescent="0.25">
      <c r="A987" s="41">
        <v>45416</v>
      </c>
      <c r="B987" s="44" t="str">
        <f t="shared" si="196"/>
        <v>May</v>
      </c>
      <c r="C987" s="16" t="s">
        <v>53</v>
      </c>
      <c r="D987" s="16"/>
      <c r="E987" s="16" t="s">
        <v>55</v>
      </c>
      <c r="F987" s="16" t="s">
        <v>218</v>
      </c>
      <c r="G987" s="20" t="str">
        <f>IFERROR(VLOOKUP(F987,Sheet2!A:F,2,0),"")</f>
        <v>Club Rum</v>
      </c>
      <c r="H987" s="44">
        <f>IFERROR(VLOOKUP(F987,Sheet2!A:G,7,0),"")</f>
        <v>65</v>
      </c>
      <c r="I987" s="56">
        <f t="shared" si="208"/>
        <v>819</v>
      </c>
      <c r="J987" s="17">
        <v>100</v>
      </c>
      <c r="K987" s="21">
        <v>140</v>
      </c>
      <c r="L987" s="21">
        <v>0</v>
      </c>
      <c r="M987" s="21">
        <v>0</v>
      </c>
      <c r="N987" s="19">
        <f t="shared" si="197"/>
        <v>140</v>
      </c>
      <c r="O987" s="20">
        <v>1</v>
      </c>
      <c r="P987" s="20">
        <f>IFERROR(VLOOKUP(F987,Sheet2!$A:$F,4,0),"")</f>
        <v>1161.27</v>
      </c>
      <c r="Q987" s="20">
        <f>IFERROR(VLOOKUP(F987,Sheet2!$A:$F,5,0),"")</f>
        <v>1190.1300000000001</v>
      </c>
      <c r="R987" s="20">
        <f>IFERROR(VLOOKUP(F987,Sheet2!$A:$F,6,0),"")</f>
        <v>1272.08</v>
      </c>
      <c r="S987" s="48">
        <f t="shared" si="198"/>
        <v>162577.79999999999</v>
      </c>
      <c r="T987" s="48">
        <f t="shared" si="199"/>
        <v>0</v>
      </c>
      <c r="U987" s="48">
        <f t="shared" si="200"/>
        <v>0</v>
      </c>
      <c r="V987" s="48">
        <f t="shared" si="201"/>
        <v>162577.79999999999</v>
      </c>
      <c r="W987" s="48">
        <f t="shared" si="202"/>
        <v>87633</v>
      </c>
      <c r="X987" s="48">
        <f t="shared" si="203"/>
        <v>1228.5</v>
      </c>
      <c r="Y987" s="48">
        <f t="shared" si="204"/>
        <v>2514.393</v>
      </c>
      <c r="Z987" s="48">
        <f t="shared" si="205"/>
        <v>251.4393</v>
      </c>
      <c r="AA987" s="48">
        <f t="shared" si="206"/>
        <v>2542.0513230000001</v>
      </c>
      <c r="AB987" s="42">
        <f t="shared" si="207"/>
        <v>256747.18362299999</v>
      </c>
    </row>
    <row r="988" spans="1:28" x14ac:dyDescent="0.25">
      <c r="A988" s="41">
        <v>45416</v>
      </c>
      <c r="B988" s="44" t="str">
        <f t="shared" si="196"/>
        <v>May</v>
      </c>
      <c r="C988" s="16" t="s">
        <v>59</v>
      </c>
      <c r="D988" s="16"/>
      <c r="E988" s="16" t="s">
        <v>77</v>
      </c>
      <c r="F988" s="16" t="s">
        <v>213</v>
      </c>
      <c r="G988" s="20" t="str">
        <f>IFERROR(VLOOKUP(F988,Sheet2!A:F,2,0),"")</f>
        <v>Malwa</v>
      </c>
      <c r="H988" s="44">
        <f>IFERROR(VLOOKUP(F988,Sheet2!A:G,7,0),"")</f>
        <v>50</v>
      </c>
      <c r="I988" s="56">
        <f t="shared" si="208"/>
        <v>1350</v>
      </c>
      <c r="J988" s="17">
        <v>100</v>
      </c>
      <c r="K988" s="21">
        <v>300</v>
      </c>
      <c r="L988" s="21">
        <v>0</v>
      </c>
      <c r="M988" s="21">
        <v>0</v>
      </c>
      <c r="N988" s="19">
        <f t="shared" si="197"/>
        <v>300</v>
      </c>
      <c r="O988" s="20">
        <v>1</v>
      </c>
      <c r="P988" s="20">
        <f>IFERROR(VLOOKUP(F988,Sheet2!$A:$F,4,0),"")</f>
        <v>919.43</v>
      </c>
      <c r="Q988" s="20">
        <f>IFERROR(VLOOKUP(F988,Sheet2!$A:$F,5,0),"")</f>
        <v>948.3</v>
      </c>
      <c r="R988" s="20">
        <f>IFERROR(VLOOKUP(F988,Sheet2!$A:$F,6,0),"")</f>
        <v>1030.25</v>
      </c>
      <c r="S988" s="48">
        <f t="shared" si="198"/>
        <v>275829</v>
      </c>
      <c r="T988" s="48">
        <f t="shared" si="199"/>
        <v>0</v>
      </c>
      <c r="U988" s="48">
        <f t="shared" si="200"/>
        <v>0</v>
      </c>
      <c r="V988" s="48">
        <f t="shared" si="201"/>
        <v>275829</v>
      </c>
      <c r="W988" s="48">
        <f t="shared" si="202"/>
        <v>144450</v>
      </c>
      <c r="X988" s="48">
        <f t="shared" si="203"/>
        <v>2025</v>
      </c>
      <c r="Y988" s="48">
        <f t="shared" si="204"/>
        <v>4223.04</v>
      </c>
      <c r="Z988" s="48">
        <f t="shared" si="205"/>
        <v>422.30400000000003</v>
      </c>
      <c r="AA988" s="48">
        <f t="shared" si="206"/>
        <v>4269.4934400000002</v>
      </c>
      <c r="AB988" s="42">
        <f t="shared" si="207"/>
        <v>431218.83743999997</v>
      </c>
    </row>
    <row r="989" spans="1:28" x14ac:dyDescent="0.25">
      <c r="A989" s="41">
        <v>45416</v>
      </c>
      <c r="B989" s="44" t="str">
        <f t="shared" si="196"/>
        <v>May</v>
      </c>
      <c r="C989" s="16" t="s">
        <v>59</v>
      </c>
      <c r="D989" s="16"/>
      <c r="E989" s="16" t="s">
        <v>77</v>
      </c>
      <c r="F989" s="16" t="s">
        <v>213</v>
      </c>
      <c r="G989" s="20" t="str">
        <f>IFERROR(VLOOKUP(F989,Sheet2!A:F,2,0),"")</f>
        <v>Malwa</v>
      </c>
      <c r="H989" s="44">
        <f>IFERROR(VLOOKUP(F989,Sheet2!A:G,7,0),"")</f>
        <v>50</v>
      </c>
      <c r="I989" s="56">
        <f t="shared" si="208"/>
        <v>1350</v>
      </c>
      <c r="J989" s="17">
        <v>101</v>
      </c>
      <c r="K989" s="21">
        <v>300</v>
      </c>
      <c r="L989" s="21">
        <v>0</v>
      </c>
      <c r="M989" s="21">
        <v>0</v>
      </c>
      <c r="N989" s="19">
        <f t="shared" si="197"/>
        <v>300</v>
      </c>
      <c r="O989" s="20">
        <v>1</v>
      </c>
      <c r="P989" s="20">
        <f>IFERROR(VLOOKUP(F989,Sheet2!$A:$F,4,0),"")</f>
        <v>919.43</v>
      </c>
      <c r="Q989" s="20">
        <f>IFERROR(VLOOKUP(F989,Sheet2!$A:$F,5,0),"")</f>
        <v>948.3</v>
      </c>
      <c r="R989" s="20">
        <f>IFERROR(VLOOKUP(F989,Sheet2!$A:$F,6,0),"")</f>
        <v>1030.25</v>
      </c>
      <c r="S989" s="48">
        <f t="shared" si="198"/>
        <v>275829</v>
      </c>
      <c r="T989" s="48">
        <f t="shared" si="199"/>
        <v>0</v>
      </c>
      <c r="U989" s="48">
        <f t="shared" si="200"/>
        <v>0</v>
      </c>
      <c r="V989" s="48">
        <f t="shared" si="201"/>
        <v>275829</v>
      </c>
      <c r="W989" s="48">
        <f t="shared" si="202"/>
        <v>144450</v>
      </c>
      <c r="X989" s="48">
        <f t="shared" si="203"/>
        <v>2025</v>
      </c>
      <c r="Y989" s="48">
        <f t="shared" si="204"/>
        <v>4223.04</v>
      </c>
      <c r="Z989" s="48">
        <f t="shared" si="205"/>
        <v>422.30400000000003</v>
      </c>
      <c r="AA989" s="48">
        <f t="shared" si="206"/>
        <v>4269.4934400000002</v>
      </c>
      <c r="AB989" s="42">
        <f t="shared" si="207"/>
        <v>431218.83743999997</v>
      </c>
    </row>
    <row r="990" spans="1:28" x14ac:dyDescent="0.25">
      <c r="A990" s="41">
        <v>45416</v>
      </c>
      <c r="B990" s="44" t="str">
        <f t="shared" si="196"/>
        <v>May</v>
      </c>
      <c r="C990" s="16" t="s">
        <v>59</v>
      </c>
      <c r="D990" s="16"/>
      <c r="E990" s="16" t="s">
        <v>77</v>
      </c>
      <c r="F990" s="16" t="s">
        <v>213</v>
      </c>
      <c r="G990" s="20" t="str">
        <f>IFERROR(VLOOKUP(F990,Sheet2!A:F,2,0),"")</f>
        <v>Malwa</v>
      </c>
      <c r="H990" s="44">
        <f>IFERROR(VLOOKUP(F990,Sheet2!A:G,7,0),"")</f>
        <v>50</v>
      </c>
      <c r="I990" s="56">
        <f t="shared" si="208"/>
        <v>1350</v>
      </c>
      <c r="J990" s="17">
        <v>102</v>
      </c>
      <c r="K990" s="21">
        <v>0</v>
      </c>
      <c r="L990" s="21">
        <v>300</v>
      </c>
      <c r="M990" s="21">
        <v>0</v>
      </c>
      <c r="N990" s="19">
        <f t="shared" si="197"/>
        <v>300</v>
      </c>
      <c r="O990" s="20">
        <v>1</v>
      </c>
      <c r="P990" s="20">
        <f>IFERROR(VLOOKUP(F990,Sheet2!$A:$F,4,0),"")</f>
        <v>919.43</v>
      </c>
      <c r="Q990" s="20">
        <f>IFERROR(VLOOKUP(F990,Sheet2!$A:$F,5,0),"")</f>
        <v>948.3</v>
      </c>
      <c r="R990" s="20">
        <f>IFERROR(VLOOKUP(F990,Sheet2!$A:$F,6,0),"")</f>
        <v>1030.25</v>
      </c>
      <c r="S990" s="48">
        <f t="shared" si="198"/>
        <v>0</v>
      </c>
      <c r="T990" s="48">
        <f t="shared" si="199"/>
        <v>284490</v>
      </c>
      <c r="U990" s="48">
        <f t="shared" si="200"/>
        <v>0</v>
      </c>
      <c r="V990" s="48">
        <f t="shared" si="201"/>
        <v>284490</v>
      </c>
      <c r="W990" s="48">
        <f t="shared" si="202"/>
        <v>144450</v>
      </c>
      <c r="X990" s="48">
        <f t="shared" si="203"/>
        <v>2025</v>
      </c>
      <c r="Y990" s="48">
        <f t="shared" si="204"/>
        <v>4309.6499999999996</v>
      </c>
      <c r="Z990" s="48">
        <f t="shared" si="205"/>
        <v>430.96499999999997</v>
      </c>
      <c r="AA990" s="48">
        <f t="shared" si="206"/>
        <v>4357.0561500000003</v>
      </c>
      <c r="AB990" s="42">
        <f t="shared" si="207"/>
        <v>440062.67115000007</v>
      </c>
    </row>
    <row r="991" spans="1:28" x14ac:dyDescent="0.25">
      <c r="A991" s="41">
        <v>45416</v>
      </c>
      <c r="B991" s="44" t="str">
        <f t="shared" si="196"/>
        <v>May</v>
      </c>
      <c r="C991" s="16" t="s">
        <v>59</v>
      </c>
      <c r="D991" s="16"/>
      <c r="E991" s="16" t="s">
        <v>77</v>
      </c>
      <c r="F991" s="16" t="s">
        <v>213</v>
      </c>
      <c r="G991" s="20" t="str">
        <f>IFERROR(VLOOKUP(F991,Sheet2!A:F,2,0),"")</f>
        <v>Malwa</v>
      </c>
      <c r="H991" s="44">
        <f>IFERROR(VLOOKUP(F991,Sheet2!A:G,7,0),"")</f>
        <v>50</v>
      </c>
      <c r="I991" s="56">
        <f t="shared" si="208"/>
        <v>1350</v>
      </c>
      <c r="J991" s="17">
        <v>103</v>
      </c>
      <c r="K991" s="21">
        <v>200</v>
      </c>
      <c r="L991" s="21">
        <v>100</v>
      </c>
      <c r="M991" s="21">
        <v>0</v>
      </c>
      <c r="N991" s="19">
        <f t="shared" si="197"/>
        <v>300</v>
      </c>
      <c r="O991" s="20">
        <v>1</v>
      </c>
      <c r="P991" s="20">
        <f>IFERROR(VLOOKUP(F991,Sheet2!$A:$F,4,0),"")</f>
        <v>919.43</v>
      </c>
      <c r="Q991" s="20">
        <f>IFERROR(VLOOKUP(F991,Sheet2!$A:$F,5,0),"")</f>
        <v>948.3</v>
      </c>
      <c r="R991" s="20">
        <f>IFERROR(VLOOKUP(F991,Sheet2!$A:$F,6,0),"")</f>
        <v>1030.25</v>
      </c>
      <c r="S991" s="48">
        <f t="shared" si="198"/>
        <v>183886</v>
      </c>
      <c r="T991" s="48">
        <f t="shared" si="199"/>
        <v>94830</v>
      </c>
      <c r="U991" s="48">
        <f t="shared" si="200"/>
        <v>0</v>
      </c>
      <c r="V991" s="48">
        <f t="shared" si="201"/>
        <v>278716</v>
      </c>
      <c r="W991" s="48">
        <f t="shared" si="202"/>
        <v>144450</v>
      </c>
      <c r="X991" s="48">
        <f t="shared" si="203"/>
        <v>2025</v>
      </c>
      <c r="Y991" s="48">
        <f t="shared" si="204"/>
        <v>4251.91</v>
      </c>
      <c r="Z991" s="48">
        <f t="shared" si="205"/>
        <v>425.19100000000003</v>
      </c>
      <c r="AA991" s="48">
        <f t="shared" si="206"/>
        <v>4298.6810099999993</v>
      </c>
      <c r="AB991" s="42">
        <f t="shared" si="207"/>
        <v>434166.78200999997</v>
      </c>
    </row>
    <row r="992" spans="1:28" x14ac:dyDescent="0.25">
      <c r="A992" s="41">
        <v>45416</v>
      </c>
      <c r="B992" s="44" t="str">
        <f t="shared" si="196"/>
        <v>May</v>
      </c>
      <c r="C992" s="16" t="s">
        <v>59</v>
      </c>
      <c r="D992" s="16"/>
      <c r="E992" s="16" t="s">
        <v>77</v>
      </c>
      <c r="F992" s="16" t="s">
        <v>213</v>
      </c>
      <c r="G992" s="20" t="str">
        <f>IFERROR(VLOOKUP(F992,Sheet2!A:F,2,0),"")</f>
        <v>Malwa</v>
      </c>
      <c r="H992" s="44">
        <f>IFERROR(VLOOKUP(F992,Sheet2!A:G,7,0),"")</f>
        <v>50</v>
      </c>
      <c r="I992" s="56">
        <f t="shared" si="208"/>
        <v>900</v>
      </c>
      <c r="J992" s="17">
        <v>104</v>
      </c>
      <c r="K992" s="21">
        <v>200</v>
      </c>
      <c r="L992" s="21">
        <v>0</v>
      </c>
      <c r="M992" s="21">
        <v>0</v>
      </c>
      <c r="N992" s="19">
        <f t="shared" si="197"/>
        <v>200</v>
      </c>
      <c r="O992" s="20">
        <v>1</v>
      </c>
      <c r="P992" s="20">
        <f>IFERROR(VLOOKUP(F992,Sheet2!$A:$F,4,0),"")</f>
        <v>919.43</v>
      </c>
      <c r="Q992" s="20">
        <f>IFERROR(VLOOKUP(F992,Sheet2!$A:$F,5,0),"")</f>
        <v>948.3</v>
      </c>
      <c r="R992" s="20">
        <f>IFERROR(VLOOKUP(F992,Sheet2!$A:$F,6,0),"")</f>
        <v>1030.25</v>
      </c>
      <c r="S992" s="48">
        <f t="shared" si="198"/>
        <v>183886</v>
      </c>
      <c r="T992" s="48">
        <f t="shared" si="199"/>
        <v>0</v>
      </c>
      <c r="U992" s="48">
        <f t="shared" si="200"/>
        <v>0</v>
      </c>
      <c r="V992" s="48">
        <f t="shared" si="201"/>
        <v>183886</v>
      </c>
      <c r="W992" s="48">
        <f t="shared" si="202"/>
        <v>96300</v>
      </c>
      <c r="X992" s="48">
        <f t="shared" si="203"/>
        <v>1350</v>
      </c>
      <c r="Y992" s="48">
        <f t="shared" si="204"/>
        <v>2815.36</v>
      </c>
      <c r="Z992" s="48">
        <f t="shared" si="205"/>
        <v>281.536</v>
      </c>
      <c r="AA992" s="48">
        <f t="shared" si="206"/>
        <v>2846.3289600000003</v>
      </c>
      <c r="AB992" s="42">
        <f t="shared" si="207"/>
        <v>287479.22496000002</v>
      </c>
    </row>
    <row r="993" spans="1:28" x14ac:dyDescent="0.25">
      <c r="A993" s="41">
        <v>45416</v>
      </c>
      <c r="B993" s="44" t="str">
        <f t="shared" si="196"/>
        <v>May</v>
      </c>
      <c r="C993" s="16" t="s">
        <v>59</v>
      </c>
      <c r="D993" s="16"/>
      <c r="E993" s="16" t="s">
        <v>32</v>
      </c>
      <c r="F993" s="16" t="s">
        <v>213</v>
      </c>
      <c r="G993" s="20" t="str">
        <f>IFERROR(VLOOKUP(F993,Sheet2!A:F,2,0),"")</f>
        <v>Malwa</v>
      </c>
      <c r="H993" s="44">
        <f>IFERROR(VLOOKUP(F993,Sheet2!A:G,7,0),"")</f>
        <v>50</v>
      </c>
      <c r="I993" s="56">
        <f t="shared" si="208"/>
        <v>1350</v>
      </c>
      <c r="J993" s="17">
        <v>105</v>
      </c>
      <c r="K993" s="21">
        <v>300</v>
      </c>
      <c r="L993" s="21">
        <v>0</v>
      </c>
      <c r="M993" s="21">
        <v>0</v>
      </c>
      <c r="N993" s="19">
        <f t="shared" si="197"/>
        <v>300</v>
      </c>
      <c r="O993" s="20">
        <v>1</v>
      </c>
      <c r="P993" s="20">
        <f>IFERROR(VLOOKUP(F993,Sheet2!$A:$F,4,0),"")</f>
        <v>919.43</v>
      </c>
      <c r="Q993" s="20">
        <f>IFERROR(VLOOKUP(F993,Sheet2!$A:$F,5,0),"")</f>
        <v>948.3</v>
      </c>
      <c r="R993" s="20">
        <f>IFERROR(VLOOKUP(F993,Sheet2!$A:$F,6,0),"")</f>
        <v>1030.25</v>
      </c>
      <c r="S993" s="48">
        <f t="shared" si="198"/>
        <v>275829</v>
      </c>
      <c r="T993" s="48">
        <f t="shared" si="199"/>
        <v>0</v>
      </c>
      <c r="U993" s="48">
        <f t="shared" si="200"/>
        <v>0</v>
      </c>
      <c r="V993" s="48">
        <f t="shared" si="201"/>
        <v>275829</v>
      </c>
      <c r="W993" s="48">
        <f t="shared" si="202"/>
        <v>144450</v>
      </c>
      <c r="X993" s="48">
        <f t="shared" si="203"/>
        <v>2025</v>
      </c>
      <c r="Y993" s="48">
        <f t="shared" si="204"/>
        <v>4223.04</v>
      </c>
      <c r="Z993" s="48">
        <f t="shared" si="205"/>
        <v>422.30400000000003</v>
      </c>
      <c r="AA993" s="48">
        <f t="shared" si="206"/>
        <v>4269.4934400000002</v>
      </c>
      <c r="AB993" s="42">
        <f t="shared" si="207"/>
        <v>431218.83743999997</v>
      </c>
    </row>
    <row r="994" spans="1:28" x14ac:dyDescent="0.25">
      <c r="A994" s="41">
        <v>45416</v>
      </c>
      <c r="B994" s="44" t="str">
        <f t="shared" si="196"/>
        <v>May</v>
      </c>
      <c r="C994" s="16" t="s">
        <v>59</v>
      </c>
      <c r="D994" s="16"/>
      <c r="E994" s="16" t="s">
        <v>32</v>
      </c>
      <c r="F994" s="16" t="s">
        <v>213</v>
      </c>
      <c r="G994" s="20" t="str">
        <f>IFERROR(VLOOKUP(F994,Sheet2!A:F,2,0),"")</f>
        <v>Malwa</v>
      </c>
      <c r="H994" s="44">
        <f>IFERROR(VLOOKUP(F994,Sheet2!A:G,7,0),"")</f>
        <v>50</v>
      </c>
      <c r="I994" s="56">
        <f t="shared" si="208"/>
        <v>1350</v>
      </c>
      <c r="J994" s="17">
        <v>106</v>
      </c>
      <c r="K994" s="21">
        <v>300</v>
      </c>
      <c r="L994" s="21">
        <v>0</v>
      </c>
      <c r="M994" s="21">
        <v>0</v>
      </c>
      <c r="N994" s="19">
        <f t="shared" si="197"/>
        <v>300</v>
      </c>
      <c r="O994" s="20">
        <v>1</v>
      </c>
      <c r="P994" s="20">
        <f>IFERROR(VLOOKUP(F994,Sheet2!$A:$F,4,0),"")</f>
        <v>919.43</v>
      </c>
      <c r="Q994" s="20">
        <f>IFERROR(VLOOKUP(F994,Sheet2!$A:$F,5,0),"")</f>
        <v>948.3</v>
      </c>
      <c r="R994" s="20">
        <f>IFERROR(VLOOKUP(F994,Sheet2!$A:$F,6,0),"")</f>
        <v>1030.25</v>
      </c>
      <c r="S994" s="48">
        <f t="shared" si="198"/>
        <v>275829</v>
      </c>
      <c r="T994" s="48">
        <f t="shared" si="199"/>
        <v>0</v>
      </c>
      <c r="U994" s="48">
        <f t="shared" si="200"/>
        <v>0</v>
      </c>
      <c r="V994" s="48">
        <f t="shared" si="201"/>
        <v>275829</v>
      </c>
      <c r="W994" s="48">
        <f t="shared" si="202"/>
        <v>144450</v>
      </c>
      <c r="X994" s="48">
        <f t="shared" si="203"/>
        <v>2025</v>
      </c>
      <c r="Y994" s="48">
        <f t="shared" si="204"/>
        <v>4223.04</v>
      </c>
      <c r="Z994" s="48">
        <f t="shared" si="205"/>
        <v>422.30400000000003</v>
      </c>
      <c r="AA994" s="48">
        <f t="shared" si="206"/>
        <v>4269.4934400000002</v>
      </c>
      <c r="AB994" s="42">
        <f t="shared" si="207"/>
        <v>431218.83743999997</v>
      </c>
    </row>
    <row r="995" spans="1:28" x14ac:dyDescent="0.25">
      <c r="A995" s="41">
        <v>45416</v>
      </c>
      <c r="B995" s="44" t="str">
        <f t="shared" si="196"/>
        <v>May</v>
      </c>
      <c r="C995" s="16" t="s">
        <v>59</v>
      </c>
      <c r="D995" s="16"/>
      <c r="E995" s="16" t="s">
        <v>98</v>
      </c>
      <c r="F995" s="16" t="s">
        <v>213</v>
      </c>
      <c r="G995" s="20" t="str">
        <f>IFERROR(VLOOKUP(F995,Sheet2!A:F,2,0),"")</f>
        <v>Malwa</v>
      </c>
      <c r="H995" s="44">
        <f>IFERROR(VLOOKUP(F995,Sheet2!A:G,7,0),"")</f>
        <v>50</v>
      </c>
      <c r="I995" s="56">
        <f t="shared" si="208"/>
        <v>90</v>
      </c>
      <c r="J995" s="17">
        <v>107</v>
      </c>
      <c r="K995" s="21">
        <v>20</v>
      </c>
      <c r="L995" s="21">
        <v>0</v>
      </c>
      <c r="M995" s="21">
        <v>0</v>
      </c>
      <c r="N995" s="19">
        <f t="shared" si="197"/>
        <v>20</v>
      </c>
      <c r="O995" s="20">
        <v>1</v>
      </c>
      <c r="P995" s="20">
        <f>IFERROR(VLOOKUP(F995,Sheet2!$A:$F,4,0),"")</f>
        <v>919.43</v>
      </c>
      <c r="Q995" s="20">
        <f>IFERROR(VLOOKUP(F995,Sheet2!$A:$F,5,0),"")</f>
        <v>948.3</v>
      </c>
      <c r="R995" s="20">
        <f>IFERROR(VLOOKUP(F995,Sheet2!$A:$F,6,0),"")</f>
        <v>1030.25</v>
      </c>
      <c r="S995" s="48">
        <f t="shared" si="198"/>
        <v>18388.599999999999</v>
      </c>
      <c r="T995" s="48">
        <f t="shared" si="199"/>
        <v>0</v>
      </c>
      <c r="U995" s="48">
        <f t="shared" si="200"/>
        <v>0</v>
      </c>
      <c r="V995" s="48">
        <f t="shared" si="201"/>
        <v>18388.599999999999</v>
      </c>
      <c r="W995" s="48">
        <f t="shared" si="202"/>
        <v>9630</v>
      </c>
      <c r="X995" s="48">
        <f t="shared" si="203"/>
        <v>135</v>
      </c>
      <c r="Y995" s="48">
        <f t="shared" si="204"/>
        <v>281.536</v>
      </c>
      <c r="Z995" s="48">
        <f t="shared" si="205"/>
        <v>28.153600000000001</v>
      </c>
      <c r="AA995" s="48">
        <f t="shared" si="206"/>
        <v>284.63289600000002</v>
      </c>
      <c r="AB995" s="42">
        <f t="shared" si="207"/>
        <v>28747.922495999999</v>
      </c>
    </row>
    <row r="996" spans="1:28" x14ac:dyDescent="0.25">
      <c r="A996" s="41">
        <v>45416</v>
      </c>
      <c r="B996" s="44" t="str">
        <f t="shared" si="196"/>
        <v>May</v>
      </c>
      <c r="C996" s="16" t="s">
        <v>59</v>
      </c>
      <c r="D996" s="16"/>
      <c r="E996" s="16" t="s">
        <v>98</v>
      </c>
      <c r="F996" s="16" t="s">
        <v>213</v>
      </c>
      <c r="G996" s="20" t="str">
        <f>IFERROR(VLOOKUP(F996,Sheet2!A:F,2,0),"")</f>
        <v>Malwa</v>
      </c>
      <c r="H996" s="44">
        <f>IFERROR(VLOOKUP(F996,Sheet2!A:G,7,0),"")</f>
        <v>50</v>
      </c>
      <c r="I996" s="56">
        <f t="shared" si="208"/>
        <v>1341</v>
      </c>
      <c r="J996" s="17">
        <v>108</v>
      </c>
      <c r="K996" s="21">
        <v>280</v>
      </c>
      <c r="L996" s="21">
        <v>18</v>
      </c>
      <c r="M996" s="21">
        <v>0</v>
      </c>
      <c r="N996" s="19">
        <f t="shared" si="197"/>
        <v>298</v>
      </c>
      <c r="O996" s="20">
        <v>1</v>
      </c>
      <c r="P996" s="20">
        <f>IFERROR(VLOOKUP(F996,Sheet2!$A:$F,4,0),"")</f>
        <v>919.43</v>
      </c>
      <c r="Q996" s="20">
        <f>IFERROR(VLOOKUP(F996,Sheet2!$A:$F,5,0),"")</f>
        <v>948.3</v>
      </c>
      <c r="R996" s="20">
        <f>IFERROR(VLOOKUP(F996,Sheet2!$A:$F,6,0),"")</f>
        <v>1030.25</v>
      </c>
      <c r="S996" s="48">
        <f t="shared" si="198"/>
        <v>257440.4</v>
      </c>
      <c r="T996" s="48">
        <f t="shared" si="199"/>
        <v>17069.399999999998</v>
      </c>
      <c r="U996" s="48">
        <f t="shared" si="200"/>
        <v>0</v>
      </c>
      <c r="V996" s="48">
        <f t="shared" si="201"/>
        <v>274509.8</v>
      </c>
      <c r="W996" s="48">
        <f t="shared" si="202"/>
        <v>143487</v>
      </c>
      <c r="X996" s="48">
        <f t="shared" si="203"/>
        <v>2011.5</v>
      </c>
      <c r="Y996" s="48">
        <f t="shared" si="204"/>
        <v>4200.0829999999996</v>
      </c>
      <c r="Z996" s="48">
        <f t="shared" si="205"/>
        <v>420.00829999999996</v>
      </c>
      <c r="AA996" s="48">
        <f t="shared" si="206"/>
        <v>4246.2839129999993</v>
      </c>
      <c r="AB996" s="42">
        <f t="shared" si="207"/>
        <v>428874.67521299998</v>
      </c>
    </row>
    <row r="997" spans="1:28" x14ac:dyDescent="0.25">
      <c r="A997" s="41">
        <v>45417</v>
      </c>
      <c r="B997" s="44" t="str">
        <f t="shared" si="196"/>
        <v>May</v>
      </c>
      <c r="C997" s="16" t="s">
        <v>95</v>
      </c>
      <c r="D997" s="16"/>
      <c r="E997" s="16" t="s">
        <v>96</v>
      </c>
      <c r="F997" s="16" t="s">
        <v>216</v>
      </c>
      <c r="G997" s="20" t="str">
        <f>IFERROR(VLOOKUP(F997,Sheet2!A:F,2,0),"")</f>
        <v>Jugni Saunfi</v>
      </c>
      <c r="H997" s="44">
        <f>IFERROR(VLOOKUP(F997,Sheet2!A:G,7,0),"")</f>
        <v>50</v>
      </c>
      <c r="I997" s="56">
        <f t="shared" si="208"/>
        <v>6300</v>
      </c>
      <c r="J997" s="17">
        <v>9</v>
      </c>
      <c r="K997" s="21">
        <v>400</v>
      </c>
      <c r="L997" s="21">
        <v>600</v>
      </c>
      <c r="M997" s="21">
        <v>400</v>
      </c>
      <c r="N997" s="19">
        <f t="shared" si="197"/>
        <v>1400</v>
      </c>
      <c r="O997" s="20">
        <v>1</v>
      </c>
      <c r="P997" s="20">
        <f>IFERROR(VLOOKUP(F997,Sheet2!$A:$F,4,0),"")</f>
        <v>919.43</v>
      </c>
      <c r="Q997" s="20">
        <f>IFERROR(VLOOKUP(F997,Sheet2!$A:$F,5,0),"")</f>
        <v>948.3</v>
      </c>
      <c r="R997" s="20">
        <f>IFERROR(VLOOKUP(F997,Sheet2!$A:$F,6,0),"")</f>
        <v>1030.25</v>
      </c>
      <c r="S997" s="48">
        <f t="shared" si="198"/>
        <v>367772</v>
      </c>
      <c r="T997" s="48">
        <f t="shared" si="199"/>
        <v>568980</v>
      </c>
      <c r="U997" s="48">
        <f t="shared" si="200"/>
        <v>412100</v>
      </c>
      <c r="V997" s="48">
        <f t="shared" si="201"/>
        <v>1348852</v>
      </c>
      <c r="W997" s="48">
        <f t="shared" si="202"/>
        <v>674100</v>
      </c>
      <c r="X997" s="48">
        <f t="shared" si="203"/>
        <v>9450</v>
      </c>
      <c r="Y997" s="48">
        <f t="shared" si="204"/>
        <v>20324.02</v>
      </c>
      <c r="Z997" s="48">
        <f t="shared" si="205"/>
        <v>2032.402</v>
      </c>
      <c r="AA997" s="48">
        <f t="shared" si="206"/>
        <v>20547.584220000001</v>
      </c>
      <c r="AB997" s="42">
        <f t="shared" si="207"/>
        <v>2075306.0062200001</v>
      </c>
    </row>
    <row r="998" spans="1:28" x14ac:dyDescent="0.25">
      <c r="A998" s="41">
        <v>45417</v>
      </c>
      <c r="B998" s="44" t="str">
        <f t="shared" si="196"/>
        <v>May</v>
      </c>
      <c r="C998" s="16" t="s">
        <v>44</v>
      </c>
      <c r="D998" s="16"/>
      <c r="E998" s="16" t="s">
        <v>80</v>
      </c>
      <c r="F998" s="16" t="s">
        <v>216</v>
      </c>
      <c r="G998" s="20" t="str">
        <f>IFERROR(VLOOKUP(F998,Sheet2!A:F,2,0),"")</f>
        <v>Jugni Saunfi</v>
      </c>
      <c r="H998" s="44">
        <f>IFERROR(VLOOKUP(F998,Sheet2!A:G,7,0),"")</f>
        <v>50</v>
      </c>
      <c r="I998" s="56">
        <f t="shared" si="208"/>
        <v>1800</v>
      </c>
      <c r="J998" s="17">
        <v>145</v>
      </c>
      <c r="K998" s="21">
        <v>400</v>
      </c>
      <c r="L998" s="21">
        <v>0</v>
      </c>
      <c r="M998" s="21">
        <v>0</v>
      </c>
      <c r="N998" s="19">
        <f t="shared" si="197"/>
        <v>400</v>
      </c>
      <c r="O998" s="20">
        <v>1</v>
      </c>
      <c r="P998" s="20">
        <f>IFERROR(VLOOKUP(F998,Sheet2!$A:$F,4,0),"")</f>
        <v>919.43</v>
      </c>
      <c r="Q998" s="20">
        <f>IFERROR(VLOOKUP(F998,Sheet2!$A:$F,5,0),"")</f>
        <v>948.3</v>
      </c>
      <c r="R998" s="20">
        <f>IFERROR(VLOOKUP(F998,Sheet2!$A:$F,6,0),"")</f>
        <v>1030.25</v>
      </c>
      <c r="S998" s="48">
        <f t="shared" si="198"/>
        <v>367772</v>
      </c>
      <c r="T998" s="48">
        <f t="shared" si="199"/>
        <v>0</v>
      </c>
      <c r="U998" s="48">
        <f t="shared" si="200"/>
        <v>0</v>
      </c>
      <c r="V998" s="48">
        <f t="shared" si="201"/>
        <v>367772</v>
      </c>
      <c r="W998" s="48">
        <f t="shared" si="202"/>
        <v>192600</v>
      </c>
      <c r="X998" s="48">
        <f t="shared" si="203"/>
        <v>2700</v>
      </c>
      <c r="Y998" s="48">
        <f t="shared" si="204"/>
        <v>5630.72</v>
      </c>
      <c r="Z998" s="48">
        <f t="shared" si="205"/>
        <v>563.072</v>
      </c>
      <c r="AA998" s="48">
        <f t="shared" si="206"/>
        <v>5692.6579200000006</v>
      </c>
      <c r="AB998" s="42">
        <f t="shared" si="207"/>
        <v>574958.44992000004</v>
      </c>
    </row>
    <row r="999" spans="1:28" x14ac:dyDescent="0.25">
      <c r="A999" s="41">
        <v>45417</v>
      </c>
      <c r="B999" s="44" t="str">
        <f t="shared" si="196"/>
        <v>May</v>
      </c>
      <c r="C999" s="16" t="s">
        <v>44</v>
      </c>
      <c r="D999" s="16"/>
      <c r="E999" s="16" t="s">
        <v>80</v>
      </c>
      <c r="F999" s="16" t="s">
        <v>216</v>
      </c>
      <c r="G999" s="20" t="str">
        <f>IFERROR(VLOOKUP(F999,Sheet2!A:F,2,0),"")</f>
        <v>Jugni Saunfi</v>
      </c>
      <c r="H999" s="44">
        <f>IFERROR(VLOOKUP(F999,Sheet2!A:G,7,0),"")</f>
        <v>50</v>
      </c>
      <c r="I999" s="56">
        <f t="shared" si="208"/>
        <v>1350</v>
      </c>
      <c r="J999" s="17">
        <v>146</v>
      </c>
      <c r="K999" s="21">
        <v>0</v>
      </c>
      <c r="L999" s="21">
        <v>200</v>
      </c>
      <c r="M999" s="21">
        <v>100</v>
      </c>
      <c r="N999" s="19">
        <f t="shared" si="197"/>
        <v>300</v>
      </c>
      <c r="O999" s="20">
        <v>1</v>
      </c>
      <c r="P999" s="20">
        <f>IFERROR(VLOOKUP(F999,Sheet2!$A:$F,4,0),"")</f>
        <v>919.43</v>
      </c>
      <c r="Q999" s="20">
        <f>IFERROR(VLOOKUP(F999,Sheet2!$A:$F,5,0),"")</f>
        <v>948.3</v>
      </c>
      <c r="R999" s="20">
        <f>IFERROR(VLOOKUP(F999,Sheet2!$A:$F,6,0),"")</f>
        <v>1030.25</v>
      </c>
      <c r="S999" s="48">
        <f t="shared" si="198"/>
        <v>0</v>
      </c>
      <c r="T999" s="48">
        <f t="shared" si="199"/>
        <v>189660</v>
      </c>
      <c r="U999" s="48">
        <f t="shared" si="200"/>
        <v>103025</v>
      </c>
      <c r="V999" s="48">
        <f t="shared" si="201"/>
        <v>292685</v>
      </c>
      <c r="W999" s="48">
        <f t="shared" si="202"/>
        <v>144450</v>
      </c>
      <c r="X999" s="48">
        <f t="shared" si="203"/>
        <v>2025</v>
      </c>
      <c r="Y999" s="48">
        <f t="shared" si="204"/>
        <v>4391.6000000000004</v>
      </c>
      <c r="Z999" s="48">
        <f t="shared" si="205"/>
        <v>439.16000000000008</v>
      </c>
      <c r="AA999" s="48">
        <f t="shared" si="206"/>
        <v>4439.9075999999995</v>
      </c>
      <c r="AB999" s="42">
        <f t="shared" si="207"/>
        <v>448430.66759999993</v>
      </c>
    </row>
    <row r="1000" spans="1:28" x14ac:dyDescent="0.25">
      <c r="A1000" s="41">
        <v>45417</v>
      </c>
      <c r="B1000" s="44" t="str">
        <f t="shared" si="196"/>
        <v>May</v>
      </c>
      <c r="C1000" s="16" t="s">
        <v>44</v>
      </c>
      <c r="D1000" s="16"/>
      <c r="E1000" s="16" t="s">
        <v>160</v>
      </c>
      <c r="F1000" s="16" t="s">
        <v>216</v>
      </c>
      <c r="G1000" s="20" t="str">
        <f>IFERROR(VLOOKUP(F1000,Sheet2!A:F,2,0),"")</f>
        <v>Jugni Saunfi</v>
      </c>
      <c r="H1000" s="44">
        <f>IFERROR(VLOOKUP(F1000,Sheet2!A:G,7,0),"")</f>
        <v>50</v>
      </c>
      <c r="I1000" s="56">
        <f t="shared" si="208"/>
        <v>1575</v>
      </c>
      <c r="J1000" s="17">
        <v>147</v>
      </c>
      <c r="K1000" s="21">
        <v>200</v>
      </c>
      <c r="L1000" s="21">
        <v>100</v>
      </c>
      <c r="M1000" s="21">
        <v>50</v>
      </c>
      <c r="N1000" s="19">
        <f t="shared" si="197"/>
        <v>350</v>
      </c>
      <c r="O1000" s="20">
        <v>1</v>
      </c>
      <c r="P1000" s="20">
        <f>IFERROR(VLOOKUP(F1000,Sheet2!$A:$F,4,0),"")</f>
        <v>919.43</v>
      </c>
      <c r="Q1000" s="20">
        <f>IFERROR(VLOOKUP(F1000,Sheet2!$A:$F,5,0),"")</f>
        <v>948.3</v>
      </c>
      <c r="R1000" s="20">
        <f>IFERROR(VLOOKUP(F1000,Sheet2!$A:$F,6,0),"")</f>
        <v>1030.25</v>
      </c>
      <c r="S1000" s="48">
        <f t="shared" si="198"/>
        <v>183886</v>
      </c>
      <c r="T1000" s="48">
        <f t="shared" si="199"/>
        <v>94830</v>
      </c>
      <c r="U1000" s="48">
        <f t="shared" si="200"/>
        <v>51512.5</v>
      </c>
      <c r="V1000" s="48">
        <f t="shared" si="201"/>
        <v>330228.5</v>
      </c>
      <c r="W1000" s="48">
        <f t="shared" si="202"/>
        <v>168525</v>
      </c>
      <c r="X1000" s="48">
        <f t="shared" si="203"/>
        <v>2362.5</v>
      </c>
      <c r="Y1000" s="48">
        <f t="shared" si="204"/>
        <v>5011.16</v>
      </c>
      <c r="Z1000" s="48">
        <f t="shared" si="205"/>
        <v>501.11599999999999</v>
      </c>
      <c r="AA1000" s="48">
        <f t="shared" si="206"/>
        <v>5066.2827600000001</v>
      </c>
      <c r="AB1000" s="42">
        <f t="shared" si="207"/>
        <v>511694.55875999993</v>
      </c>
    </row>
    <row r="1001" spans="1:28" x14ac:dyDescent="0.25">
      <c r="A1001" s="41">
        <v>45417</v>
      </c>
      <c r="B1001" s="44" t="str">
        <f t="shared" si="196"/>
        <v>May</v>
      </c>
      <c r="C1001" s="16" t="s">
        <v>44</v>
      </c>
      <c r="D1001" s="16"/>
      <c r="E1001" s="16" t="s">
        <v>45</v>
      </c>
      <c r="F1001" s="16" t="s">
        <v>216</v>
      </c>
      <c r="G1001" s="20" t="str">
        <f>IFERROR(VLOOKUP(F1001,Sheet2!A:F,2,0),"")</f>
        <v>Jugni Saunfi</v>
      </c>
      <c r="H1001" s="44">
        <f>IFERROR(VLOOKUP(F1001,Sheet2!A:G,7,0),"")</f>
        <v>50</v>
      </c>
      <c r="I1001" s="56">
        <f t="shared" si="208"/>
        <v>1575</v>
      </c>
      <c r="J1001" s="17">
        <v>148</v>
      </c>
      <c r="K1001" s="21">
        <v>250</v>
      </c>
      <c r="L1001" s="21">
        <v>100</v>
      </c>
      <c r="M1001" s="21">
        <v>0</v>
      </c>
      <c r="N1001" s="19">
        <f t="shared" si="197"/>
        <v>350</v>
      </c>
      <c r="O1001" s="20">
        <v>1</v>
      </c>
      <c r="P1001" s="20">
        <f>IFERROR(VLOOKUP(F1001,Sheet2!$A:$F,4,0),"")</f>
        <v>919.43</v>
      </c>
      <c r="Q1001" s="20">
        <f>IFERROR(VLOOKUP(F1001,Sheet2!$A:$F,5,0),"")</f>
        <v>948.3</v>
      </c>
      <c r="R1001" s="20">
        <f>IFERROR(VLOOKUP(F1001,Sheet2!$A:$F,6,0),"")</f>
        <v>1030.25</v>
      </c>
      <c r="S1001" s="48">
        <f t="shared" si="198"/>
        <v>229857.5</v>
      </c>
      <c r="T1001" s="48">
        <f t="shared" si="199"/>
        <v>94830</v>
      </c>
      <c r="U1001" s="48">
        <f t="shared" si="200"/>
        <v>0</v>
      </c>
      <c r="V1001" s="48">
        <f t="shared" si="201"/>
        <v>324687.5</v>
      </c>
      <c r="W1001" s="48">
        <f t="shared" si="202"/>
        <v>168525</v>
      </c>
      <c r="X1001" s="48">
        <f t="shared" si="203"/>
        <v>2362.5</v>
      </c>
      <c r="Y1001" s="48">
        <f t="shared" si="204"/>
        <v>4955.75</v>
      </c>
      <c r="Z1001" s="48">
        <f t="shared" si="205"/>
        <v>495.57500000000005</v>
      </c>
      <c r="AA1001" s="48">
        <f t="shared" si="206"/>
        <v>5010.26325</v>
      </c>
      <c r="AB1001" s="42">
        <f t="shared" si="207"/>
        <v>506036.58825000003</v>
      </c>
    </row>
    <row r="1002" spans="1:28" x14ac:dyDescent="0.25">
      <c r="A1002" s="41">
        <v>45417</v>
      </c>
      <c r="B1002" s="44" t="str">
        <f t="shared" si="196"/>
        <v>May</v>
      </c>
      <c r="C1002" s="16" t="s">
        <v>95</v>
      </c>
      <c r="D1002" s="16"/>
      <c r="E1002" s="16" t="s">
        <v>145</v>
      </c>
      <c r="F1002" s="16" t="s">
        <v>222</v>
      </c>
      <c r="G1002" s="20" t="str">
        <f>IFERROR(VLOOKUP(F1002,Sheet2!A:F,2,0),"")</f>
        <v>Khasa Santra</v>
      </c>
      <c r="H1002" s="44">
        <f>IFERROR(VLOOKUP(F1002,Sheet2!A:G,7,0),"")</f>
        <v>50</v>
      </c>
      <c r="I1002" s="56">
        <f t="shared" si="208"/>
        <v>6300</v>
      </c>
      <c r="J1002" s="17">
        <v>10</v>
      </c>
      <c r="K1002" s="21">
        <v>600</v>
      </c>
      <c r="L1002" s="21">
        <v>500</v>
      </c>
      <c r="M1002" s="21">
        <v>300</v>
      </c>
      <c r="N1002" s="19">
        <f t="shared" si="197"/>
        <v>1400</v>
      </c>
      <c r="O1002" s="20">
        <v>1</v>
      </c>
      <c r="P1002" s="20">
        <f>IFERROR(VLOOKUP(F1002,Sheet2!$A:$F,4,0),"")</f>
        <v>919.43</v>
      </c>
      <c r="Q1002" s="20">
        <f>IFERROR(VLOOKUP(F1002,Sheet2!$A:$F,5,0),"")</f>
        <v>948.3</v>
      </c>
      <c r="R1002" s="20">
        <f>IFERROR(VLOOKUP(F1002,Sheet2!$A:$F,6,0),"")</f>
        <v>1030.25</v>
      </c>
      <c r="S1002" s="48">
        <f t="shared" si="198"/>
        <v>551658</v>
      </c>
      <c r="T1002" s="48">
        <f t="shared" si="199"/>
        <v>474150</v>
      </c>
      <c r="U1002" s="48">
        <f t="shared" si="200"/>
        <v>309075</v>
      </c>
      <c r="V1002" s="48">
        <f t="shared" si="201"/>
        <v>1334883</v>
      </c>
      <c r="W1002" s="48">
        <f t="shared" si="202"/>
        <v>674100</v>
      </c>
      <c r="X1002" s="48">
        <f t="shared" si="203"/>
        <v>9450</v>
      </c>
      <c r="Y1002" s="48">
        <f t="shared" si="204"/>
        <v>20184.330000000002</v>
      </c>
      <c r="Z1002" s="48">
        <f t="shared" si="205"/>
        <v>2018.4330000000002</v>
      </c>
      <c r="AA1002" s="48">
        <f t="shared" si="206"/>
        <v>20406.357630000002</v>
      </c>
      <c r="AB1002" s="42">
        <f t="shared" si="207"/>
        <v>2061042.12063</v>
      </c>
    </row>
    <row r="1003" spans="1:28" x14ac:dyDescent="0.25">
      <c r="A1003" s="41">
        <v>45417</v>
      </c>
      <c r="B1003" s="44" t="str">
        <f t="shared" si="196"/>
        <v>May</v>
      </c>
      <c r="C1003" s="16" t="s">
        <v>26</v>
      </c>
      <c r="D1003" s="16"/>
      <c r="E1003" s="16" t="s">
        <v>161</v>
      </c>
      <c r="F1003" s="16" t="s">
        <v>213</v>
      </c>
      <c r="G1003" s="20" t="str">
        <f>IFERROR(VLOOKUP(F1003,Sheet2!A:F,2,0),"")</f>
        <v>Malwa</v>
      </c>
      <c r="H1003" s="44">
        <f>IFERROR(VLOOKUP(F1003,Sheet2!A:G,7,0),"")</f>
        <v>50</v>
      </c>
      <c r="I1003" s="56">
        <f t="shared" si="208"/>
        <v>2700</v>
      </c>
      <c r="J1003" s="17">
        <v>120</v>
      </c>
      <c r="K1003" s="21">
        <v>600</v>
      </c>
      <c r="L1003" s="21">
        <v>0</v>
      </c>
      <c r="M1003" s="21">
        <v>0</v>
      </c>
      <c r="N1003" s="19">
        <f t="shared" si="197"/>
        <v>600</v>
      </c>
      <c r="O1003" s="20">
        <v>1</v>
      </c>
      <c r="P1003" s="20">
        <f>IFERROR(VLOOKUP(F1003,Sheet2!$A:$F,4,0),"")</f>
        <v>919.43</v>
      </c>
      <c r="Q1003" s="20">
        <f>IFERROR(VLOOKUP(F1003,Sheet2!$A:$F,5,0),"")</f>
        <v>948.3</v>
      </c>
      <c r="R1003" s="20">
        <f>IFERROR(VLOOKUP(F1003,Sheet2!$A:$F,6,0),"")</f>
        <v>1030.25</v>
      </c>
      <c r="S1003" s="48">
        <f t="shared" si="198"/>
        <v>551658</v>
      </c>
      <c r="T1003" s="48">
        <f t="shared" si="199"/>
        <v>0</v>
      </c>
      <c r="U1003" s="48">
        <f t="shared" si="200"/>
        <v>0</v>
      </c>
      <c r="V1003" s="48">
        <f t="shared" si="201"/>
        <v>551658</v>
      </c>
      <c r="W1003" s="48">
        <f t="shared" si="202"/>
        <v>288900</v>
      </c>
      <c r="X1003" s="48">
        <f t="shared" si="203"/>
        <v>4050</v>
      </c>
      <c r="Y1003" s="48">
        <f t="shared" si="204"/>
        <v>8446.08</v>
      </c>
      <c r="Z1003" s="48">
        <f t="shared" si="205"/>
        <v>844.60800000000006</v>
      </c>
      <c r="AA1003" s="48">
        <f t="shared" si="206"/>
        <v>8538.9868800000004</v>
      </c>
      <c r="AB1003" s="42">
        <f t="shared" si="207"/>
        <v>862437.67487999995</v>
      </c>
    </row>
    <row r="1004" spans="1:28" x14ac:dyDescent="0.25">
      <c r="A1004" s="41">
        <v>45417</v>
      </c>
      <c r="B1004" s="44" t="str">
        <f t="shared" si="196"/>
        <v>May</v>
      </c>
      <c r="C1004" s="16" t="s">
        <v>26</v>
      </c>
      <c r="D1004" s="16"/>
      <c r="E1004" s="16" t="s">
        <v>161</v>
      </c>
      <c r="F1004" s="16" t="s">
        <v>213</v>
      </c>
      <c r="G1004" s="20" t="str">
        <f>IFERROR(VLOOKUP(F1004,Sheet2!A:F,2,0),"")</f>
        <v>Malwa</v>
      </c>
      <c r="H1004" s="44">
        <f>IFERROR(VLOOKUP(F1004,Sheet2!A:G,7,0),"")</f>
        <v>50</v>
      </c>
      <c r="I1004" s="56">
        <f t="shared" si="208"/>
        <v>3600</v>
      </c>
      <c r="J1004" s="17">
        <v>121</v>
      </c>
      <c r="K1004" s="21">
        <v>0</v>
      </c>
      <c r="L1004" s="21">
        <v>400</v>
      </c>
      <c r="M1004" s="21">
        <v>400</v>
      </c>
      <c r="N1004" s="19">
        <f t="shared" si="197"/>
        <v>800</v>
      </c>
      <c r="O1004" s="20">
        <v>1</v>
      </c>
      <c r="P1004" s="20">
        <f>IFERROR(VLOOKUP(F1004,Sheet2!$A:$F,4,0),"")</f>
        <v>919.43</v>
      </c>
      <c r="Q1004" s="20">
        <f>IFERROR(VLOOKUP(F1004,Sheet2!$A:$F,5,0),"")</f>
        <v>948.3</v>
      </c>
      <c r="R1004" s="20">
        <f>IFERROR(VLOOKUP(F1004,Sheet2!$A:$F,6,0),"")</f>
        <v>1030.25</v>
      </c>
      <c r="S1004" s="48">
        <f t="shared" si="198"/>
        <v>0</v>
      </c>
      <c r="T1004" s="48">
        <f t="shared" si="199"/>
        <v>379320</v>
      </c>
      <c r="U1004" s="48">
        <f t="shared" si="200"/>
        <v>412100</v>
      </c>
      <c r="V1004" s="48">
        <f t="shared" si="201"/>
        <v>791420</v>
      </c>
      <c r="W1004" s="48">
        <f t="shared" si="202"/>
        <v>385200</v>
      </c>
      <c r="X1004" s="48">
        <f t="shared" si="203"/>
        <v>5400</v>
      </c>
      <c r="Y1004" s="48">
        <f t="shared" si="204"/>
        <v>11820.2</v>
      </c>
      <c r="Z1004" s="48">
        <f t="shared" si="205"/>
        <v>1182.0200000000002</v>
      </c>
      <c r="AA1004" s="48">
        <f t="shared" si="206"/>
        <v>11950.2222</v>
      </c>
      <c r="AB1004" s="42">
        <f t="shared" si="207"/>
        <v>1206972.4421999999</v>
      </c>
    </row>
    <row r="1005" spans="1:28" x14ac:dyDescent="0.25">
      <c r="A1005" s="41">
        <v>45417</v>
      </c>
      <c r="B1005" s="44" t="str">
        <f t="shared" si="196"/>
        <v>May</v>
      </c>
      <c r="C1005" s="16" t="s">
        <v>26</v>
      </c>
      <c r="D1005" s="16"/>
      <c r="E1005" s="16" t="s">
        <v>85</v>
      </c>
      <c r="F1005" s="16" t="s">
        <v>213</v>
      </c>
      <c r="G1005" s="20" t="str">
        <f>IFERROR(VLOOKUP(F1005,Sheet2!A:F,2,0),"")</f>
        <v>Malwa</v>
      </c>
      <c r="H1005" s="44">
        <f>IFERROR(VLOOKUP(F1005,Sheet2!A:G,7,0),"")</f>
        <v>50</v>
      </c>
      <c r="I1005" s="56">
        <f t="shared" si="208"/>
        <v>6300</v>
      </c>
      <c r="J1005" s="17">
        <v>122</v>
      </c>
      <c r="K1005" s="21">
        <v>600</v>
      </c>
      <c r="L1005" s="21">
        <v>500</v>
      </c>
      <c r="M1005" s="21">
        <v>300</v>
      </c>
      <c r="N1005" s="19">
        <f t="shared" si="197"/>
        <v>1400</v>
      </c>
      <c r="O1005" s="20">
        <v>1</v>
      </c>
      <c r="P1005" s="20">
        <f>IFERROR(VLOOKUP(F1005,Sheet2!$A:$F,4,0),"")</f>
        <v>919.43</v>
      </c>
      <c r="Q1005" s="20">
        <f>IFERROR(VLOOKUP(F1005,Sheet2!$A:$F,5,0),"")</f>
        <v>948.3</v>
      </c>
      <c r="R1005" s="20">
        <f>IFERROR(VLOOKUP(F1005,Sheet2!$A:$F,6,0),"")</f>
        <v>1030.25</v>
      </c>
      <c r="S1005" s="48">
        <f t="shared" si="198"/>
        <v>551658</v>
      </c>
      <c r="T1005" s="48">
        <f t="shared" si="199"/>
        <v>474150</v>
      </c>
      <c r="U1005" s="48">
        <f t="shared" si="200"/>
        <v>309075</v>
      </c>
      <c r="V1005" s="48">
        <f t="shared" si="201"/>
        <v>1334883</v>
      </c>
      <c r="W1005" s="48">
        <f t="shared" si="202"/>
        <v>674100</v>
      </c>
      <c r="X1005" s="48">
        <f t="shared" si="203"/>
        <v>9450</v>
      </c>
      <c r="Y1005" s="48">
        <f t="shared" si="204"/>
        <v>20184.330000000002</v>
      </c>
      <c r="Z1005" s="48">
        <f t="shared" si="205"/>
        <v>2018.4330000000002</v>
      </c>
      <c r="AA1005" s="48">
        <f t="shared" si="206"/>
        <v>20406.357630000002</v>
      </c>
      <c r="AB1005" s="42">
        <f t="shared" si="207"/>
        <v>2061042.12063</v>
      </c>
    </row>
    <row r="1006" spans="1:28" x14ac:dyDescent="0.25">
      <c r="A1006" s="41">
        <v>45417</v>
      </c>
      <c r="B1006" s="44" t="str">
        <f t="shared" si="196"/>
        <v>May</v>
      </c>
      <c r="C1006" s="16" t="s">
        <v>3</v>
      </c>
      <c r="D1006" s="16"/>
      <c r="E1006" s="16" t="s">
        <v>154</v>
      </c>
      <c r="F1006" s="16" t="s">
        <v>217</v>
      </c>
      <c r="G1006" s="20" t="str">
        <f>IFERROR(VLOOKUP(F1006,Sheet2!A:F,2,0),"")</f>
        <v>Dollar Rum</v>
      </c>
      <c r="H1006" s="44">
        <f>IFERROR(VLOOKUP(F1006,Sheet2!A:G,7,0),"")</f>
        <v>65</v>
      </c>
      <c r="I1006" s="56">
        <f t="shared" si="208"/>
        <v>1462.5</v>
      </c>
      <c r="J1006" s="17">
        <v>246</v>
      </c>
      <c r="K1006" s="21">
        <v>100</v>
      </c>
      <c r="L1006" s="21">
        <v>120</v>
      </c>
      <c r="M1006" s="21">
        <v>30</v>
      </c>
      <c r="N1006" s="19">
        <f t="shared" si="197"/>
        <v>250</v>
      </c>
      <c r="O1006" s="20">
        <v>1</v>
      </c>
      <c r="P1006" s="20">
        <f>IFERROR(VLOOKUP(F1006,Sheet2!$A:$F,4,0),"")</f>
        <v>1161.27</v>
      </c>
      <c r="Q1006" s="20">
        <f>IFERROR(VLOOKUP(F1006,Sheet2!$A:$F,5,0),"")</f>
        <v>1190.1300000000001</v>
      </c>
      <c r="R1006" s="20">
        <f>IFERROR(VLOOKUP(F1006,Sheet2!$A:$F,6,0),"")</f>
        <v>1272.08</v>
      </c>
      <c r="S1006" s="48">
        <f t="shared" si="198"/>
        <v>116127</v>
      </c>
      <c r="T1006" s="48">
        <f t="shared" si="199"/>
        <v>142815.6</v>
      </c>
      <c r="U1006" s="48">
        <f t="shared" si="200"/>
        <v>38162.399999999994</v>
      </c>
      <c r="V1006" s="48">
        <f t="shared" si="201"/>
        <v>297105</v>
      </c>
      <c r="W1006" s="48">
        <f t="shared" si="202"/>
        <v>156487.5</v>
      </c>
      <c r="X1006" s="48">
        <f t="shared" si="203"/>
        <v>2193.75</v>
      </c>
      <c r="Y1006" s="48">
        <f t="shared" si="204"/>
        <v>4557.8625000000002</v>
      </c>
      <c r="Z1006" s="48">
        <f t="shared" si="205"/>
        <v>455.78625000000005</v>
      </c>
      <c r="AA1006" s="48">
        <f t="shared" si="206"/>
        <v>4607.9989875000001</v>
      </c>
      <c r="AB1006" s="42">
        <f t="shared" si="207"/>
        <v>465407.89773749997</v>
      </c>
    </row>
    <row r="1007" spans="1:28" x14ac:dyDescent="0.25">
      <c r="A1007" s="41">
        <v>45417</v>
      </c>
      <c r="B1007" s="44" t="str">
        <f t="shared" si="196"/>
        <v>May</v>
      </c>
      <c r="C1007" s="16" t="s">
        <v>3</v>
      </c>
      <c r="D1007" s="16"/>
      <c r="E1007" s="16" t="s">
        <v>149</v>
      </c>
      <c r="F1007" s="16" t="s">
        <v>216</v>
      </c>
      <c r="G1007" s="20" t="str">
        <f>IFERROR(VLOOKUP(F1007,Sheet2!A:F,2,0),"")</f>
        <v>Jugni Saunfi</v>
      </c>
      <c r="H1007" s="44">
        <f>IFERROR(VLOOKUP(F1007,Sheet2!A:G,7,0),"")</f>
        <v>50</v>
      </c>
      <c r="I1007" s="56">
        <f t="shared" si="208"/>
        <v>1800</v>
      </c>
      <c r="J1007" s="17">
        <v>247</v>
      </c>
      <c r="K1007" s="21">
        <v>400</v>
      </c>
      <c r="L1007" s="21">
        <v>0</v>
      </c>
      <c r="M1007" s="21">
        <v>0</v>
      </c>
      <c r="N1007" s="19">
        <f t="shared" si="197"/>
        <v>400</v>
      </c>
      <c r="O1007" s="20">
        <v>1</v>
      </c>
      <c r="P1007" s="20">
        <f>IFERROR(VLOOKUP(F1007,Sheet2!$A:$F,4,0),"")</f>
        <v>919.43</v>
      </c>
      <c r="Q1007" s="20">
        <f>IFERROR(VLOOKUP(F1007,Sheet2!$A:$F,5,0),"")</f>
        <v>948.3</v>
      </c>
      <c r="R1007" s="20">
        <f>IFERROR(VLOOKUP(F1007,Sheet2!$A:$F,6,0),"")</f>
        <v>1030.25</v>
      </c>
      <c r="S1007" s="48">
        <f t="shared" si="198"/>
        <v>367772</v>
      </c>
      <c r="T1007" s="48">
        <f t="shared" si="199"/>
        <v>0</v>
      </c>
      <c r="U1007" s="48">
        <f t="shared" si="200"/>
        <v>0</v>
      </c>
      <c r="V1007" s="48">
        <f t="shared" si="201"/>
        <v>367772</v>
      </c>
      <c r="W1007" s="48">
        <f t="shared" si="202"/>
        <v>192600</v>
      </c>
      <c r="X1007" s="48">
        <f t="shared" si="203"/>
        <v>2700</v>
      </c>
      <c r="Y1007" s="48">
        <f t="shared" si="204"/>
        <v>5630.72</v>
      </c>
      <c r="Z1007" s="48">
        <f t="shared" si="205"/>
        <v>563.072</v>
      </c>
      <c r="AA1007" s="48">
        <f t="shared" si="206"/>
        <v>5692.6579200000006</v>
      </c>
      <c r="AB1007" s="42">
        <f t="shared" si="207"/>
        <v>574958.44992000004</v>
      </c>
    </row>
    <row r="1008" spans="1:28" x14ac:dyDescent="0.25">
      <c r="A1008" s="41">
        <v>45417</v>
      </c>
      <c r="B1008" s="44" t="str">
        <f t="shared" si="196"/>
        <v>May</v>
      </c>
      <c r="C1008" s="16" t="s">
        <v>3</v>
      </c>
      <c r="D1008" s="16"/>
      <c r="E1008" s="16" t="s">
        <v>149</v>
      </c>
      <c r="F1008" s="16" t="s">
        <v>216</v>
      </c>
      <c r="G1008" s="20" t="str">
        <f>IFERROR(VLOOKUP(F1008,Sheet2!A:F,2,0),"")</f>
        <v>Jugni Saunfi</v>
      </c>
      <c r="H1008" s="44">
        <f>IFERROR(VLOOKUP(F1008,Sheet2!A:G,7,0),"")</f>
        <v>50</v>
      </c>
      <c r="I1008" s="56">
        <f t="shared" si="208"/>
        <v>2250</v>
      </c>
      <c r="J1008" s="17">
        <v>248</v>
      </c>
      <c r="K1008" s="21">
        <v>500</v>
      </c>
      <c r="L1008" s="21">
        <v>0</v>
      </c>
      <c r="M1008" s="21">
        <v>0</v>
      </c>
      <c r="N1008" s="19">
        <f t="shared" si="197"/>
        <v>500</v>
      </c>
      <c r="O1008" s="20">
        <v>1</v>
      </c>
      <c r="P1008" s="20">
        <f>IFERROR(VLOOKUP(F1008,Sheet2!$A:$F,4,0),"")</f>
        <v>919.43</v>
      </c>
      <c r="Q1008" s="20">
        <f>IFERROR(VLOOKUP(F1008,Sheet2!$A:$F,5,0),"")</f>
        <v>948.3</v>
      </c>
      <c r="R1008" s="20">
        <f>IFERROR(VLOOKUP(F1008,Sheet2!$A:$F,6,0),"")</f>
        <v>1030.25</v>
      </c>
      <c r="S1008" s="48">
        <f t="shared" si="198"/>
        <v>459715</v>
      </c>
      <c r="T1008" s="48">
        <f t="shared" si="199"/>
        <v>0</v>
      </c>
      <c r="U1008" s="48">
        <f t="shared" si="200"/>
        <v>0</v>
      </c>
      <c r="V1008" s="48">
        <f t="shared" si="201"/>
        <v>459715</v>
      </c>
      <c r="W1008" s="48">
        <f t="shared" si="202"/>
        <v>240750</v>
      </c>
      <c r="X1008" s="48">
        <f t="shared" si="203"/>
        <v>3375</v>
      </c>
      <c r="Y1008" s="48">
        <f t="shared" si="204"/>
        <v>7038.4000000000005</v>
      </c>
      <c r="Z1008" s="48">
        <f t="shared" si="205"/>
        <v>703.84000000000015</v>
      </c>
      <c r="AA1008" s="48">
        <f t="shared" si="206"/>
        <v>7115.8224</v>
      </c>
      <c r="AB1008" s="42">
        <f t="shared" si="207"/>
        <v>718698.06239999994</v>
      </c>
    </row>
    <row r="1009" spans="1:28" x14ac:dyDescent="0.25">
      <c r="A1009" s="41">
        <v>45417</v>
      </c>
      <c r="B1009" s="44" t="str">
        <f t="shared" si="196"/>
        <v>May</v>
      </c>
      <c r="C1009" s="16" t="s">
        <v>3</v>
      </c>
      <c r="D1009" s="16"/>
      <c r="E1009" s="16" t="s">
        <v>35</v>
      </c>
      <c r="F1009" s="16" t="s">
        <v>216</v>
      </c>
      <c r="G1009" s="20" t="str">
        <f>IFERROR(VLOOKUP(F1009,Sheet2!A:F,2,0),"")</f>
        <v>Jugni Saunfi</v>
      </c>
      <c r="H1009" s="44">
        <f>IFERROR(VLOOKUP(F1009,Sheet2!A:G,7,0),"")</f>
        <v>50</v>
      </c>
      <c r="I1009" s="56">
        <f t="shared" si="208"/>
        <v>1305</v>
      </c>
      <c r="J1009" s="17">
        <v>249</v>
      </c>
      <c r="K1009" s="21">
        <v>290</v>
      </c>
      <c r="L1009" s="21">
        <v>0</v>
      </c>
      <c r="M1009" s="21">
        <v>0</v>
      </c>
      <c r="N1009" s="19">
        <f t="shared" si="197"/>
        <v>290</v>
      </c>
      <c r="O1009" s="20">
        <v>1</v>
      </c>
      <c r="P1009" s="20">
        <f>IFERROR(VLOOKUP(F1009,Sheet2!$A:$F,4,0),"")</f>
        <v>919.43</v>
      </c>
      <c r="Q1009" s="20">
        <f>IFERROR(VLOOKUP(F1009,Sheet2!$A:$F,5,0),"")</f>
        <v>948.3</v>
      </c>
      <c r="R1009" s="20">
        <f>IFERROR(VLOOKUP(F1009,Sheet2!$A:$F,6,0),"")</f>
        <v>1030.25</v>
      </c>
      <c r="S1009" s="48">
        <f t="shared" si="198"/>
        <v>266634.7</v>
      </c>
      <c r="T1009" s="48">
        <f t="shared" si="199"/>
        <v>0</v>
      </c>
      <c r="U1009" s="48">
        <f t="shared" si="200"/>
        <v>0</v>
      </c>
      <c r="V1009" s="48">
        <f t="shared" si="201"/>
        <v>266634.7</v>
      </c>
      <c r="W1009" s="48">
        <f t="shared" si="202"/>
        <v>139635</v>
      </c>
      <c r="X1009" s="48">
        <f t="shared" si="203"/>
        <v>1957.5</v>
      </c>
      <c r="Y1009" s="48">
        <f t="shared" si="204"/>
        <v>4082.2720000000004</v>
      </c>
      <c r="Z1009" s="48">
        <f t="shared" si="205"/>
        <v>408.22720000000004</v>
      </c>
      <c r="AA1009" s="48">
        <f t="shared" si="206"/>
        <v>4127.1769920000006</v>
      </c>
      <c r="AB1009" s="42">
        <f t="shared" si="207"/>
        <v>416844.87619200005</v>
      </c>
    </row>
    <row r="1010" spans="1:28" x14ac:dyDescent="0.25">
      <c r="A1010" s="41">
        <v>45417</v>
      </c>
      <c r="B1010" s="44" t="str">
        <f t="shared" si="196"/>
        <v>May</v>
      </c>
      <c r="C1010" s="16" t="s">
        <v>86</v>
      </c>
      <c r="D1010" s="16"/>
      <c r="E1010" s="16" t="s">
        <v>87</v>
      </c>
      <c r="F1010" s="16" t="s">
        <v>219</v>
      </c>
      <c r="G1010" s="20" t="str">
        <f>IFERROR(VLOOKUP(F1010,Sheet2!A:F,2,0),"")</f>
        <v>Club Whiskey</v>
      </c>
      <c r="H1010" s="44">
        <f>IFERROR(VLOOKUP(F1010,Sheet2!A:G,7,0),"")</f>
        <v>65</v>
      </c>
      <c r="I1010" s="56">
        <f t="shared" si="208"/>
        <v>2340</v>
      </c>
      <c r="J1010" s="17">
        <v>41</v>
      </c>
      <c r="K1010" s="21">
        <v>200</v>
      </c>
      <c r="L1010" s="21">
        <v>200</v>
      </c>
      <c r="M1010" s="21">
        <v>0</v>
      </c>
      <c r="N1010" s="19">
        <f t="shared" si="197"/>
        <v>400</v>
      </c>
      <c r="O1010" s="20">
        <v>1</v>
      </c>
      <c r="P1010" s="20">
        <f>IFERROR(VLOOKUP(F1010,Sheet2!$A:$F,4,0),"")</f>
        <v>1160.02</v>
      </c>
      <c r="Q1010" s="20">
        <f>IFERROR(VLOOKUP(F1010,Sheet2!$A:$F,5,0),"")</f>
        <v>1188.9000000000001</v>
      </c>
      <c r="R1010" s="20">
        <f>IFERROR(VLOOKUP(F1010,Sheet2!$A:$F,6,0),"")</f>
        <v>1270.83</v>
      </c>
      <c r="S1010" s="48">
        <f t="shared" si="198"/>
        <v>232004</v>
      </c>
      <c r="T1010" s="48">
        <f t="shared" si="199"/>
        <v>237780.00000000003</v>
      </c>
      <c r="U1010" s="48">
        <f t="shared" si="200"/>
        <v>0</v>
      </c>
      <c r="V1010" s="48">
        <f t="shared" si="201"/>
        <v>469784</v>
      </c>
      <c r="W1010" s="48">
        <f t="shared" si="202"/>
        <v>250380</v>
      </c>
      <c r="X1010" s="48">
        <f t="shared" si="203"/>
        <v>3510</v>
      </c>
      <c r="Y1010" s="48">
        <f t="shared" si="204"/>
        <v>7236.74</v>
      </c>
      <c r="Z1010" s="48">
        <f t="shared" si="205"/>
        <v>723.67399999999998</v>
      </c>
      <c r="AA1010" s="48">
        <f t="shared" si="206"/>
        <v>7316.3441400000002</v>
      </c>
      <c r="AB1010" s="42">
        <f t="shared" si="207"/>
        <v>738950.75813999993</v>
      </c>
    </row>
    <row r="1011" spans="1:28" x14ac:dyDescent="0.25">
      <c r="A1011" s="41">
        <v>45417</v>
      </c>
      <c r="B1011" s="44" t="str">
        <f t="shared" si="196"/>
        <v>May</v>
      </c>
      <c r="C1011" s="16" t="s">
        <v>86</v>
      </c>
      <c r="D1011" s="16"/>
      <c r="E1011" s="16" t="s">
        <v>87</v>
      </c>
      <c r="F1011" s="16" t="s">
        <v>216</v>
      </c>
      <c r="G1011" s="20" t="str">
        <f>IFERROR(VLOOKUP(F1011,Sheet2!A:F,2,0),"")</f>
        <v>Jugni Saunfi</v>
      </c>
      <c r="H1011" s="44">
        <f>IFERROR(VLOOKUP(F1011,Sheet2!A:G,7,0),"")</f>
        <v>50</v>
      </c>
      <c r="I1011" s="56">
        <f t="shared" si="208"/>
        <v>900</v>
      </c>
      <c r="J1011" s="17">
        <v>42</v>
      </c>
      <c r="K1011" s="21">
        <v>0</v>
      </c>
      <c r="L1011" s="21">
        <v>200</v>
      </c>
      <c r="M1011" s="21">
        <v>0</v>
      </c>
      <c r="N1011" s="19">
        <f t="shared" si="197"/>
        <v>200</v>
      </c>
      <c r="O1011" s="20">
        <v>1</v>
      </c>
      <c r="P1011" s="20">
        <f>IFERROR(VLOOKUP(F1011,Sheet2!$A:$F,4,0),"")</f>
        <v>919.43</v>
      </c>
      <c r="Q1011" s="20">
        <f>IFERROR(VLOOKUP(F1011,Sheet2!$A:$F,5,0),"")</f>
        <v>948.3</v>
      </c>
      <c r="R1011" s="20">
        <f>IFERROR(VLOOKUP(F1011,Sheet2!$A:$F,6,0),"")</f>
        <v>1030.25</v>
      </c>
      <c r="S1011" s="48">
        <f t="shared" si="198"/>
        <v>0</v>
      </c>
      <c r="T1011" s="48">
        <f t="shared" si="199"/>
        <v>189660</v>
      </c>
      <c r="U1011" s="48">
        <f t="shared" si="200"/>
        <v>0</v>
      </c>
      <c r="V1011" s="48">
        <f t="shared" si="201"/>
        <v>189660</v>
      </c>
      <c r="W1011" s="48">
        <f t="shared" si="202"/>
        <v>96300</v>
      </c>
      <c r="X1011" s="48">
        <f t="shared" si="203"/>
        <v>1350</v>
      </c>
      <c r="Y1011" s="48">
        <f t="shared" si="204"/>
        <v>2873.1</v>
      </c>
      <c r="Z1011" s="48">
        <f t="shared" si="205"/>
        <v>287.31</v>
      </c>
      <c r="AA1011" s="48">
        <f t="shared" si="206"/>
        <v>2904.7040999999999</v>
      </c>
      <c r="AB1011" s="42">
        <f t="shared" si="207"/>
        <v>293375.11409999995</v>
      </c>
    </row>
    <row r="1012" spans="1:28" x14ac:dyDescent="0.25">
      <c r="A1012" s="41">
        <v>45417</v>
      </c>
      <c r="B1012" s="44" t="str">
        <f t="shared" si="196"/>
        <v>May</v>
      </c>
      <c r="C1012" s="16" t="s">
        <v>86</v>
      </c>
      <c r="D1012" s="16"/>
      <c r="E1012" s="16" t="s">
        <v>87</v>
      </c>
      <c r="F1012" s="16" t="s">
        <v>216</v>
      </c>
      <c r="G1012" s="20" t="str">
        <f>IFERROR(VLOOKUP(F1012,Sheet2!A:F,2,0),"")</f>
        <v>Jugni Saunfi</v>
      </c>
      <c r="H1012" s="44">
        <f>IFERROR(VLOOKUP(F1012,Sheet2!A:G,7,0),"")</f>
        <v>50</v>
      </c>
      <c r="I1012" s="56">
        <f t="shared" si="208"/>
        <v>2250</v>
      </c>
      <c r="J1012" s="17">
        <v>43</v>
      </c>
      <c r="K1012" s="21">
        <v>500</v>
      </c>
      <c r="L1012" s="21">
        <v>0</v>
      </c>
      <c r="M1012" s="21">
        <v>0</v>
      </c>
      <c r="N1012" s="19">
        <f t="shared" si="197"/>
        <v>500</v>
      </c>
      <c r="O1012" s="20">
        <v>1</v>
      </c>
      <c r="P1012" s="20">
        <f>IFERROR(VLOOKUP(F1012,Sheet2!$A:$F,4,0),"")</f>
        <v>919.43</v>
      </c>
      <c r="Q1012" s="20">
        <f>IFERROR(VLOOKUP(F1012,Sheet2!$A:$F,5,0),"")</f>
        <v>948.3</v>
      </c>
      <c r="R1012" s="20">
        <f>IFERROR(VLOOKUP(F1012,Sheet2!$A:$F,6,0),"")</f>
        <v>1030.25</v>
      </c>
      <c r="S1012" s="48">
        <f t="shared" si="198"/>
        <v>459715</v>
      </c>
      <c r="T1012" s="48">
        <f t="shared" si="199"/>
        <v>0</v>
      </c>
      <c r="U1012" s="48">
        <f t="shared" si="200"/>
        <v>0</v>
      </c>
      <c r="V1012" s="48">
        <f t="shared" si="201"/>
        <v>459715</v>
      </c>
      <c r="W1012" s="48">
        <f t="shared" si="202"/>
        <v>240750</v>
      </c>
      <c r="X1012" s="48">
        <f t="shared" si="203"/>
        <v>3375</v>
      </c>
      <c r="Y1012" s="48">
        <f t="shared" si="204"/>
        <v>7038.4000000000005</v>
      </c>
      <c r="Z1012" s="48">
        <f t="shared" si="205"/>
        <v>703.84000000000015</v>
      </c>
      <c r="AA1012" s="48">
        <f t="shared" si="206"/>
        <v>7115.8224</v>
      </c>
      <c r="AB1012" s="42">
        <f t="shared" si="207"/>
        <v>718698.06239999994</v>
      </c>
    </row>
    <row r="1013" spans="1:28" x14ac:dyDescent="0.25">
      <c r="A1013" s="41">
        <v>45417</v>
      </c>
      <c r="B1013" s="44" t="str">
        <f t="shared" si="196"/>
        <v>May</v>
      </c>
      <c r="C1013" s="16" t="s">
        <v>86</v>
      </c>
      <c r="D1013" s="16"/>
      <c r="E1013" s="16" t="s">
        <v>87</v>
      </c>
      <c r="F1013" s="16" t="s">
        <v>216</v>
      </c>
      <c r="G1013" s="20" t="str">
        <f>IFERROR(VLOOKUP(F1013,Sheet2!A:F,2,0),"")</f>
        <v>Jugni Saunfi</v>
      </c>
      <c r="H1013" s="44">
        <f>IFERROR(VLOOKUP(F1013,Sheet2!A:G,7,0),"")</f>
        <v>50</v>
      </c>
      <c r="I1013" s="56">
        <f t="shared" si="208"/>
        <v>1800</v>
      </c>
      <c r="J1013" s="17">
        <v>44</v>
      </c>
      <c r="K1013" s="21">
        <v>300</v>
      </c>
      <c r="L1013" s="21">
        <v>0</v>
      </c>
      <c r="M1013" s="21">
        <v>100</v>
      </c>
      <c r="N1013" s="19">
        <f t="shared" si="197"/>
        <v>400</v>
      </c>
      <c r="O1013" s="20">
        <v>1</v>
      </c>
      <c r="P1013" s="20">
        <f>IFERROR(VLOOKUP(F1013,Sheet2!$A:$F,4,0),"")</f>
        <v>919.43</v>
      </c>
      <c r="Q1013" s="20">
        <f>IFERROR(VLOOKUP(F1013,Sheet2!$A:$F,5,0),"")</f>
        <v>948.3</v>
      </c>
      <c r="R1013" s="20">
        <f>IFERROR(VLOOKUP(F1013,Sheet2!$A:$F,6,0),"")</f>
        <v>1030.25</v>
      </c>
      <c r="S1013" s="48">
        <f t="shared" si="198"/>
        <v>275829</v>
      </c>
      <c r="T1013" s="48">
        <f t="shared" si="199"/>
        <v>0</v>
      </c>
      <c r="U1013" s="48">
        <f t="shared" si="200"/>
        <v>103025</v>
      </c>
      <c r="V1013" s="48">
        <f t="shared" si="201"/>
        <v>378854</v>
      </c>
      <c r="W1013" s="48">
        <f t="shared" si="202"/>
        <v>192600</v>
      </c>
      <c r="X1013" s="48">
        <f t="shared" si="203"/>
        <v>2700</v>
      </c>
      <c r="Y1013" s="48">
        <f t="shared" si="204"/>
        <v>5741.54</v>
      </c>
      <c r="Z1013" s="48">
        <f t="shared" si="205"/>
        <v>574.154</v>
      </c>
      <c r="AA1013" s="48">
        <f t="shared" si="206"/>
        <v>5804.6969400000007</v>
      </c>
      <c r="AB1013" s="42">
        <f t="shared" si="207"/>
        <v>586274.39094000007</v>
      </c>
    </row>
    <row r="1014" spans="1:28" x14ac:dyDescent="0.25">
      <c r="A1014" s="41">
        <v>45418</v>
      </c>
      <c r="B1014" s="44" t="str">
        <f t="shared" si="196"/>
        <v>May</v>
      </c>
      <c r="C1014" s="16" t="s">
        <v>59</v>
      </c>
      <c r="D1014" s="16"/>
      <c r="E1014" s="16" t="s">
        <v>30</v>
      </c>
      <c r="F1014" s="16" t="s">
        <v>213</v>
      </c>
      <c r="G1014" s="20" t="str">
        <f>IFERROR(VLOOKUP(F1014,Sheet2!A:F,2,0),"")</f>
        <v>Malwa</v>
      </c>
      <c r="H1014" s="44">
        <f>IFERROR(VLOOKUP(F1014,Sheet2!A:G,7,0),"")</f>
        <v>50</v>
      </c>
      <c r="I1014" s="56">
        <f t="shared" si="208"/>
        <v>1350</v>
      </c>
      <c r="J1014" s="17">
        <v>109</v>
      </c>
      <c r="K1014" s="21">
        <v>300</v>
      </c>
      <c r="L1014" s="21">
        <v>0</v>
      </c>
      <c r="M1014" s="21">
        <v>0</v>
      </c>
      <c r="N1014" s="19">
        <f t="shared" si="197"/>
        <v>300</v>
      </c>
      <c r="O1014" s="20">
        <v>1</v>
      </c>
      <c r="P1014" s="20">
        <f>IFERROR(VLOOKUP(F1014,Sheet2!$A:$F,4,0),"")</f>
        <v>919.43</v>
      </c>
      <c r="Q1014" s="20">
        <f>IFERROR(VLOOKUP(F1014,Sheet2!$A:$F,5,0),"")</f>
        <v>948.3</v>
      </c>
      <c r="R1014" s="20">
        <f>IFERROR(VLOOKUP(F1014,Sheet2!$A:$F,6,0),"")</f>
        <v>1030.25</v>
      </c>
      <c r="S1014" s="48">
        <f t="shared" si="198"/>
        <v>275829</v>
      </c>
      <c r="T1014" s="48">
        <f t="shared" si="199"/>
        <v>0</v>
      </c>
      <c r="U1014" s="48">
        <f t="shared" si="200"/>
        <v>0</v>
      </c>
      <c r="V1014" s="48">
        <f t="shared" si="201"/>
        <v>275829</v>
      </c>
      <c r="W1014" s="48">
        <f t="shared" si="202"/>
        <v>144450</v>
      </c>
      <c r="X1014" s="48">
        <f t="shared" si="203"/>
        <v>2025</v>
      </c>
      <c r="Y1014" s="48">
        <f t="shared" si="204"/>
        <v>4223.04</v>
      </c>
      <c r="Z1014" s="48">
        <f t="shared" si="205"/>
        <v>422.30400000000003</v>
      </c>
      <c r="AA1014" s="48">
        <f t="shared" si="206"/>
        <v>4269.4934400000002</v>
      </c>
      <c r="AB1014" s="42">
        <f t="shared" si="207"/>
        <v>431218.83743999997</v>
      </c>
    </row>
    <row r="1015" spans="1:28" x14ac:dyDescent="0.25">
      <c r="A1015" s="41">
        <v>45418</v>
      </c>
      <c r="B1015" s="44" t="str">
        <f t="shared" si="196"/>
        <v>May</v>
      </c>
      <c r="C1015" s="16" t="s">
        <v>59</v>
      </c>
      <c r="D1015" s="16"/>
      <c r="E1015" s="16" t="s">
        <v>30</v>
      </c>
      <c r="F1015" s="16" t="s">
        <v>213</v>
      </c>
      <c r="G1015" s="20" t="str">
        <f>IFERROR(VLOOKUP(F1015,Sheet2!A:F,2,0),"")</f>
        <v>Malwa</v>
      </c>
      <c r="H1015" s="44">
        <f>IFERROR(VLOOKUP(F1015,Sheet2!A:G,7,0),"")</f>
        <v>50</v>
      </c>
      <c r="I1015" s="56">
        <f t="shared" si="208"/>
        <v>900</v>
      </c>
      <c r="J1015" s="17">
        <v>110</v>
      </c>
      <c r="K1015" s="21">
        <v>200</v>
      </c>
      <c r="L1015" s="21">
        <v>0</v>
      </c>
      <c r="M1015" s="21">
        <v>0</v>
      </c>
      <c r="N1015" s="19">
        <f t="shared" si="197"/>
        <v>200</v>
      </c>
      <c r="O1015" s="20">
        <v>1</v>
      </c>
      <c r="P1015" s="20">
        <f>IFERROR(VLOOKUP(F1015,Sheet2!$A:$F,4,0),"")</f>
        <v>919.43</v>
      </c>
      <c r="Q1015" s="20">
        <f>IFERROR(VLOOKUP(F1015,Sheet2!$A:$F,5,0),"")</f>
        <v>948.3</v>
      </c>
      <c r="R1015" s="20">
        <f>IFERROR(VLOOKUP(F1015,Sheet2!$A:$F,6,0),"")</f>
        <v>1030.25</v>
      </c>
      <c r="S1015" s="48">
        <f t="shared" si="198"/>
        <v>183886</v>
      </c>
      <c r="T1015" s="48">
        <f t="shared" si="199"/>
        <v>0</v>
      </c>
      <c r="U1015" s="48">
        <f t="shared" si="200"/>
        <v>0</v>
      </c>
      <c r="V1015" s="48">
        <f t="shared" si="201"/>
        <v>183886</v>
      </c>
      <c r="W1015" s="48">
        <f t="shared" si="202"/>
        <v>96300</v>
      </c>
      <c r="X1015" s="48">
        <f t="shared" si="203"/>
        <v>1350</v>
      </c>
      <c r="Y1015" s="48">
        <f t="shared" si="204"/>
        <v>2815.36</v>
      </c>
      <c r="Z1015" s="48">
        <f t="shared" si="205"/>
        <v>281.536</v>
      </c>
      <c r="AA1015" s="48">
        <f t="shared" si="206"/>
        <v>2846.3289600000003</v>
      </c>
      <c r="AB1015" s="42">
        <f t="shared" si="207"/>
        <v>287479.22496000002</v>
      </c>
    </row>
    <row r="1016" spans="1:28" x14ac:dyDescent="0.25">
      <c r="A1016" s="41">
        <v>45418</v>
      </c>
      <c r="B1016" s="44" t="str">
        <f t="shared" si="196"/>
        <v>May</v>
      </c>
      <c r="C1016" s="16" t="s">
        <v>59</v>
      </c>
      <c r="D1016" s="16"/>
      <c r="E1016" s="16" t="s">
        <v>30</v>
      </c>
      <c r="F1016" s="16" t="s">
        <v>213</v>
      </c>
      <c r="G1016" s="20" t="str">
        <f>IFERROR(VLOOKUP(F1016,Sheet2!A:F,2,0),"")</f>
        <v>Malwa</v>
      </c>
      <c r="H1016" s="44">
        <f>IFERROR(VLOOKUP(F1016,Sheet2!A:G,7,0),"")</f>
        <v>50</v>
      </c>
      <c r="I1016" s="56">
        <f t="shared" si="208"/>
        <v>450</v>
      </c>
      <c r="J1016" s="17">
        <v>111</v>
      </c>
      <c r="K1016" s="21">
        <v>100</v>
      </c>
      <c r="L1016" s="21">
        <v>0</v>
      </c>
      <c r="M1016" s="21">
        <v>0</v>
      </c>
      <c r="N1016" s="19">
        <f t="shared" si="197"/>
        <v>100</v>
      </c>
      <c r="O1016" s="20">
        <v>1</v>
      </c>
      <c r="P1016" s="20">
        <f>IFERROR(VLOOKUP(F1016,Sheet2!$A:$F,4,0),"")</f>
        <v>919.43</v>
      </c>
      <c r="Q1016" s="20">
        <f>IFERROR(VLOOKUP(F1016,Sheet2!$A:$F,5,0),"")</f>
        <v>948.3</v>
      </c>
      <c r="R1016" s="20">
        <f>IFERROR(VLOOKUP(F1016,Sheet2!$A:$F,6,0),"")</f>
        <v>1030.25</v>
      </c>
      <c r="S1016" s="48">
        <f t="shared" si="198"/>
        <v>91943</v>
      </c>
      <c r="T1016" s="48">
        <f t="shared" si="199"/>
        <v>0</v>
      </c>
      <c r="U1016" s="48">
        <f t="shared" si="200"/>
        <v>0</v>
      </c>
      <c r="V1016" s="48">
        <f t="shared" si="201"/>
        <v>91943</v>
      </c>
      <c r="W1016" s="48">
        <f t="shared" si="202"/>
        <v>48150</v>
      </c>
      <c r="X1016" s="48">
        <f t="shared" si="203"/>
        <v>675</v>
      </c>
      <c r="Y1016" s="48">
        <f t="shared" si="204"/>
        <v>1407.68</v>
      </c>
      <c r="Z1016" s="48">
        <f t="shared" si="205"/>
        <v>140.768</v>
      </c>
      <c r="AA1016" s="48">
        <f t="shared" si="206"/>
        <v>1423.1644800000001</v>
      </c>
      <c r="AB1016" s="42">
        <f t="shared" si="207"/>
        <v>143739.61248000001</v>
      </c>
    </row>
    <row r="1017" spans="1:28" x14ac:dyDescent="0.25">
      <c r="A1017" s="41">
        <v>45418</v>
      </c>
      <c r="B1017" s="44" t="str">
        <f t="shared" si="196"/>
        <v>May</v>
      </c>
      <c r="C1017" s="16" t="s">
        <v>59</v>
      </c>
      <c r="D1017" s="16"/>
      <c r="E1017" s="16" t="s">
        <v>77</v>
      </c>
      <c r="F1017" s="16" t="s">
        <v>213</v>
      </c>
      <c r="G1017" s="20" t="str">
        <f>IFERROR(VLOOKUP(F1017,Sheet2!A:F,2,0),"")</f>
        <v>Malwa</v>
      </c>
      <c r="H1017" s="44">
        <f>IFERROR(VLOOKUP(F1017,Sheet2!A:G,7,0),"")</f>
        <v>50</v>
      </c>
      <c r="I1017" s="56">
        <f t="shared" si="208"/>
        <v>1350</v>
      </c>
      <c r="J1017" s="17">
        <v>112</v>
      </c>
      <c r="K1017" s="21">
        <v>300</v>
      </c>
      <c r="L1017" s="21">
        <v>0</v>
      </c>
      <c r="M1017" s="21">
        <v>0</v>
      </c>
      <c r="N1017" s="19">
        <f t="shared" si="197"/>
        <v>300</v>
      </c>
      <c r="O1017" s="20">
        <v>1</v>
      </c>
      <c r="P1017" s="20">
        <f>IFERROR(VLOOKUP(F1017,Sheet2!$A:$F,4,0),"")</f>
        <v>919.43</v>
      </c>
      <c r="Q1017" s="20">
        <f>IFERROR(VLOOKUP(F1017,Sheet2!$A:$F,5,0),"")</f>
        <v>948.3</v>
      </c>
      <c r="R1017" s="20">
        <f>IFERROR(VLOOKUP(F1017,Sheet2!$A:$F,6,0),"")</f>
        <v>1030.25</v>
      </c>
      <c r="S1017" s="48">
        <f t="shared" si="198"/>
        <v>275829</v>
      </c>
      <c r="T1017" s="48">
        <f t="shared" si="199"/>
        <v>0</v>
      </c>
      <c r="U1017" s="48">
        <f t="shared" si="200"/>
        <v>0</v>
      </c>
      <c r="V1017" s="48">
        <f t="shared" si="201"/>
        <v>275829</v>
      </c>
      <c r="W1017" s="48">
        <f t="shared" si="202"/>
        <v>144450</v>
      </c>
      <c r="X1017" s="48">
        <f t="shared" si="203"/>
        <v>2025</v>
      </c>
      <c r="Y1017" s="48">
        <f t="shared" si="204"/>
        <v>4223.04</v>
      </c>
      <c r="Z1017" s="48">
        <f t="shared" si="205"/>
        <v>422.30400000000003</v>
      </c>
      <c r="AA1017" s="48">
        <f t="shared" si="206"/>
        <v>4269.4934400000002</v>
      </c>
      <c r="AB1017" s="42">
        <f t="shared" si="207"/>
        <v>431218.83743999997</v>
      </c>
    </row>
    <row r="1018" spans="1:28" x14ac:dyDescent="0.25">
      <c r="A1018" s="41">
        <v>45418</v>
      </c>
      <c r="B1018" s="44" t="str">
        <f t="shared" si="196"/>
        <v>May</v>
      </c>
      <c r="C1018" s="16" t="s">
        <v>59</v>
      </c>
      <c r="D1018" s="16"/>
      <c r="E1018" s="16" t="s">
        <v>77</v>
      </c>
      <c r="F1018" s="16" t="s">
        <v>213</v>
      </c>
      <c r="G1018" s="20" t="str">
        <f>IFERROR(VLOOKUP(F1018,Sheet2!A:F,2,0),"")</f>
        <v>Malwa</v>
      </c>
      <c r="H1018" s="44">
        <f>IFERROR(VLOOKUP(F1018,Sheet2!A:G,7,0),"")</f>
        <v>50</v>
      </c>
      <c r="I1018" s="56">
        <f t="shared" si="208"/>
        <v>1125</v>
      </c>
      <c r="J1018" s="17">
        <v>113</v>
      </c>
      <c r="K1018" s="21">
        <v>250</v>
      </c>
      <c r="L1018" s="21">
        <v>0</v>
      </c>
      <c r="M1018" s="21">
        <v>0</v>
      </c>
      <c r="N1018" s="19">
        <f t="shared" si="197"/>
        <v>250</v>
      </c>
      <c r="O1018" s="20">
        <v>1</v>
      </c>
      <c r="P1018" s="20">
        <f>IFERROR(VLOOKUP(F1018,Sheet2!$A:$F,4,0),"")</f>
        <v>919.43</v>
      </c>
      <c r="Q1018" s="20">
        <f>IFERROR(VLOOKUP(F1018,Sheet2!$A:$F,5,0),"")</f>
        <v>948.3</v>
      </c>
      <c r="R1018" s="20">
        <f>IFERROR(VLOOKUP(F1018,Sheet2!$A:$F,6,0),"")</f>
        <v>1030.25</v>
      </c>
      <c r="S1018" s="48">
        <f t="shared" si="198"/>
        <v>229857.5</v>
      </c>
      <c r="T1018" s="48">
        <f t="shared" si="199"/>
        <v>0</v>
      </c>
      <c r="U1018" s="48">
        <f t="shared" si="200"/>
        <v>0</v>
      </c>
      <c r="V1018" s="48">
        <f t="shared" si="201"/>
        <v>229857.5</v>
      </c>
      <c r="W1018" s="48">
        <f t="shared" si="202"/>
        <v>120375</v>
      </c>
      <c r="X1018" s="48">
        <f t="shared" si="203"/>
        <v>1687.5</v>
      </c>
      <c r="Y1018" s="48">
        <f t="shared" si="204"/>
        <v>3519.2000000000003</v>
      </c>
      <c r="Z1018" s="48">
        <f t="shared" si="205"/>
        <v>351.92000000000007</v>
      </c>
      <c r="AA1018" s="48">
        <f t="shared" si="206"/>
        <v>3557.9112</v>
      </c>
      <c r="AB1018" s="42">
        <f t="shared" si="207"/>
        <v>359349.03119999997</v>
      </c>
    </row>
    <row r="1019" spans="1:28" x14ac:dyDescent="0.25">
      <c r="A1019" s="41">
        <v>45418</v>
      </c>
      <c r="B1019" s="44" t="str">
        <f t="shared" si="196"/>
        <v>May</v>
      </c>
      <c r="C1019" s="16" t="s">
        <v>59</v>
      </c>
      <c r="D1019" s="16"/>
      <c r="E1019" s="16" t="s">
        <v>77</v>
      </c>
      <c r="F1019" s="16" t="s">
        <v>213</v>
      </c>
      <c r="G1019" s="20" t="str">
        <f>IFERROR(VLOOKUP(F1019,Sheet2!A:F,2,0),"")</f>
        <v>Malwa</v>
      </c>
      <c r="H1019" s="44">
        <f>IFERROR(VLOOKUP(F1019,Sheet2!A:G,7,0),"")</f>
        <v>50</v>
      </c>
      <c r="I1019" s="56">
        <f t="shared" si="208"/>
        <v>1125</v>
      </c>
      <c r="J1019" s="17">
        <v>114</v>
      </c>
      <c r="K1019" s="21">
        <v>250</v>
      </c>
      <c r="L1019" s="21">
        <v>0</v>
      </c>
      <c r="M1019" s="21">
        <v>0</v>
      </c>
      <c r="N1019" s="19">
        <f t="shared" si="197"/>
        <v>250</v>
      </c>
      <c r="O1019" s="20">
        <v>1</v>
      </c>
      <c r="P1019" s="20">
        <f>IFERROR(VLOOKUP(F1019,Sheet2!$A:$F,4,0),"")</f>
        <v>919.43</v>
      </c>
      <c r="Q1019" s="20">
        <f>IFERROR(VLOOKUP(F1019,Sheet2!$A:$F,5,0),"")</f>
        <v>948.3</v>
      </c>
      <c r="R1019" s="20">
        <f>IFERROR(VLOOKUP(F1019,Sheet2!$A:$F,6,0),"")</f>
        <v>1030.25</v>
      </c>
      <c r="S1019" s="48">
        <f t="shared" si="198"/>
        <v>229857.5</v>
      </c>
      <c r="T1019" s="48">
        <f t="shared" si="199"/>
        <v>0</v>
      </c>
      <c r="U1019" s="48">
        <f t="shared" si="200"/>
        <v>0</v>
      </c>
      <c r="V1019" s="48">
        <f t="shared" si="201"/>
        <v>229857.5</v>
      </c>
      <c r="W1019" s="48">
        <f t="shared" si="202"/>
        <v>120375</v>
      </c>
      <c r="X1019" s="48">
        <f t="shared" si="203"/>
        <v>1687.5</v>
      </c>
      <c r="Y1019" s="48">
        <f t="shared" si="204"/>
        <v>3519.2000000000003</v>
      </c>
      <c r="Z1019" s="48">
        <f t="shared" si="205"/>
        <v>351.92000000000007</v>
      </c>
      <c r="AA1019" s="48">
        <f t="shared" si="206"/>
        <v>3557.9112</v>
      </c>
      <c r="AB1019" s="42">
        <f t="shared" si="207"/>
        <v>359349.03119999997</v>
      </c>
    </row>
    <row r="1020" spans="1:28" x14ac:dyDescent="0.25">
      <c r="A1020" s="41">
        <v>45418</v>
      </c>
      <c r="B1020" s="44" t="str">
        <f t="shared" si="196"/>
        <v>May</v>
      </c>
      <c r="C1020" s="16" t="s">
        <v>59</v>
      </c>
      <c r="D1020" s="16"/>
      <c r="E1020" s="16" t="s">
        <v>99</v>
      </c>
      <c r="F1020" s="16" t="s">
        <v>213</v>
      </c>
      <c r="G1020" s="20" t="str">
        <f>IFERROR(VLOOKUP(F1020,Sheet2!A:F,2,0),"")</f>
        <v>Malwa</v>
      </c>
      <c r="H1020" s="44">
        <f>IFERROR(VLOOKUP(F1020,Sheet2!A:G,7,0),"")</f>
        <v>50</v>
      </c>
      <c r="I1020" s="56">
        <f t="shared" si="208"/>
        <v>1350</v>
      </c>
      <c r="J1020" s="17">
        <v>115</v>
      </c>
      <c r="K1020" s="21">
        <v>300</v>
      </c>
      <c r="L1020" s="21">
        <v>0</v>
      </c>
      <c r="M1020" s="21">
        <v>0</v>
      </c>
      <c r="N1020" s="19">
        <f t="shared" si="197"/>
        <v>300</v>
      </c>
      <c r="O1020" s="20">
        <v>1</v>
      </c>
      <c r="P1020" s="20">
        <f>IFERROR(VLOOKUP(F1020,Sheet2!$A:$F,4,0),"")</f>
        <v>919.43</v>
      </c>
      <c r="Q1020" s="20">
        <f>IFERROR(VLOOKUP(F1020,Sheet2!$A:$F,5,0),"")</f>
        <v>948.3</v>
      </c>
      <c r="R1020" s="20">
        <f>IFERROR(VLOOKUP(F1020,Sheet2!$A:$F,6,0),"")</f>
        <v>1030.25</v>
      </c>
      <c r="S1020" s="48">
        <f t="shared" si="198"/>
        <v>275829</v>
      </c>
      <c r="T1020" s="48">
        <f t="shared" si="199"/>
        <v>0</v>
      </c>
      <c r="U1020" s="48">
        <f t="shared" si="200"/>
        <v>0</v>
      </c>
      <c r="V1020" s="48">
        <f t="shared" si="201"/>
        <v>275829</v>
      </c>
      <c r="W1020" s="48">
        <f t="shared" si="202"/>
        <v>144450</v>
      </c>
      <c r="X1020" s="48">
        <f t="shared" si="203"/>
        <v>2025</v>
      </c>
      <c r="Y1020" s="48">
        <f t="shared" si="204"/>
        <v>4223.04</v>
      </c>
      <c r="Z1020" s="48">
        <f t="shared" si="205"/>
        <v>422.30400000000003</v>
      </c>
      <c r="AA1020" s="48">
        <f t="shared" si="206"/>
        <v>4269.4934400000002</v>
      </c>
      <c r="AB1020" s="42">
        <f t="shared" si="207"/>
        <v>431218.83743999997</v>
      </c>
    </row>
    <row r="1021" spans="1:28" x14ac:dyDescent="0.25">
      <c r="A1021" s="41">
        <v>45418</v>
      </c>
      <c r="B1021" s="44" t="str">
        <f t="shared" si="196"/>
        <v>May</v>
      </c>
      <c r="C1021" s="16" t="s">
        <v>59</v>
      </c>
      <c r="D1021" s="16"/>
      <c r="E1021" s="16" t="s">
        <v>99</v>
      </c>
      <c r="F1021" s="16" t="s">
        <v>213</v>
      </c>
      <c r="G1021" s="20" t="str">
        <f>IFERROR(VLOOKUP(F1021,Sheet2!A:F,2,0),"")</f>
        <v>Malwa</v>
      </c>
      <c r="H1021" s="44">
        <f>IFERROR(VLOOKUP(F1021,Sheet2!A:G,7,0),"")</f>
        <v>50</v>
      </c>
      <c r="I1021" s="56">
        <f t="shared" si="208"/>
        <v>1350</v>
      </c>
      <c r="J1021" s="17">
        <v>116</v>
      </c>
      <c r="K1021" s="21">
        <v>300</v>
      </c>
      <c r="L1021" s="21">
        <v>0</v>
      </c>
      <c r="M1021" s="21">
        <v>0</v>
      </c>
      <c r="N1021" s="19">
        <f t="shared" si="197"/>
        <v>300</v>
      </c>
      <c r="O1021" s="20">
        <v>1</v>
      </c>
      <c r="P1021" s="20">
        <f>IFERROR(VLOOKUP(F1021,Sheet2!$A:$F,4,0),"")</f>
        <v>919.43</v>
      </c>
      <c r="Q1021" s="20">
        <f>IFERROR(VLOOKUP(F1021,Sheet2!$A:$F,5,0),"")</f>
        <v>948.3</v>
      </c>
      <c r="R1021" s="20">
        <f>IFERROR(VLOOKUP(F1021,Sheet2!$A:$F,6,0),"")</f>
        <v>1030.25</v>
      </c>
      <c r="S1021" s="48">
        <f t="shared" si="198"/>
        <v>275829</v>
      </c>
      <c r="T1021" s="48">
        <f t="shared" si="199"/>
        <v>0</v>
      </c>
      <c r="U1021" s="48">
        <f t="shared" si="200"/>
        <v>0</v>
      </c>
      <c r="V1021" s="48">
        <f t="shared" si="201"/>
        <v>275829</v>
      </c>
      <c r="W1021" s="48">
        <f t="shared" si="202"/>
        <v>144450</v>
      </c>
      <c r="X1021" s="48">
        <f t="shared" si="203"/>
        <v>2025</v>
      </c>
      <c r="Y1021" s="48">
        <f t="shared" si="204"/>
        <v>4223.04</v>
      </c>
      <c r="Z1021" s="48">
        <f t="shared" si="205"/>
        <v>422.30400000000003</v>
      </c>
      <c r="AA1021" s="48">
        <f t="shared" si="206"/>
        <v>4269.4934400000002</v>
      </c>
      <c r="AB1021" s="42">
        <f t="shared" si="207"/>
        <v>431218.83743999997</v>
      </c>
    </row>
    <row r="1022" spans="1:28" x14ac:dyDescent="0.25">
      <c r="A1022" s="41">
        <v>45418</v>
      </c>
      <c r="B1022" s="44" t="str">
        <f t="shared" si="196"/>
        <v>May</v>
      </c>
      <c r="C1022" s="16" t="s">
        <v>59</v>
      </c>
      <c r="D1022" s="16"/>
      <c r="E1022" s="16" t="s">
        <v>99</v>
      </c>
      <c r="F1022" s="16" t="s">
        <v>213</v>
      </c>
      <c r="G1022" s="20" t="str">
        <f>IFERROR(VLOOKUP(F1022,Sheet2!A:F,2,0),"")</f>
        <v>Malwa</v>
      </c>
      <c r="H1022" s="44">
        <f>IFERROR(VLOOKUP(F1022,Sheet2!A:G,7,0),"")</f>
        <v>50</v>
      </c>
      <c r="I1022" s="56">
        <f t="shared" si="208"/>
        <v>1350</v>
      </c>
      <c r="J1022" s="17">
        <v>117</v>
      </c>
      <c r="K1022" s="21">
        <v>300</v>
      </c>
      <c r="L1022" s="21">
        <v>0</v>
      </c>
      <c r="M1022" s="21">
        <v>0</v>
      </c>
      <c r="N1022" s="19">
        <f t="shared" si="197"/>
        <v>300</v>
      </c>
      <c r="O1022" s="20">
        <v>1</v>
      </c>
      <c r="P1022" s="20">
        <f>IFERROR(VLOOKUP(F1022,Sheet2!$A:$F,4,0),"")</f>
        <v>919.43</v>
      </c>
      <c r="Q1022" s="20">
        <f>IFERROR(VLOOKUP(F1022,Sheet2!$A:$F,5,0),"")</f>
        <v>948.3</v>
      </c>
      <c r="R1022" s="20">
        <f>IFERROR(VLOOKUP(F1022,Sheet2!$A:$F,6,0),"")</f>
        <v>1030.25</v>
      </c>
      <c r="S1022" s="48">
        <f t="shared" si="198"/>
        <v>275829</v>
      </c>
      <c r="T1022" s="48">
        <f t="shared" si="199"/>
        <v>0</v>
      </c>
      <c r="U1022" s="48">
        <f t="shared" si="200"/>
        <v>0</v>
      </c>
      <c r="V1022" s="48">
        <f t="shared" si="201"/>
        <v>275829</v>
      </c>
      <c r="W1022" s="48">
        <f t="shared" si="202"/>
        <v>144450</v>
      </c>
      <c r="X1022" s="48">
        <f t="shared" si="203"/>
        <v>2025</v>
      </c>
      <c r="Y1022" s="48">
        <f t="shared" si="204"/>
        <v>4223.04</v>
      </c>
      <c r="Z1022" s="48">
        <f t="shared" si="205"/>
        <v>422.30400000000003</v>
      </c>
      <c r="AA1022" s="48">
        <f t="shared" si="206"/>
        <v>4269.4934400000002</v>
      </c>
      <c r="AB1022" s="42">
        <f t="shared" si="207"/>
        <v>431218.83743999997</v>
      </c>
    </row>
    <row r="1023" spans="1:28" x14ac:dyDescent="0.25">
      <c r="A1023" s="41">
        <v>45418</v>
      </c>
      <c r="B1023" s="44" t="str">
        <f t="shared" si="196"/>
        <v>May</v>
      </c>
      <c r="C1023" s="16" t="s">
        <v>59</v>
      </c>
      <c r="D1023" s="16"/>
      <c r="E1023" s="16" t="s">
        <v>99</v>
      </c>
      <c r="F1023" s="16" t="s">
        <v>213</v>
      </c>
      <c r="G1023" s="20" t="str">
        <f>IFERROR(VLOOKUP(F1023,Sheet2!A:F,2,0),"")</f>
        <v>Malwa</v>
      </c>
      <c r="H1023" s="44">
        <f>IFERROR(VLOOKUP(F1023,Sheet2!A:G,7,0),"")</f>
        <v>50</v>
      </c>
      <c r="I1023" s="56">
        <f t="shared" si="208"/>
        <v>1350</v>
      </c>
      <c r="J1023" s="17">
        <v>118</v>
      </c>
      <c r="K1023" s="21">
        <v>300</v>
      </c>
      <c r="L1023" s="21">
        <v>0</v>
      </c>
      <c r="M1023" s="21">
        <v>0</v>
      </c>
      <c r="N1023" s="19">
        <f t="shared" si="197"/>
        <v>300</v>
      </c>
      <c r="O1023" s="20">
        <v>1</v>
      </c>
      <c r="P1023" s="20">
        <f>IFERROR(VLOOKUP(F1023,Sheet2!$A:$F,4,0),"")</f>
        <v>919.43</v>
      </c>
      <c r="Q1023" s="20">
        <f>IFERROR(VLOOKUP(F1023,Sheet2!$A:$F,5,0),"")</f>
        <v>948.3</v>
      </c>
      <c r="R1023" s="20">
        <f>IFERROR(VLOOKUP(F1023,Sheet2!$A:$F,6,0),"")</f>
        <v>1030.25</v>
      </c>
      <c r="S1023" s="48">
        <f t="shared" si="198"/>
        <v>275829</v>
      </c>
      <c r="T1023" s="48">
        <f t="shared" si="199"/>
        <v>0</v>
      </c>
      <c r="U1023" s="48">
        <f t="shared" si="200"/>
        <v>0</v>
      </c>
      <c r="V1023" s="48">
        <f t="shared" si="201"/>
        <v>275829</v>
      </c>
      <c r="W1023" s="48">
        <f t="shared" si="202"/>
        <v>144450</v>
      </c>
      <c r="X1023" s="48">
        <f t="shared" si="203"/>
        <v>2025</v>
      </c>
      <c r="Y1023" s="48">
        <f t="shared" si="204"/>
        <v>4223.04</v>
      </c>
      <c r="Z1023" s="48">
        <f t="shared" si="205"/>
        <v>422.30400000000003</v>
      </c>
      <c r="AA1023" s="48">
        <f t="shared" si="206"/>
        <v>4269.4934400000002</v>
      </c>
      <c r="AB1023" s="42">
        <f t="shared" si="207"/>
        <v>431218.83743999997</v>
      </c>
    </row>
    <row r="1024" spans="1:28" x14ac:dyDescent="0.25">
      <c r="A1024" s="41">
        <v>45418</v>
      </c>
      <c r="B1024" s="44" t="str">
        <f t="shared" si="196"/>
        <v>May</v>
      </c>
      <c r="C1024" s="16" t="s">
        <v>59</v>
      </c>
      <c r="D1024" s="16"/>
      <c r="E1024" s="16" t="s">
        <v>99</v>
      </c>
      <c r="F1024" s="16" t="s">
        <v>213</v>
      </c>
      <c r="G1024" s="20" t="str">
        <f>IFERROR(VLOOKUP(F1024,Sheet2!A:F,2,0),"")</f>
        <v>Malwa</v>
      </c>
      <c r="H1024" s="44">
        <f>IFERROR(VLOOKUP(F1024,Sheet2!A:G,7,0),"")</f>
        <v>50</v>
      </c>
      <c r="I1024" s="56">
        <f t="shared" si="208"/>
        <v>900</v>
      </c>
      <c r="J1024" s="17">
        <v>119</v>
      </c>
      <c r="K1024" s="21">
        <v>200</v>
      </c>
      <c r="L1024" s="21">
        <v>0</v>
      </c>
      <c r="M1024" s="21">
        <v>0</v>
      </c>
      <c r="N1024" s="19">
        <f t="shared" si="197"/>
        <v>200</v>
      </c>
      <c r="O1024" s="20">
        <v>1</v>
      </c>
      <c r="P1024" s="20">
        <f>IFERROR(VLOOKUP(F1024,Sheet2!$A:$F,4,0),"")</f>
        <v>919.43</v>
      </c>
      <c r="Q1024" s="20">
        <f>IFERROR(VLOOKUP(F1024,Sheet2!$A:$F,5,0),"")</f>
        <v>948.3</v>
      </c>
      <c r="R1024" s="20">
        <f>IFERROR(VLOOKUP(F1024,Sheet2!$A:$F,6,0),"")</f>
        <v>1030.25</v>
      </c>
      <c r="S1024" s="48">
        <f t="shared" si="198"/>
        <v>183886</v>
      </c>
      <c r="T1024" s="48">
        <f t="shared" si="199"/>
        <v>0</v>
      </c>
      <c r="U1024" s="48">
        <f t="shared" si="200"/>
        <v>0</v>
      </c>
      <c r="V1024" s="48">
        <f t="shared" si="201"/>
        <v>183886</v>
      </c>
      <c r="W1024" s="48">
        <f t="shared" si="202"/>
        <v>96300</v>
      </c>
      <c r="X1024" s="48">
        <f t="shared" si="203"/>
        <v>1350</v>
      </c>
      <c r="Y1024" s="48">
        <f t="shared" si="204"/>
        <v>2815.36</v>
      </c>
      <c r="Z1024" s="48">
        <f t="shared" si="205"/>
        <v>281.536</v>
      </c>
      <c r="AA1024" s="48">
        <f t="shared" si="206"/>
        <v>2846.3289600000003</v>
      </c>
      <c r="AB1024" s="42">
        <f t="shared" si="207"/>
        <v>287479.22496000002</v>
      </c>
    </row>
    <row r="1025" spans="1:28" x14ac:dyDescent="0.25">
      <c r="A1025" s="41">
        <v>45418</v>
      </c>
      <c r="B1025" s="44" t="str">
        <f t="shared" si="196"/>
        <v>May</v>
      </c>
      <c r="C1025" s="16" t="s">
        <v>105</v>
      </c>
      <c r="D1025" s="16"/>
      <c r="E1025" s="16" t="s">
        <v>106</v>
      </c>
      <c r="F1025" s="16" t="s">
        <v>213</v>
      </c>
      <c r="G1025" s="20" t="str">
        <f>IFERROR(VLOOKUP(F1025,Sheet2!A:F,2,0),"")</f>
        <v>Malwa</v>
      </c>
      <c r="H1025" s="44">
        <f>IFERROR(VLOOKUP(F1025,Sheet2!A:G,7,0),"")</f>
        <v>50</v>
      </c>
      <c r="I1025" s="56">
        <f t="shared" si="208"/>
        <v>1575</v>
      </c>
      <c r="J1025" s="17">
        <v>33</v>
      </c>
      <c r="K1025" s="21">
        <v>100</v>
      </c>
      <c r="L1025" s="21">
        <v>150</v>
      </c>
      <c r="M1025" s="21">
        <v>100</v>
      </c>
      <c r="N1025" s="19">
        <f t="shared" si="197"/>
        <v>350</v>
      </c>
      <c r="O1025" s="20">
        <v>1</v>
      </c>
      <c r="P1025" s="20">
        <f>IFERROR(VLOOKUP(F1025,Sheet2!$A:$F,4,0),"")</f>
        <v>919.43</v>
      </c>
      <c r="Q1025" s="20">
        <f>IFERROR(VLOOKUP(F1025,Sheet2!$A:$F,5,0),"")</f>
        <v>948.3</v>
      </c>
      <c r="R1025" s="20">
        <f>IFERROR(VLOOKUP(F1025,Sheet2!$A:$F,6,0),"")</f>
        <v>1030.25</v>
      </c>
      <c r="S1025" s="48">
        <f t="shared" si="198"/>
        <v>91943</v>
      </c>
      <c r="T1025" s="48">
        <f t="shared" si="199"/>
        <v>142245</v>
      </c>
      <c r="U1025" s="48">
        <f t="shared" si="200"/>
        <v>103025</v>
      </c>
      <c r="V1025" s="48">
        <f t="shared" si="201"/>
        <v>337213</v>
      </c>
      <c r="W1025" s="48">
        <f t="shared" si="202"/>
        <v>168525</v>
      </c>
      <c r="X1025" s="48">
        <f t="shared" si="203"/>
        <v>2362.5</v>
      </c>
      <c r="Y1025" s="48">
        <f t="shared" si="204"/>
        <v>5081.0050000000001</v>
      </c>
      <c r="Z1025" s="48">
        <f t="shared" si="205"/>
        <v>508.10050000000001</v>
      </c>
      <c r="AA1025" s="48">
        <f t="shared" si="206"/>
        <v>5136.8960550000002</v>
      </c>
      <c r="AB1025" s="42">
        <f t="shared" si="207"/>
        <v>518826.50155500002</v>
      </c>
    </row>
    <row r="1026" spans="1:28" x14ac:dyDescent="0.25">
      <c r="A1026" s="41">
        <v>45418</v>
      </c>
      <c r="B1026" s="44" t="str">
        <f t="shared" si="196"/>
        <v>May</v>
      </c>
      <c r="C1026" s="16" t="s">
        <v>105</v>
      </c>
      <c r="D1026" s="16"/>
      <c r="E1026" s="16" t="s">
        <v>106</v>
      </c>
      <c r="F1026" s="16" t="s">
        <v>213</v>
      </c>
      <c r="G1026" s="20" t="str">
        <f>IFERROR(VLOOKUP(F1026,Sheet2!A:F,2,0),"")</f>
        <v>Malwa</v>
      </c>
      <c r="H1026" s="44">
        <f>IFERROR(VLOOKUP(F1026,Sheet2!A:G,7,0),"")</f>
        <v>50</v>
      </c>
      <c r="I1026" s="56">
        <f t="shared" si="208"/>
        <v>1575</v>
      </c>
      <c r="J1026" s="17">
        <v>34</v>
      </c>
      <c r="K1026" s="21">
        <v>100</v>
      </c>
      <c r="L1026" s="21">
        <v>150</v>
      </c>
      <c r="M1026" s="21">
        <v>100</v>
      </c>
      <c r="N1026" s="19">
        <f t="shared" si="197"/>
        <v>350</v>
      </c>
      <c r="O1026" s="20">
        <v>1</v>
      </c>
      <c r="P1026" s="20">
        <f>IFERROR(VLOOKUP(F1026,Sheet2!$A:$F,4,0),"")</f>
        <v>919.43</v>
      </c>
      <c r="Q1026" s="20">
        <f>IFERROR(VLOOKUP(F1026,Sheet2!$A:$F,5,0),"")</f>
        <v>948.3</v>
      </c>
      <c r="R1026" s="20">
        <f>IFERROR(VLOOKUP(F1026,Sheet2!$A:$F,6,0),"")</f>
        <v>1030.25</v>
      </c>
      <c r="S1026" s="48">
        <f t="shared" si="198"/>
        <v>91943</v>
      </c>
      <c r="T1026" s="48">
        <f t="shared" si="199"/>
        <v>142245</v>
      </c>
      <c r="U1026" s="48">
        <f t="shared" si="200"/>
        <v>103025</v>
      </c>
      <c r="V1026" s="48">
        <f t="shared" si="201"/>
        <v>337213</v>
      </c>
      <c r="W1026" s="48">
        <f t="shared" si="202"/>
        <v>168525</v>
      </c>
      <c r="X1026" s="48">
        <f t="shared" si="203"/>
        <v>2362.5</v>
      </c>
      <c r="Y1026" s="48">
        <f t="shared" si="204"/>
        <v>5081.0050000000001</v>
      </c>
      <c r="Z1026" s="48">
        <f t="shared" si="205"/>
        <v>508.10050000000001</v>
      </c>
      <c r="AA1026" s="48">
        <f t="shared" si="206"/>
        <v>5136.8960550000002</v>
      </c>
      <c r="AB1026" s="42">
        <f t="shared" si="207"/>
        <v>518826.50155500002</v>
      </c>
    </row>
    <row r="1027" spans="1:28" x14ac:dyDescent="0.25">
      <c r="A1027" s="41">
        <v>45418</v>
      </c>
      <c r="B1027" s="44" t="str">
        <f t="shared" si="196"/>
        <v>May</v>
      </c>
      <c r="C1027" s="16" t="s">
        <v>105</v>
      </c>
      <c r="D1027" s="16"/>
      <c r="E1027" s="16" t="s">
        <v>106</v>
      </c>
      <c r="F1027" s="16" t="s">
        <v>213</v>
      </c>
      <c r="G1027" s="20" t="str">
        <f>IFERROR(VLOOKUP(F1027,Sheet2!A:F,2,0),"")</f>
        <v>Malwa</v>
      </c>
      <c r="H1027" s="44">
        <f>IFERROR(VLOOKUP(F1027,Sheet2!A:G,7,0),"")</f>
        <v>50</v>
      </c>
      <c r="I1027" s="56">
        <f t="shared" si="208"/>
        <v>1575</v>
      </c>
      <c r="J1027" s="17">
        <v>35</v>
      </c>
      <c r="K1027" s="21">
        <v>100</v>
      </c>
      <c r="L1027" s="21">
        <v>150</v>
      </c>
      <c r="M1027" s="21">
        <v>100</v>
      </c>
      <c r="N1027" s="19">
        <f t="shared" si="197"/>
        <v>350</v>
      </c>
      <c r="O1027" s="20">
        <v>1</v>
      </c>
      <c r="P1027" s="20">
        <f>IFERROR(VLOOKUP(F1027,Sheet2!$A:$F,4,0),"")</f>
        <v>919.43</v>
      </c>
      <c r="Q1027" s="20">
        <f>IFERROR(VLOOKUP(F1027,Sheet2!$A:$F,5,0),"")</f>
        <v>948.3</v>
      </c>
      <c r="R1027" s="20">
        <f>IFERROR(VLOOKUP(F1027,Sheet2!$A:$F,6,0),"")</f>
        <v>1030.25</v>
      </c>
      <c r="S1027" s="48">
        <f t="shared" si="198"/>
        <v>91943</v>
      </c>
      <c r="T1027" s="48">
        <f t="shared" si="199"/>
        <v>142245</v>
      </c>
      <c r="U1027" s="48">
        <f t="shared" si="200"/>
        <v>103025</v>
      </c>
      <c r="V1027" s="48">
        <f t="shared" si="201"/>
        <v>337213</v>
      </c>
      <c r="W1027" s="48">
        <f t="shared" si="202"/>
        <v>168525</v>
      </c>
      <c r="X1027" s="48">
        <f t="shared" si="203"/>
        <v>2362.5</v>
      </c>
      <c r="Y1027" s="48">
        <f t="shared" si="204"/>
        <v>5081.0050000000001</v>
      </c>
      <c r="Z1027" s="48">
        <f t="shared" si="205"/>
        <v>508.10050000000001</v>
      </c>
      <c r="AA1027" s="48">
        <f t="shared" si="206"/>
        <v>5136.8960550000002</v>
      </c>
      <c r="AB1027" s="42">
        <f t="shared" si="207"/>
        <v>518826.50155500002</v>
      </c>
    </row>
    <row r="1028" spans="1:28" x14ac:dyDescent="0.25">
      <c r="A1028" s="41">
        <v>45418</v>
      </c>
      <c r="B1028" s="44" t="str">
        <f t="shared" si="196"/>
        <v>May</v>
      </c>
      <c r="C1028" s="16" t="s">
        <v>105</v>
      </c>
      <c r="D1028" s="16"/>
      <c r="E1028" s="16" t="s">
        <v>106</v>
      </c>
      <c r="F1028" s="16" t="s">
        <v>213</v>
      </c>
      <c r="G1028" s="20" t="str">
        <f>IFERROR(VLOOKUP(F1028,Sheet2!A:F,2,0),"")</f>
        <v>Malwa</v>
      </c>
      <c r="H1028" s="44">
        <f>IFERROR(VLOOKUP(F1028,Sheet2!A:G,7,0),"")</f>
        <v>50</v>
      </c>
      <c r="I1028" s="56">
        <f t="shared" si="208"/>
        <v>1575</v>
      </c>
      <c r="J1028" s="17">
        <v>36</v>
      </c>
      <c r="K1028" s="21">
        <v>100</v>
      </c>
      <c r="L1028" s="21">
        <v>150</v>
      </c>
      <c r="M1028" s="21">
        <v>100</v>
      </c>
      <c r="N1028" s="19">
        <f t="shared" si="197"/>
        <v>350</v>
      </c>
      <c r="O1028" s="20">
        <v>1</v>
      </c>
      <c r="P1028" s="20">
        <f>IFERROR(VLOOKUP(F1028,Sheet2!$A:$F,4,0),"")</f>
        <v>919.43</v>
      </c>
      <c r="Q1028" s="20">
        <f>IFERROR(VLOOKUP(F1028,Sheet2!$A:$F,5,0),"")</f>
        <v>948.3</v>
      </c>
      <c r="R1028" s="20">
        <f>IFERROR(VLOOKUP(F1028,Sheet2!$A:$F,6,0),"")</f>
        <v>1030.25</v>
      </c>
      <c r="S1028" s="48">
        <f t="shared" si="198"/>
        <v>91943</v>
      </c>
      <c r="T1028" s="48">
        <f t="shared" si="199"/>
        <v>142245</v>
      </c>
      <c r="U1028" s="48">
        <f t="shared" si="200"/>
        <v>103025</v>
      </c>
      <c r="V1028" s="48">
        <f t="shared" si="201"/>
        <v>337213</v>
      </c>
      <c r="W1028" s="48">
        <f t="shared" si="202"/>
        <v>168525</v>
      </c>
      <c r="X1028" s="48">
        <f t="shared" si="203"/>
        <v>2362.5</v>
      </c>
      <c r="Y1028" s="48">
        <f t="shared" si="204"/>
        <v>5081.0050000000001</v>
      </c>
      <c r="Z1028" s="48">
        <f t="shared" si="205"/>
        <v>508.10050000000001</v>
      </c>
      <c r="AA1028" s="48">
        <f t="shared" si="206"/>
        <v>5136.8960550000002</v>
      </c>
      <c r="AB1028" s="42">
        <f t="shared" si="207"/>
        <v>518826.50155500002</v>
      </c>
    </row>
    <row r="1029" spans="1:28" x14ac:dyDescent="0.25">
      <c r="A1029" s="41">
        <v>45418</v>
      </c>
      <c r="B1029" s="44" t="str">
        <f t="shared" ref="B1029:B1092" si="209">TEXT(A1029,"MMM")</f>
        <v>May</v>
      </c>
      <c r="C1029" s="16" t="s">
        <v>95</v>
      </c>
      <c r="D1029" s="16"/>
      <c r="E1029" s="16" t="s">
        <v>96</v>
      </c>
      <c r="F1029" s="16" t="s">
        <v>216</v>
      </c>
      <c r="G1029" s="20" t="str">
        <f>IFERROR(VLOOKUP(F1029,Sheet2!A:F,2,0),"")</f>
        <v>Jugni Saunfi</v>
      </c>
      <c r="H1029" s="44">
        <f>IFERROR(VLOOKUP(F1029,Sheet2!A:G,7,0),"")</f>
        <v>50</v>
      </c>
      <c r="I1029" s="56">
        <f t="shared" si="208"/>
        <v>6300</v>
      </c>
      <c r="J1029" s="17">
        <v>11</v>
      </c>
      <c r="K1029" s="21">
        <v>400</v>
      </c>
      <c r="L1029" s="21">
        <v>600</v>
      </c>
      <c r="M1029" s="21">
        <v>400</v>
      </c>
      <c r="N1029" s="19">
        <f t="shared" ref="N1029:N1092" si="210">SUM(K1029:M1029)</f>
        <v>1400</v>
      </c>
      <c r="O1029" s="20">
        <v>1</v>
      </c>
      <c r="P1029" s="20">
        <f>IFERROR(VLOOKUP(F1029,Sheet2!$A:$F,4,0),"")</f>
        <v>919.43</v>
      </c>
      <c r="Q1029" s="20">
        <f>IFERROR(VLOOKUP(F1029,Sheet2!$A:$F,5,0),"")</f>
        <v>948.3</v>
      </c>
      <c r="R1029" s="20">
        <f>IFERROR(VLOOKUP(F1029,Sheet2!$A:$F,6,0),"")</f>
        <v>1030.25</v>
      </c>
      <c r="S1029" s="48">
        <f t="shared" ref="S1029:S1092" si="211">IFERROR(K1029*P1029," ")</f>
        <v>367772</v>
      </c>
      <c r="T1029" s="48">
        <f t="shared" ref="T1029:T1092" si="212">IFERROR(Q1029*L1029," ")</f>
        <v>568980</v>
      </c>
      <c r="U1029" s="48">
        <f t="shared" ref="U1029:U1092" si="213">IFERROR(R1029*M1029," ")</f>
        <v>412100</v>
      </c>
      <c r="V1029" s="48">
        <f t="shared" ref="V1029:V1092" si="214">SUM(S1029:U1029)</f>
        <v>1348852</v>
      </c>
      <c r="W1029" s="48">
        <f t="shared" ref="W1029:W1092" si="215">IFERROR(IF(O1029=1,I1029*107)," ")+IFERROR(IF(O1029=2,I1029*53.5)," ")</f>
        <v>674100</v>
      </c>
      <c r="X1029" s="48">
        <f t="shared" ref="X1029:X1092" si="216">I1029*1.5</f>
        <v>9450</v>
      </c>
      <c r="Y1029" s="48">
        <f t="shared" ref="Y1029:Y1092" si="217">IFERROR(SUM(V1029:X1029)*1%," ")</f>
        <v>20324.02</v>
      </c>
      <c r="Z1029" s="48">
        <f t="shared" ref="Z1029:Z1092" si="218">IFERROR(Y1029*10%," ")</f>
        <v>2032.402</v>
      </c>
      <c r="AA1029" s="48">
        <f t="shared" ref="AA1029:AA1092" si="219">IFERROR(SUM(V1029:Z1029)*1%," ")</f>
        <v>20547.584220000001</v>
      </c>
      <c r="AB1029" s="42">
        <f t="shared" ref="AB1029:AB1092" si="220">IFERROR(SUM(V1029:AA1029)," ")</f>
        <v>2075306.0062200001</v>
      </c>
    </row>
    <row r="1030" spans="1:28" x14ac:dyDescent="0.25">
      <c r="A1030" s="41">
        <v>45418</v>
      </c>
      <c r="B1030" s="44" t="str">
        <f t="shared" si="209"/>
        <v>May</v>
      </c>
      <c r="C1030" s="16" t="s">
        <v>44</v>
      </c>
      <c r="D1030" s="16"/>
      <c r="E1030" s="16" t="s">
        <v>45</v>
      </c>
      <c r="F1030" s="16" t="s">
        <v>216</v>
      </c>
      <c r="G1030" s="20" t="str">
        <f>IFERROR(VLOOKUP(F1030,Sheet2!A:F,2,0),"")</f>
        <v>Jugni Saunfi</v>
      </c>
      <c r="H1030" s="44">
        <f>IFERROR(VLOOKUP(F1030,Sheet2!A:G,7,0),"")</f>
        <v>50</v>
      </c>
      <c r="I1030" s="56">
        <f t="shared" ref="I1030:I1093" si="221">IF(H1030=50,N1030*4.5)+IF(H1030=65,N1030*5.85)</f>
        <v>3600</v>
      </c>
      <c r="J1030" s="17">
        <v>149</v>
      </c>
      <c r="K1030" s="21">
        <v>800</v>
      </c>
      <c r="L1030" s="21">
        <v>0</v>
      </c>
      <c r="M1030" s="21">
        <v>0</v>
      </c>
      <c r="N1030" s="19">
        <f t="shared" si="210"/>
        <v>800</v>
      </c>
      <c r="O1030" s="20">
        <v>1</v>
      </c>
      <c r="P1030" s="20">
        <f>IFERROR(VLOOKUP(F1030,Sheet2!$A:$F,4,0),"")</f>
        <v>919.43</v>
      </c>
      <c r="Q1030" s="20">
        <f>IFERROR(VLOOKUP(F1030,Sheet2!$A:$F,5,0),"")</f>
        <v>948.3</v>
      </c>
      <c r="R1030" s="20">
        <f>IFERROR(VLOOKUP(F1030,Sheet2!$A:$F,6,0),"")</f>
        <v>1030.25</v>
      </c>
      <c r="S1030" s="48">
        <f t="shared" si="211"/>
        <v>735544</v>
      </c>
      <c r="T1030" s="48">
        <f t="shared" si="212"/>
        <v>0</v>
      </c>
      <c r="U1030" s="48">
        <f t="shared" si="213"/>
        <v>0</v>
      </c>
      <c r="V1030" s="48">
        <f t="shared" si="214"/>
        <v>735544</v>
      </c>
      <c r="W1030" s="48">
        <f t="shared" si="215"/>
        <v>385200</v>
      </c>
      <c r="X1030" s="48">
        <f t="shared" si="216"/>
        <v>5400</v>
      </c>
      <c r="Y1030" s="48">
        <f t="shared" si="217"/>
        <v>11261.44</v>
      </c>
      <c r="Z1030" s="48">
        <f t="shared" si="218"/>
        <v>1126.144</v>
      </c>
      <c r="AA1030" s="48">
        <f t="shared" si="219"/>
        <v>11385.315840000001</v>
      </c>
      <c r="AB1030" s="42">
        <f t="shared" si="220"/>
        <v>1149916.8998400001</v>
      </c>
    </row>
    <row r="1031" spans="1:28" x14ac:dyDescent="0.25">
      <c r="A1031" s="41">
        <v>45418</v>
      </c>
      <c r="B1031" s="44" t="str">
        <f t="shared" si="209"/>
        <v>May</v>
      </c>
      <c r="C1031" s="16" t="s">
        <v>44</v>
      </c>
      <c r="D1031" s="16"/>
      <c r="E1031" s="16" t="s">
        <v>45</v>
      </c>
      <c r="F1031" s="16" t="s">
        <v>216</v>
      </c>
      <c r="G1031" s="20" t="str">
        <f>IFERROR(VLOOKUP(F1031,Sheet2!A:F,2,0),"")</f>
        <v>Jugni Saunfi</v>
      </c>
      <c r="H1031" s="44">
        <f>IFERROR(VLOOKUP(F1031,Sheet2!A:G,7,0),"")</f>
        <v>50</v>
      </c>
      <c r="I1031" s="56">
        <f t="shared" si="221"/>
        <v>2700</v>
      </c>
      <c r="J1031" s="17">
        <v>150</v>
      </c>
      <c r="K1031" s="21">
        <v>0</v>
      </c>
      <c r="L1031" s="21">
        <v>600</v>
      </c>
      <c r="M1031" s="21">
        <v>0</v>
      </c>
      <c r="N1031" s="19">
        <f t="shared" si="210"/>
        <v>600</v>
      </c>
      <c r="O1031" s="20">
        <v>1</v>
      </c>
      <c r="P1031" s="20">
        <f>IFERROR(VLOOKUP(F1031,Sheet2!$A:$F,4,0),"")</f>
        <v>919.43</v>
      </c>
      <c r="Q1031" s="20">
        <f>IFERROR(VLOOKUP(F1031,Sheet2!$A:$F,5,0),"")</f>
        <v>948.3</v>
      </c>
      <c r="R1031" s="20">
        <f>IFERROR(VLOOKUP(F1031,Sheet2!$A:$F,6,0),"")</f>
        <v>1030.25</v>
      </c>
      <c r="S1031" s="48">
        <f t="shared" si="211"/>
        <v>0</v>
      </c>
      <c r="T1031" s="48">
        <f t="shared" si="212"/>
        <v>568980</v>
      </c>
      <c r="U1031" s="48">
        <f t="shared" si="213"/>
        <v>0</v>
      </c>
      <c r="V1031" s="48">
        <f t="shared" si="214"/>
        <v>568980</v>
      </c>
      <c r="W1031" s="48">
        <f t="shared" si="215"/>
        <v>288900</v>
      </c>
      <c r="X1031" s="48">
        <f t="shared" si="216"/>
        <v>4050</v>
      </c>
      <c r="Y1031" s="48">
        <f t="shared" si="217"/>
        <v>8619.2999999999993</v>
      </c>
      <c r="Z1031" s="48">
        <f t="shared" si="218"/>
        <v>861.93</v>
      </c>
      <c r="AA1031" s="48">
        <f t="shared" si="219"/>
        <v>8714.1123000000007</v>
      </c>
      <c r="AB1031" s="42">
        <f t="shared" si="220"/>
        <v>880125.34230000013</v>
      </c>
    </row>
    <row r="1032" spans="1:28" x14ac:dyDescent="0.25">
      <c r="A1032" s="41">
        <v>45418</v>
      </c>
      <c r="B1032" s="44" t="str">
        <f t="shared" si="209"/>
        <v>May</v>
      </c>
      <c r="C1032" s="16" t="s">
        <v>44</v>
      </c>
      <c r="D1032" s="16"/>
      <c r="E1032" s="16" t="s">
        <v>80</v>
      </c>
      <c r="F1032" s="16" t="s">
        <v>216</v>
      </c>
      <c r="G1032" s="20" t="str">
        <f>IFERROR(VLOOKUP(F1032,Sheet2!A:F,2,0),"")</f>
        <v>Jugni Saunfi</v>
      </c>
      <c r="H1032" s="44">
        <f>IFERROR(VLOOKUP(F1032,Sheet2!A:G,7,0),"")</f>
        <v>50</v>
      </c>
      <c r="I1032" s="56">
        <f t="shared" si="221"/>
        <v>3600</v>
      </c>
      <c r="J1032" s="17">
        <v>151</v>
      </c>
      <c r="K1032" s="21">
        <v>800</v>
      </c>
      <c r="L1032" s="21">
        <v>0</v>
      </c>
      <c r="M1032" s="21">
        <v>0</v>
      </c>
      <c r="N1032" s="19">
        <f t="shared" si="210"/>
        <v>800</v>
      </c>
      <c r="O1032" s="20">
        <v>1</v>
      </c>
      <c r="P1032" s="20">
        <f>IFERROR(VLOOKUP(F1032,Sheet2!$A:$F,4,0),"")</f>
        <v>919.43</v>
      </c>
      <c r="Q1032" s="20">
        <f>IFERROR(VLOOKUP(F1032,Sheet2!$A:$F,5,0),"")</f>
        <v>948.3</v>
      </c>
      <c r="R1032" s="20">
        <f>IFERROR(VLOOKUP(F1032,Sheet2!$A:$F,6,0),"")</f>
        <v>1030.25</v>
      </c>
      <c r="S1032" s="48">
        <f t="shared" si="211"/>
        <v>735544</v>
      </c>
      <c r="T1032" s="48">
        <f t="shared" si="212"/>
        <v>0</v>
      </c>
      <c r="U1032" s="48">
        <f t="shared" si="213"/>
        <v>0</v>
      </c>
      <c r="V1032" s="48">
        <f t="shared" si="214"/>
        <v>735544</v>
      </c>
      <c r="W1032" s="48">
        <f t="shared" si="215"/>
        <v>385200</v>
      </c>
      <c r="X1032" s="48">
        <f t="shared" si="216"/>
        <v>5400</v>
      </c>
      <c r="Y1032" s="48">
        <f t="shared" si="217"/>
        <v>11261.44</v>
      </c>
      <c r="Z1032" s="48">
        <f t="shared" si="218"/>
        <v>1126.144</v>
      </c>
      <c r="AA1032" s="48">
        <f t="shared" si="219"/>
        <v>11385.315840000001</v>
      </c>
      <c r="AB1032" s="42">
        <f t="shared" si="220"/>
        <v>1149916.8998400001</v>
      </c>
    </row>
    <row r="1033" spans="1:28" x14ac:dyDescent="0.25">
      <c r="A1033" s="41">
        <v>45418</v>
      </c>
      <c r="B1033" s="44" t="str">
        <f t="shared" si="209"/>
        <v>May</v>
      </c>
      <c r="C1033" s="16" t="s">
        <v>44</v>
      </c>
      <c r="D1033" s="16"/>
      <c r="E1033" s="16" t="s">
        <v>80</v>
      </c>
      <c r="F1033" s="16" t="s">
        <v>216</v>
      </c>
      <c r="G1033" s="20" t="str">
        <f>IFERROR(VLOOKUP(F1033,Sheet2!A:F,2,0),"")</f>
        <v>Jugni Saunfi</v>
      </c>
      <c r="H1033" s="44">
        <f>IFERROR(VLOOKUP(F1033,Sheet2!A:G,7,0),"")</f>
        <v>50</v>
      </c>
      <c r="I1033" s="56">
        <f t="shared" si="221"/>
        <v>2700</v>
      </c>
      <c r="J1033" s="17">
        <v>152</v>
      </c>
      <c r="K1033" s="21">
        <v>0</v>
      </c>
      <c r="L1033" s="21">
        <v>600</v>
      </c>
      <c r="M1033" s="21">
        <v>0</v>
      </c>
      <c r="N1033" s="19">
        <f t="shared" si="210"/>
        <v>600</v>
      </c>
      <c r="O1033" s="20">
        <v>1</v>
      </c>
      <c r="P1033" s="20">
        <f>IFERROR(VLOOKUP(F1033,Sheet2!$A:$F,4,0),"")</f>
        <v>919.43</v>
      </c>
      <c r="Q1033" s="20">
        <f>IFERROR(VLOOKUP(F1033,Sheet2!$A:$F,5,0),"")</f>
        <v>948.3</v>
      </c>
      <c r="R1033" s="20">
        <f>IFERROR(VLOOKUP(F1033,Sheet2!$A:$F,6,0),"")</f>
        <v>1030.25</v>
      </c>
      <c r="S1033" s="48">
        <f t="shared" si="211"/>
        <v>0</v>
      </c>
      <c r="T1033" s="48">
        <f t="shared" si="212"/>
        <v>568980</v>
      </c>
      <c r="U1033" s="48">
        <f t="shared" si="213"/>
        <v>0</v>
      </c>
      <c r="V1033" s="48">
        <f t="shared" si="214"/>
        <v>568980</v>
      </c>
      <c r="W1033" s="48">
        <f t="shared" si="215"/>
        <v>288900</v>
      </c>
      <c r="X1033" s="48">
        <f t="shared" si="216"/>
        <v>4050</v>
      </c>
      <c r="Y1033" s="48">
        <f t="shared" si="217"/>
        <v>8619.2999999999993</v>
      </c>
      <c r="Z1033" s="48">
        <f t="shared" si="218"/>
        <v>861.93</v>
      </c>
      <c r="AA1033" s="48">
        <f t="shared" si="219"/>
        <v>8714.1123000000007</v>
      </c>
      <c r="AB1033" s="42">
        <f t="shared" si="220"/>
        <v>880125.34230000013</v>
      </c>
    </row>
    <row r="1034" spans="1:28" x14ac:dyDescent="0.25">
      <c r="A1034" s="41">
        <v>45418</v>
      </c>
      <c r="B1034" s="44" t="str">
        <f t="shared" si="209"/>
        <v>May</v>
      </c>
      <c r="C1034" s="16" t="s">
        <v>86</v>
      </c>
      <c r="D1034" s="16"/>
      <c r="E1034" s="16" t="s">
        <v>88</v>
      </c>
      <c r="F1034" s="16" t="s">
        <v>219</v>
      </c>
      <c r="G1034" s="20" t="str">
        <f>IFERROR(VLOOKUP(F1034,Sheet2!A:F,2,0),"")</f>
        <v>Club Whiskey</v>
      </c>
      <c r="H1034" s="44">
        <f>IFERROR(VLOOKUP(F1034,Sheet2!A:G,7,0),"")</f>
        <v>65</v>
      </c>
      <c r="I1034" s="56">
        <f t="shared" si="221"/>
        <v>2632.5</v>
      </c>
      <c r="J1034" s="17">
        <v>45</v>
      </c>
      <c r="K1034" s="21">
        <v>350</v>
      </c>
      <c r="L1034" s="21">
        <v>0</v>
      </c>
      <c r="M1034" s="21">
        <v>100</v>
      </c>
      <c r="N1034" s="19">
        <f t="shared" si="210"/>
        <v>450</v>
      </c>
      <c r="O1034" s="20">
        <v>1</v>
      </c>
      <c r="P1034" s="20">
        <f>IFERROR(VLOOKUP(F1034,Sheet2!$A:$F,4,0),"")</f>
        <v>1160.02</v>
      </c>
      <c r="Q1034" s="20">
        <f>IFERROR(VLOOKUP(F1034,Sheet2!$A:$F,5,0),"")</f>
        <v>1188.9000000000001</v>
      </c>
      <c r="R1034" s="20">
        <f>IFERROR(VLOOKUP(F1034,Sheet2!$A:$F,6,0),"")</f>
        <v>1270.83</v>
      </c>
      <c r="S1034" s="48">
        <f t="shared" si="211"/>
        <v>406007</v>
      </c>
      <c r="T1034" s="48">
        <f t="shared" si="212"/>
        <v>0</v>
      </c>
      <c r="U1034" s="48">
        <f t="shared" si="213"/>
        <v>127083</v>
      </c>
      <c r="V1034" s="48">
        <f t="shared" si="214"/>
        <v>533090</v>
      </c>
      <c r="W1034" s="48">
        <f t="shared" si="215"/>
        <v>281677.5</v>
      </c>
      <c r="X1034" s="48">
        <f t="shared" si="216"/>
        <v>3948.75</v>
      </c>
      <c r="Y1034" s="48">
        <f t="shared" si="217"/>
        <v>8187.1625000000004</v>
      </c>
      <c r="Z1034" s="48">
        <f t="shared" si="218"/>
        <v>818.71625000000006</v>
      </c>
      <c r="AA1034" s="48">
        <f t="shared" si="219"/>
        <v>8277.2212875000005</v>
      </c>
      <c r="AB1034" s="42">
        <f t="shared" si="220"/>
        <v>835999.35003750003</v>
      </c>
    </row>
    <row r="1035" spans="1:28" x14ac:dyDescent="0.25">
      <c r="A1035" s="41">
        <v>45418</v>
      </c>
      <c r="B1035" s="44" t="str">
        <f t="shared" si="209"/>
        <v>May</v>
      </c>
      <c r="C1035" s="16" t="s">
        <v>86</v>
      </c>
      <c r="D1035" s="16"/>
      <c r="E1035" s="16" t="s">
        <v>88</v>
      </c>
      <c r="F1035" s="16" t="s">
        <v>219</v>
      </c>
      <c r="G1035" s="20" t="str">
        <f>IFERROR(VLOOKUP(F1035,Sheet2!A:F,2,0),"")</f>
        <v>Club Whiskey</v>
      </c>
      <c r="H1035" s="44">
        <f>IFERROR(VLOOKUP(F1035,Sheet2!A:G,7,0),"")</f>
        <v>65</v>
      </c>
      <c r="I1035" s="56">
        <f t="shared" si="221"/>
        <v>1170</v>
      </c>
      <c r="J1035" s="17">
        <v>46</v>
      </c>
      <c r="K1035" s="21">
        <v>0</v>
      </c>
      <c r="L1035" s="21">
        <v>200</v>
      </c>
      <c r="M1035" s="21">
        <v>0</v>
      </c>
      <c r="N1035" s="19">
        <f t="shared" si="210"/>
        <v>200</v>
      </c>
      <c r="O1035" s="20">
        <v>1</v>
      </c>
      <c r="P1035" s="20">
        <f>IFERROR(VLOOKUP(F1035,Sheet2!$A:$F,4,0),"")</f>
        <v>1160.02</v>
      </c>
      <c r="Q1035" s="20">
        <f>IFERROR(VLOOKUP(F1035,Sheet2!$A:$F,5,0),"")</f>
        <v>1188.9000000000001</v>
      </c>
      <c r="R1035" s="20">
        <f>IFERROR(VLOOKUP(F1035,Sheet2!$A:$F,6,0),"")</f>
        <v>1270.83</v>
      </c>
      <c r="S1035" s="48">
        <f t="shared" si="211"/>
        <v>0</v>
      </c>
      <c r="T1035" s="48">
        <f t="shared" si="212"/>
        <v>237780.00000000003</v>
      </c>
      <c r="U1035" s="48">
        <f t="shared" si="213"/>
        <v>0</v>
      </c>
      <c r="V1035" s="48">
        <f t="shared" si="214"/>
        <v>237780.00000000003</v>
      </c>
      <c r="W1035" s="48">
        <f t="shared" si="215"/>
        <v>125190</v>
      </c>
      <c r="X1035" s="48">
        <f t="shared" si="216"/>
        <v>1755</v>
      </c>
      <c r="Y1035" s="48">
        <f t="shared" si="217"/>
        <v>3647.25</v>
      </c>
      <c r="Z1035" s="48">
        <f t="shared" si="218"/>
        <v>364.72500000000002</v>
      </c>
      <c r="AA1035" s="48">
        <f t="shared" si="219"/>
        <v>3687.3697499999998</v>
      </c>
      <c r="AB1035" s="42">
        <f t="shared" si="220"/>
        <v>372424.34474999999</v>
      </c>
    </row>
    <row r="1036" spans="1:28" x14ac:dyDescent="0.25">
      <c r="A1036" s="41">
        <v>45418</v>
      </c>
      <c r="B1036" s="44" t="str">
        <f t="shared" si="209"/>
        <v>May</v>
      </c>
      <c r="C1036" s="16" t="s">
        <v>86</v>
      </c>
      <c r="D1036" s="16"/>
      <c r="E1036" s="16" t="s">
        <v>88</v>
      </c>
      <c r="F1036" s="16" t="s">
        <v>222</v>
      </c>
      <c r="G1036" s="20" t="str">
        <f>IFERROR(VLOOKUP(F1036,Sheet2!A:F,2,0),"")</f>
        <v>Khasa Santra</v>
      </c>
      <c r="H1036" s="44">
        <f>IFERROR(VLOOKUP(F1036,Sheet2!A:G,7,0),"")</f>
        <v>50</v>
      </c>
      <c r="I1036" s="56">
        <f t="shared" si="221"/>
        <v>900</v>
      </c>
      <c r="J1036" s="17">
        <v>46</v>
      </c>
      <c r="K1036" s="21">
        <v>100</v>
      </c>
      <c r="L1036" s="21">
        <v>100</v>
      </c>
      <c r="M1036" s="21">
        <v>0</v>
      </c>
      <c r="N1036" s="19">
        <f t="shared" si="210"/>
        <v>200</v>
      </c>
      <c r="O1036" s="20">
        <v>1</v>
      </c>
      <c r="P1036" s="20">
        <f>IFERROR(VLOOKUP(F1036,Sheet2!$A:$F,4,0),"")</f>
        <v>919.43</v>
      </c>
      <c r="Q1036" s="20">
        <f>IFERROR(VLOOKUP(F1036,Sheet2!$A:$F,5,0),"")</f>
        <v>948.3</v>
      </c>
      <c r="R1036" s="20">
        <f>IFERROR(VLOOKUP(F1036,Sheet2!$A:$F,6,0),"")</f>
        <v>1030.25</v>
      </c>
      <c r="S1036" s="48">
        <f t="shared" si="211"/>
        <v>91943</v>
      </c>
      <c r="T1036" s="48">
        <f t="shared" si="212"/>
        <v>94830</v>
      </c>
      <c r="U1036" s="48">
        <f t="shared" si="213"/>
        <v>0</v>
      </c>
      <c r="V1036" s="48">
        <f t="shared" si="214"/>
        <v>186773</v>
      </c>
      <c r="W1036" s="48">
        <f t="shared" si="215"/>
        <v>96300</v>
      </c>
      <c r="X1036" s="48">
        <f t="shared" si="216"/>
        <v>1350</v>
      </c>
      <c r="Y1036" s="48">
        <f t="shared" si="217"/>
        <v>2844.23</v>
      </c>
      <c r="Z1036" s="48">
        <f t="shared" si="218"/>
        <v>284.423</v>
      </c>
      <c r="AA1036" s="48">
        <f t="shared" si="219"/>
        <v>2875.5165299999999</v>
      </c>
      <c r="AB1036" s="42">
        <f t="shared" si="220"/>
        <v>290427.16953000001</v>
      </c>
    </row>
    <row r="1037" spans="1:28" x14ac:dyDescent="0.25">
      <c r="A1037" s="41">
        <v>45418</v>
      </c>
      <c r="B1037" s="44" t="str">
        <f t="shared" si="209"/>
        <v>May</v>
      </c>
      <c r="C1037" s="16" t="s">
        <v>86</v>
      </c>
      <c r="D1037" s="16"/>
      <c r="E1037" s="16" t="s">
        <v>88</v>
      </c>
      <c r="F1037" s="16" t="s">
        <v>213</v>
      </c>
      <c r="G1037" s="20" t="str">
        <f>IFERROR(VLOOKUP(F1037,Sheet2!A:F,2,0),"")</f>
        <v>Malwa</v>
      </c>
      <c r="H1037" s="44">
        <f>IFERROR(VLOOKUP(F1037,Sheet2!A:G,7,0),"")</f>
        <v>50</v>
      </c>
      <c r="I1037" s="56">
        <f t="shared" si="221"/>
        <v>1125</v>
      </c>
      <c r="J1037" s="17">
        <v>47</v>
      </c>
      <c r="K1037" s="21">
        <v>0</v>
      </c>
      <c r="L1037" s="21">
        <v>150</v>
      </c>
      <c r="M1037" s="21">
        <v>100</v>
      </c>
      <c r="N1037" s="19">
        <f t="shared" si="210"/>
        <v>250</v>
      </c>
      <c r="O1037" s="20">
        <v>1</v>
      </c>
      <c r="P1037" s="20">
        <f>IFERROR(VLOOKUP(F1037,Sheet2!$A:$F,4,0),"")</f>
        <v>919.43</v>
      </c>
      <c r="Q1037" s="20">
        <f>IFERROR(VLOOKUP(F1037,Sheet2!$A:$F,5,0),"")</f>
        <v>948.3</v>
      </c>
      <c r="R1037" s="20">
        <f>IFERROR(VLOOKUP(F1037,Sheet2!$A:$F,6,0),"")</f>
        <v>1030.25</v>
      </c>
      <c r="S1037" s="48">
        <f t="shared" si="211"/>
        <v>0</v>
      </c>
      <c r="T1037" s="48">
        <f t="shared" si="212"/>
        <v>142245</v>
      </c>
      <c r="U1037" s="48">
        <f t="shared" si="213"/>
        <v>103025</v>
      </c>
      <c r="V1037" s="48">
        <f t="shared" si="214"/>
        <v>245270</v>
      </c>
      <c r="W1037" s="48">
        <f t="shared" si="215"/>
        <v>120375</v>
      </c>
      <c r="X1037" s="48">
        <f t="shared" si="216"/>
        <v>1687.5</v>
      </c>
      <c r="Y1037" s="48">
        <f t="shared" si="217"/>
        <v>3673.3250000000003</v>
      </c>
      <c r="Z1037" s="48">
        <f t="shared" si="218"/>
        <v>367.33250000000004</v>
      </c>
      <c r="AA1037" s="48">
        <f t="shared" si="219"/>
        <v>3713.7315750000002</v>
      </c>
      <c r="AB1037" s="42">
        <f t="shared" si="220"/>
        <v>375086.88907500001</v>
      </c>
    </row>
    <row r="1038" spans="1:28" x14ac:dyDescent="0.25">
      <c r="A1038" s="41">
        <v>45418</v>
      </c>
      <c r="B1038" s="44" t="str">
        <f t="shared" si="209"/>
        <v>May</v>
      </c>
      <c r="C1038" s="16" t="s">
        <v>86</v>
      </c>
      <c r="D1038" s="16"/>
      <c r="E1038" s="16" t="s">
        <v>88</v>
      </c>
      <c r="F1038" s="16" t="s">
        <v>213</v>
      </c>
      <c r="G1038" s="20" t="str">
        <f>IFERROR(VLOOKUP(F1038,Sheet2!A:F,2,0),"")</f>
        <v>Malwa</v>
      </c>
      <c r="H1038" s="44">
        <f>IFERROR(VLOOKUP(F1038,Sheet2!A:G,7,0),"")</f>
        <v>50</v>
      </c>
      <c r="I1038" s="56">
        <f t="shared" si="221"/>
        <v>1125</v>
      </c>
      <c r="J1038" s="17">
        <v>48</v>
      </c>
      <c r="K1038" s="21">
        <v>250</v>
      </c>
      <c r="L1038" s="21">
        <v>0</v>
      </c>
      <c r="M1038" s="21">
        <v>0</v>
      </c>
      <c r="N1038" s="19">
        <f t="shared" si="210"/>
        <v>250</v>
      </c>
      <c r="O1038" s="20">
        <v>1</v>
      </c>
      <c r="P1038" s="20">
        <f>IFERROR(VLOOKUP(F1038,Sheet2!$A:$F,4,0),"")</f>
        <v>919.43</v>
      </c>
      <c r="Q1038" s="20">
        <f>IFERROR(VLOOKUP(F1038,Sheet2!$A:$F,5,0),"")</f>
        <v>948.3</v>
      </c>
      <c r="R1038" s="20">
        <f>IFERROR(VLOOKUP(F1038,Sheet2!$A:$F,6,0),"")</f>
        <v>1030.25</v>
      </c>
      <c r="S1038" s="48">
        <f t="shared" si="211"/>
        <v>229857.5</v>
      </c>
      <c r="T1038" s="48">
        <f t="shared" si="212"/>
        <v>0</v>
      </c>
      <c r="U1038" s="48">
        <f t="shared" si="213"/>
        <v>0</v>
      </c>
      <c r="V1038" s="48">
        <f t="shared" si="214"/>
        <v>229857.5</v>
      </c>
      <c r="W1038" s="48">
        <f t="shared" si="215"/>
        <v>120375</v>
      </c>
      <c r="X1038" s="48">
        <f t="shared" si="216"/>
        <v>1687.5</v>
      </c>
      <c r="Y1038" s="48">
        <f t="shared" si="217"/>
        <v>3519.2000000000003</v>
      </c>
      <c r="Z1038" s="48">
        <f t="shared" si="218"/>
        <v>351.92000000000007</v>
      </c>
      <c r="AA1038" s="48">
        <f t="shared" si="219"/>
        <v>3557.9112</v>
      </c>
      <c r="AB1038" s="42">
        <f t="shared" si="220"/>
        <v>359349.03119999997</v>
      </c>
    </row>
    <row r="1039" spans="1:28" x14ac:dyDescent="0.25">
      <c r="A1039" s="41">
        <v>45418</v>
      </c>
      <c r="B1039" s="44" t="str">
        <f t="shared" si="209"/>
        <v>May</v>
      </c>
      <c r="C1039" s="16" t="s">
        <v>86</v>
      </c>
      <c r="D1039" s="16"/>
      <c r="E1039" s="16" t="s">
        <v>88</v>
      </c>
      <c r="F1039" s="16" t="s">
        <v>222</v>
      </c>
      <c r="G1039" s="20" t="str">
        <f>IFERROR(VLOOKUP(F1039,Sheet2!A:F,2,0),"")</f>
        <v>Khasa Santra</v>
      </c>
      <c r="H1039" s="44">
        <f>IFERROR(VLOOKUP(F1039,Sheet2!A:G,7,0),"")</f>
        <v>50</v>
      </c>
      <c r="I1039" s="56">
        <f t="shared" si="221"/>
        <v>675</v>
      </c>
      <c r="J1039" s="17">
        <v>48</v>
      </c>
      <c r="K1039" s="21">
        <v>0</v>
      </c>
      <c r="L1039" s="21">
        <v>0</v>
      </c>
      <c r="M1039" s="21">
        <v>150</v>
      </c>
      <c r="N1039" s="19">
        <f t="shared" si="210"/>
        <v>150</v>
      </c>
      <c r="O1039" s="20">
        <v>1</v>
      </c>
      <c r="P1039" s="20">
        <f>IFERROR(VLOOKUP(F1039,Sheet2!$A:$F,4,0),"")</f>
        <v>919.43</v>
      </c>
      <c r="Q1039" s="20">
        <f>IFERROR(VLOOKUP(F1039,Sheet2!$A:$F,5,0),"")</f>
        <v>948.3</v>
      </c>
      <c r="R1039" s="20">
        <f>IFERROR(VLOOKUP(F1039,Sheet2!$A:$F,6,0),"")</f>
        <v>1030.25</v>
      </c>
      <c r="S1039" s="48">
        <f t="shared" si="211"/>
        <v>0</v>
      </c>
      <c r="T1039" s="48">
        <f t="shared" si="212"/>
        <v>0</v>
      </c>
      <c r="U1039" s="48">
        <f t="shared" si="213"/>
        <v>154537.5</v>
      </c>
      <c r="V1039" s="48">
        <f t="shared" si="214"/>
        <v>154537.5</v>
      </c>
      <c r="W1039" s="48">
        <f t="shared" si="215"/>
        <v>72225</v>
      </c>
      <c r="X1039" s="48">
        <f t="shared" si="216"/>
        <v>1012.5</v>
      </c>
      <c r="Y1039" s="48">
        <f t="shared" si="217"/>
        <v>2277.75</v>
      </c>
      <c r="Z1039" s="48">
        <f t="shared" si="218"/>
        <v>227.77500000000001</v>
      </c>
      <c r="AA1039" s="48">
        <f t="shared" si="219"/>
        <v>2302.8052499999999</v>
      </c>
      <c r="AB1039" s="42">
        <f t="shared" si="220"/>
        <v>232583.33025</v>
      </c>
    </row>
    <row r="1040" spans="1:28" x14ac:dyDescent="0.25">
      <c r="A1040" s="41">
        <v>45418</v>
      </c>
      <c r="B1040" s="44" t="str">
        <f t="shared" si="209"/>
        <v>May</v>
      </c>
      <c r="C1040" s="16" t="s">
        <v>26</v>
      </c>
      <c r="D1040" s="16"/>
      <c r="E1040" s="16" t="s">
        <v>131</v>
      </c>
      <c r="F1040" s="16" t="s">
        <v>213</v>
      </c>
      <c r="G1040" s="20" t="str">
        <f>IFERROR(VLOOKUP(F1040,Sheet2!A:F,2,0),"")</f>
        <v>Malwa</v>
      </c>
      <c r="H1040" s="44">
        <f>IFERROR(VLOOKUP(F1040,Sheet2!A:G,7,0),"")</f>
        <v>50</v>
      </c>
      <c r="I1040" s="56">
        <f t="shared" si="221"/>
        <v>2430</v>
      </c>
      <c r="J1040" s="17">
        <v>123</v>
      </c>
      <c r="K1040" s="21">
        <v>230</v>
      </c>
      <c r="L1040" s="21">
        <v>200</v>
      </c>
      <c r="M1040" s="21">
        <v>110</v>
      </c>
      <c r="N1040" s="19">
        <f t="shared" si="210"/>
        <v>540</v>
      </c>
      <c r="O1040" s="20">
        <v>1</v>
      </c>
      <c r="P1040" s="20">
        <f>IFERROR(VLOOKUP(F1040,Sheet2!$A:$F,4,0),"")</f>
        <v>919.43</v>
      </c>
      <c r="Q1040" s="20">
        <f>IFERROR(VLOOKUP(F1040,Sheet2!$A:$F,5,0),"")</f>
        <v>948.3</v>
      </c>
      <c r="R1040" s="20">
        <f>IFERROR(VLOOKUP(F1040,Sheet2!$A:$F,6,0),"")</f>
        <v>1030.25</v>
      </c>
      <c r="S1040" s="48">
        <f t="shared" si="211"/>
        <v>211468.9</v>
      </c>
      <c r="T1040" s="48">
        <f t="shared" si="212"/>
        <v>189660</v>
      </c>
      <c r="U1040" s="48">
        <f t="shared" si="213"/>
        <v>113327.5</v>
      </c>
      <c r="V1040" s="48">
        <f t="shared" si="214"/>
        <v>514456.4</v>
      </c>
      <c r="W1040" s="48">
        <f t="shared" si="215"/>
        <v>260010</v>
      </c>
      <c r="X1040" s="48">
        <f t="shared" si="216"/>
        <v>3645</v>
      </c>
      <c r="Y1040" s="48">
        <f t="shared" si="217"/>
        <v>7781.1140000000005</v>
      </c>
      <c r="Z1040" s="48">
        <f t="shared" si="218"/>
        <v>778.11140000000012</v>
      </c>
      <c r="AA1040" s="48">
        <f t="shared" si="219"/>
        <v>7866.7062540000006</v>
      </c>
      <c r="AB1040" s="42">
        <f t="shared" si="220"/>
        <v>794537.33165399998</v>
      </c>
    </row>
    <row r="1041" spans="1:28" x14ac:dyDescent="0.25">
      <c r="A1041" s="41">
        <v>45418</v>
      </c>
      <c r="B1041" s="44" t="str">
        <f t="shared" si="209"/>
        <v>May</v>
      </c>
      <c r="C1041" s="16" t="s">
        <v>26</v>
      </c>
      <c r="D1041" s="16"/>
      <c r="E1041" s="16" t="s">
        <v>131</v>
      </c>
      <c r="F1041" s="16" t="s">
        <v>213</v>
      </c>
      <c r="G1041" s="20" t="str">
        <f>IFERROR(VLOOKUP(F1041,Sheet2!A:F,2,0),"")</f>
        <v>Malwa</v>
      </c>
      <c r="H1041" s="44">
        <f>IFERROR(VLOOKUP(F1041,Sheet2!A:G,7,0),"")</f>
        <v>50</v>
      </c>
      <c r="I1041" s="56">
        <f t="shared" si="221"/>
        <v>3.375</v>
      </c>
      <c r="J1041" s="17">
        <v>124</v>
      </c>
      <c r="K1041" s="21">
        <v>0</v>
      </c>
      <c r="L1041" s="21">
        <v>0.75</v>
      </c>
      <c r="M1041" s="21">
        <v>0</v>
      </c>
      <c r="N1041" s="19">
        <f t="shared" si="210"/>
        <v>0.75</v>
      </c>
      <c r="O1041" s="20">
        <v>1</v>
      </c>
      <c r="P1041" s="20">
        <f>IFERROR(VLOOKUP(F1041,Sheet2!$A:$F,4,0),"")</f>
        <v>919.43</v>
      </c>
      <c r="Q1041" s="20">
        <f>IFERROR(VLOOKUP(F1041,Sheet2!$A:$F,5,0),"")</f>
        <v>948.3</v>
      </c>
      <c r="R1041" s="20">
        <f>IFERROR(VLOOKUP(F1041,Sheet2!$A:$F,6,0),"")</f>
        <v>1030.25</v>
      </c>
      <c r="S1041" s="48">
        <f t="shared" si="211"/>
        <v>0</v>
      </c>
      <c r="T1041" s="48">
        <f t="shared" si="212"/>
        <v>711.22499999999991</v>
      </c>
      <c r="U1041" s="48">
        <f t="shared" si="213"/>
        <v>0</v>
      </c>
      <c r="V1041" s="48">
        <f t="shared" si="214"/>
        <v>711.22499999999991</v>
      </c>
      <c r="W1041" s="48">
        <f t="shared" si="215"/>
        <v>361.125</v>
      </c>
      <c r="X1041" s="48">
        <f t="shared" si="216"/>
        <v>5.0625</v>
      </c>
      <c r="Y1041" s="48">
        <f t="shared" si="217"/>
        <v>10.774125</v>
      </c>
      <c r="Z1041" s="48">
        <f t="shared" si="218"/>
        <v>1.0774125000000001</v>
      </c>
      <c r="AA1041" s="48">
        <f t="shared" si="219"/>
        <v>10.892640374999999</v>
      </c>
      <c r="AB1041" s="42">
        <f t="shared" si="220"/>
        <v>1100.1566778749998</v>
      </c>
    </row>
    <row r="1042" spans="1:28" x14ac:dyDescent="0.25">
      <c r="A1042" s="41">
        <v>45418</v>
      </c>
      <c r="B1042" s="44" t="str">
        <f t="shared" si="209"/>
        <v>May</v>
      </c>
      <c r="C1042" s="16" t="s">
        <v>26</v>
      </c>
      <c r="D1042" s="16"/>
      <c r="E1042" s="16" t="s">
        <v>131</v>
      </c>
      <c r="F1042" s="16" t="s">
        <v>213</v>
      </c>
      <c r="G1042" s="20" t="str">
        <f>IFERROR(VLOOKUP(F1042,Sheet2!A:F,2,0),"")</f>
        <v>Malwa</v>
      </c>
      <c r="H1042" s="44">
        <f>IFERROR(VLOOKUP(F1042,Sheet2!A:G,7,0),"")</f>
        <v>50</v>
      </c>
      <c r="I1042" s="56">
        <f t="shared" si="221"/>
        <v>1440</v>
      </c>
      <c r="J1042" s="17">
        <v>125</v>
      </c>
      <c r="K1042" s="21">
        <v>170</v>
      </c>
      <c r="L1042" s="21">
        <v>100</v>
      </c>
      <c r="M1042" s="21">
        <v>50</v>
      </c>
      <c r="N1042" s="19">
        <f t="shared" si="210"/>
        <v>320</v>
      </c>
      <c r="O1042" s="20">
        <v>1</v>
      </c>
      <c r="P1042" s="20">
        <f>IFERROR(VLOOKUP(F1042,Sheet2!$A:$F,4,0),"")</f>
        <v>919.43</v>
      </c>
      <c r="Q1042" s="20">
        <f>IFERROR(VLOOKUP(F1042,Sheet2!$A:$F,5,0),"")</f>
        <v>948.3</v>
      </c>
      <c r="R1042" s="20">
        <f>IFERROR(VLOOKUP(F1042,Sheet2!$A:$F,6,0),"")</f>
        <v>1030.25</v>
      </c>
      <c r="S1042" s="48">
        <f t="shared" si="211"/>
        <v>156303.1</v>
      </c>
      <c r="T1042" s="48">
        <f t="shared" si="212"/>
        <v>94830</v>
      </c>
      <c r="U1042" s="48">
        <f t="shared" si="213"/>
        <v>51512.5</v>
      </c>
      <c r="V1042" s="48">
        <f t="shared" si="214"/>
        <v>302645.59999999998</v>
      </c>
      <c r="W1042" s="48">
        <f t="shared" si="215"/>
        <v>154080</v>
      </c>
      <c r="X1042" s="48">
        <f t="shared" si="216"/>
        <v>2160</v>
      </c>
      <c r="Y1042" s="48">
        <f t="shared" si="217"/>
        <v>4588.8559999999998</v>
      </c>
      <c r="Z1042" s="48">
        <f t="shared" si="218"/>
        <v>458.88560000000001</v>
      </c>
      <c r="AA1042" s="48">
        <f t="shared" si="219"/>
        <v>4639.3334160000004</v>
      </c>
      <c r="AB1042" s="42">
        <f t="shared" si="220"/>
        <v>468572.67501599999</v>
      </c>
    </row>
    <row r="1043" spans="1:28" x14ac:dyDescent="0.25">
      <c r="A1043" s="41">
        <v>45418</v>
      </c>
      <c r="B1043" s="44" t="str">
        <f t="shared" si="209"/>
        <v>May</v>
      </c>
      <c r="C1043" s="16" t="s">
        <v>26</v>
      </c>
      <c r="D1043" s="16"/>
      <c r="E1043" s="16" t="s">
        <v>161</v>
      </c>
      <c r="F1043" s="16" t="s">
        <v>213</v>
      </c>
      <c r="G1043" s="20" t="str">
        <f>IFERROR(VLOOKUP(F1043,Sheet2!A:F,2,0),"")</f>
        <v>Malwa</v>
      </c>
      <c r="H1043" s="44">
        <f>IFERROR(VLOOKUP(F1043,Sheet2!A:G,7,0),"")</f>
        <v>50</v>
      </c>
      <c r="I1043" s="56">
        <f t="shared" si="221"/>
        <v>1903.5</v>
      </c>
      <c r="J1043" s="17">
        <v>126</v>
      </c>
      <c r="K1043" s="21">
        <v>200</v>
      </c>
      <c r="L1043" s="21">
        <v>100</v>
      </c>
      <c r="M1043" s="21">
        <v>123</v>
      </c>
      <c r="N1043" s="19">
        <f t="shared" si="210"/>
        <v>423</v>
      </c>
      <c r="O1043" s="20">
        <v>1</v>
      </c>
      <c r="P1043" s="20">
        <f>IFERROR(VLOOKUP(F1043,Sheet2!$A:$F,4,0),"")</f>
        <v>919.43</v>
      </c>
      <c r="Q1043" s="20">
        <f>IFERROR(VLOOKUP(F1043,Sheet2!$A:$F,5,0),"")</f>
        <v>948.3</v>
      </c>
      <c r="R1043" s="20">
        <f>IFERROR(VLOOKUP(F1043,Sheet2!$A:$F,6,0),"")</f>
        <v>1030.25</v>
      </c>
      <c r="S1043" s="48">
        <f t="shared" si="211"/>
        <v>183886</v>
      </c>
      <c r="T1043" s="48">
        <f t="shared" si="212"/>
        <v>94830</v>
      </c>
      <c r="U1043" s="48">
        <f t="shared" si="213"/>
        <v>126720.75</v>
      </c>
      <c r="V1043" s="48">
        <f t="shared" si="214"/>
        <v>405436.75</v>
      </c>
      <c r="W1043" s="48">
        <f t="shared" si="215"/>
        <v>203674.5</v>
      </c>
      <c r="X1043" s="48">
        <f t="shared" si="216"/>
        <v>2855.25</v>
      </c>
      <c r="Y1043" s="48">
        <f t="shared" si="217"/>
        <v>6119.665</v>
      </c>
      <c r="Z1043" s="48">
        <f t="shared" si="218"/>
        <v>611.9665</v>
      </c>
      <c r="AA1043" s="48">
        <f t="shared" si="219"/>
        <v>6186.981315</v>
      </c>
      <c r="AB1043" s="42">
        <f t="shared" si="220"/>
        <v>624885.112815</v>
      </c>
    </row>
    <row r="1044" spans="1:28" x14ac:dyDescent="0.25">
      <c r="A1044" s="41">
        <v>45418</v>
      </c>
      <c r="B1044" s="44" t="str">
        <f t="shared" si="209"/>
        <v>May</v>
      </c>
      <c r="C1044" s="16" t="s">
        <v>26</v>
      </c>
      <c r="D1044" s="16"/>
      <c r="E1044" s="16" t="s">
        <v>161</v>
      </c>
      <c r="F1044" s="16" t="s">
        <v>213</v>
      </c>
      <c r="G1044" s="20" t="str">
        <f>IFERROR(VLOOKUP(F1044,Sheet2!A:F,2,0),"")</f>
        <v>Malwa</v>
      </c>
      <c r="H1044" s="44">
        <f>IFERROR(VLOOKUP(F1044,Sheet2!A:G,7,0),"")</f>
        <v>50</v>
      </c>
      <c r="I1044" s="56">
        <f t="shared" si="221"/>
        <v>3.375</v>
      </c>
      <c r="J1044" s="17">
        <v>127</v>
      </c>
      <c r="K1044" s="21">
        <v>0</v>
      </c>
      <c r="L1044" s="21">
        <v>0.75</v>
      </c>
      <c r="M1044" s="21">
        <v>0</v>
      </c>
      <c r="N1044" s="19">
        <f t="shared" si="210"/>
        <v>0.75</v>
      </c>
      <c r="O1044" s="20">
        <v>1</v>
      </c>
      <c r="P1044" s="20">
        <f>IFERROR(VLOOKUP(F1044,Sheet2!$A:$F,4,0),"")</f>
        <v>919.43</v>
      </c>
      <c r="Q1044" s="20">
        <f>IFERROR(VLOOKUP(F1044,Sheet2!$A:$F,5,0),"")</f>
        <v>948.3</v>
      </c>
      <c r="R1044" s="20">
        <f>IFERROR(VLOOKUP(F1044,Sheet2!$A:$F,6,0),"")</f>
        <v>1030.25</v>
      </c>
      <c r="S1044" s="48">
        <f t="shared" si="211"/>
        <v>0</v>
      </c>
      <c r="T1044" s="48">
        <f t="shared" si="212"/>
        <v>711.22499999999991</v>
      </c>
      <c r="U1044" s="48">
        <f t="shared" si="213"/>
        <v>0</v>
      </c>
      <c r="V1044" s="48">
        <f t="shared" si="214"/>
        <v>711.22499999999991</v>
      </c>
      <c r="W1044" s="48">
        <f t="shared" si="215"/>
        <v>361.125</v>
      </c>
      <c r="X1044" s="48">
        <f t="shared" si="216"/>
        <v>5.0625</v>
      </c>
      <c r="Y1044" s="48">
        <f t="shared" si="217"/>
        <v>10.774125</v>
      </c>
      <c r="Z1044" s="48">
        <f t="shared" si="218"/>
        <v>1.0774125000000001</v>
      </c>
      <c r="AA1044" s="48">
        <f t="shared" si="219"/>
        <v>10.892640374999999</v>
      </c>
      <c r="AB1044" s="42">
        <f t="shared" si="220"/>
        <v>1100.1566778749998</v>
      </c>
    </row>
    <row r="1045" spans="1:28" x14ac:dyDescent="0.25">
      <c r="A1045" s="41">
        <v>45418</v>
      </c>
      <c r="B1045" s="44" t="str">
        <f t="shared" si="209"/>
        <v>May</v>
      </c>
      <c r="C1045" s="16" t="s">
        <v>26</v>
      </c>
      <c r="D1045" s="16"/>
      <c r="E1045" s="16" t="s">
        <v>39</v>
      </c>
      <c r="F1045" s="16" t="s">
        <v>222</v>
      </c>
      <c r="G1045" s="20" t="str">
        <f>IFERROR(VLOOKUP(F1045,Sheet2!A:F,2,0),"")</f>
        <v>Khasa Santra</v>
      </c>
      <c r="H1045" s="44">
        <f>IFERROR(VLOOKUP(F1045,Sheet2!A:G,7,0),"")</f>
        <v>50</v>
      </c>
      <c r="I1045" s="56">
        <f t="shared" si="221"/>
        <v>4050</v>
      </c>
      <c r="J1045" s="17">
        <v>128</v>
      </c>
      <c r="K1045" s="21">
        <v>900</v>
      </c>
      <c r="L1045" s="21">
        <v>0</v>
      </c>
      <c r="M1045" s="21">
        <v>0</v>
      </c>
      <c r="N1045" s="19">
        <f t="shared" si="210"/>
        <v>900</v>
      </c>
      <c r="O1045" s="20">
        <v>1</v>
      </c>
      <c r="P1045" s="20">
        <f>IFERROR(VLOOKUP(F1045,Sheet2!$A:$F,4,0),"")</f>
        <v>919.43</v>
      </c>
      <c r="Q1045" s="20">
        <f>IFERROR(VLOOKUP(F1045,Sheet2!$A:$F,5,0),"")</f>
        <v>948.3</v>
      </c>
      <c r="R1045" s="20">
        <f>IFERROR(VLOOKUP(F1045,Sheet2!$A:$F,6,0),"")</f>
        <v>1030.25</v>
      </c>
      <c r="S1045" s="48">
        <f t="shared" si="211"/>
        <v>827487</v>
      </c>
      <c r="T1045" s="48">
        <f t="shared" si="212"/>
        <v>0</v>
      </c>
      <c r="U1045" s="48">
        <f t="shared" si="213"/>
        <v>0</v>
      </c>
      <c r="V1045" s="48">
        <f t="shared" si="214"/>
        <v>827487</v>
      </c>
      <c r="W1045" s="48">
        <f t="shared" si="215"/>
        <v>433350</v>
      </c>
      <c r="X1045" s="48">
        <f t="shared" si="216"/>
        <v>6075</v>
      </c>
      <c r="Y1045" s="48">
        <f t="shared" si="217"/>
        <v>12669.12</v>
      </c>
      <c r="Z1045" s="48">
        <f t="shared" si="218"/>
        <v>1266.9120000000003</v>
      </c>
      <c r="AA1045" s="48">
        <f t="shared" si="219"/>
        <v>12808.480320000002</v>
      </c>
      <c r="AB1045" s="42">
        <f t="shared" si="220"/>
        <v>1293656.5123200002</v>
      </c>
    </row>
    <row r="1046" spans="1:28" x14ac:dyDescent="0.25">
      <c r="A1046" s="41">
        <v>45418</v>
      </c>
      <c r="B1046" s="44" t="str">
        <f t="shared" si="209"/>
        <v>May</v>
      </c>
      <c r="C1046" s="16" t="s">
        <v>26</v>
      </c>
      <c r="D1046" s="16"/>
      <c r="E1046" s="16" t="s">
        <v>39</v>
      </c>
      <c r="F1046" s="16" t="s">
        <v>222</v>
      </c>
      <c r="G1046" s="20" t="str">
        <f>IFERROR(VLOOKUP(F1046,Sheet2!A:F,2,0),"")</f>
        <v>Khasa Santra</v>
      </c>
      <c r="H1046" s="44">
        <f>IFERROR(VLOOKUP(F1046,Sheet2!A:G,7,0),"")</f>
        <v>50</v>
      </c>
      <c r="I1046" s="56">
        <f t="shared" si="221"/>
        <v>2250</v>
      </c>
      <c r="J1046" s="17">
        <v>129</v>
      </c>
      <c r="K1046" s="21">
        <v>0</v>
      </c>
      <c r="L1046" s="21">
        <v>400</v>
      </c>
      <c r="M1046" s="21">
        <v>100</v>
      </c>
      <c r="N1046" s="19">
        <f t="shared" si="210"/>
        <v>500</v>
      </c>
      <c r="O1046" s="20">
        <v>1</v>
      </c>
      <c r="P1046" s="20">
        <f>IFERROR(VLOOKUP(F1046,Sheet2!$A:$F,4,0),"")</f>
        <v>919.43</v>
      </c>
      <c r="Q1046" s="20">
        <f>IFERROR(VLOOKUP(F1046,Sheet2!$A:$F,5,0),"")</f>
        <v>948.3</v>
      </c>
      <c r="R1046" s="20">
        <f>IFERROR(VLOOKUP(F1046,Sheet2!$A:$F,6,0),"")</f>
        <v>1030.25</v>
      </c>
      <c r="S1046" s="48">
        <f t="shared" si="211"/>
        <v>0</v>
      </c>
      <c r="T1046" s="48">
        <f t="shared" si="212"/>
        <v>379320</v>
      </c>
      <c r="U1046" s="48">
        <f t="shared" si="213"/>
        <v>103025</v>
      </c>
      <c r="V1046" s="48">
        <f t="shared" si="214"/>
        <v>482345</v>
      </c>
      <c r="W1046" s="48">
        <f t="shared" si="215"/>
        <v>240750</v>
      </c>
      <c r="X1046" s="48">
        <f t="shared" si="216"/>
        <v>3375</v>
      </c>
      <c r="Y1046" s="48">
        <f t="shared" si="217"/>
        <v>7264.7</v>
      </c>
      <c r="Z1046" s="48">
        <f t="shared" si="218"/>
        <v>726.47</v>
      </c>
      <c r="AA1046" s="48">
        <f t="shared" si="219"/>
        <v>7344.6116999999995</v>
      </c>
      <c r="AB1046" s="42">
        <f t="shared" si="220"/>
        <v>741805.78169999993</v>
      </c>
    </row>
    <row r="1047" spans="1:28" x14ac:dyDescent="0.25">
      <c r="A1047" s="41">
        <v>45418</v>
      </c>
      <c r="B1047" s="44" t="str">
        <f t="shared" si="209"/>
        <v>May</v>
      </c>
      <c r="C1047" s="16" t="s">
        <v>26</v>
      </c>
      <c r="D1047" s="16"/>
      <c r="E1047" s="16" t="s">
        <v>43</v>
      </c>
      <c r="F1047" s="16" t="s">
        <v>213</v>
      </c>
      <c r="G1047" s="20" t="str">
        <f>IFERROR(VLOOKUP(F1047,Sheet2!A:F,2,0),"")</f>
        <v>Malwa</v>
      </c>
      <c r="H1047" s="44">
        <f>IFERROR(VLOOKUP(F1047,Sheet2!A:G,7,0),"")</f>
        <v>50</v>
      </c>
      <c r="I1047" s="56">
        <f t="shared" si="221"/>
        <v>2700</v>
      </c>
      <c r="J1047" s="17">
        <v>130</v>
      </c>
      <c r="K1047" s="21">
        <v>600</v>
      </c>
      <c r="L1047" s="21">
        <v>0</v>
      </c>
      <c r="M1047" s="21">
        <v>0</v>
      </c>
      <c r="N1047" s="19">
        <f t="shared" si="210"/>
        <v>600</v>
      </c>
      <c r="O1047" s="20">
        <v>1</v>
      </c>
      <c r="P1047" s="20">
        <f>IFERROR(VLOOKUP(F1047,Sheet2!$A:$F,4,0),"")</f>
        <v>919.43</v>
      </c>
      <c r="Q1047" s="20">
        <f>IFERROR(VLOOKUP(F1047,Sheet2!$A:$F,5,0),"")</f>
        <v>948.3</v>
      </c>
      <c r="R1047" s="20">
        <f>IFERROR(VLOOKUP(F1047,Sheet2!$A:$F,6,0),"")</f>
        <v>1030.25</v>
      </c>
      <c r="S1047" s="48">
        <f t="shared" si="211"/>
        <v>551658</v>
      </c>
      <c r="T1047" s="48">
        <f t="shared" si="212"/>
        <v>0</v>
      </c>
      <c r="U1047" s="48">
        <f t="shared" si="213"/>
        <v>0</v>
      </c>
      <c r="V1047" s="48">
        <f t="shared" si="214"/>
        <v>551658</v>
      </c>
      <c r="W1047" s="48">
        <f t="shared" si="215"/>
        <v>288900</v>
      </c>
      <c r="X1047" s="48">
        <f t="shared" si="216"/>
        <v>4050</v>
      </c>
      <c r="Y1047" s="48">
        <f t="shared" si="217"/>
        <v>8446.08</v>
      </c>
      <c r="Z1047" s="48">
        <f t="shared" si="218"/>
        <v>844.60800000000006</v>
      </c>
      <c r="AA1047" s="48">
        <f t="shared" si="219"/>
        <v>8538.9868800000004</v>
      </c>
      <c r="AB1047" s="42">
        <f t="shared" si="220"/>
        <v>862437.67487999995</v>
      </c>
    </row>
    <row r="1048" spans="1:28" x14ac:dyDescent="0.25">
      <c r="A1048" s="41">
        <v>45418</v>
      </c>
      <c r="B1048" s="44" t="str">
        <f t="shared" si="209"/>
        <v>May</v>
      </c>
      <c r="C1048" s="16" t="s">
        <v>26</v>
      </c>
      <c r="D1048" s="16"/>
      <c r="E1048" s="16" t="s">
        <v>43</v>
      </c>
      <c r="F1048" s="16" t="s">
        <v>213</v>
      </c>
      <c r="G1048" s="20" t="str">
        <f>IFERROR(VLOOKUP(F1048,Sheet2!A:F,2,0),"")</f>
        <v>Malwa</v>
      </c>
      <c r="H1048" s="44">
        <f>IFERROR(VLOOKUP(F1048,Sheet2!A:G,7,0),"")</f>
        <v>50</v>
      </c>
      <c r="I1048" s="56">
        <f t="shared" si="221"/>
        <v>3600</v>
      </c>
      <c r="J1048" s="17">
        <v>131</v>
      </c>
      <c r="K1048" s="21">
        <v>0</v>
      </c>
      <c r="L1048" s="21">
        <v>500</v>
      </c>
      <c r="M1048" s="21">
        <v>300</v>
      </c>
      <c r="N1048" s="19">
        <f t="shared" si="210"/>
        <v>800</v>
      </c>
      <c r="O1048" s="20">
        <v>1</v>
      </c>
      <c r="P1048" s="20">
        <f>IFERROR(VLOOKUP(F1048,Sheet2!$A:$F,4,0),"")</f>
        <v>919.43</v>
      </c>
      <c r="Q1048" s="20">
        <f>IFERROR(VLOOKUP(F1048,Sheet2!$A:$F,5,0),"")</f>
        <v>948.3</v>
      </c>
      <c r="R1048" s="20">
        <f>IFERROR(VLOOKUP(F1048,Sheet2!$A:$F,6,0),"")</f>
        <v>1030.25</v>
      </c>
      <c r="S1048" s="48">
        <f t="shared" si="211"/>
        <v>0</v>
      </c>
      <c r="T1048" s="48">
        <f t="shared" si="212"/>
        <v>474150</v>
      </c>
      <c r="U1048" s="48">
        <f t="shared" si="213"/>
        <v>309075</v>
      </c>
      <c r="V1048" s="48">
        <f t="shared" si="214"/>
        <v>783225</v>
      </c>
      <c r="W1048" s="48">
        <f t="shared" si="215"/>
        <v>385200</v>
      </c>
      <c r="X1048" s="48">
        <f t="shared" si="216"/>
        <v>5400</v>
      </c>
      <c r="Y1048" s="48">
        <f t="shared" si="217"/>
        <v>11738.25</v>
      </c>
      <c r="Z1048" s="48">
        <f t="shared" si="218"/>
        <v>1173.825</v>
      </c>
      <c r="AA1048" s="48">
        <f t="shared" si="219"/>
        <v>11867.37075</v>
      </c>
      <c r="AB1048" s="42">
        <f t="shared" si="220"/>
        <v>1198604.44575</v>
      </c>
    </row>
    <row r="1049" spans="1:28" x14ac:dyDescent="0.25">
      <c r="A1049" s="41">
        <v>45418</v>
      </c>
      <c r="B1049" s="44" t="str">
        <f t="shared" si="209"/>
        <v>May</v>
      </c>
      <c r="C1049" s="16" t="s">
        <v>3</v>
      </c>
      <c r="D1049" s="16"/>
      <c r="E1049" s="16" t="s">
        <v>121</v>
      </c>
      <c r="F1049" s="16" t="s">
        <v>217</v>
      </c>
      <c r="G1049" s="20" t="str">
        <f>IFERROR(VLOOKUP(F1049,Sheet2!A:F,2,0),"")</f>
        <v>Dollar Rum</v>
      </c>
      <c r="H1049" s="44">
        <f>IFERROR(VLOOKUP(F1049,Sheet2!A:G,7,0),"")</f>
        <v>65</v>
      </c>
      <c r="I1049" s="56">
        <f t="shared" si="221"/>
        <v>7020</v>
      </c>
      <c r="J1049" s="17">
        <v>250</v>
      </c>
      <c r="K1049" s="21">
        <v>600</v>
      </c>
      <c r="L1049" s="21">
        <v>0</v>
      </c>
      <c r="M1049" s="21">
        <v>600</v>
      </c>
      <c r="N1049" s="19">
        <f t="shared" si="210"/>
        <v>1200</v>
      </c>
      <c r="O1049" s="20">
        <v>1</v>
      </c>
      <c r="P1049" s="20">
        <f>IFERROR(VLOOKUP(F1049,Sheet2!$A:$F,4,0),"")</f>
        <v>1161.27</v>
      </c>
      <c r="Q1049" s="20">
        <f>IFERROR(VLOOKUP(F1049,Sheet2!$A:$F,5,0),"")</f>
        <v>1190.1300000000001</v>
      </c>
      <c r="R1049" s="20">
        <f>IFERROR(VLOOKUP(F1049,Sheet2!$A:$F,6,0),"")</f>
        <v>1272.08</v>
      </c>
      <c r="S1049" s="48">
        <f t="shared" si="211"/>
        <v>696762</v>
      </c>
      <c r="T1049" s="48">
        <f t="shared" si="212"/>
        <v>0</v>
      </c>
      <c r="U1049" s="48">
        <f t="shared" si="213"/>
        <v>763248</v>
      </c>
      <c r="V1049" s="48">
        <f t="shared" si="214"/>
        <v>1460010</v>
      </c>
      <c r="W1049" s="48">
        <f t="shared" si="215"/>
        <v>751140</v>
      </c>
      <c r="X1049" s="48">
        <f t="shared" si="216"/>
        <v>10530</v>
      </c>
      <c r="Y1049" s="48">
        <f t="shared" si="217"/>
        <v>22216.799999999999</v>
      </c>
      <c r="Z1049" s="48">
        <f t="shared" si="218"/>
        <v>2221.6799999999998</v>
      </c>
      <c r="AA1049" s="48">
        <f t="shared" si="219"/>
        <v>22461.184799999999</v>
      </c>
      <c r="AB1049" s="42">
        <f t="shared" si="220"/>
        <v>2268579.6647999999</v>
      </c>
    </row>
    <row r="1050" spans="1:28" x14ac:dyDescent="0.25">
      <c r="A1050" s="41">
        <v>45418</v>
      </c>
      <c r="B1050" s="44" t="str">
        <f t="shared" si="209"/>
        <v>May</v>
      </c>
      <c r="C1050" s="16" t="s">
        <v>3</v>
      </c>
      <c r="D1050" s="16"/>
      <c r="E1050" s="16" t="s">
        <v>20</v>
      </c>
      <c r="F1050" s="16" t="s">
        <v>216</v>
      </c>
      <c r="G1050" s="20" t="str">
        <f>IFERROR(VLOOKUP(F1050,Sheet2!A:F,2,0),"")</f>
        <v>Jugni Saunfi</v>
      </c>
      <c r="H1050" s="44">
        <f>IFERROR(VLOOKUP(F1050,Sheet2!A:G,7,0),"")</f>
        <v>50</v>
      </c>
      <c r="I1050" s="56">
        <f t="shared" si="221"/>
        <v>1800</v>
      </c>
      <c r="J1050" s="17">
        <v>251</v>
      </c>
      <c r="K1050" s="21">
        <v>400</v>
      </c>
      <c r="L1050" s="21">
        <v>0</v>
      </c>
      <c r="M1050" s="21">
        <v>0</v>
      </c>
      <c r="N1050" s="19">
        <f t="shared" si="210"/>
        <v>400</v>
      </c>
      <c r="O1050" s="20">
        <v>1</v>
      </c>
      <c r="P1050" s="20">
        <f>IFERROR(VLOOKUP(F1050,Sheet2!$A:$F,4,0),"")</f>
        <v>919.43</v>
      </c>
      <c r="Q1050" s="20">
        <f>IFERROR(VLOOKUP(F1050,Sheet2!$A:$F,5,0),"")</f>
        <v>948.3</v>
      </c>
      <c r="R1050" s="20">
        <f>IFERROR(VLOOKUP(F1050,Sheet2!$A:$F,6,0),"")</f>
        <v>1030.25</v>
      </c>
      <c r="S1050" s="48">
        <f t="shared" si="211"/>
        <v>367772</v>
      </c>
      <c r="T1050" s="48">
        <f t="shared" si="212"/>
        <v>0</v>
      </c>
      <c r="U1050" s="48">
        <f t="shared" si="213"/>
        <v>0</v>
      </c>
      <c r="V1050" s="48">
        <f t="shared" si="214"/>
        <v>367772</v>
      </c>
      <c r="W1050" s="48">
        <f t="shared" si="215"/>
        <v>192600</v>
      </c>
      <c r="X1050" s="48">
        <f t="shared" si="216"/>
        <v>2700</v>
      </c>
      <c r="Y1050" s="48">
        <f t="shared" si="217"/>
        <v>5630.72</v>
      </c>
      <c r="Z1050" s="48">
        <f t="shared" si="218"/>
        <v>563.072</v>
      </c>
      <c r="AA1050" s="48">
        <f t="shared" si="219"/>
        <v>5692.6579200000006</v>
      </c>
      <c r="AB1050" s="42">
        <f t="shared" si="220"/>
        <v>574958.44992000004</v>
      </c>
    </row>
    <row r="1051" spans="1:28" x14ac:dyDescent="0.25">
      <c r="A1051" s="41">
        <v>45418</v>
      </c>
      <c r="B1051" s="44" t="str">
        <f t="shared" si="209"/>
        <v>May</v>
      </c>
      <c r="C1051" s="16" t="s">
        <v>3</v>
      </c>
      <c r="D1051" s="16"/>
      <c r="E1051" s="16" t="s">
        <v>76</v>
      </c>
      <c r="F1051" s="16" t="s">
        <v>216</v>
      </c>
      <c r="G1051" s="20" t="str">
        <f>IFERROR(VLOOKUP(F1051,Sheet2!A:F,2,0),"")</f>
        <v>Jugni Saunfi</v>
      </c>
      <c r="H1051" s="44">
        <f>IFERROR(VLOOKUP(F1051,Sheet2!A:G,7,0),"")</f>
        <v>50</v>
      </c>
      <c r="I1051" s="56">
        <f t="shared" si="221"/>
        <v>1350</v>
      </c>
      <c r="J1051" s="17">
        <v>252</v>
      </c>
      <c r="K1051" s="21">
        <v>300</v>
      </c>
      <c r="L1051" s="21">
        <v>0</v>
      </c>
      <c r="M1051" s="21">
        <v>0</v>
      </c>
      <c r="N1051" s="19">
        <f t="shared" si="210"/>
        <v>300</v>
      </c>
      <c r="O1051" s="20">
        <v>1</v>
      </c>
      <c r="P1051" s="20">
        <f>IFERROR(VLOOKUP(F1051,Sheet2!$A:$F,4,0),"")</f>
        <v>919.43</v>
      </c>
      <c r="Q1051" s="20">
        <f>IFERROR(VLOOKUP(F1051,Sheet2!$A:$F,5,0),"")</f>
        <v>948.3</v>
      </c>
      <c r="R1051" s="20">
        <f>IFERROR(VLOOKUP(F1051,Sheet2!$A:$F,6,0),"")</f>
        <v>1030.25</v>
      </c>
      <c r="S1051" s="48">
        <f t="shared" si="211"/>
        <v>275829</v>
      </c>
      <c r="T1051" s="48">
        <f t="shared" si="212"/>
        <v>0</v>
      </c>
      <c r="U1051" s="48">
        <f t="shared" si="213"/>
        <v>0</v>
      </c>
      <c r="V1051" s="48">
        <f t="shared" si="214"/>
        <v>275829</v>
      </c>
      <c r="W1051" s="48">
        <f t="shared" si="215"/>
        <v>144450</v>
      </c>
      <c r="X1051" s="48">
        <f t="shared" si="216"/>
        <v>2025</v>
      </c>
      <c r="Y1051" s="48">
        <f t="shared" si="217"/>
        <v>4223.04</v>
      </c>
      <c r="Z1051" s="48">
        <f t="shared" si="218"/>
        <v>422.30400000000003</v>
      </c>
      <c r="AA1051" s="48">
        <f t="shared" si="219"/>
        <v>4269.4934400000002</v>
      </c>
      <c r="AB1051" s="42">
        <f t="shared" si="220"/>
        <v>431218.83743999997</v>
      </c>
    </row>
    <row r="1052" spans="1:28" x14ac:dyDescent="0.25">
      <c r="A1052" s="41">
        <v>45418</v>
      </c>
      <c r="B1052" s="44" t="str">
        <f t="shared" si="209"/>
        <v>May</v>
      </c>
      <c r="C1052" s="16" t="s">
        <v>3</v>
      </c>
      <c r="D1052" s="16"/>
      <c r="E1052" s="16" t="s">
        <v>42</v>
      </c>
      <c r="F1052" s="16" t="s">
        <v>217</v>
      </c>
      <c r="G1052" s="20" t="str">
        <f>IFERROR(VLOOKUP(F1052,Sheet2!A:F,2,0),"")</f>
        <v>Dollar Rum</v>
      </c>
      <c r="H1052" s="44">
        <f>IFERROR(VLOOKUP(F1052,Sheet2!A:G,7,0),"")</f>
        <v>65</v>
      </c>
      <c r="I1052" s="56">
        <f t="shared" si="221"/>
        <v>1755</v>
      </c>
      <c r="J1052" s="17">
        <v>253</v>
      </c>
      <c r="K1052" s="21">
        <v>300</v>
      </c>
      <c r="L1052" s="21">
        <v>0</v>
      </c>
      <c r="M1052" s="21">
        <v>0</v>
      </c>
      <c r="N1052" s="19">
        <f t="shared" si="210"/>
        <v>300</v>
      </c>
      <c r="O1052" s="20">
        <v>1</v>
      </c>
      <c r="P1052" s="20">
        <f>IFERROR(VLOOKUP(F1052,Sheet2!$A:$F,4,0),"")</f>
        <v>1161.27</v>
      </c>
      <c r="Q1052" s="20">
        <f>IFERROR(VLOOKUP(F1052,Sheet2!$A:$F,5,0),"")</f>
        <v>1190.1300000000001</v>
      </c>
      <c r="R1052" s="20">
        <f>IFERROR(VLOOKUP(F1052,Sheet2!$A:$F,6,0),"")</f>
        <v>1272.08</v>
      </c>
      <c r="S1052" s="48">
        <f t="shared" si="211"/>
        <v>348381</v>
      </c>
      <c r="T1052" s="48">
        <f t="shared" si="212"/>
        <v>0</v>
      </c>
      <c r="U1052" s="48">
        <f t="shared" si="213"/>
        <v>0</v>
      </c>
      <c r="V1052" s="48">
        <f t="shared" si="214"/>
        <v>348381</v>
      </c>
      <c r="W1052" s="48">
        <f t="shared" si="215"/>
        <v>187785</v>
      </c>
      <c r="X1052" s="48">
        <f t="shared" si="216"/>
        <v>2632.5</v>
      </c>
      <c r="Y1052" s="48">
        <f t="shared" si="217"/>
        <v>5387.9849999999997</v>
      </c>
      <c r="Z1052" s="48">
        <f t="shared" si="218"/>
        <v>538.79849999999999</v>
      </c>
      <c r="AA1052" s="48">
        <f t="shared" si="219"/>
        <v>5447.2528350000002</v>
      </c>
      <c r="AB1052" s="42">
        <f t="shared" si="220"/>
        <v>550172.53633500007</v>
      </c>
    </row>
    <row r="1053" spans="1:28" x14ac:dyDescent="0.25">
      <c r="A1053" s="41">
        <v>45418</v>
      </c>
      <c r="B1053" s="44" t="str">
        <f t="shared" si="209"/>
        <v>May</v>
      </c>
      <c r="C1053" s="16" t="s">
        <v>53</v>
      </c>
      <c r="D1053" s="16"/>
      <c r="E1053" s="16" t="s">
        <v>56</v>
      </c>
      <c r="F1053" s="16" t="s">
        <v>219</v>
      </c>
      <c r="G1053" s="20" t="str">
        <f>IFERROR(VLOOKUP(F1053,Sheet2!A:F,2,0),"")</f>
        <v>Club Whiskey</v>
      </c>
      <c r="H1053" s="44">
        <f>IFERROR(VLOOKUP(F1053,Sheet2!A:G,7,0),"")</f>
        <v>65</v>
      </c>
      <c r="I1053" s="56">
        <f t="shared" si="221"/>
        <v>2632.5</v>
      </c>
      <c r="J1053" s="17">
        <v>101</v>
      </c>
      <c r="K1053" s="21">
        <v>300</v>
      </c>
      <c r="L1053" s="21">
        <v>0</v>
      </c>
      <c r="M1053" s="21">
        <v>150</v>
      </c>
      <c r="N1053" s="19">
        <f t="shared" si="210"/>
        <v>450</v>
      </c>
      <c r="O1053" s="20">
        <v>1</v>
      </c>
      <c r="P1053" s="20">
        <f>IFERROR(VLOOKUP(F1053,Sheet2!$A:$F,4,0),"")</f>
        <v>1160.02</v>
      </c>
      <c r="Q1053" s="20">
        <f>IFERROR(VLOOKUP(F1053,Sheet2!$A:$F,5,0),"")</f>
        <v>1188.9000000000001</v>
      </c>
      <c r="R1053" s="20">
        <f>IFERROR(VLOOKUP(F1053,Sheet2!$A:$F,6,0),"")</f>
        <v>1270.83</v>
      </c>
      <c r="S1053" s="48">
        <f t="shared" si="211"/>
        <v>348006</v>
      </c>
      <c r="T1053" s="48">
        <f t="shared" si="212"/>
        <v>0</v>
      </c>
      <c r="U1053" s="48">
        <f t="shared" si="213"/>
        <v>190624.5</v>
      </c>
      <c r="V1053" s="48">
        <f t="shared" si="214"/>
        <v>538630.5</v>
      </c>
      <c r="W1053" s="48">
        <f t="shared" si="215"/>
        <v>281677.5</v>
      </c>
      <c r="X1053" s="48">
        <f t="shared" si="216"/>
        <v>3948.75</v>
      </c>
      <c r="Y1053" s="48">
        <f t="shared" si="217"/>
        <v>8242.567500000001</v>
      </c>
      <c r="Z1053" s="48">
        <f t="shared" si="218"/>
        <v>824.25675000000012</v>
      </c>
      <c r="AA1053" s="48">
        <f t="shared" si="219"/>
        <v>8333.2357424999991</v>
      </c>
      <c r="AB1053" s="42">
        <f t="shared" si="220"/>
        <v>841656.8099925</v>
      </c>
    </row>
    <row r="1054" spans="1:28" x14ac:dyDescent="0.25">
      <c r="A1054" s="41">
        <v>45418</v>
      </c>
      <c r="B1054" s="44" t="str">
        <f t="shared" si="209"/>
        <v>May</v>
      </c>
      <c r="C1054" s="16" t="s">
        <v>53</v>
      </c>
      <c r="D1054" s="16"/>
      <c r="E1054" s="16" t="s">
        <v>141</v>
      </c>
      <c r="F1054" s="16" t="s">
        <v>219</v>
      </c>
      <c r="G1054" s="20" t="str">
        <f>IFERROR(VLOOKUP(F1054,Sheet2!A:F,2,0),"")</f>
        <v>Club Whiskey</v>
      </c>
      <c r="H1054" s="44">
        <f>IFERROR(VLOOKUP(F1054,Sheet2!A:G,7,0),"")</f>
        <v>65</v>
      </c>
      <c r="I1054" s="56">
        <f t="shared" si="221"/>
        <v>877.5</v>
      </c>
      <c r="J1054" s="17">
        <v>102</v>
      </c>
      <c r="K1054" s="21">
        <v>100</v>
      </c>
      <c r="L1054" s="21">
        <v>50</v>
      </c>
      <c r="M1054" s="21">
        <v>0</v>
      </c>
      <c r="N1054" s="19">
        <f t="shared" si="210"/>
        <v>150</v>
      </c>
      <c r="O1054" s="20">
        <v>1</v>
      </c>
      <c r="P1054" s="20">
        <f>IFERROR(VLOOKUP(F1054,Sheet2!$A:$F,4,0),"")</f>
        <v>1160.02</v>
      </c>
      <c r="Q1054" s="20">
        <f>IFERROR(VLOOKUP(F1054,Sheet2!$A:$F,5,0),"")</f>
        <v>1188.9000000000001</v>
      </c>
      <c r="R1054" s="20">
        <f>IFERROR(VLOOKUP(F1054,Sheet2!$A:$F,6,0),"")</f>
        <v>1270.83</v>
      </c>
      <c r="S1054" s="48">
        <f t="shared" si="211"/>
        <v>116002</v>
      </c>
      <c r="T1054" s="48">
        <f t="shared" si="212"/>
        <v>59445.000000000007</v>
      </c>
      <c r="U1054" s="48">
        <f t="shared" si="213"/>
        <v>0</v>
      </c>
      <c r="V1054" s="48">
        <f t="shared" si="214"/>
        <v>175447</v>
      </c>
      <c r="W1054" s="48">
        <f t="shared" si="215"/>
        <v>93892.5</v>
      </c>
      <c r="X1054" s="48">
        <f t="shared" si="216"/>
        <v>1316.25</v>
      </c>
      <c r="Y1054" s="48">
        <f t="shared" si="217"/>
        <v>2706.5574999999999</v>
      </c>
      <c r="Z1054" s="48">
        <f t="shared" si="218"/>
        <v>270.65575000000001</v>
      </c>
      <c r="AA1054" s="48">
        <f t="shared" si="219"/>
        <v>2736.3296324999997</v>
      </c>
      <c r="AB1054" s="42">
        <f t="shared" si="220"/>
        <v>276369.29288249998</v>
      </c>
    </row>
    <row r="1055" spans="1:28" x14ac:dyDescent="0.25">
      <c r="A1055" s="41">
        <v>45418</v>
      </c>
      <c r="B1055" s="44" t="str">
        <f t="shared" si="209"/>
        <v>May</v>
      </c>
      <c r="C1055" s="16" t="s">
        <v>53</v>
      </c>
      <c r="D1055" s="16"/>
      <c r="E1055" s="16" t="s">
        <v>135</v>
      </c>
      <c r="F1055" s="16" t="s">
        <v>219</v>
      </c>
      <c r="G1055" s="20" t="str">
        <f>IFERROR(VLOOKUP(F1055,Sheet2!A:F,2,0),"")</f>
        <v>Club Whiskey</v>
      </c>
      <c r="H1055" s="44">
        <f>IFERROR(VLOOKUP(F1055,Sheet2!A:G,7,0),"")</f>
        <v>65</v>
      </c>
      <c r="I1055" s="56">
        <f t="shared" si="221"/>
        <v>292.5</v>
      </c>
      <c r="J1055" s="17">
        <v>103</v>
      </c>
      <c r="K1055" s="21">
        <v>0</v>
      </c>
      <c r="L1055" s="21">
        <v>50</v>
      </c>
      <c r="M1055" s="21">
        <v>0</v>
      </c>
      <c r="N1055" s="19">
        <f t="shared" si="210"/>
        <v>50</v>
      </c>
      <c r="O1055" s="20">
        <v>1</v>
      </c>
      <c r="P1055" s="20">
        <f>IFERROR(VLOOKUP(F1055,Sheet2!$A:$F,4,0),"")</f>
        <v>1160.02</v>
      </c>
      <c r="Q1055" s="20">
        <f>IFERROR(VLOOKUP(F1055,Sheet2!$A:$F,5,0),"")</f>
        <v>1188.9000000000001</v>
      </c>
      <c r="R1055" s="20">
        <f>IFERROR(VLOOKUP(F1055,Sheet2!$A:$F,6,0),"")</f>
        <v>1270.83</v>
      </c>
      <c r="S1055" s="48">
        <f t="shared" si="211"/>
        <v>0</v>
      </c>
      <c r="T1055" s="48">
        <f t="shared" si="212"/>
        <v>59445.000000000007</v>
      </c>
      <c r="U1055" s="48">
        <f t="shared" si="213"/>
        <v>0</v>
      </c>
      <c r="V1055" s="48">
        <f t="shared" si="214"/>
        <v>59445.000000000007</v>
      </c>
      <c r="W1055" s="48">
        <f t="shared" si="215"/>
        <v>31297.5</v>
      </c>
      <c r="X1055" s="48">
        <f t="shared" si="216"/>
        <v>438.75</v>
      </c>
      <c r="Y1055" s="48">
        <f t="shared" si="217"/>
        <v>911.8125</v>
      </c>
      <c r="Z1055" s="48">
        <f t="shared" si="218"/>
        <v>91.181250000000006</v>
      </c>
      <c r="AA1055" s="48">
        <f t="shared" si="219"/>
        <v>921.84243749999996</v>
      </c>
      <c r="AB1055" s="42">
        <f t="shared" si="220"/>
        <v>93106.086187499997</v>
      </c>
    </row>
    <row r="1056" spans="1:28" x14ac:dyDescent="0.25">
      <c r="A1056" s="41">
        <v>45418</v>
      </c>
      <c r="B1056" s="44" t="str">
        <f t="shared" si="209"/>
        <v>May</v>
      </c>
      <c r="C1056" s="16" t="s">
        <v>53</v>
      </c>
      <c r="D1056" s="16"/>
      <c r="E1056" s="16" t="s">
        <v>93</v>
      </c>
      <c r="F1056" s="16" t="s">
        <v>219</v>
      </c>
      <c r="G1056" s="20" t="str">
        <f>IFERROR(VLOOKUP(F1056,Sheet2!A:F,2,0),"")</f>
        <v>Club Whiskey</v>
      </c>
      <c r="H1056" s="44">
        <f>IFERROR(VLOOKUP(F1056,Sheet2!A:G,7,0),"")</f>
        <v>65</v>
      </c>
      <c r="I1056" s="56">
        <f t="shared" si="221"/>
        <v>6142.5</v>
      </c>
      <c r="J1056" s="17">
        <v>104</v>
      </c>
      <c r="K1056" s="21">
        <v>1050</v>
      </c>
      <c r="L1056" s="21">
        <v>0</v>
      </c>
      <c r="M1056" s="21">
        <v>0</v>
      </c>
      <c r="N1056" s="19">
        <f t="shared" si="210"/>
        <v>1050</v>
      </c>
      <c r="O1056" s="20">
        <v>1</v>
      </c>
      <c r="P1056" s="20">
        <f>IFERROR(VLOOKUP(F1056,Sheet2!$A:$F,4,0),"")</f>
        <v>1160.02</v>
      </c>
      <c r="Q1056" s="20">
        <f>IFERROR(VLOOKUP(F1056,Sheet2!$A:$F,5,0),"")</f>
        <v>1188.9000000000001</v>
      </c>
      <c r="R1056" s="20">
        <f>IFERROR(VLOOKUP(F1056,Sheet2!$A:$F,6,0),"")</f>
        <v>1270.83</v>
      </c>
      <c r="S1056" s="48">
        <f t="shared" si="211"/>
        <v>1218021</v>
      </c>
      <c r="T1056" s="48">
        <f t="shared" si="212"/>
        <v>0</v>
      </c>
      <c r="U1056" s="48">
        <f t="shared" si="213"/>
        <v>0</v>
      </c>
      <c r="V1056" s="48">
        <f t="shared" si="214"/>
        <v>1218021</v>
      </c>
      <c r="W1056" s="48">
        <f t="shared" si="215"/>
        <v>657247.5</v>
      </c>
      <c r="X1056" s="48">
        <f t="shared" si="216"/>
        <v>9213.75</v>
      </c>
      <c r="Y1056" s="48">
        <f t="shared" si="217"/>
        <v>18844.822500000002</v>
      </c>
      <c r="Z1056" s="48">
        <f t="shared" si="218"/>
        <v>1884.4822500000002</v>
      </c>
      <c r="AA1056" s="48">
        <f t="shared" si="219"/>
        <v>19052.115547499998</v>
      </c>
      <c r="AB1056" s="42">
        <f t="shared" si="220"/>
        <v>1924263.6702975</v>
      </c>
    </row>
    <row r="1057" spans="1:28" x14ac:dyDescent="0.25">
      <c r="A1057" s="41">
        <v>45418</v>
      </c>
      <c r="B1057" s="44" t="str">
        <f t="shared" si="209"/>
        <v>May</v>
      </c>
      <c r="C1057" s="16" t="s">
        <v>53</v>
      </c>
      <c r="D1057" s="16"/>
      <c r="E1057" s="16" t="s">
        <v>82</v>
      </c>
      <c r="F1057" s="16" t="s">
        <v>219</v>
      </c>
      <c r="G1057" s="20" t="str">
        <f>IFERROR(VLOOKUP(F1057,Sheet2!A:F,2,0),"")</f>
        <v>Club Whiskey</v>
      </c>
      <c r="H1057" s="44">
        <f>IFERROR(VLOOKUP(F1057,Sheet2!A:G,7,0),"")</f>
        <v>65</v>
      </c>
      <c r="I1057" s="56">
        <f t="shared" si="221"/>
        <v>2632.5</v>
      </c>
      <c r="J1057" s="17">
        <v>105</v>
      </c>
      <c r="K1057" s="21">
        <v>250</v>
      </c>
      <c r="L1057" s="21">
        <v>100</v>
      </c>
      <c r="M1057" s="21">
        <v>100</v>
      </c>
      <c r="N1057" s="19">
        <f t="shared" si="210"/>
        <v>450</v>
      </c>
      <c r="O1057" s="20">
        <v>1</v>
      </c>
      <c r="P1057" s="20">
        <f>IFERROR(VLOOKUP(F1057,Sheet2!$A:$F,4,0),"")</f>
        <v>1160.02</v>
      </c>
      <c r="Q1057" s="20">
        <f>IFERROR(VLOOKUP(F1057,Sheet2!$A:$F,5,0),"")</f>
        <v>1188.9000000000001</v>
      </c>
      <c r="R1057" s="20">
        <f>IFERROR(VLOOKUP(F1057,Sheet2!$A:$F,6,0),"")</f>
        <v>1270.83</v>
      </c>
      <c r="S1057" s="48">
        <f t="shared" si="211"/>
        <v>290005</v>
      </c>
      <c r="T1057" s="48">
        <f t="shared" si="212"/>
        <v>118890.00000000001</v>
      </c>
      <c r="U1057" s="48">
        <f t="shared" si="213"/>
        <v>127083</v>
      </c>
      <c r="V1057" s="48">
        <f t="shared" si="214"/>
        <v>535978</v>
      </c>
      <c r="W1057" s="48">
        <f t="shared" si="215"/>
        <v>281677.5</v>
      </c>
      <c r="X1057" s="48">
        <f t="shared" si="216"/>
        <v>3948.75</v>
      </c>
      <c r="Y1057" s="48">
        <f t="shared" si="217"/>
        <v>8216.0424999999996</v>
      </c>
      <c r="Z1057" s="48">
        <f t="shared" si="218"/>
        <v>821.60424999999998</v>
      </c>
      <c r="AA1057" s="48">
        <f t="shared" si="219"/>
        <v>8306.4189674999998</v>
      </c>
      <c r="AB1057" s="42">
        <f t="shared" si="220"/>
        <v>838948.31571749994</v>
      </c>
    </row>
    <row r="1058" spans="1:28" x14ac:dyDescent="0.25">
      <c r="A1058" s="41">
        <v>45418</v>
      </c>
      <c r="B1058" s="44" t="str">
        <f t="shared" si="209"/>
        <v>May</v>
      </c>
      <c r="C1058" s="16" t="s">
        <v>53</v>
      </c>
      <c r="D1058" s="16"/>
      <c r="E1058" s="16" t="s">
        <v>159</v>
      </c>
      <c r="F1058" s="16" t="s">
        <v>218</v>
      </c>
      <c r="G1058" s="20" t="str">
        <f>IFERROR(VLOOKUP(F1058,Sheet2!A:F,2,0),"")</f>
        <v>Club Rum</v>
      </c>
      <c r="H1058" s="44">
        <f>IFERROR(VLOOKUP(F1058,Sheet2!A:G,7,0),"")</f>
        <v>65</v>
      </c>
      <c r="I1058" s="56">
        <f t="shared" si="221"/>
        <v>2632.5</v>
      </c>
      <c r="J1058" s="17">
        <v>106</v>
      </c>
      <c r="K1058" s="21">
        <v>450</v>
      </c>
      <c r="L1058" s="21">
        <v>0</v>
      </c>
      <c r="M1058" s="21">
        <v>0</v>
      </c>
      <c r="N1058" s="19">
        <f t="shared" si="210"/>
        <v>450</v>
      </c>
      <c r="O1058" s="20">
        <v>1</v>
      </c>
      <c r="P1058" s="20">
        <f>IFERROR(VLOOKUP(F1058,Sheet2!$A:$F,4,0),"")</f>
        <v>1161.27</v>
      </c>
      <c r="Q1058" s="20">
        <f>IFERROR(VLOOKUP(F1058,Sheet2!$A:$F,5,0),"")</f>
        <v>1190.1300000000001</v>
      </c>
      <c r="R1058" s="20">
        <f>IFERROR(VLOOKUP(F1058,Sheet2!$A:$F,6,0),"")</f>
        <v>1272.08</v>
      </c>
      <c r="S1058" s="48">
        <f t="shared" si="211"/>
        <v>522571.5</v>
      </c>
      <c r="T1058" s="48">
        <f t="shared" si="212"/>
        <v>0</v>
      </c>
      <c r="U1058" s="48">
        <f t="shared" si="213"/>
        <v>0</v>
      </c>
      <c r="V1058" s="48">
        <f t="shared" si="214"/>
        <v>522571.5</v>
      </c>
      <c r="W1058" s="48">
        <f t="shared" si="215"/>
        <v>281677.5</v>
      </c>
      <c r="X1058" s="48">
        <f t="shared" si="216"/>
        <v>3948.75</v>
      </c>
      <c r="Y1058" s="48">
        <f t="shared" si="217"/>
        <v>8081.9775</v>
      </c>
      <c r="Z1058" s="48">
        <f t="shared" si="218"/>
        <v>808.19775000000004</v>
      </c>
      <c r="AA1058" s="48">
        <f t="shared" si="219"/>
        <v>8170.8792525000008</v>
      </c>
      <c r="AB1058" s="42">
        <f t="shared" si="220"/>
        <v>825258.8045025001</v>
      </c>
    </row>
    <row r="1059" spans="1:28" x14ac:dyDescent="0.25">
      <c r="A1059" s="41">
        <v>45418</v>
      </c>
      <c r="B1059" s="44" t="str">
        <f t="shared" si="209"/>
        <v>May</v>
      </c>
      <c r="C1059" s="16" t="s">
        <v>53</v>
      </c>
      <c r="D1059" s="16"/>
      <c r="E1059" s="16" t="s">
        <v>159</v>
      </c>
      <c r="F1059" s="16" t="s">
        <v>223</v>
      </c>
      <c r="G1059" s="20" t="str">
        <f>IFERROR(VLOOKUP(F1059,Sheet2!A:F,2,0),"")</f>
        <v>Jalwa Mota Santra</v>
      </c>
      <c r="H1059" s="44">
        <f>IFERROR(VLOOKUP(F1059,Sheet2!A:G,7,0),"")</f>
        <v>50</v>
      </c>
      <c r="I1059" s="56">
        <f t="shared" si="221"/>
        <v>450</v>
      </c>
      <c r="J1059" s="17">
        <v>106</v>
      </c>
      <c r="K1059" s="21">
        <v>100</v>
      </c>
      <c r="L1059" s="21">
        <v>0</v>
      </c>
      <c r="M1059" s="21">
        <v>0</v>
      </c>
      <c r="N1059" s="19">
        <f t="shared" si="210"/>
        <v>100</v>
      </c>
      <c r="O1059" s="20">
        <v>1</v>
      </c>
      <c r="P1059" s="20">
        <f>IFERROR(VLOOKUP(F1059,Sheet2!$A:$F,4,0),"")</f>
        <v>919.43</v>
      </c>
      <c r="Q1059" s="20">
        <f>IFERROR(VLOOKUP(F1059,Sheet2!$A:$F,5,0),"")</f>
        <v>948.3</v>
      </c>
      <c r="R1059" s="20">
        <f>IFERROR(VLOOKUP(F1059,Sheet2!$A:$F,6,0),"")</f>
        <v>1030.25</v>
      </c>
      <c r="S1059" s="48">
        <f t="shared" si="211"/>
        <v>91943</v>
      </c>
      <c r="T1059" s="48">
        <f t="shared" si="212"/>
        <v>0</v>
      </c>
      <c r="U1059" s="48">
        <f t="shared" si="213"/>
        <v>0</v>
      </c>
      <c r="V1059" s="48">
        <f t="shared" si="214"/>
        <v>91943</v>
      </c>
      <c r="W1059" s="48">
        <f t="shared" si="215"/>
        <v>48150</v>
      </c>
      <c r="X1059" s="48">
        <f t="shared" si="216"/>
        <v>675</v>
      </c>
      <c r="Y1059" s="48">
        <f t="shared" si="217"/>
        <v>1407.68</v>
      </c>
      <c r="Z1059" s="48">
        <f t="shared" si="218"/>
        <v>140.768</v>
      </c>
      <c r="AA1059" s="48">
        <f t="shared" si="219"/>
        <v>1423.1644800000001</v>
      </c>
      <c r="AB1059" s="42">
        <f t="shared" si="220"/>
        <v>143739.61248000001</v>
      </c>
    </row>
    <row r="1060" spans="1:28" x14ac:dyDescent="0.25">
      <c r="A1060" s="41">
        <v>45418</v>
      </c>
      <c r="B1060" s="44" t="str">
        <f t="shared" si="209"/>
        <v>May</v>
      </c>
      <c r="C1060" s="16" t="s">
        <v>53</v>
      </c>
      <c r="D1060" s="16"/>
      <c r="E1060" s="16" t="s">
        <v>135</v>
      </c>
      <c r="F1060" s="16" t="s">
        <v>219</v>
      </c>
      <c r="G1060" s="20" t="str">
        <f>IFERROR(VLOOKUP(F1060,Sheet2!A:F,2,0),"")</f>
        <v>Club Whiskey</v>
      </c>
      <c r="H1060" s="44">
        <f>IFERROR(VLOOKUP(F1060,Sheet2!A:G,7,0),"")</f>
        <v>65</v>
      </c>
      <c r="I1060" s="56">
        <f t="shared" si="221"/>
        <v>585</v>
      </c>
      <c r="J1060" s="17">
        <v>107</v>
      </c>
      <c r="K1060" s="21">
        <v>0</v>
      </c>
      <c r="L1060" s="21">
        <v>50</v>
      </c>
      <c r="M1060" s="21">
        <v>50</v>
      </c>
      <c r="N1060" s="19">
        <f t="shared" si="210"/>
        <v>100</v>
      </c>
      <c r="O1060" s="20">
        <v>1</v>
      </c>
      <c r="P1060" s="20">
        <f>IFERROR(VLOOKUP(F1060,Sheet2!$A:$F,4,0),"")</f>
        <v>1160.02</v>
      </c>
      <c r="Q1060" s="20">
        <f>IFERROR(VLOOKUP(F1060,Sheet2!$A:$F,5,0),"")</f>
        <v>1188.9000000000001</v>
      </c>
      <c r="R1060" s="20">
        <f>IFERROR(VLOOKUP(F1060,Sheet2!$A:$F,6,0),"")</f>
        <v>1270.83</v>
      </c>
      <c r="S1060" s="48">
        <f t="shared" si="211"/>
        <v>0</v>
      </c>
      <c r="T1060" s="48">
        <f t="shared" si="212"/>
        <v>59445.000000000007</v>
      </c>
      <c r="U1060" s="48">
        <f t="shared" si="213"/>
        <v>63541.5</v>
      </c>
      <c r="V1060" s="48">
        <f t="shared" si="214"/>
        <v>122986.5</v>
      </c>
      <c r="W1060" s="48">
        <f t="shared" si="215"/>
        <v>62595</v>
      </c>
      <c r="X1060" s="48">
        <f t="shared" si="216"/>
        <v>877.5</v>
      </c>
      <c r="Y1060" s="48">
        <f t="shared" si="217"/>
        <v>1864.5900000000001</v>
      </c>
      <c r="Z1060" s="48">
        <f t="shared" si="218"/>
        <v>186.45900000000003</v>
      </c>
      <c r="AA1060" s="48">
        <f t="shared" si="219"/>
        <v>1885.10049</v>
      </c>
      <c r="AB1060" s="42">
        <f t="shared" si="220"/>
        <v>190395.14949000001</v>
      </c>
    </row>
    <row r="1061" spans="1:28" x14ac:dyDescent="0.25">
      <c r="A1061" s="41">
        <v>45418</v>
      </c>
      <c r="B1061" s="44" t="str">
        <f t="shared" si="209"/>
        <v>May</v>
      </c>
      <c r="C1061" s="16" t="s">
        <v>113</v>
      </c>
      <c r="D1061" s="16"/>
      <c r="E1061" s="16" t="s">
        <v>111</v>
      </c>
      <c r="F1061" s="16" t="s">
        <v>223</v>
      </c>
      <c r="G1061" s="20" t="str">
        <f>IFERROR(VLOOKUP(F1061,Sheet2!A:F,2,0),"")</f>
        <v>Jalwa Mota Santra</v>
      </c>
      <c r="H1061" s="44">
        <f>IFERROR(VLOOKUP(F1061,Sheet2!A:G,7,0),"")</f>
        <v>50</v>
      </c>
      <c r="I1061" s="56">
        <f t="shared" si="221"/>
        <v>1260</v>
      </c>
      <c r="J1061" s="17">
        <v>51</v>
      </c>
      <c r="K1061" s="21">
        <v>280</v>
      </c>
      <c r="L1061" s="21">
        <v>0</v>
      </c>
      <c r="M1061" s="21">
        <v>0</v>
      </c>
      <c r="N1061" s="19">
        <f t="shared" si="210"/>
        <v>280</v>
      </c>
      <c r="O1061" s="20">
        <v>1</v>
      </c>
      <c r="P1061" s="20">
        <f>IFERROR(VLOOKUP(F1061,Sheet2!$A:$F,4,0),"")</f>
        <v>919.43</v>
      </c>
      <c r="Q1061" s="20">
        <f>IFERROR(VLOOKUP(F1061,Sheet2!$A:$F,5,0),"")</f>
        <v>948.3</v>
      </c>
      <c r="R1061" s="20">
        <f>IFERROR(VLOOKUP(F1061,Sheet2!$A:$F,6,0),"")</f>
        <v>1030.25</v>
      </c>
      <c r="S1061" s="48">
        <f t="shared" si="211"/>
        <v>257440.4</v>
      </c>
      <c r="T1061" s="48">
        <f t="shared" si="212"/>
        <v>0</v>
      </c>
      <c r="U1061" s="48">
        <f t="shared" si="213"/>
        <v>0</v>
      </c>
      <c r="V1061" s="48">
        <f t="shared" si="214"/>
        <v>257440.4</v>
      </c>
      <c r="W1061" s="48">
        <f t="shared" si="215"/>
        <v>134820</v>
      </c>
      <c r="X1061" s="48">
        <f t="shared" si="216"/>
        <v>1890</v>
      </c>
      <c r="Y1061" s="48">
        <f t="shared" si="217"/>
        <v>3941.5040000000004</v>
      </c>
      <c r="Z1061" s="48">
        <f t="shared" si="218"/>
        <v>394.15040000000005</v>
      </c>
      <c r="AA1061" s="48">
        <f t="shared" si="219"/>
        <v>3984.8605440000001</v>
      </c>
      <c r="AB1061" s="42">
        <f t="shared" si="220"/>
        <v>402470.91494400002</v>
      </c>
    </row>
    <row r="1062" spans="1:28" x14ac:dyDescent="0.25">
      <c r="A1062" s="41">
        <v>45418</v>
      </c>
      <c r="B1062" s="44" t="str">
        <f t="shared" si="209"/>
        <v>May</v>
      </c>
      <c r="C1062" s="16" t="s">
        <v>113</v>
      </c>
      <c r="D1062" s="16"/>
      <c r="E1062" s="16" t="s">
        <v>111</v>
      </c>
      <c r="F1062" s="16" t="s">
        <v>223</v>
      </c>
      <c r="G1062" s="20" t="str">
        <f>IFERROR(VLOOKUP(F1062,Sheet2!A:F,2,0),"")</f>
        <v>Jalwa Mota Santra</v>
      </c>
      <c r="H1062" s="44">
        <f>IFERROR(VLOOKUP(F1062,Sheet2!A:G,7,0),"")</f>
        <v>50</v>
      </c>
      <c r="I1062" s="56">
        <f t="shared" si="221"/>
        <v>1260</v>
      </c>
      <c r="J1062" s="17">
        <v>52</v>
      </c>
      <c r="K1062" s="21">
        <v>80</v>
      </c>
      <c r="L1062" s="21">
        <v>200</v>
      </c>
      <c r="M1062" s="21">
        <v>0</v>
      </c>
      <c r="N1062" s="19">
        <f t="shared" si="210"/>
        <v>280</v>
      </c>
      <c r="O1062" s="20">
        <v>1</v>
      </c>
      <c r="P1062" s="20">
        <f>IFERROR(VLOOKUP(F1062,Sheet2!$A:$F,4,0),"")</f>
        <v>919.43</v>
      </c>
      <c r="Q1062" s="20">
        <f>IFERROR(VLOOKUP(F1062,Sheet2!$A:$F,5,0),"")</f>
        <v>948.3</v>
      </c>
      <c r="R1062" s="20">
        <f>IFERROR(VLOOKUP(F1062,Sheet2!$A:$F,6,0),"")</f>
        <v>1030.25</v>
      </c>
      <c r="S1062" s="48">
        <f t="shared" si="211"/>
        <v>73554.399999999994</v>
      </c>
      <c r="T1062" s="48">
        <f t="shared" si="212"/>
        <v>189660</v>
      </c>
      <c r="U1062" s="48">
        <f t="shared" si="213"/>
        <v>0</v>
      </c>
      <c r="V1062" s="48">
        <f t="shared" si="214"/>
        <v>263214.40000000002</v>
      </c>
      <c r="W1062" s="48">
        <f t="shared" si="215"/>
        <v>134820</v>
      </c>
      <c r="X1062" s="48">
        <f t="shared" si="216"/>
        <v>1890</v>
      </c>
      <c r="Y1062" s="48">
        <f t="shared" si="217"/>
        <v>3999.2440000000001</v>
      </c>
      <c r="Z1062" s="48">
        <f t="shared" si="218"/>
        <v>399.92440000000005</v>
      </c>
      <c r="AA1062" s="48">
        <f t="shared" si="219"/>
        <v>4043.2356840000007</v>
      </c>
      <c r="AB1062" s="42">
        <f t="shared" si="220"/>
        <v>408366.80408400006</v>
      </c>
    </row>
    <row r="1063" spans="1:28" x14ac:dyDescent="0.25">
      <c r="A1063" s="41">
        <v>45418</v>
      </c>
      <c r="B1063" s="44" t="str">
        <f t="shared" si="209"/>
        <v>May</v>
      </c>
      <c r="C1063" s="16" t="s">
        <v>113</v>
      </c>
      <c r="D1063" s="16"/>
      <c r="E1063" s="16" t="s">
        <v>111</v>
      </c>
      <c r="F1063" s="16" t="s">
        <v>223</v>
      </c>
      <c r="G1063" s="20" t="str">
        <f>IFERROR(VLOOKUP(F1063,Sheet2!A:F,2,0),"")</f>
        <v>Jalwa Mota Santra</v>
      </c>
      <c r="H1063" s="44">
        <f>IFERROR(VLOOKUP(F1063,Sheet2!A:G,7,0),"")</f>
        <v>50</v>
      </c>
      <c r="I1063" s="56">
        <f t="shared" si="221"/>
        <v>1260</v>
      </c>
      <c r="J1063" s="17">
        <v>53</v>
      </c>
      <c r="K1063" s="21">
        <v>280</v>
      </c>
      <c r="L1063" s="21">
        <v>0</v>
      </c>
      <c r="M1063" s="21">
        <v>0</v>
      </c>
      <c r="N1063" s="19">
        <f t="shared" si="210"/>
        <v>280</v>
      </c>
      <c r="O1063" s="20">
        <v>1</v>
      </c>
      <c r="P1063" s="20">
        <f>IFERROR(VLOOKUP(F1063,Sheet2!$A:$F,4,0),"")</f>
        <v>919.43</v>
      </c>
      <c r="Q1063" s="20">
        <f>IFERROR(VLOOKUP(F1063,Sheet2!$A:$F,5,0),"")</f>
        <v>948.3</v>
      </c>
      <c r="R1063" s="20">
        <f>IFERROR(VLOOKUP(F1063,Sheet2!$A:$F,6,0),"")</f>
        <v>1030.25</v>
      </c>
      <c r="S1063" s="48">
        <f t="shared" si="211"/>
        <v>257440.4</v>
      </c>
      <c r="T1063" s="48">
        <f t="shared" si="212"/>
        <v>0</v>
      </c>
      <c r="U1063" s="48">
        <f t="shared" si="213"/>
        <v>0</v>
      </c>
      <c r="V1063" s="48">
        <f t="shared" si="214"/>
        <v>257440.4</v>
      </c>
      <c r="W1063" s="48">
        <f t="shared" si="215"/>
        <v>134820</v>
      </c>
      <c r="X1063" s="48">
        <f t="shared" si="216"/>
        <v>1890</v>
      </c>
      <c r="Y1063" s="48">
        <f t="shared" si="217"/>
        <v>3941.5040000000004</v>
      </c>
      <c r="Z1063" s="48">
        <f t="shared" si="218"/>
        <v>394.15040000000005</v>
      </c>
      <c r="AA1063" s="48">
        <f t="shared" si="219"/>
        <v>3984.8605440000001</v>
      </c>
      <c r="AB1063" s="42">
        <f t="shared" si="220"/>
        <v>402470.91494400002</v>
      </c>
    </row>
    <row r="1064" spans="1:28" x14ac:dyDescent="0.25">
      <c r="A1064" s="41">
        <v>45418</v>
      </c>
      <c r="B1064" s="44" t="str">
        <f t="shared" si="209"/>
        <v>May</v>
      </c>
      <c r="C1064" s="16" t="s">
        <v>113</v>
      </c>
      <c r="D1064" s="16"/>
      <c r="E1064" s="16" t="s">
        <v>111</v>
      </c>
      <c r="F1064" s="16" t="s">
        <v>223</v>
      </c>
      <c r="G1064" s="20" t="str">
        <f>IFERROR(VLOOKUP(F1064,Sheet2!A:F,2,0),"")</f>
        <v>Jalwa Mota Santra</v>
      </c>
      <c r="H1064" s="44">
        <f>IFERROR(VLOOKUP(F1064,Sheet2!A:G,7,0),"")</f>
        <v>50</v>
      </c>
      <c r="I1064" s="56">
        <f t="shared" si="221"/>
        <v>1260</v>
      </c>
      <c r="J1064" s="17">
        <v>54</v>
      </c>
      <c r="K1064" s="21">
        <v>280</v>
      </c>
      <c r="L1064" s="21">
        <v>0</v>
      </c>
      <c r="M1064" s="21">
        <v>0</v>
      </c>
      <c r="N1064" s="19">
        <f t="shared" si="210"/>
        <v>280</v>
      </c>
      <c r="O1064" s="20">
        <v>1</v>
      </c>
      <c r="P1064" s="20">
        <f>IFERROR(VLOOKUP(F1064,Sheet2!$A:$F,4,0),"")</f>
        <v>919.43</v>
      </c>
      <c r="Q1064" s="20">
        <f>IFERROR(VLOOKUP(F1064,Sheet2!$A:$F,5,0),"")</f>
        <v>948.3</v>
      </c>
      <c r="R1064" s="20">
        <f>IFERROR(VLOOKUP(F1064,Sheet2!$A:$F,6,0),"")</f>
        <v>1030.25</v>
      </c>
      <c r="S1064" s="48">
        <f t="shared" si="211"/>
        <v>257440.4</v>
      </c>
      <c r="T1064" s="48">
        <f t="shared" si="212"/>
        <v>0</v>
      </c>
      <c r="U1064" s="48">
        <f t="shared" si="213"/>
        <v>0</v>
      </c>
      <c r="V1064" s="48">
        <f t="shared" si="214"/>
        <v>257440.4</v>
      </c>
      <c r="W1064" s="48">
        <f t="shared" si="215"/>
        <v>134820</v>
      </c>
      <c r="X1064" s="48">
        <f t="shared" si="216"/>
        <v>1890</v>
      </c>
      <c r="Y1064" s="48">
        <f t="shared" si="217"/>
        <v>3941.5040000000004</v>
      </c>
      <c r="Z1064" s="48">
        <f t="shared" si="218"/>
        <v>394.15040000000005</v>
      </c>
      <c r="AA1064" s="48">
        <f t="shared" si="219"/>
        <v>3984.8605440000001</v>
      </c>
      <c r="AB1064" s="42">
        <f t="shared" si="220"/>
        <v>402470.91494400002</v>
      </c>
    </row>
    <row r="1065" spans="1:28" x14ac:dyDescent="0.25">
      <c r="A1065" s="41">
        <v>45418</v>
      </c>
      <c r="B1065" s="44" t="str">
        <f t="shared" si="209"/>
        <v>May</v>
      </c>
      <c r="C1065" s="16" t="s">
        <v>113</v>
      </c>
      <c r="D1065" s="16"/>
      <c r="E1065" s="16" t="s">
        <v>111</v>
      </c>
      <c r="F1065" s="16" t="s">
        <v>223</v>
      </c>
      <c r="G1065" s="20" t="str">
        <f>IFERROR(VLOOKUP(F1065,Sheet2!A:F,2,0),"")</f>
        <v>Jalwa Mota Santra</v>
      </c>
      <c r="H1065" s="44">
        <f>IFERROR(VLOOKUP(F1065,Sheet2!A:G,7,0),"")</f>
        <v>50</v>
      </c>
      <c r="I1065" s="56">
        <f t="shared" si="221"/>
        <v>1260</v>
      </c>
      <c r="J1065" s="17">
        <v>55</v>
      </c>
      <c r="K1065" s="21">
        <v>280</v>
      </c>
      <c r="L1065" s="21">
        <v>0</v>
      </c>
      <c r="M1065" s="21">
        <v>0</v>
      </c>
      <c r="N1065" s="19">
        <f t="shared" si="210"/>
        <v>280</v>
      </c>
      <c r="O1065" s="20">
        <v>1</v>
      </c>
      <c r="P1065" s="20">
        <f>IFERROR(VLOOKUP(F1065,Sheet2!$A:$F,4,0),"")</f>
        <v>919.43</v>
      </c>
      <c r="Q1065" s="20">
        <f>IFERROR(VLOOKUP(F1065,Sheet2!$A:$F,5,0),"")</f>
        <v>948.3</v>
      </c>
      <c r="R1065" s="20">
        <f>IFERROR(VLOOKUP(F1065,Sheet2!$A:$F,6,0),"")</f>
        <v>1030.25</v>
      </c>
      <c r="S1065" s="48">
        <f t="shared" si="211"/>
        <v>257440.4</v>
      </c>
      <c r="T1065" s="48">
        <f t="shared" si="212"/>
        <v>0</v>
      </c>
      <c r="U1065" s="48">
        <f t="shared" si="213"/>
        <v>0</v>
      </c>
      <c r="V1065" s="48">
        <f t="shared" si="214"/>
        <v>257440.4</v>
      </c>
      <c r="W1065" s="48">
        <f t="shared" si="215"/>
        <v>134820</v>
      </c>
      <c r="X1065" s="48">
        <f t="shared" si="216"/>
        <v>1890</v>
      </c>
      <c r="Y1065" s="48">
        <f t="shared" si="217"/>
        <v>3941.5040000000004</v>
      </c>
      <c r="Z1065" s="48">
        <f t="shared" si="218"/>
        <v>394.15040000000005</v>
      </c>
      <c r="AA1065" s="48">
        <f t="shared" si="219"/>
        <v>3984.8605440000001</v>
      </c>
      <c r="AB1065" s="42">
        <f t="shared" si="220"/>
        <v>402470.91494400002</v>
      </c>
    </row>
    <row r="1066" spans="1:28" x14ac:dyDescent="0.25">
      <c r="A1066" s="41">
        <v>45418</v>
      </c>
      <c r="B1066" s="44" t="str">
        <f t="shared" si="209"/>
        <v>May</v>
      </c>
      <c r="C1066" s="16" t="s">
        <v>113</v>
      </c>
      <c r="D1066" s="16"/>
      <c r="E1066" s="16" t="s">
        <v>111</v>
      </c>
      <c r="F1066" s="16" t="s">
        <v>216</v>
      </c>
      <c r="G1066" s="20" t="str">
        <f>IFERROR(VLOOKUP(F1066,Sheet2!A:F,2,0),"")</f>
        <v>Jugni Saunfi</v>
      </c>
      <c r="H1066" s="44">
        <f>IFERROR(VLOOKUP(F1066,Sheet2!A:G,7,0),"")</f>
        <v>50</v>
      </c>
      <c r="I1066" s="56">
        <f t="shared" si="221"/>
        <v>1305</v>
      </c>
      <c r="J1066" s="17">
        <v>56</v>
      </c>
      <c r="K1066" s="21">
        <v>290</v>
      </c>
      <c r="L1066" s="21">
        <v>0</v>
      </c>
      <c r="M1066" s="21">
        <v>0</v>
      </c>
      <c r="N1066" s="19">
        <f t="shared" si="210"/>
        <v>290</v>
      </c>
      <c r="O1066" s="20">
        <v>1</v>
      </c>
      <c r="P1066" s="20">
        <f>IFERROR(VLOOKUP(F1066,Sheet2!$A:$F,4,0),"")</f>
        <v>919.43</v>
      </c>
      <c r="Q1066" s="20">
        <f>IFERROR(VLOOKUP(F1066,Sheet2!$A:$F,5,0),"")</f>
        <v>948.3</v>
      </c>
      <c r="R1066" s="20">
        <f>IFERROR(VLOOKUP(F1066,Sheet2!$A:$F,6,0),"")</f>
        <v>1030.25</v>
      </c>
      <c r="S1066" s="48">
        <f t="shared" si="211"/>
        <v>266634.7</v>
      </c>
      <c r="T1066" s="48">
        <f t="shared" si="212"/>
        <v>0</v>
      </c>
      <c r="U1066" s="48">
        <f t="shared" si="213"/>
        <v>0</v>
      </c>
      <c r="V1066" s="48">
        <f t="shared" si="214"/>
        <v>266634.7</v>
      </c>
      <c r="W1066" s="48">
        <f t="shared" si="215"/>
        <v>139635</v>
      </c>
      <c r="X1066" s="48">
        <f t="shared" si="216"/>
        <v>1957.5</v>
      </c>
      <c r="Y1066" s="48">
        <f t="shared" si="217"/>
        <v>4082.2720000000004</v>
      </c>
      <c r="Z1066" s="48">
        <f t="shared" si="218"/>
        <v>408.22720000000004</v>
      </c>
      <c r="AA1066" s="48">
        <f t="shared" si="219"/>
        <v>4127.1769920000006</v>
      </c>
      <c r="AB1066" s="42">
        <f t="shared" si="220"/>
        <v>416844.87619200005</v>
      </c>
    </row>
    <row r="1067" spans="1:28" x14ac:dyDescent="0.25">
      <c r="A1067" s="41">
        <v>45418</v>
      </c>
      <c r="B1067" s="44" t="str">
        <f t="shared" si="209"/>
        <v>May</v>
      </c>
      <c r="C1067" s="16" t="s">
        <v>113</v>
      </c>
      <c r="D1067" s="16"/>
      <c r="E1067" s="16" t="s">
        <v>111</v>
      </c>
      <c r="F1067" s="16" t="s">
        <v>216</v>
      </c>
      <c r="G1067" s="20" t="str">
        <f>IFERROR(VLOOKUP(F1067,Sheet2!A:F,2,0),"")</f>
        <v>Jugni Saunfi</v>
      </c>
      <c r="H1067" s="44">
        <f>IFERROR(VLOOKUP(F1067,Sheet2!A:G,7,0),"")</f>
        <v>50</v>
      </c>
      <c r="I1067" s="56">
        <f t="shared" si="221"/>
        <v>1305</v>
      </c>
      <c r="J1067" s="17">
        <v>57</v>
      </c>
      <c r="K1067" s="21">
        <v>290</v>
      </c>
      <c r="L1067" s="21">
        <v>0</v>
      </c>
      <c r="M1067" s="21">
        <v>0</v>
      </c>
      <c r="N1067" s="19">
        <f t="shared" si="210"/>
        <v>290</v>
      </c>
      <c r="O1067" s="20">
        <v>1</v>
      </c>
      <c r="P1067" s="20">
        <f>IFERROR(VLOOKUP(F1067,Sheet2!$A:$F,4,0),"")</f>
        <v>919.43</v>
      </c>
      <c r="Q1067" s="20">
        <f>IFERROR(VLOOKUP(F1067,Sheet2!$A:$F,5,0),"")</f>
        <v>948.3</v>
      </c>
      <c r="R1067" s="20">
        <f>IFERROR(VLOOKUP(F1067,Sheet2!$A:$F,6,0),"")</f>
        <v>1030.25</v>
      </c>
      <c r="S1067" s="48">
        <f t="shared" si="211"/>
        <v>266634.7</v>
      </c>
      <c r="T1067" s="48">
        <f t="shared" si="212"/>
        <v>0</v>
      </c>
      <c r="U1067" s="48">
        <f t="shared" si="213"/>
        <v>0</v>
      </c>
      <c r="V1067" s="48">
        <f t="shared" si="214"/>
        <v>266634.7</v>
      </c>
      <c r="W1067" s="48">
        <f t="shared" si="215"/>
        <v>139635</v>
      </c>
      <c r="X1067" s="48">
        <f t="shared" si="216"/>
        <v>1957.5</v>
      </c>
      <c r="Y1067" s="48">
        <f t="shared" si="217"/>
        <v>4082.2720000000004</v>
      </c>
      <c r="Z1067" s="48">
        <f t="shared" si="218"/>
        <v>408.22720000000004</v>
      </c>
      <c r="AA1067" s="48">
        <f t="shared" si="219"/>
        <v>4127.1769920000006</v>
      </c>
      <c r="AB1067" s="42">
        <f t="shared" si="220"/>
        <v>416844.87619200005</v>
      </c>
    </row>
    <row r="1068" spans="1:28" x14ac:dyDescent="0.25">
      <c r="A1068" s="41">
        <v>45418</v>
      </c>
      <c r="B1068" s="44" t="str">
        <f t="shared" si="209"/>
        <v>May</v>
      </c>
      <c r="C1068" s="16" t="s">
        <v>113</v>
      </c>
      <c r="D1068" s="16"/>
      <c r="E1068" s="16" t="s">
        <v>111</v>
      </c>
      <c r="F1068" s="16" t="s">
        <v>216</v>
      </c>
      <c r="G1068" s="20" t="str">
        <f>IFERROR(VLOOKUP(F1068,Sheet2!A:F,2,0),"")</f>
        <v>Jugni Saunfi</v>
      </c>
      <c r="H1068" s="44">
        <f>IFERROR(VLOOKUP(F1068,Sheet2!A:G,7,0),"")</f>
        <v>50</v>
      </c>
      <c r="I1068" s="56">
        <f t="shared" si="221"/>
        <v>1305</v>
      </c>
      <c r="J1068" s="17">
        <v>58</v>
      </c>
      <c r="K1068" s="21">
        <v>290</v>
      </c>
      <c r="L1068" s="21">
        <v>0</v>
      </c>
      <c r="M1068" s="21">
        <v>0</v>
      </c>
      <c r="N1068" s="19">
        <f t="shared" si="210"/>
        <v>290</v>
      </c>
      <c r="O1068" s="20">
        <v>1</v>
      </c>
      <c r="P1068" s="20">
        <f>IFERROR(VLOOKUP(F1068,Sheet2!$A:$F,4,0),"")</f>
        <v>919.43</v>
      </c>
      <c r="Q1068" s="20">
        <f>IFERROR(VLOOKUP(F1068,Sheet2!$A:$F,5,0),"")</f>
        <v>948.3</v>
      </c>
      <c r="R1068" s="20">
        <f>IFERROR(VLOOKUP(F1068,Sheet2!$A:$F,6,0),"")</f>
        <v>1030.25</v>
      </c>
      <c r="S1068" s="48">
        <f t="shared" si="211"/>
        <v>266634.7</v>
      </c>
      <c r="T1068" s="48">
        <f t="shared" si="212"/>
        <v>0</v>
      </c>
      <c r="U1068" s="48">
        <f t="shared" si="213"/>
        <v>0</v>
      </c>
      <c r="V1068" s="48">
        <f t="shared" si="214"/>
        <v>266634.7</v>
      </c>
      <c r="W1068" s="48">
        <f t="shared" si="215"/>
        <v>139635</v>
      </c>
      <c r="X1068" s="48">
        <f t="shared" si="216"/>
        <v>1957.5</v>
      </c>
      <c r="Y1068" s="48">
        <f t="shared" si="217"/>
        <v>4082.2720000000004</v>
      </c>
      <c r="Z1068" s="48">
        <f t="shared" si="218"/>
        <v>408.22720000000004</v>
      </c>
      <c r="AA1068" s="48">
        <f t="shared" si="219"/>
        <v>4127.1769920000006</v>
      </c>
      <c r="AB1068" s="42">
        <f t="shared" si="220"/>
        <v>416844.87619200005</v>
      </c>
    </row>
    <row r="1069" spans="1:28" x14ac:dyDescent="0.25">
      <c r="A1069" s="41">
        <v>45418</v>
      </c>
      <c r="B1069" s="44" t="str">
        <f t="shared" si="209"/>
        <v>May</v>
      </c>
      <c r="C1069" s="16" t="s">
        <v>113</v>
      </c>
      <c r="D1069" s="16"/>
      <c r="E1069" s="16" t="s">
        <v>111</v>
      </c>
      <c r="F1069" s="16" t="s">
        <v>216</v>
      </c>
      <c r="G1069" s="20" t="str">
        <f>IFERROR(VLOOKUP(F1069,Sheet2!A:F,2,0),"")</f>
        <v>Jugni Saunfi</v>
      </c>
      <c r="H1069" s="44">
        <f>IFERROR(VLOOKUP(F1069,Sheet2!A:G,7,0),"")</f>
        <v>50</v>
      </c>
      <c r="I1069" s="56">
        <f t="shared" si="221"/>
        <v>1305</v>
      </c>
      <c r="J1069" s="17">
        <v>59</v>
      </c>
      <c r="K1069" s="21">
        <v>290</v>
      </c>
      <c r="L1069" s="21">
        <v>0</v>
      </c>
      <c r="M1069" s="21">
        <v>0</v>
      </c>
      <c r="N1069" s="19">
        <f t="shared" si="210"/>
        <v>290</v>
      </c>
      <c r="O1069" s="20">
        <v>1</v>
      </c>
      <c r="P1069" s="20">
        <f>IFERROR(VLOOKUP(F1069,Sheet2!$A:$F,4,0),"")</f>
        <v>919.43</v>
      </c>
      <c r="Q1069" s="20">
        <f>IFERROR(VLOOKUP(F1069,Sheet2!$A:$F,5,0),"")</f>
        <v>948.3</v>
      </c>
      <c r="R1069" s="20">
        <f>IFERROR(VLOOKUP(F1069,Sheet2!$A:$F,6,0),"")</f>
        <v>1030.25</v>
      </c>
      <c r="S1069" s="48">
        <f t="shared" si="211"/>
        <v>266634.7</v>
      </c>
      <c r="T1069" s="48">
        <f t="shared" si="212"/>
        <v>0</v>
      </c>
      <c r="U1069" s="48">
        <f t="shared" si="213"/>
        <v>0</v>
      </c>
      <c r="V1069" s="48">
        <f t="shared" si="214"/>
        <v>266634.7</v>
      </c>
      <c r="W1069" s="48">
        <f t="shared" si="215"/>
        <v>139635</v>
      </c>
      <c r="X1069" s="48">
        <f t="shared" si="216"/>
        <v>1957.5</v>
      </c>
      <c r="Y1069" s="48">
        <f t="shared" si="217"/>
        <v>4082.2720000000004</v>
      </c>
      <c r="Z1069" s="48">
        <f t="shared" si="218"/>
        <v>408.22720000000004</v>
      </c>
      <c r="AA1069" s="48">
        <f t="shared" si="219"/>
        <v>4127.1769920000006</v>
      </c>
      <c r="AB1069" s="42">
        <f t="shared" si="220"/>
        <v>416844.87619200005</v>
      </c>
    </row>
    <row r="1070" spans="1:28" x14ac:dyDescent="0.25">
      <c r="A1070" s="41">
        <v>45418</v>
      </c>
      <c r="B1070" s="44" t="str">
        <f t="shared" si="209"/>
        <v>May</v>
      </c>
      <c r="C1070" s="16" t="s">
        <v>113</v>
      </c>
      <c r="D1070" s="16"/>
      <c r="E1070" s="16" t="s">
        <v>111</v>
      </c>
      <c r="F1070" s="16" t="s">
        <v>216</v>
      </c>
      <c r="G1070" s="20" t="str">
        <f>IFERROR(VLOOKUP(F1070,Sheet2!A:F,2,0),"")</f>
        <v>Jugni Saunfi</v>
      </c>
      <c r="H1070" s="44">
        <f>IFERROR(VLOOKUP(F1070,Sheet2!A:G,7,0),"")</f>
        <v>50</v>
      </c>
      <c r="I1070" s="56">
        <f t="shared" si="221"/>
        <v>1305</v>
      </c>
      <c r="J1070" s="17">
        <v>60</v>
      </c>
      <c r="K1070" s="21">
        <v>290</v>
      </c>
      <c r="L1070" s="21">
        <v>0</v>
      </c>
      <c r="M1070" s="21">
        <v>0</v>
      </c>
      <c r="N1070" s="19">
        <f t="shared" si="210"/>
        <v>290</v>
      </c>
      <c r="O1070" s="20">
        <v>1</v>
      </c>
      <c r="P1070" s="20">
        <f>IFERROR(VLOOKUP(F1070,Sheet2!$A:$F,4,0),"")</f>
        <v>919.43</v>
      </c>
      <c r="Q1070" s="20">
        <f>IFERROR(VLOOKUP(F1070,Sheet2!$A:$F,5,0),"")</f>
        <v>948.3</v>
      </c>
      <c r="R1070" s="20">
        <f>IFERROR(VLOOKUP(F1070,Sheet2!$A:$F,6,0),"")</f>
        <v>1030.25</v>
      </c>
      <c r="S1070" s="48">
        <f t="shared" si="211"/>
        <v>266634.7</v>
      </c>
      <c r="T1070" s="48">
        <f t="shared" si="212"/>
        <v>0</v>
      </c>
      <c r="U1070" s="48">
        <f t="shared" si="213"/>
        <v>0</v>
      </c>
      <c r="V1070" s="48">
        <f t="shared" si="214"/>
        <v>266634.7</v>
      </c>
      <c r="W1070" s="48">
        <f t="shared" si="215"/>
        <v>139635</v>
      </c>
      <c r="X1070" s="48">
        <f t="shared" si="216"/>
        <v>1957.5</v>
      </c>
      <c r="Y1070" s="48">
        <f t="shared" si="217"/>
        <v>4082.2720000000004</v>
      </c>
      <c r="Z1070" s="48">
        <f t="shared" si="218"/>
        <v>408.22720000000004</v>
      </c>
      <c r="AA1070" s="48">
        <f t="shared" si="219"/>
        <v>4127.1769920000006</v>
      </c>
      <c r="AB1070" s="42">
        <f t="shared" si="220"/>
        <v>416844.87619200005</v>
      </c>
    </row>
    <row r="1071" spans="1:28" x14ac:dyDescent="0.25">
      <c r="A1071" s="41">
        <v>45419</v>
      </c>
      <c r="B1071" s="44" t="str">
        <f t="shared" si="209"/>
        <v>May</v>
      </c>
      <c r="C1071" s="16" t="s">
        <v>113</v>
      </c>
      <c r="D1071" s="16"/>
      <c r="E1071" s="16" t="s">
        <v>111</v>
      </c>
      <c r="F1071" s="16" t="s">
        <v>216</v>
      </c>
      <c r="G1071" s="20" t="str">
        <f>IFERROR(VLOOKUP(F1071,Sheet2!A:F,2,0),"")</f>
        <v>Jugni Saunfi</v>
      </c>
      <c r="H1071" s="44">
        <f>IFERROR(VLOOKUP(F1071,Sheet2!A:G,7,0),"")</f>
        <v>50</v>
      </c>
      <c r="I1071" s="56">
        <f t="shared" si="221"/>
        <v>225</v>
      </c>
      <c r="J1071" s="17">
        <v>61</v>
      </c>
      <c r="K1071" s="21">
        <v>50</v>
      </c>
      <c r="L1071" s="21">
        <v>0</v>
      </c>
      <c r="M1071" s="21">
        <v>0</v>
      </c>
      <c r="N1071" s="19">
        <f t="shared" si="210"/>
        <v>50</v>
      </c>
      <c r="O1071" s="20">
        <v>1</v>
      </c>
      <c r="P1071" s="20">
        <f>IFERROR(VLOOKUP(F1071,Sheet2!$A:$F,4,0),"")</f>
        <v>919.43</v>
      </c>
      <c r="Q1071" s="20">
        <f>IFERROR(VLOOKUP(F1071,Sheet2!$A:$F,5,0),"")</f>
        <v>948.3</v>
      </c>
      <c r="R1071" s="20">
        <f>IFERROR(VLOOKUP(F1071,Sheet2!$A:$F,6,0),"")</f>
        <v>1030.25</v>
      </c>
      <c r="S1071" s="48">
        <f t="shared" si="211"/>
        <v>45971.5</v>
      </c>
      <c r="T1071" s="48">
        <f t="shared" si="212"/>
        <v>0</v>
      </c>
      <c r="U1071" s="48">
        <f t="shared" si="213"/>
        <v>0</v>
      </c>
      <c r="V1071" s="48">
        <f t="shared" si="214"/>
        <v>45971.5</v>
      </c>
      <c r="W1071" s="48">
        <f t="shared" si="215"/>
        <v>24075</v>
      </c>
      <c r="X1071" s="48">
        <f t="shared" si="216"/>
        <v>337.5</v>
      </c>
      <c r="Y1071" s="48">
        <f t="shared" si="217"/>
        <v>703.84</v>
      </c>
      <c r="Z1071" s="48">
        <f t="shared" si="218"/>
        <v>70.384</v>
      </c>
      <c r="AA1071" s="48">
        <f t="shared" si="219"/>
        <v>711.58224000000007</v>
      </c>
      <c r="AB1071" s="42">
        <f t="shared" si="220"/>
        <v>71869.806240000005</v>
      </c>
    </row>
    <row r="1072" spans="1:28" x14ac:dyDescent="0.25">
      <c r="A1072" s="41">
        <v>45419</v>
      </c>
      <c r="B1072" s="44" t="str">
        <f t="shared" si="209"/>
        <v>May</v>
      </c>
      <c r="C1072" s="16" t="s">
        <v>113</v>
      </c>
      <c r="D1072" s="16"/>
      <c r="E1072" s="16" t="s">
        <v>114</v>
      </c>
      <c r="F1072" s="16" t="s">
        <v>223</v>
      </c>
      <c r="G1072" s="20" t="str">
        <f>IFERROR(VLOOKUP(F1072,Sheet2!A:F,2,0),"")</f>
        <v>Jalwa Mota Santra</v>
      </c>
      <c r="H1072" s="44">
        <f>IFERROR(VLOOKUP(F1072,Sheet2!A:G,7,0),"")</f>
        <v>50</v>
      </c>
      <c r="I1072" s="56">
        <f t="shared" si="221"/>
        <v>1260</v>
      </c>
      <c r="J1072" s="17">
        <v>62</v>
      </c>
      <c r="K1072" s="21">
        <v>100</v>
      </c>
      <c r="L1072" s="21">
        <v>100</v>
      </c>
      <c r="M1072" s="21">
        <v>80</v>
      </c>
      <c r="N1072" s="19">
        <f t="shared" si="210"/>
        <v>280</v>
      </c>
      <c r="O1072" s="20">
        <v>1</v>
      </c>
      <c r="P1072" s="20">
        <f>IFERROR(VLOOKUP(F1072,Sheet2!$A:$F,4,0),"")</f>
        <v>919.43</v>
      </c>
      <c r="Q1072" s="20">
        <f>IFERROR(VLOOKUP(F1072,Sheet2!$A:$F,5,0),"")</f>
        <v>948.3</v>
      </c>
      <c r="R1072" s="20">
        <f>IFERROR(VLOOKUP(F1072,Sheet2!$A:$F,6,0),"")</f>
        <v>1030.25</v>
      </c>
      <c r="S1072" s="48">
        <f t="shared" si="211"/>
        <v>91943</v>
      </c>
      <c r="T1072" s="48">
        <f t="shared" si="212"/>
        <v>94830</v>
      </c>
      <c r="U1072" s="48">
        <f t="shared" si="213"/>
        <v>82420</v>
      </c>
      <c r="V1072" s="48">
        <f t="shared" si="214"/>
        <v>269193</v>
      </c>
      <c r="W1072" s="48">
        <f t="shared" si="215"/>
        <v>134820</v>
      </c>
      <c r="X1072" s="48">
        <f t="shared" si="216"/>
        <v>1890</v>
      </c>
      <c r="Y1072" s="48">
        <f t="shared" si="217"/>
        <v>4059.03</v>
      </c>
      <c r="Z1072" s="48">
        <f t="shared" si="218"/>
        <v>405.90300000000002</v>
      </c>
      <c r="AA1072" s="48">
        <f t="shared" si="219"/>
        <v>4103.6793299999999</v>
      </c>
      <c r="AB1072" s="42">
        <f t="shared" si="220"/>
        <v>414471.61233000003</v>
      </c>
    </row>
    <row r="1073" spans="1:28" x14ac:dyDescent="0.25">
      <c r="A1073" s="41">
        <v>45419</v>
      </c>
      <c r="B1073" s="44" t="str">
        <f t="shared" si="209"/>
        <v>May</v>
      </c>
      <c r="C1073" s="16" t="s">
        <v>113</v>
      </c>
      <c r="D1073" s="16"/>
      <c r="E1073" s="16" t="s">
        <v>114</v>
      </c>
      <c r="F1073" s="16" t="s">
        <v>223</v>
      </c>
      <c r="G1073" s="20" t="str">
        <f>IFERROR(VLOOKUP(F1073,Sheet2!A:F,2,0),"")</f>
        <v>Jalwa Mota Santra</v>
      </c>
      <c r="H1073" s="44">
        <f>IFERROR(VLOOKUP(F1073,Sheet2!A:G,7,0),"")</f>
        <v>50</v>
      </c>
      <c r="I1073" s="56">
        <f t="shared" si="221"/>
        <v>450</v>
      </c>
      <c r="J1073" s="17">
        <v>63</v>
      </c>
      <c r="K1073" s="21">
        <v>80</v>
      </c>
      <c r="L1073" s="21">
        <v>20</v>
      </c>
      <c r="M1073" s="21">
        <v>0</v>
      </c>
      <c r="N1073" s="19">
        <f t="shared" si="210"/>
        <v>100</v>
      </c>
      <c r="O1073" s="20">
        <v>1</v>
      </c>
      <c r="P1073" s="20">
        <f>IFERROR(VLOOKUP(F1073,Sheet2!$A:$F,4,0),"")</f>
        <v>919.43</v>
      </c>
      <c r="Q1073" s="20">
        <f>IFERROR(VLOOKUP(F1073,Sheet2!$A:$F,5,0),"")</f>
        <v>948.3</v>
      </c>
      <c r="R1073" s="20">
        <f>IFERROR(VLOOKUP(F1073,Sheet2!$A:$F,6,0),"")</f>
        <v>1030.25</v>
      </c>
      <c r="S1073" s="48">
        <f t="shared" si="211"/>
        <v>73554.399999999994</v>
      </c>
      <c r="T1073" s="48">
        <f t="shared" si="212"/>
        <v>18966</v>
      </c>
      <c r="U1073" s="48">
        <f t="shared" si="213"/>
        <v>0</v>
      </c>
      <c r="V1073" s="48">
        <f t="shared" si="214"/>
        <v>92520.4</v>
      </c>
      <c r="W1073" s="48">
        <f t="shared" si="215"/>
        <v>48150</v>
      </c>
      <c r="X1073" s="48">
        <f t="shared" si="216"/>
        <v>675</v>
      </c>
      <c r="Y1073" s="48">
        <f t="shared" si="217"/>
        <v>1413.454</v>
      </c>
      <c r="Z1073" s="48">
        <f t="shared" si="218"/>
        <v>141.34540000000001</v>
      </c>
      <c r="AA1073" s="48">
        <f t="shared" si="219"/>
        <v>1429.001994</v>
      </c>
      <c r="AB1073" s="42">
        <f t="shared" si="220"/>
        <v>144329.20139399997</v>
      </c>
    </row>
    <row r="1074" spans="1:28" x14ac:dyDescent="0.25">
      <c r="A1074" s="41">
        <v>45419</v>
      </c>
      <c r="B1074" s="44" t="str">
        <f t="shared" si="209"/>
        <v>May</v>
      </c>
      <c r="C1074" s="16" t="s">
        <v>113</v>
      </c>
      <c r="D1074" s="16"/>
      <c r="E1074" s="16" t="s">
        <v>114</v>
      </c>
      <c r="F1074" s="16" t="s">
        <v>223</v>
      </c>
      <c r="G1074" s="20" t="str">
        <f>IFERROR(VLOOKUP(F1074,Sheet2!A:F,2,0),"")</f>
        <v>Jalwa Mota Santra</v>
      </c>
      <c r="H1074" s="44">
        <f>IFERROR(VLOOKUP(F1074,Sheet2!A:G,7,0),"")</f>
        <v>50</v>
      </c>
      <c r="I1074" s="56">
        <f t="shared" si="221"/>
        <v>900</v>
      </c>
      <c r="J1074" s="17">
        <v>64</v>
      </c>
      <c r="K1074" s="21">
        <v>80</v>
      </c>
      <c r="L1074" s="21">
        <v>80</v>
      </c>
      <c r="M1074" s="21">
        <v>40</v>
      </c>
      <c r="N1074" s="19">
        <f t="shared" si="210"/>
        <v>200</v>
      </c>
      <c r="O1074" s="20">
        <v>1</v>
      </c>
      <c r="P1074" s="20">
        <f>IFERROR(VLOOKUP(F1074,Sheet2!$A:$F,4,0),"")</f>
        <v>919.43</v>
      </c>
      <c r="Q1074" s="20">
        <f>IFERROR(VLOOKUP(F1074,Sheet2!$A:$F,5,0),"")</f>
        <v>948.3</v>
      </c>
      <c r="R1074" s="20">
        <f>IFERROR(VLOOKUP(F1074,Sheet2!$A:$F,6,0),"")</f>
        <v>1030.25</v>
      </c>
      <c r="S1074" s="48">
        <f t="shared" si="211"/>
        <v>73554.399999999994</v>
      </c>
      <c r="T1074" s="48">
        <f t="shared" si="212"/>
        <v>75864</v>
      </c>
      <c r="U1074" s="48">
        <f t="shared" si="213"/>
        <v>41210</v>
      </c>
      <c r="V1074" s="48">
        <f t="shared" si="214"/>
        <v>190628.4</v>
      </c>
      <c r="W1074" s="48">
        <f t="shared" si="215"/>
        <v>96300</v>
      </c>
      <c r="X1074" s="48">
        <f t="shared" si="216"/>
        <v>1350</v>
      </c>
      <c r="Y1074" s="48">
        <f t="shared" si="217"/>
        <v>2882.7840000000001</v>
      </c>
      <c r="Z1074" s="48">
        <f t="shared" si="218"/>
        <v>288.27840000000003</v>
      </c>
      <c r="AA1074" s="48">
        <f t="shared" si="219"/>
        <v>2914.4946240000004</v>
      </c>
      <c r="AB1074" s="42">
        <f t="shared" si="220"/>
        <v>294363.957024</v>
      </c>
    </row>
    <row r="1075" spans="1:28" x14ac:dyDescent="0.25">
      <c r="A1075" s="41">
        <v>45419</v>
      </c>
      <c r="B1075" s="44" t="str">
        <f t="shared" si="209"/>
        <v>May</v>
      </c>
      <c r="C1075" s="16" t="s">
        <v>113</v>
      </c>
      <c r="D1075" s="16"/>
      <c r="E1075" s="16" t="s">
        <v>114</v>
      </c>
      <c r="F1075" s="16" t="s">
        <v>223</v>
      </c>
      <c r="G1075" s="20" t="str">
        <f>IFERROR(VLOOKUP(F1075,Sheet2!A:F,2,0),"")</f>
        <v>Jalwa Mota Santra</v>
      </c>
      <c r="H1075" s="44">
        <f>IFERROR(VLOOKUP(F1075,Sheet2!A:G,7,0),"")</f>
        <v>50</v>
      </c>
      <c r="I1075" s="56">
        <f t="shared" si="221"/>
        <v>1170</v>
      </c>
      <c r="J1075" s="17">
        <v>65</v>
      </c>
      <c r="K1075" s="21">
        <v>100</v>
      </c>
      <c r="L1075" s="21">
        <v>100</v>
      </c>
      <c r="M1075" s="21">
        <v>60</v>
      </c>
      <c r="N1075" s="19">
        <f t="shared" si="210"/>
        <v>260</v>
      </c>
      <c r="O1075" s="20">
        <v>1</v>
      </c>
      <c r="P1075" s="20">
        <f>IFERROR(VLOOKUP(F1075,Sheet2!$A:$F,4,0),"")</f>
        <v>919.43</v>
      </c>
      <c r="Q1075" s="20">
        <f>IFERROR(VLOOKUP(F1075,Sheet2!$A:$F,5,0),"")</f>
        <v>948.3</v>
      </c>
      <c r="R1075" s="20">
        <f>IFERROR(VLOOKUP(F1075,Sheet2!$A:$F,6,0),"")</f>
        <v>1030.25</v>
      </c>
      <c r="S1075" s="48">
        <f t="shared" si="211"/>
        <v>91943</v>
      </c>
      <c r="T1075" s="48">
        <f t="shared" si="212"/>
        <v>94830</v>
      </c>
      <c r="U1075" s="48">
        <f t="shared" si="213"/>
        <v>61815</v>
      </c>
      <c r="V1075" s="48">
        <f t="shared" si="214"/>
        <v>248588</v>
      </c>
      <c r="W1075" s="48">
        <f t="shared" si="215"/>
        <v>125190</v>
      </c>
      <c r="X1075" s="48">
        <f t="shared" si="216"/>
        <v>1755</v>
      </c>
      <c r="Y1075" s="48">
        <f t="shared" si="217"/>
        <v>3755.33</v>
      </c>
      <c r="Z1075" s="48">
        <f t="shared" si="218"/>
        <v>375.53300000000002</v>
      </c>
      <c r="AA1075" s="48">
        <f t="shared" si="219"/>
        <v>3796.6386300000004</v>
      </c>
      <c r="AB1075" s="42">
        <f t="shared" si="220"/>
        <v>383460.50163000001</v>
      </c>
    </row>
    <row r="1076" spans="1:28" x14ac:dyDescent="0.25">
      <c r="A1076" s="41">
        <v>45419</v>
      </c>
      <c r="B1076" s="44" t="str">
        <f t="shared" si="209"/>
        <v>May</v>
      </c>
      <c r="C1076" s="16" t="s">
        <v>113</v>
      </c>
      <c r="D1076" s="16"/>
      <c r="E1076" s="16" t="s">
        <v>114</v>
      </c>
      <c r="F1076" s="16" t="s">
        <v>223</v>
      </c>
      <c r="G1076" s="20" t="str">
        <f>IFERROR(VLOOKUP(F1076,Sheet2!A:F,2,0),"")</f>
        <v>Jalwa Mota Santra</v>
      </c>
      <c r="H1076" s="44">
        <f>IFERROR(VLOOKUP(F1076,Sheet2!A:G,7,0),"")</f>
        <v>50</v>
      </c>
      <c r="I1076" s="56">
        <f t="shared" si="221"/>
        <v>675</v>
      </c>
      <c r="J1076" s="17">
        <v>66</v>
      </c>
      <c r="K1076" s="21">
        <v>50</v>
      </c>
      <c r="L1076" s="21">
        <v>50</v>
      </c>
      <c r="M1076" s="21">
        <v>50</v>
      </c>
      <c r="N1076" s="19">
        <f t="shared" si="210"/>
        <v>150</v>
      </c>
      <c r="O1076" s="20">
        <v>1</v>
      </c>
      <c r="P1076" s="20">
        <f>IFERROR(VLOOKUP(F1076,Sheet2!$A:$F,4,0),"")</f>
        <v>919.43</v>
      </c>
      <c r="Q1076" s="20">
        <f>IFERROR(VLOOKUP(F1076,Sheet2!$A:$F,5,0),"")</f>
        <v>948.3</v>
      </c>
      <c r="R1076" s="20">
        <f>IFERROR(VLOOKUP(F1076,Sheet2!$A:$F,6,0),"")</f>
        <v>1030.25</v>
      </c>
      <c r="S1076" s="48">
        <f t="shared" si="211"/>
        <v>45971.5</v>
      </c>
      <c r="T1076" s="48">
        <f t="shared" si="212"/>
        <v>47415</v>
      </c>
      <c r="U1076" s="48">
        <f t="shared" si="213"/>
        <v>51512.5</v>
      </c>
      <c r="V1076" s="48">
        <f t="shared" si="214"/>
        <v>144899</v>
      </c>
      <c r="W1076" s="48">
        <f t="shared" si="215"/>
        <v>72225</v>
      </c>
      <c r="X1076" s="48">
        <f t="shared" si="216"/>
        <v>1012.5</v>
      </c>
      <c r="Y1076" s="48">
        <f t="shared" si="217"/>
        <v>2181.3650000000002</v>
      </c>
      <c r="Z1076" s="48">
        <f t="shared" si="218"/>
        <v>218.13650000000004</v>
      </c>
      <c r="AA1076" s="48">
        <f t="shared" si="219"/>
        <v>2205.3600149999997</v>
      </c>
      <c r="AB1076" s="42">
        <f t="shared" si="220"/>
        <v>222741.361515</v>
      </c>
    </row>
    <row r="1077" spans="1:28" x14ac:dyDescent="0.25">
      <c r="A1077" s="41">
        <v>45419</v>
      </c>
      <c r="B1077" s="44" t="str">
        <f t="shared" si="209"/>
        <v>May</v>
      </c>
      <c r="C1077" s="16" t="s">
        <v>113</v>
      </c>
      <c r="D1077" s="16"/>
      <c r="E1077" s="16" t="s">
        <v>114</v>
      </c>
      <c r="F1077" s="16" t="s">
        <v>223</v>
      </c>
      <c r="G1077" s="20" t="str">
        <f>IFERROR(VLOOKUP(F1077,Sheet2!A:F,2,0),"")</f>
        <v>Jalwa Mota Santra</v>
      </c>
      <c r="H1077" s="44">
        <f>IFERROR(VLOOKUP(F1077,Sheet2!A:G,7,0),"")</f>
        <v>50</v>
      </c>
      <c r="I1077" s="56">
        <f t="shared" si="221"/>
        <v>675</v>
      </c>
      <c r="J1077" s="17">
        <v>67</v>
      </c>
      <c r="K1077" s="21">
        <v>40</v>
      </c>
      <c r="L1077" s="21">
        <v>50</v>
      </c>
      <c r="M1077" s="21">
        <v>60</v>
      </c>
      <c r="N1077" s="19">
        <f t="shared" si="210"/>
        <v>150</v>
      </c>
      <c r="O1077" s="20">
        <v>1</v>
      </c>
      <c r="P1077" s="20">
        <f>IFERROR(VLOOKUP(F1077,Sheet2!$A:$F,4,0),"")</f>
        <v>919.43</v>
      </c>
      <c r="Q1077" s="20">
        <f>IFERROR(VLOOKUP(F1077,Sheet2!$A:$F,5,0),"")</f>
        <v>948.3</v>
      </c>
      <c r="R1077" s="20">
        <f>IFERROR(VLOOKUP(F1077,Sheet2!$A:$F,6,0),"")</f>
        <v>1030.25</v>
      </c>
      <c r="S1077" s="48">
        <f t="shared" si="211"/>
        <v>36777.199999999997</v>
      </c>
      <c r="T1077" s="48">
        <f t="shared" si="212"/>
        <v>47415</v>
      </c>
      <c r="U1077" s="48">
        <f t="shared" si="213"/>
        <v>61815</v>
      </c>
      <c r="V1077" s="48">
        <f t="shared" si="214"/>
        <v>146007.20000000001</v>
      </c>
      <c r="W1077" s="48">
        <f t="shared" si="215"/>
        <v>72225</v>
      </c>
      <c r="X1077" s="48">
        <f t="shared" si="216"/>
        <v>1012.5</v>
      </c>
      <c r="Y1077" s="48">
        <f t="shared" si="217"/>
        <v>2192.4470000000001</v>
      </c>
      <c r="Z1077" s="48">
        <f t="shared" si="218"/>
        <v>219.24470000000002</v>
      </c>
      <c r="AA1077" s="48">
        <f t="shared" si="219"/>
        <v>2216.5639169999999</v>
      </c>
      <c r="AB1077" s="42">
        <f t="shared" si="220"/>
        <v>223872.955617</v>
      </c>
    </row>
    <row r="1078" spans="1:28" x14ac:dyDescent="0.25">
      <c r="A1078" s="41">
        <v>45419</v>
      </c>
      <c r="B1078" s="44" t="str">
        <f t="shared" si="209"/>
        <v>May</v>
      </c>
      <c r="C1078" s="16" t="s">
        <v>113</v>
      </c>
      <c r="D1078" s="16"/>
      <c r="E1078" s="16" t="s">
        <v>114</v>
      </c>
      <c r="F1078" s="16" t="s">
        <v>223</v>
      </c>
      <c r="G1078" s="20" t="str">
        <f>IFERROR(VLOOKUP(F1078,Sheet2!A:F,2,0),"")</f>
        <v>Jalwa Mota Santra</v>
      </c>
      <c r="H1078" s="44">
        <f>IFERROR(VLOOKUP(F1078,Sheet2!A:G,7,0),"")</f>
        <v>50</v>
      </c>
      <c r="I1078" s="56">
        <f t="shared" si="221"/>
        <v>585</v>
      </c>
      <c r="J1078" s="17">
        <v>68</v>
      </c>
      <c r="K1078" s="21">
        <v>25</v>
      </c>
      <c r="L1078" s="21">
        <v>50</v>
      </c>
      <c r="M1078" s="21">
        <v>55</v>
      </c>
      <c r="N1078" s="19">
        <f t="shared" si="210"/>
        <v>130</v>
      </c>
      <c r="O1078" s="20">
        <v>1</v>
      </c>
      <c r="P1078" s="20">
        <f>IFERROR(VLOOKUP(F1078,Sheet2!$A:$F,4,0),"")</f>
        <v>919.43</v>
      </c>
      <c r="Q1078" s="20">
        <f>IFERROR(VLOOKUP(F1078,Sheet2!$A:$F,5,0),"")</f>
        <v>948.3</v>
      </c>
      <c r="R1078" s="20">
        <f>IFERROR(VLOOKUP(F1078,Sheet2!$A:$F,6,0),"")</f>
        <v>1030.25</v>
      </c>
      <c r="S1078" s="48">
        <f t="shared" si="211"/>
        <v>22985.75</v>
      </c>
      <c r="T1078" s="48">
        <f t="shared" si="212"/>
        <v>47415</v>
      </c>
      <c r="U1078" s="48">
        <f t="shared" si="213"/>
        <v>56663.75</v>
      </c>
      <c r="V1078" s="48">
        <f t="shared" si="214"/>
        <v>127064.5</v>
      </c>
      <c r="W1078" s="48">
        <f t="shared" si="215"/>
        <v>62595</v>
      </c>
      <c r="X1078" s="48">
        <f t="shared" si="216"/>
        <v>877.5</v>
      </c>
      <c r="Y1078" s="48">
        <f t="shared" si="217"/>
        <v>1905.3700000000001</v>
      </c>
      <c r="Z1078" s="48">
        <f t="shared" si="218"/>
        <v>190.53700000000003</v>
      </c>
      <c r="AA1078" s="48">
        <f t="shared" si="219"/>
        <v>1926.32907</v>
      </c>
      <c r="AB1078" s="42">
        <f t="shared" si="220"/>
        <v>194559.23607000001</v>
      </c>
    </row>
    <row r="1079" spans="1:28" x14ac:dyDescent="0.25">
      <c r="A1079" s="41">
        <v>45419</v>
      </c>
      <c r="B1079" s="44" t="str">
        <f t="shared" si="209"/>
        <v>May</v>
      </c>
      <c r="C1079" s="16" t="s">
        <v>113</v>
      </c>
      <c r="D1079" s="16"/>
      <c r="E1079" s="16" t="s">
        <v>114</v>
      </c>
      <c r="F1079" s="16" t="s">
        <v>223</v>
      </c>
      <c r="G1079" s="20" t="str">
        <f>IFERROR(VLOOKUP(F1079,Sheet2!A:F,2,0),"")</f>
        <v>Jalwa Mota Santra</v>
      </c>
      <c r="H1079" s="44">
        <f>IFERROR(VLOOKUP(F1079,Sheet2!A:G,7,0),"")</f>
        <v>50</v>
      </c>
      <c r="I1079" s="56">
        <f t="shared" si="221"/>
        <v>585</v>
      </c>
      <c r="J1079" s="17">
        <v>69</v>
      </c>
      <c r="K1079" s="21">
        <v>25</v>
      </c>
      <c r="L1079" s="21">
        <v>50</v>
      </c>
      <c r="M1079" s="21">
        <v>55</v>
      </c>
      <c r="N1079" s="19">
        <f t="shared" si="210"/>
        <v>130</v>
      </c>
      <c r="O1079" s="20">
        <v>1</v>
      </c>
      <c r="P1079" s="20">
        <f>IFERROR(VLOOKUP(F1079,Sheet2!$A:$F,4,0),"")</f>
        <v>919.43</v>
      </c>
      <c r="Q1079" s="20">
        <f>IFERROR(VLOOKUP(F1079,Sheet2!$A:$F,5,0),"")</f>
        <v>948.3</v>
      </c>
      <c r="R1079" s="20">
        <f>IFERROR(VLOOKUP(F1079,Sheet2!$A:$F,6,0),"")</f>
        <v>1030.25</v>
      </c>
      <c r="S1079" s="48">
        <f t="shared" si="211"/>
        <v>22985.75</v>
      </c>
      <c r="T1079" s="48">
        <f t="shared" si="212"/>
        <v>47415</v>
      </c>
      <c r="U1079" s="48">
        <f t="shared" si="213"/>
        <v>56663.75</v>
      </c>
      <c r="V1079" s="48">
        <f t="shared" si="214"/>
        <v>127064.5</v>
      </c>
      <c r="W1079" s="48">
        <f t="shared" si="215"/>
        <v>62595</v>
      </c>
      <c r="X1079" s="48">
        <f t="shared" si="216"/>
        <v>877.5</v>
      </c>
      <c r="Y1079" s="48">
        <f t="shared" si="217"/>
        <v>1905.3700000000001</v>
      </c>
      <c r="Z1079" s="48">
        <f t="shared" si="218"/>
        <v>190.53700000000003</v>
      </c>
      <c r="AA1079" s="48">
        <f t="shared" si="219"/>
        <v>1926.32907</v>
      </c>
      <c r="AB1079" s="42">
        <f t="shared" si="220"/>
        <v>194559.23607000001</v>
      </c>
    </row>
    <row r="1080" spans="1:28" x14ac:dyDescent="0.25">
      <c r="A1080" s="41">
        <v>45419</v>
      </c>
      <c r="B1080" s="44" t="str">
        <f t="shared" si="209"/>
        <v>May</v>
      </c>
      <c r="C1080" s="16" t="s">
        <v>60</v>
      </c>
      <c r="D1080" s="16"/>
      <c r="E1080" s="16" t="s">
        <v>18</v>
      </c>
      <c r="F1080" s="16" t="s">
        <v>216</v>
      </c>
      <c r="G1080" s="20" t="str">
        <f>IFERROR(VLOOKUP(F1080,Sheet2!A:F,2,0),"")</f>
        <v>Jugni Saunfi</v>
      </c>
      <c r="H1080" s="44">
        <f>IFERROR(VLOOKUP(F1080,Sheet2!A:G,7,0),"")</f>
        <v>50</v>
      </c>
      <c r="I1080" s="56">
        <f t="shared" si="221"/>
        <v>6300</v>
      </c>
      <c r="J1080" s="17">
        <v>50</v>
      </c>
      <c r="K1080" s="21">
        <v>750</v>
      </c>
      <c r="L1080" s="21">
        <v>400</v>
      </c>
      <c r="M1080" s="21">
        <v>250</v>
      </c>
      <c r="N1080" s="19">
        <f t="shared" si="210"/>
        <v>1400</v>
      </c>
      <c r="O1080" s="20">
        <v>1</v>
      </c>
      <c r="P1080" s="20">
        <f>IFERROR(VLOOKUP(F1080,Sheet2!$A:$F,4,0),"")</f>
        <v>919.43</v>
      </c>
      <c r="Q1080" s="20">
        <f>IFERROR(VLOOKUP(F1080,Sheet2!$A:$F,5,0),"")</f>
        <v>948.3</v>
      </c>
      <c r="R1080" s="20">
        <f>IFERROR(VLOOKUP(F1080,Sheet2!$A:$F,6,0),"")</f>
        <v>1030.25</v>
      </c>
      <c r="S1080" s="48">
        <f t="shared" si="211"/>
        <v>689572.5</v>
      </c>
      <c r="T1080" s="48">
        <f t="shared" si="212"/>
        <v>379320</v>
      </c>
      <c r="U1080" s="48">
        <f t="shared" si="213"/>
        <v>257562.5</v>
      </c>
      <c r="V1080" s="48">
        <f t="shared" si="214"/>
        <v>1326455</v>
      </c>
      <c r="W1080" s="48">
        <f t="shared" si="215"/>
        <v>674100</v>
      </c>
      <c r="X1080" s="48">
        <f t="shared" si="216"/>
        <v>9450</v>
      </c>
      <c r="Y1080" s="48">
        <f t="shared" si="217"/>
        <v>20100.05</v>
      </c>
      <c r="Z1080" s="48">
        <f t="shared" si="218"/>
        <v>2010.0050000000001</v>
      </c>
      <c r="AA1080" s="48">
        <f t="shared" si="219"/>
        <v>20321.150549999998</v>
      </c>
      <c r="AB1080" s="42">
        <f t="shared" si="220"/>
        <v>2052436.2055499998</v>
      </c>
    </row>
    <row r="1081" spans="1:28" x14ac:dyDescent="0.25">
      <c r="A1081" s="41">
        <v>45419</v>
      </c>
      <c r="B1081" s="44" t="str">
        <f t="shared" si="209"/>
        <v>May</v>
      </c>
      <c r="C1081" s="16" t="s">
        <v>60</v>
      </c>
      <c r="D1081" s="16"/>
      <c r="E1081" s="16" t="s">
        <v>139</v>
      </c>
      <c r="F1081" s="16" t="s">
        <v>216</v>
      </c>
      <c r="G1081" s="20" t="str">
        <f>IFERROR(VLOOKUP(F1081,Sheet2!A:F,2,0),"")</f>
        <v>Jugni Saunfi</v>
      </c>
      <c r="H1081" s="44">
        <f>IFERROR(VLOOKUP(F1081,Sheet2!A:G,7,0),"")</f>
        <v>50</v>
      </c>
      <c r="I1081" s="56">
        <f t="shared" si="221"/>
        <v>1890</v>
      </c>
      <c r="J1081" s="17">
        <v>51</v>
      </c>
      <c r="K1081" s="21">
        <v>220</v>
      </c>
      <c r="L1081" s="21">
        <v>100</v>
      </c>
      <c r="M1081" s="21">
        <v>100</v>
      </c>
      <c r="N1081" s="19">
        <f t="shared" si="210"/>
        <v>420</v>
      </c>
      <c r="O1081" s="20">
        <v>1</v>
      </c>
      <c r="P1081" s="20">
        <f>IFERROR(VLOOKUP(F1081,Sheet2!$A:$F,4,0),"")</f>
        <v>919.43</v>
      </c>
      <c r="Q1081" s="20">
        <f>IFERROR(VLOOKUP(F1081,Sheet2!$A:$F,5,0),"")</f>
        <v>948.3</v>
      </c>
      <c r="R1081" s="20">
        <f>IFERROR(VLOOKUP(F1081,Sheet2!$A:$F,6,0),"")</f>
        <v>1030.25</v>
      </c>
      <c r="S1081" s="48">
        <f t="shared" si="211"/>
        <v>202274.59999999998</v>
      </c>
      <c r="T1081" s="48">
        <f t="shared" si="212"/>
        <v>94830</v>
      </c>
      <c r="U1081" s="48">
        <f t="shared" si="213"/>
        <v>103025</v>
      </c>
      <c r="V1081" s="48">
        <f t="shared" si="214"/>
        <v>400129.6</v>
      </c>
      <c r="W1081" s="48">
        <f t="shared" si="215"/>
        <v>202230</v>
      </c>
      <c r="X1081" s="48">
        <f t="shared" si="216"/>
        <v>2835</v>
      </c>
      <c r="Y1081" s="48">
        <f t="shared" si="217"/>
        <v>6051.9459999999999</v>
      </c>
      <c r="Z1081" s="48">
        <f t="shared" si="218"/>
        <v>605.19460000000004</v>
      </c>
      <c r="AA1081" s="48">
        <f t="shared" si="219"/>
        <v>6118.5174059999999</v>
      </c>
      <c r="AB1081" s="42">
        <f t="shared" si="220"/>
        <v>617970.25800600008</v>
      </c>
    </row>
    <row r="1082" spans="1:28" x14ac:dyDescent="0.25">
      <c r="A1082" s="41">
        <v>45419</v>
      </c>
      <c r="B1082" s="44" t="str">
        <f t="shared" si="209"/>
        <v>May</v>
      </c>
      <c r="C1082" s="16" t="s">
        <v>60</v>
      </c>
      <c r="D1082" s="16"/>
      <c r="E1082" s="16" t="s">
        <v>140</v>
      </c>
      <c r="F1082" s="16" t="s">
        <v>216</v>
      </c>
      <c r="G1082" s="20" t="str">
        <f>IFERROR(VLOOKUP(F1082,Sheet2!A:F,2,0),"")</f>
        <v>Jugni Saunfi</v>
      </c>
      <c r="H1082" s="44">
        <f>IFERROR(VLOOKUP(F1082,Sheet2!A:G,7,0),"")</f>
        <v>50</v>
      </c>
      <c r="I1082" s="56">
        <f t="shared" si="221"/>
        <v>4410</v>
      </c>
      <c r="J1082" s="17">
        <v>52</v>
      </c>
      <c r="K1082" s="21">
        <v>580</v>
      </c>
      <c r="L1082" s="21">
        <v>300</v>
      </c>
      <c r="M1082" s="21">
        <v>100</v>
      </c>
      <c r="N1082" s="19">
        <f t="shared" si="210"/>
        <v>980</v>
      </c>
      <c r="O1082" s="20">
        <v>1</v>
      </c>
      <c r="P1082" s="20">
        <f>IFERROR(VLOOKUP(F1082,Sheet2!$A:$F,4,0),"")</f>
        <v>919.43</v>
      </c>
      <c r="Q1082" s="20">
        <f>IFERROR(VLOOKUP(F1082,Sheet2!$A:$F,5,0),"")</f>
        <v>948.3</v>
      </c>
      <c r="R1082" s="20">
        <f>IFERROR(VLOOKUP(F1082,Sheet2!$A:$F,6,0),"")</f>
        <v>1030.25</v>
      </c>
      <c r="S1082" s="48">
        <f t="shared" si="211"/>
        <v>533269.4</v>
      </c>
      <c r="T1082" s="48">
        <f t="shared" si="212"/>
        <v>284490</v>
      </c>
      <c r="U1082" s="48">
        <f t="shared" si="213"/>
        <v>103025</v>
      </c>
      <c r="V1082" s="48">
        <f t="shared" si="214"/>
        <v>920784.4</v>
      </c>
      <c r="W1082" s="48">
        <f t="shared" si="215"/>
        <v>471870</v>
      </c>
      <c r="X1082" s="48">
        <f t="shared" si="216"/>
        <v>6615</v>
      </c>
      <c r="Y1082" s="48">
        <f t="shared" si="217"/>
        <v>13992.694</v>
      </c>
      <c r="Z1082" s="48">
        <f t="shared" si="218"/>
        <v>1399.2694000000001</v>
      </c>
      <c r="AA1082" s="48">
        <f t="shared" si="219"/>
        <v>14146.613633999999</v>
      </c>
      <c r="AB1082" s="42">
        <f t="shared" si="220"/>
        <v>1428807.977034</v>
      </c>
    </row>
    <row r="1083" spans="1:28" x14ac:dyDescent="0.25">
      <c r="A1083" s="41">
        <v>45419</v>
      </c>
      <c r="B1083" s="44" t="str">
        <f t="shared" si="209"/>
        <v>May</v>
      </c>
      <c r="C1083" s="16" t="s">
        <v>53</v>
      </c>
      <c r="D1083" s="16"/>
      <c r="E1083" s="16" t="s">
        <v>135</v>
      </c>
      <c r="F1083" s="16" t="s">
        <v>223</v>
      </c>
      <c r="G1083" s="20" t="str">
        <f>IFERROR(VLOOKUP(F1083,Sheet2!A:F,2,0),"")</f>
        <v>Jalwa Mota Santra</v>
      </c>
      <c r="H1083" s="44">
        <f>IFERROR(VLOOKUP(F1083,Sheet2!A:G,7,0),"")</f>
        <v>50</v>
      </c>
      <c r="I1083" s="56">
        <f t="shared" si="221"/>
        <v>427.5</v>
      </c>
      <c r="J1083" s="17">
        <v>108</v>
      </c>
      <c r="K1083" s="21">
        <v>70</v>
      </c>
      <c r="L1083" s="21">
        <v>0</v>
      </c>
      <c r="M1083" s="21">
        <v>25</v>
      </c>
      <c r="N1083" s="19">
        <f t="shared" si="210"/>
        <v>95</v>
      </c>
      <c r="O1083" s="20">
        <v>1</v>
      </c>
      <c r="P1083" s="20">
        <f>IFERROR(VLOOKUP(F1083,Sheet2!$A:$F,4,0),"")</f>
        <v>919.43</v>
      </c>
      <c r="Q1083" s="20">
        <f>IFERROR(VLOOKUP(F1083,Sheet2!$A:$F,5,0),"")</f>
        <v>948.3</v>
      </c>
      <c r="R1083" s="20">
        <f>IFERROR(VLOOKUP(F1083,Sheet2!$A:$F,6,0),"")</f>
        <v>1030.25</v>
      </c>
      <c r="S1083" s="48">
        <f t="shared" si="211"/>
        <v>64360.1</v>
      </c>
      <c r="T1083" s="48">
        <f t="shared" si="212"/>
        <v>0</v>
      </c>
      <c r="U1083" s="48">
        <f t="shared" si="213"/>
        <v>25756.25</v>
      </c>
      <c r="V1083" s="48">
        <f t="shared" si="214"/>
        <v>90116.35</v>
      </c>
      <c r="W1083" s="48">
        <f t="shared" si="215"/>
        <v>45742.5</v>
      </c>
      <c r="X1083" s="48">
        <f t="shared" si="216"/>
        <v>641.25</v>
      </c>
      <c r="Y1083" s="48">
        <f t="shared" si="217"/>
        <v>1365.001</v>
      </c>
      <c r="Z1083" s="48">
        <f t="shared" si="218"/>
        <v>136.5001</v>
      </c>
      <c r="AA1083" s="48">
        <f t="shared" si="219"/>
        <v>1380.0160109999999</v>
      </c>
      <c r="AB1083" s="42">
        <f t="shared" si="220"/>
        <v>139381.617111</v>
      </c>
    </row>
    <row r="1084" spans="1:28" x14ac:dyDescent="0.25">
      <c r="A1084" s="41">
        <v>45419</v>
      </c>
      <c r="B1084" s="44" t="str">
        <f t="shared" si="209"/>
        <v>May</v>
      </c>
      <c r="C1084" s="16" t="s">
        <v>53</v>
      </c>
      <c r="D1084" s="16"/>
      <c r="E1084" s="16" t="s">
        <v>135</v>
      </c>
      <c r="F1084" s="16" t="s">
        <v>219</v>
      </c>
      <c r="G1084" s="20" t="str">
        <f>IFERROR(VLOOKUP(F1084,Sheet2!A:F,2,0),"")</f>
        <v>Club Whiskey</v>
      </c>
      <c r="H1084" s="44">
        <f>IFERROR(VLOOKUP(F1084,Sheet2!A:G,7,0),"")</f>
        <v>65</v>
      </c>
      <c r="I1084" s="56">
        <f t="shared" si="221"/>
        <v>7897.4999999999991</v>
      </c>
      <c r="J1084" s="17">
        <v>108</v>
      </c>
      <c r="K1084" s="21">
        <v>1000</v>
      </c>
      <c r="L1084" s="21">
        <v>150</v>
      </c>
      <c r="M1084" s="21">
        <v>200</v>
      </c>
      <c r="N1084" s="19">
        <f t="shared" si="210"/>
        <v>1350</v>
      </c>
      <c r="O1084" s="20">
        <v>1</v>
      </c>
      <c r="P1084" s="20">
        <f>IFERROR(VLOOKUP(F1084,Sheet2!$A:$F,4,0),"")</f>
        <v>1160.02</v>
      </c>
      <c r="Q1084" s="20">
        <f>IFERROR(VLOOKUP(F1084,Sheet2!$A:$F,5,0),"")</f>
        <v>1188.9000000000001</v>
      </c>
      <c r="R1084" s="20">
        <f>IFERROR(VLOOKUP(F1084,Sheet2!$A:$F,6,0),"")</f>
        <v>1270.83</v>
      </c>
      <c r="S1084" s="48">
        <f t="shared" si="211"/>
        <v>1160020</v>
      </c>
      <c r="T1084" s="48">
        <f t="shared" si="212"/>
        <v>178335</v>
      </c>
      <c r="U1084" s="48">
        <f t="shared" si="213"/>
        <v>254166</v>
      </c>
      <c r="V1084" s="48">
        <f t="shared" si="214"/>
        <v>1592521</v>
      </c>
      <c r="W1084" s="48">
        <f t="shared" si="215"/>
        <v>845032.49999999988</v>
      </c>
      <c r="X1084" s="48">
        <f t="shared" si="216"/>
        <v>11846.249999999998</v>
      </c>
      <c r="Y1084" s="48">
        <f t="shared" si="217"/>
        <v>24493.997500000001</v>
      </c>
      <c r="Z1084" s="48">
        <f t="shared" si="218"/>
        <v>2449.39975</v>
      </c>
      <c r="AA1084" s="48">
        <f t="shared" si="219"/>
        <v>24763.4314725</v>
      </c>
      <c r="AB1084" s="42">
        <f t="shared" si="220"/>
        <v>2501106.5787224998</v>
      </c>
    </row>
    <row r="1085" spans="1:28" x14ac:dyDescent="0.25">
      <c r="A1085" s="41">
        <v>45419</v>
      </c>
      <c r="B1085" s="44" t="str">
        <f t="shared" si="209"/>
        <v>May</v>
      </c>
      <c r="C1085" s="16" t="s">
        <v>53</v>
      </c>
      <c r="D1085" s="16"/>
      <c r="E1085" s="16" t="s">
        <v>141</v>
      </c>
      <c r="F1085" s="16" t="s">
        <v>219</v>
      </c>
      <c r="G1085" s="20" t="str">
        <f>IFERROR(VLOOKUP(F1085,Sheet2!A:F,2,0),"")</f>
        <v>Club Whiskey</v>
      </c>
      <c r="H1085" s="44">
        <f>IFERROR(VLOOKUP(F1085,Sheet2!A:G,7,0),"")</f>
        <v>65</v>
      </c>
      <c r="I1085" s="56">
        <f t="shared" si="221"/>
        <v>2948.3999999999996</v>
      </c>
      <c r="J1085" s="17">
        <v>109</v>
      </c>
      <c r="K1085" s="21">
        <v>454</v>
      </c>
      <c r="L1085" s="21">
        <v>25</v>
      </c>
      <c r="M1085" s="21">
        <v>25</v>
      </c>
      <c r="N1085" s="19">
        <f t="shared" si="210"/>
        <v>504</v>
      </c>
      <c r="O1085" s="20">
        <v>1</v>
      </c>
      <c r="P1085" s="20">
        <f>IFERROR(VLOOKUP(F1085,Sheet2!$A:$F,4,0),"")</f>
        <v>1160.02</v>
      </c>
      <c r="Q1085" s="20">
        <f>IFERROR(VLOOKUP(F1085,Sheet2!$A:$F,5,0),"")</f>
        <v>1188.9000000000001</v>
      </c>
      <c r="R1085" s="20">
        <f>IFERROR(VLOOKUP(F1085,Sheet2!$A:$F,6,0),"")</f>
        <v>1270.83</v>
      </c>
      <c r="S1085" s="48">
        <f t="shared" si="211"/>
        <v>526649.07999999996</v>
      </c>
      <c r="T1085" s="48">
        <f t="shared" si="212"/>
        <v>29722.500000000004</v>
      </c>
      <c r="U1085" s="48">
        <f t="shared" si="213"/>
        <v>31770.75</v>
      </c>
      <c r="V1085" s="48">
        <f t="shared" si="214"/>
        <v>588142.32999999996</v>
      </c>
      <c r="W1085" s="48">
        <f t="shared" si="215"/>
        <v>315478.8</v>
      </c>
      <c r="X1085" s="48">
        <f t="shared" si="216"/>
        <v>4422.5999999999995</v>
      </c>
      <c r="Y1085" s="48">
        <f t="shared" si="217"/>
        <v>9080.4372999999996</v>
      </c>
      <c r="Z1085" s="48">
        <f t="shared" si="218"/>
        <v>908.04372999999998</v>
      </c>
      <c r="AA1085" s="48">
        <f t="shared" si="219"/>
        <v>9180.3221102999996</v>
      </c>
      <c r="AB1085" s="42">
        <f t="shared" si="220"/>
        <v>927212.53314029984</v>
      </c>
    </row>
    <row r="1086" spans="1:28" x14ac:dyDescent="0.25">
      <c r="A1086" s="41">
        <v>45419</v>
      </c>
      <c r="B1086" s="44" t="str">
        <f t="shared" si="209"/>
        <v>May</v>
      </c>
      <c r="C1086" s="16" t="s">
        <v>53</v>
      </c>
      <c r="D1086" s="16"/>
      <c r="E1086" s="16" t="s">
        <v>141</v>
      </c>
      <c r="F1086" s="16" t="s">
        <v>218</v>
      </c>
      <c r="G1086" s="20" t="str">
        <f>IFERROR(VLOOKUP(F1086,Sheet2!A:F,2,0),"")</f>
        <v>Club Rum</v>
      </c>
      <c r="H1086" s="44">
        <f>IFERROR(VLOOKUP(F1086,Sheet2!A:G,7,0),"")</f>
        <v>65</v>
      </c>
      <c r="I1086" s="56">
        <f t="shared" si="221"/>
        <v>146.25</v>
      </c>
      <c r="J1086" s="17">
        <v>109</v>
      </c>
      <c r="K1086" s="21">
        <v>25</v>
      </c>
      <c r="L1086" s="21">
        <v>0</v>
      </c>
      <c r="M1086" s="21">
        <v>0</v>
      </c>
      <c r="N1086" s="19">
        <f t="shared" si="210"/>
        <v>25</v>
      </c>
      <c r="O1086" s="20">
        <v>1</v>
      </c>
      <c r="P1086" s="20">
        <f>IFERROR(VLOOKUP(F1086,Sheet2!$A:$F,4,0),"")</f>
        <v>1161.27</v>
      </c>
      <c r="Q1086" s="20">
        <f>IFERROR(VLOOKUP(F1086,Sheet2!$A:$F,5,0),"")</f>
        <v>1190.1300000000001</v>
      </c>
      <c r="R1086" s="20">
        <f>IFERROR(VLOOKUP(F1086,Sheet2!$A:$F,6,0),"")</f>
        <v>1272.08</v>
      </c>
      <c r="S1086" s="48">
        <f t="shared" si="211"/>
        <v>29031.75</v>
      </c>
      <c r="T1086" s="48">
        <f t="shared" si="212"/>
        <v>0</v>
      </c>
      <c r="U1086" s="48">
        <f t="shared" si="213"/>
        <v>0</v>
      </c>
      <c r="V1086" s="48">
        <f t="shared" si="214"/>
        <v>29031.75</v>
      </c>
      <c r="W1086" s="48">
        <f t="shared" si="215"/>
        <v>15648.75</v>
      </c>
      <c r="X1086" s="48">
        <f t="shared" si="216"/>
        <v>219.375</v>
      </c>
      <c r="Y1086" s="48">
        <f t="shared" si="217"/>
        <v>448.99875000000003</v>
      </c>
      <c r="Z1086" s="48">
        <f t="shared" si="218"/>
        <v>44.899875000000009</v>
      </c>
      <c r="AA1086" s="48">
        <f t="shared" si="219"/>
        <v>453.93773625</v>
      </c>
      <c r="AB1086" s="42">
        <f t="shared" si="220"/>
        <v>45847.711361250003</v>
      </c>
    </row>
    <row r="1087" spans="1:28" x14ac:dyDescent="0.25">
      <c r="A1087" s="41">
        <v>45419</v>
      </c>
      <c r="B1087" s="44" t="str">
        <f t="shared" si="209"/>
        <v>May</v>
      </c>
      <c r="C1087" s="16" t="s">
        <v>53</v>
      </c>
      <c r="D1087" s="16"/>
      <c r="E1087" s="16" t="s">
        <v>93</v>
      </c>
      <c r="F1087" s="16" t="s">
        <v>219</v>
      </c>
      <c r="G1087" s="20" t="str">
        <f>IFERROR(VLOOKUP(F1087,Sheet2!A:F,2,0),"")</f>
        <v>Club Whiskey</v>
      </c>
      <c r="H1087" s="44">
        <f>IFERROR(VLOOKUP(F1087,Sheet2!A:G,7,0),"")</f>
        <v>65</v>
      </c>
      <c r="I1087" s="56">
        <f t="shared" si="221"/>
        <v>4387.5</v>
      </c>
      <c r="J1087" s="17">
        <v>110</v>
      </c>
      <c r="K1087" s="21">
        <v>750</v>
      </c>
      <c r="L1087" s="21">
        <v>0</v>
      </c>
      <c r="M1087" s="21">
        <v>0</v>
      </c>
      <c r="N1087" s="19">
        <f t="shared" si="210"/>
        <v>750</v>
      </c>
      <c r="O1087" s="20">
        <v>1</v>
      </c>
      <c r="P1087" s="20">
        <f>IFERROR(VLOOKUP(F1087,Sheet2!$A:$F,4,0),"")</f>
        <v>1160.02</v>
      </c>
      <c r="Q1087" s="20">
        <f>IFERROR(VLOOKUP(F1087,Sheet2!$A:$F,5,0),"")</f>
        <v>1188.9000000000001</v>
      </c>
      <c r="R1087" s="20">
        <f>IFERROR(VLOOKUP(F1087,Sheet2!$A:$F,6,0),"")</f>
        <v>1270.83</v>
      </c>
      <c r="S1087" s="48">
        <f t="shared" si="211"/>
        <v>870015</v>
      </c>
      <c r="T1087" s="48">
        <f t="shared" si="212"/>
        <v>0</v>
      </c>
      <c r="U1087" s="48">
        <f t="shared" si="213"/>
        <v>0</v>
      </c>
      <c r="V1087" s="48">
        <f t="shared" si="214"/>
        <v>870015</v>
      </c>
      <c r="W1087" s="48">
        <f t="shared" si="215"/>
        <v>469462.5</v>
      </c>
      <c r="X1087" s="48">
        <f t="shared" si="216"/>
        <v>6581.25</v>
      </c>
      <c r="Y1087" s="48">
        <f t="shared" si="217"/>
        <v>13460.5875</v>
      </c>
      <c r="Z1087" s="48">
        <f t="shared" si="218"/>
        <v>1346.0587500000001</v>
      </c>
      <c r="AA1087" s="48">
        <f t="shared" si="219"/>
        <v>13608.6539625</v>
      </c>
      <c r="AB1087" s="42">
        <f t="shared" si="220"/>
        <v>1374474.0502124999</v>
      </c>
    </row>
    <row r="1088" spans="1:28" x14ac:dyDescent="0.25">
      <c r="A1088" s="41">
        <v>45419</v>
      </c>
      <c r="B1088" s="44" t="str">
        <f t="shared" si="209"/>
        <v>May</v>
      </c>
      <c r="C1088" s="16" t="s">
        <v>53</v>
      </c>
      <c r="D1088" s="16"/>
      <c r="E1088" s="16" t="s">
        <v>56</v>
      </c>
      <c r="F1088" s="16" t="s">
        <v>219</v>
      </c>
      <c r="G1088" s="20" t="str">
        <f>IFERROR(VLOOKUP(F1088,Sheet2!A:F,2,0),"")</f>
        <v>Club Whiskey</v>
      </c>
      <c r="H1088" s="44">
        <f>IFERROR(VLOOKUP(F1088,Sheet2!A:G,7,0),"")</f>
        <v>65</v>
      </c>
      <c r="I1088" s="56">
        <f t="shared" si="221"/>
        <v>2076.75</v>
      </c>
      <c r="J1088" s="17">
        <v>111</v>
      </c>
      <c r="K1088" s="21">
        <v>355</v>
      </c>
      <c r="L1088" s="21">
        <v>0</v>
      </c>
      <c r="M1088" s="21">
        <v>0</v>
      </c>
      <c r="N1088" s="19">
        <f t="shared" si="210"/>
        <v>355</v>
      </c>
      <c r="O1088" s="20">
        <v>1</v>
      </c>
      <c r="P1088" s="20">
        <f>IFERROR(VLOOKUP(F1088,Sheet2!$A:$F,4,0),"")</f>
        <v>1160.02</v>
      </c>
      <c r="Q1088" s="20">
        <f>IFERROR(VLOOKUP(F1088,Sheet2!$A:$F,5,0),"")</f>
        <v>1188.9000000000001</v>
      </c>
      <c r="R1088" s="20">
        <f>IFERROR(VLOOKUP(F1088,Sheet2!$A:$F,6,0),"")</f>
        <v>1270.83</v>
      </c>
      <c r="S1088" s="48">
        <f t="shared" si="211"/>
        <v>411807.1</v>
      </c>
      <c r="T1088" s="48">
        <f t="shared" si="212"/>
        <v>0</v>
      </c>
      <c r="U1088" s="48">
        <f t="shared" si="213"/>
        <v>0</v>
      </c>
      <c r="V1088" s="48">
        <f t="shared" si="214"/>
        <v>411807.1</v>
      </c>
      <c r="W1088" s="48">
        <f t="shared" si="215"/>
        <v>222212.25</v>
      </c>
      <c r="X1088" s="48">
        <f t="shared" si="216"/>
        <v>3115.125</v>
      </c>
      <c r="Y1088" s="48">
        <f t="shared" si="217"/>
        <v>6371.3447500000002</v>
      </c>
      <c r="Z1088" s="48">
        <f t="shared" si="218"/>
        <v>637.13447500000007</v>
      </c>
      <c r="AA1088" s="48">
        <f t="shared" si="219"/>
        <v>6441.4295422499999</v>
      </c>
      <c r="AB1088" s="42">
        <f t="shared" si="220"/>
        <v>650584.38376724999</v>
      </c>
    </row>
    <row r="1089" spans="1:28" x14ac:dyDescent="0.25">
      <c r="A1089" s="41">
        <v>45419</v>
      </c>
      <c r="B1089" s="44" t="str">
        <f t="shared" si="209"/>
        <v>May</v>
      </c>
      <c r="C1089" s="16" t="s">
        <v>53</v>
      </c>
      <c r="D1089" s="16"/>
      <c r="E1089" s="16" t="s">
        <v>55</v>
      </c>
      <c r="F1089" s="16" t="s">
        <v>218</v>
      </c>
      <c r="G1089" s="20" t="str">
        <f>IFERROR(VLOOKUP(F1089,Sheet2!A:F,2,0),"")</f>
        <v>Club Rum</v>
      </c>
      <c r="H1089" s="44">
        <f>IFERROR(VLOOKUP(F1089,Sheet2!A:G,7,0),"")</f>
        <v>65</v>
      </c>
      <c r="I1089" s="56">
        <f t="shared" si="221"/>
        <v>643.5</v>
      </c>
      <c r="J1089" s="17">
        <v>112</v>
      </c>
      <c r="K1089" s="21">
        <v>110</v>
      </c>
      <c r="L1089" s="21">
        <v>0</v>
      </c>
      <c r="M1089" s="21">
        <v>0</v>
      </c>
      <c r="N1089" s="19">
        <f t="shared" si="210"/>
        <v>110</v>
      </c>
      <c r="O1089" s="20">
        <v>1</v>
      </c>
      <c r="P1089" s="20">
        <f>IFERROR(VLOOKUP(F1089,Sheet2!$A:$F,4,0),"")</f>
        <v>1161.27</v>
      </c>
      <c r="Q1089" s="20">
        <f>IFERROR(VLOOKUP(F1089,Sheet2!$A:$F,5,0),"")</f>
        <v>1190.1300000000001</v>
      </c>
      <c r="R1089" s="20">
        <f>IFERROR(VLOOKUP(F1089,Sheet2!$A:$F,6,0),"")</f>
        <v>1272.08</v>
      </c>
      <c r="S1089" s="48">
        <f t="shared" si="211"/>
        <v>127739.7</v>
      </c>
      <c r="T1089" s="48">
        <f t="shared" si="212"/>
        <v>0</v>
      </c>
      <c r="U1089" s="48">
        <f t="shared" si="213"/>
        <v>0</v>
      </c>
      <c r="V1089" s="48">
        <f t="shared" si="214"/>
        <v>127739.7</v>
      </c>
      <c r="W1089" s="48">
        <f t="shared" si="215"/>
        <v>68854.5</v>
      </c>
      <c r="X1089" s="48">
        <f t="shared" si="216"/>
        <v>965.25</v>
      </c>
      <c r="Y1089" s="48">
        <f t="shared" si="217"/>
        <v>1975.5945000000002</v>
      </c>
      <c r="Z1089" s="48">
        <f t="shared" si="218"/>
        <v>197.55945000000003</v>
      </c>
      <c r="AA1089" s="48">
        <f t="shared" si="219"/>
        <v>1997.3260395000002</v>
      </c>
      <c r="AB1089" s="42">
        <f t="shared" si="220"/>
        <v>201729.92998950003</v>
      </c>
    </row>
    <row r="1090" spans="1:28" x14ac:dyDescent="0.25">
      <c r="A1090" s="41">
        <v>45419</v>
      </c>
      <c r="B1090" s="44" t="str">
        <f t="shared" si="209"/>
        <v>May</v>
      </c>
      <c r="C1090" s="16" t="s">
        <v>53</v>
      </c>
      <c r="D1090" s="16"/>
      <c r="E1090" s="16" t="s">
        <v>55</v>
      </c>
      <c r="F1090" s="16" t="s">
        <v>219</v>
      </c>
      <c r="G1090" s="20" t="str">
        <f>IFERROR(VLOOKUP(F1090,Sheet2!A:F,2,0),"")</f>
        <v>Club Whiskey</v>
      </c>
      <c r="H1090" s="44">
        <f>IFERROR(VLOOKUP(F1090,Sheet2!A:G,7,0),"")</f>
        <v>65</v>
      </c>
      <c r="I1090" s="56">
        <f t="shared" si="221"/>
        <v>5721.2999999999993</v>
      </c>
      <c r="J1090" s="17">
        <v>112</v>
      </c>
      <c r="K1090" s="21">
        <v>703</v>
      </c>
      <c r="L1090" s="21">
        <v>175</v>
      </c>
      <c r="M1090" s="21">
        <v>100</v>
      </c>
      <c r="N1090" s="19">
        <f t="shared" si="210"/>
        <v>978</v>
      </c>
      <c r="O1090" s="20">
        <v>1</v>
      </c>
      <c r="P1090" s="20">
        <f>IFERROR(VLOOKUP(F1090,Sheet2!$A:$F,4,0),"")</f>
        <v>1160.02</v>
      </c>
      <c r="Q1090" s="20">
        <f>IFERROR(VLOOKUP(F1090,Sheet2!$A:$F,5,0),"")</f>
        <v>1188.9000000000001</v>
      </c>
      <c r="R1090" s="20">
        <f>IFERROR(VLOOKUP(F1090,Sheet2!$A:$F,6,0),"")</f>
        <v>1270.83</v>
      </c>
      <c r="S1090" s="48">
        <f t="shared" si="211"/>
        <v>815494.05999999994</v>
      </c>
      <c r="T1090" s="48">
        <f t="shared" si="212"/>
        <v>208057.50000000003</v>
      </c>
      <c r="U1090" s="48">
        <f t="shared" si="213"/>
        <v>127083</v>
      </c>
      <c r="V1090" s="48">
        <f t="shared" si="214"/>
        <v>1150634.56</v>
      </c>
      <c r="W1090" s="48">
        <f t="shared" si="215"/>
        <v>612179.1</v>
      </c>
      <c r="X1090" s="48">
        <f t="shared" si="216"/>
        <v>8581.9499999999989</v>
      </c>
      <c r="Y1090" s="48">
        <f t="shared" si="217"/>
        <v>17713.956100000003</v>
      </c>
      <c r="Z1090" s="48">
        <f t="shared" si="218"/>
        <v>1771.3956100000005</v>
      </c>
      <c r="AA1090" s="48">
        <f t="shared" si="219"/>
        <v>17908.809617100003</v>
      </c>
      <c r="AB1090" s="42">
        <f t="shared" si="220"/>
        <v>1808789.7713271002</v>
      </c>
    </row>
    <row r="1091" spans="1:28" x14ac:dyDescent="0.25">
      <c r="A1091" s="41">
        <v>45419</v>
      </c>
      <c r="B1091" s="44" t="str">
        <f t="shared" si="209"/>
        <v>May</v>
      </c>
      <c r="C1091" s="16" t="s">
        <v>53</v>
      </c>
      <c r="D1091" s="16"/>
      <c r="E1091" s="16" t="s">
        <v>82</v>
      </c>
      <c r="F1091" s="16" t="s">
        <v>219</v>
      </c>
      <c r="G1091" s="20" t="str">
        <f>IFERROR(VLOOKUP(F1091,Sheet2!A:F,2,0),"")</f>
        <v>Club Whiskey</v>
      </c>
      <c r="H1091" s="44">
        <f>IFERROR(VLOOKUP(F1091,Sheet2!A:G,7,0),"")</f>
        <v>65</v>
      </c>
      <c r="I1091" s="56">
        <f t="shared" si="221"/>
        <v>2634.44805</v>
      </c>
      <c r="J1091" s="17">
        <v>113</v>
      </c>
      <c r="K1091" s="21">
        <v>350.33300000000003</v>
      </c>
      <c r="L1091" s="21">
        <v>50</v>
      </c>
      <c r="M1091" s="21">
        <v>50</v>
      </c>
      <c r="N1091" s="19">
        <f t="shared" si="210"/>
        <v>450.33300000000003</v>
      </c>
      <c r="O1091" s="20">
        <v>1</v>
      </c>
      <c r="P1091" s="20">
        <f>IFERROR(VLOOKUP(F1091,Sheet2!$A:$F,4,0),"")</f>
        <v>1160.02</v>
      </c>
      <c r="Q1091" s="20">
        <f>IFERROR(VLOOKUP(F1091,Sheet2!$A:$F,5,0),"")</f>
        <v>1188.9000000000001</v>
      </c>
      <c r="R1091" s="20">
        <f>IFERROR(VLOOKUP(F1091,Sheet2!$A:$F,6,0),"")</f>
        <v>1270.83</v>
      </c>
      <c r="S1091" s="48">
        <f t="shared" si="211"/>
        <v>406393.28666000004</v>
      </c>
      <c r="T1091" s="48">
        <f t="shared" si="212"/>
        <v>59445.000000000007</v>
      </c>
      <c r="U1091" s="48">
        <f t="shared" si="213"/>
        <v>63541.5</v>
      </c>
      <c r="V1091" s="48">
        <f t="shared" si="214"/>
        <v>529379.78665999998</v>
      </c>
      <c r="W1091" s="48">
        <f t="shared" si="215"/>
        <v>281885.94134999998</v>
      </c>
      <c r="X1091" s="48">
        <f t="shared" si="216"/>
        <v>3951.6720749999999</v>
      </c>
      <c r="Y1091" s="48">
        <f t="shared" si="217"/>
        <v>8152.1740008500001</v>
      </c>
      <c r="Z1091" s="48">
        <f t="shared" si="218"/>
        <v>815.21740008500001</v>
      </c>
      <c r="AA1091" s="48">
        <f t="shared" si="219"/>
        <v>8241.8479148593487</v>
      </c>
      <c r="AB1091" s="42">
        <f t="shared" si="220"/>
        <v>832426.63940079417</v>
      </c>
    </row>
    <row r="1092" spans="1:28" x14ac:dyDescent="0.25">
      <c r="A1092" s="41">
        <v>45419</v>
      </c>
      <c r="B1092" s="44" t="str">
        <f t="shared" si="209"/>
        <v>May</v>
      </c>
      <c r="C1092" s="16" t="s">
        <v>53</v>
      </c>
      <c r="D1092" s="16"/>
      <c r="E1092" s="16" t="s">
        <v>82</v>
      </c>
      <c r="F1092" s="16" t="s">
        <v>216</v>
      </c>
      <c r="G1092" s="20" t="str">
        <f>IFERROR(VLOOKUP(F1092,Sheet2!A:F,2,0),"")</f>
        <v>Jugni Saunfi</v>
      </c>
      <c r="H1092" s="44">
        <f>IFERROR(VLOOKUP(F1092,Sheet2!A:G,7,0),"")</f>
        <v>50</v>
      </c>
      <c r="I1092" s="56">
        <f t="shared" si="221"/>
        <v>18</v>
      </c>
      <c r="J1092" s="17">
        <v>113</v>
      </c>
      <c r="K1092" s="21">
        <v>4</v>
      </c>
      <c r="L1092" s="21">
        <v>0</v>
      </c>
      <c r="M1092" s="21">
        <v>0</v>
      </c>
      <c r="N1092" s="19">
        <f t="shared" si="210"/>
        <v>4</v>
      </c>
      <c r="O1092" s="20">
        <v>1</v>
      </c>
      <c r="P1092" s="20">
        <f>IFERROR(VLOOKUP(F1092,Sheet2!$A:$F,4,0),"")</f>
        <v>919.43</v>
      </c>
      <c r="Q1092" s="20">
        <f>IFERROR(VLOOKUP(F1092,Sheet2!$A:$F,5,0),"")</f>
        <v>948.3</v>
      </c>
      <c r="R1092" s="20">
        <f>IFERROR(VLOOKUP(F1092,Sheet2!$A:$F,6,0),"")</f>
        <v>1030.25</v>
      </c>
      <c r="S1092" s="48">
        <f t="shared" si="211"/>
        <v>3677.72</v>
      </c>
      <c r="T1092" s="48">
        <f t="shared" si="212"/>
        <v>0</v>
      </c>
      <c r="U1092" s="48">
        <f t="shared" si="213"/>
        <v>0</v>
      </c>
      <c r="V1092" s="48">
        <f t="shared" si="214"/>
        <v>3677.72</v>
      </c>
      <c r="W1092" s="48">
        <f t="shared" si="215"/>
        <v>1926</v>
      </c>
      <c r="X1092" s="48">
        <f t="shared" si="216"/>
        <v>27</v>
      </c>
      <c r="Y1092" s="48">
        <f t="shared" si="217"/>
        <v>56.307199999999995</v>
      </c>
      <c r="Z1092" s="48">
        <f t="shared" si="218"/>
        <v>5.6307200000000002</v>
      </c>
      <c r="AA1092" s="48">
        <f t="shared" si="219"/>
        <v>56.926579199999999</v>
      </c>
      <c r="AB1092" s="42">
        <f t="shared" si="220"/>
        <v>5749.5844991999993</v>
      </c>
    </row>
    <row r="1093" spans="1:28" x14ac:dyDescent="0.25">
      <c r="A1093" s="41">
        <v>45419</v>
      </c>
      <c r="B1093" s="44" t="str">
        <f t="shared" ref="B1093:B1156" si="222">TEXT(A1093,"MMM")</f>
        <v>May</v>
      </c>
      <c r="C1093" s="16" t="s">
        <v>53</v>
      </c>
      <c r="D1093" s="16"/>
      <c r="E1093" s="16" t="s">
        <v>135</v>
      </c>
      <c r="F1093" s="16" t="s">
        <v>219</v>
      </c>
      <c r="G1093" s="20" t="str">
        <f>IFERROR(VLOOKUP(F1093,Sheet2!A:F,2,0),"")</f>
        <v>Club Whiskey</v>
      </c>
      <c r="H1093" s="44">
        <f>IFERROR(VLOOKUP(F1093,Sheet2!A:G,7,0),"")</f>
        <v>65</v>
      </c>
      <c r="I1093" s="56">
        <f t="shared" si="221"/>
        <v>1755</v>
      </c>
      <c r="J1093" s="17">
        <v>114</v>
      </c>
      <c r="K1093" s="21">
        <v>0</v>
      </c>
      <c r="L1093" s="21">
        <v>150</v>
      </c>
      <c r="M1093" s="21">
        <v>150</v>
      </c>
      <c r="N1093" s="19">
        <f t="shared" ref="N1093:N1156" si="223">SUM(K1093:M1093)</f>
        <v>300</v>
      </c>
      <c r="O1093" s="20">
        <v>1</v>
      </c>
      <c r="P1093" s="20">
        <f>IFERROR(VLOOKUP(F1093,Sheet2!$A:$F,4,0),"")</f>
        <v>1160.02</v>
      </c>
      <c r="Q1093" s="20">
        <f>IFERROR(VLOOKUP(F1093,Sheet2!$A:$F,5,0),"")</f>
        <v>1188.9000000000001</v>
      </c>
      <c r="R1093" s="20">
        <f>IFERROR(VLOOKUP(F1093,Sheet2!$A:$F,6,0),"")</f>
        <v>1270.83</v>
      </c>
      <c r="S1093" s="48">
        <f t="shared" ref="S1093:S1156" si="224">IFERROR(K1093*P1093," ")</f>
        <v>0</v>
      </c>
      <c r="T1093" s="48">
        <f t="shared" ref="T1093:T1156" si="225">IFERROR(Q1093*L1093," ")</f>
        <v>178335</v>
      </c>
      <c r="U1093" s="48">
        <f t="shared" ref="U1093:U1156" si="226">IFERROR(R1093*M1093," ")</f>
        <v>190624.5</v>
      </c>
      <c r="V1093" s="48">
        <f t="shared" ref="V1093:V1156" si="227">SUM(S1093:U1093)</f>
        <v>368959.5</v>
      </c>
      <c r="W1093" s="48">
        <f t="shared" ref="W1093:W1156" si="228">IFERROR(IF(O1093=1,I1093*107)," ")+IFERROR(IF(O1093=2,I1093*53.5)," ")</f>
        <v>187785</v>
      </c>
      <c r="X1093" s="48">
        <f t="shared" ref="X1093:X1156" si="229">I1093*1.5</f>
        <v>2632.5</v>
      </c>
      <c r="Y1093" s="48">
        <f t="shared" ref="Y1093:Y1156" si="230">IFERROR(SUM(V1093:X1093)*1%," ")</f>
        <v>5593.77</v>
      </c>
      <c r="Z1093" s="48">
        <f t="shared" ref="Z1093:Z1156" si="231">IFERROR(Y1093*10%," ")</f>
        <v>559.37700000000007</v>
      </c>
      <c r="AA1093" s="48">
        <f t="shared" ref="AA1093:AA1156" si="232">IFERROR(SUM(V1093:Z1093)*1%," ")</f>
        <v>5655.3014700000003</v>
      </c>
      <c r="AB1093" s="42">
        <f t="shared" ref="AB1093:AB1156" si="233">IFERROR(SUM(V1093:AA1093)," ")</f>
        <v>571185.44846999994</v>
      </c>
    </row>
    <row r="1094" spans="1:28" x14ac:dyDescent="0.25">
      <c r="A1094" s="41">
        <v>45419</v>
      </c>
      <c r="B1094" s="44" t="str">
        <f t="shared" si="222"/>
        <v>May</v>
      </c>
      <c r="C1094" s="16" t="s">
        <v>53</v>
      </c>
      <c r="D1094" s="16"/>
      <c r="E1094" s="16" t="s">
        <v>135</v>
      </c>
      <c r="F1094" s="16" t="s">
        <v>219</v>
      </c>
      <c r="G1094" s="20" t="str">
        <f>IFERROR(VLOOKUP(F1094,Sheet2!A:F,2,0),"")</f>
        <v>Club Whiskey</v>
      </c>
      <c r="H1094" s="44">
        <f>IFERROR(VLOOKUP(F1094,Sheet2!A:G,7,0),"")</f>
        <v>65</v>
      </c>
      <c r="I1094" s="56">
        <f t="shared" ref="I1094:I1157" si="234">IF(H1094=50,N1094*4.5)+IF(H1094=65,N1094*5.85)</f>
        <v>1755</v>
      </c>
      <c r="J1094" s="17">
        <v>115</v>
      </c>
      <c r="K1094" s="21">
        <v>50</v>
      </c>
      <c r="L1094" s="21">
        <v>250</v>
      </c>
      <c r="M1094" s="21">
        <v>0</v>
      </c>
      <c r="N1094" s="19">
        <f t="shared" si="223"/>
        <v>300</v>
      </c>
      <c r="O1094" s="20">
        <v>1</v>
      </c>
      <c r="P1094" s="20">
        <f>IFERROR(VLOOKUP(F1094,Sheet2!$A:$F,4,0),"")</f>
        <v>1160.02</v>
      </c>
      <c r="Q1094" s="20">
        <f>IFERROR(VLOOKUP(F1094,Sheet2!$A:$F,5,0),"")</f>
        <v>1188.9000000000001</v>
      </c>
      <c r="R1094" s="20">
        <f>IFERROR(VLOOKUP(F1094,Sheet2!$A:$F,6,0),"")</f>
        <v>1270.83</v>
      </c>
      <c r="S1094" s="48">
        <f t="shared" si="224"/>
        <v>58001</v>
      </c>
      <c r="T1094" s="48">
        <f t="shared" si="225"/>
        <v>297225</v>
      </c>
      <c r="U1094" s="48">
        <f t="shared" si="226"/>
        <v>0</v>
      </c>
      <c r="V1094" s="48">
        <f t="shared" si="227"/>
        <v>355226</v>
      </c>
      <c r="W1094" s="48">
        <f t="shared" si="228"/>
        <v>187785</v>
      </c>
      <c r="X1094" s="48">
        <f t="shared" si="229"/>
        <v>2632.5</v>
      </c>
      <c r="Y1094" s="48">
        <f t="shared" si="230"/>
        <v>5456.4350000000004</v>
      </c>
      <c r="Z1094" s="48">
        <f t="shared" si="231"/>
        <v>545.64350000000002</v>
      </c>
      <c r="AA1094" s="48">
        <f t="shared" si="232"/>
        <v>5516.455785000001</v>
      </c>
      <c r="AB1094" s="42">
        <f t="shared" si="233"/>
        <v>557162.03428500006</v>
      </c>
    </row>
    <row r="1095" spans="1:28" x14ac:dyDescent="0.25">
      <c r="A1095" s="41">
        <v>45419</v>
      </c>
      <c r="B1095" s="44" t="str">
        <f t="shared" si="222"/>
        <v>May</v>
      </c>
      <c r="C1095" s="16" t="s">
        <v>53</v>
      </c>
      <c r="D1095" s="16"/>
      <c r="E1095" s="16" t="s">
        <v>135</v>
      </c>
      <c r="F1095" s="16" t="s">
        <v>219</v>
      </c>
      <c r="G1095" s="20" t="str">
        <f>IFERROR(VLOOKUP(F1095,Sheet2!A:F,2,0),"")</f>
        <v>Club Whiskey</v>
      </c>
      <c r="H1095" s="44">
        <f>IFERROR(VLOOKUP(F1095,Sheet2!A:G,7,0),"")</f>
        <v>65</v>
      </c>
      <c r="I1095" s="56">
        <f t="shared" si="234"/>
        <v>2193.75</v>
      </c>
      <c r="J1095" s="17">
        <v>116</v>
      </c>
      <c r="K1095" s="21">
        <v>0</v>
      </c>
      <c r="L1095" s="21">
        <v>75</v>
      </c>
      <c r="M1095" s="21">
        <v>300</v>
      </c>
      <c r="N1095" s="19">
        <f t="shared" si="223"/>
        <v>375</v>
      </c>
      <c r="O1095" s="20">
        <v>1</v>
      </c>
      <c r="P1095" s="20">
        <f>IFERROR(VLOOKUP(F1095,Sheet2!$A:$F,4,0),"")</f>
        <v>1160.02</v>
      </c>
      <c r="Q1095" s="20">
        <f>IFERROR(VLOOKUP(F1095,Sheet2!$A:$F,5,0),"")</f>
        <v>1188.9000000000001</v>
      </c>
      <c r="R1095" s="20">
        <f>IFERROR(VLOOKUP(F1095,Sheet2!$A:$F,6,0),"")</f>
        <v>1270.83</v>
      </c>
      <c r="S1095" s="48">
        <f t="shared" si="224"/>
        <v>0</v>
      </c>
      <c r="T1095" s="48">
        <f t="shared" si="225"/>
        <v>89167.5</v>
      </c>
      <c r="U1095" s="48">
        <f t="shared" si="226"/>
        <v>381249</v>
      </c>
      <c r="V1095" s="48">
        <f t="shared" si="227"/>
        <v>470416.5</v>
      </c>
      <c r="W1095" s="48">
        <f t="shared" si="228"/>
        <v>234731.25</v>
      </c>
      <c r="X1095" s="48">
        <f t="shared" si="229"/>
        <v>3290.625</v>
      </c>
      <c r="Y1095" s="48">
        <f t="shared" si="230"/>
        <v>7084.38375</v>
      </c>
      <c r="Z1095" s="48">
        <f t="shared" si="231"/>
        <v>708.43837500000006</v>
      </c>
      <c r="AA1095" s="48">
        <f t="shared" si="232"/>
        <v>7162.3119712500011</v>
      </c>
      <c r="AB1095" s="42">
        <f t="shared" si="233"/>
        <v>723393.50909625005</v>
      </c>
    </row>
    <row r="1096" spans="1:28" x14ac:dyDescent="0.25">
      <c r="A1096" s="41">
        <v>45419</v>
      </c>
      <c r="B1096" s="44" t="str">
        <f t="shared" si="222"/>
        <v>May</v>
      </c>
      <c r="C1096" s="16" t="s">
        <v>53</v>
      </c>
      <c r="D1096" s="16"/>
      <c r="E1096" s="16" t="s">
        <v>56</v>
      </c>
      <c r="F1096" s="16" t="s">
        <v>216</v>
      </c>
      <c r="G1096" s="20" t="str">
        <f>IFERROR(VLOOKUP(F1096,Sheet2!A:F,2,0),"")</f>
        <v>Jugni Saunfi</v>
      </c>
      <c r="H1096" s="44">
        <f>IFERROR(VLOOKUP(F1096,Sheet2!A:G,7,0),"")</f>
        <v>50</v>
      </c>
      <c r="I1096" s="56">
        <f t="shared" si="234"/>
        <v>468</v>
      </c>
      <c r="J1096" s="17">
        <v>117</v>
      </c>
      <c r="K1096" s="21">
        <v>0</v>
      </c>
      <c r="L1096" s="21">
        <v>0</v>
      </c>
      <c r="M1096" s="21">
        <v>104</v>
      </c>
      <c r="N1096" s="19">
        <f t="shared" si="223"/>
        <v>104</v>
      </c>
      <c r="O1096" s="20">
        <v>1</v>
      </c>
      <c r="P1096" s="20">
        <f>IFERROR(VLOOKUP(F1096,Sheet2!$A:$F,4,0),"")</f>
        <v>919.43</v>
      </c>
      <c r="Q1096" s="20">
        <f>IFERROR(VLOOKUP(F1096,Sheet2!$A:$F,5,0),"")</f>
        <v>948.3</v>
      </c>
      <c r="R1096" s="20">
        <f>IFERROR(VLOOKUP(F1096,Sheet2!$A:$F,6,0),"")</f>
        <v>1030.25</v>
      </c>
      <c r="S1096" s="48">
        <f t="shared" si="224"/>
        <v>0</v>
      </c>
      <c r="T1096" s="48">
        <f t="shared" si="225"/>
        <v>0</v>
      </c>
      <c r="U1096" s="48">
        <f t="shared" si="226"/>
        <v>107146</v>
      </c>
      <c r="V1096" s="48">
        <f t="shared" si="227"/>
        <v>107146</v>
      </c>
      <c r="W1096" s="48">
        <f t="shared" si="228"/>
        <v>50076</v>
      </c>
      <c r="X1096" s="48">
        <f t="shared" si="229"/>
        <v>702</v>
      </c>
      <c r="Y1096" s="48">
        <f t="shared" si="230"/>
        <v>1579.24</v>
      </c>
      <c r="Z1096" s="48">
        <f t="shared" si="231"/>
        <v>157.92400000000001</v>
      </c>
      <c r="AA1096" s="48">
        <f t="shared" si="232"/>
        <v>1596.6116399999999</v>
      </c>
      <c r="AB1096" s="42">
        <f t="shared" si="233"/>
        <v>161257.77563999998</v>
      </c>
    </row>
    <row r="1097" spans="1:28" x14ac:dyDescent="0.25">
      <c r="A1097" s="41">
        <v>45419</v>
      </c>
      <c r="B1097" s="44" t="str">
        <f t="shared" si="222"/>
        <v>May</v>
      </c>
      <c r="C1097" s="16" t="s">
        <v>53</v>
      </c>
      <c r="D1097" s="16"/>
      <c r="E1097" s="16" t="s">
        <v>135</v>
      </c>
      <c r="F1097" s="16" t="s">
        <v>223</v>
      </c>
      <c r="G1097" s="20" t="str">
        <f>IFERROR(VLOOKUP(F1097,Sheet2!A:F,2,0),"")</f>
        <v>Jalwa Mota Santra</v>
      </c>
      <c r="H1097" s="44">
        <f>IFERROR(VLOOKUP(F1097,Sheet2!A:G,7,0),"")</f>
        <v>50</v>
      </c>
      <c r="I1097" s="56">
        <f t="shared" si="234"/>
        <v>2151</v>
      </c>
      <c r="J1097" s="17">
        <v>118</v>
      </c>
      <c r="K1097" s="21">
        <v>478</v>
      </c>
      <c r="L1097" s="21">
        <v>0</v>
      </c>
      <c r="M1097" s="21">
        <v>0</v>
      </c>
      <c r="N1097" s="19">
        <f t="shared" si="223"/>
        <v>478</v>
      </c>
      <c r="O1097" s="20">
        <v>1</v>
      </c>
      <c r="P1097" s="20">
        <f>IFERROR(VLOOKUP(F1097,Sheet2!$A:$F,4,0),"")</f>
        <v>919.43</v>
      </c>
      <c r="Q1097" s="20">
        <f>IFERROR(VLOOKUP(F1097,Sheet2!$A:$F,5,0),"")</f>
        <v>948.3</v>
      </c>
      <c r="R1097" s="20">
        <f>IFERROR(VLOOKUP(F1097,Sheet2!$A:$F,6,0),"")</f>
        <v>1030.25</v>
      </c>
      <c r="S1097" s="48">
        <f t="shared" si="224"/>
        <v>439487.54</v>
      </c>
      <c r="T1097" s="48">
        <f t="shared" si="225"/>
        <v>0</v>
      </c>
      <c r="U1097" s="48">
        <f t="shared" si="226"/>
        <v>0</v>
      </c>
      <c r="V1097" s="48">
        <f t="shared" si="227"/>
        <v>439487.54</v>
      </c>
      <c r="W1097" s="48">
        <f t="shared" si="228"/>
        <v>230157</v>
      </c>
      <c r="X1097" s="48">
        <f t="shared" si="229"/>
        <v>3226.5</v>
      </c>
      <c r="Y1097" s="48">
        <f t="shared" si="230"/>
        <v>6728.7104000000008</v>
      </c>
      <c r="Z1097" s="48">
        <f t="shared" si="231"/>
        <v>672.87104000000011</v>
      </c>
      <c r="AA1097" s="48">
        <f t="shared" si="232"/>
        <v>6802.7262144000006</v>
      </c>
      <c r="AB1097" s="42">
        <f t="shared" si="233"/>
        <v>687075.34765440004</v>
      </c>
    </row>
    <row r="1098" spans="1:28" x14ac:dyDescent="0.25">
      <c r="A1098" s="41">
        <v>45419</v>
      </c>
      <c r="B1098" s="44" t="str">
        <f t="shared" si="222"/>
        <v>May</v>
      </c>
      <c r="C1098" s="16" t="s">
        <v>53</v>
      </c>
      <c r="D1098" s="16"/>
      <c r="E1098" s="16" t="s">
        <v>135</v>
      </c>
      <c r="F1098" s="16" t="s">
        <v>219</v>
      </c>
      <c r="G1098" s="20" t="str">
        <f>IFERROR(VLOOKUP(F1098,Sheet2!A:F,2,0),"")</f>
        <v>Club Whiskey</v>
      </c>
      <c r="H1098" s="44">
        <f>IFERROR(VLOOKUP(F1098,Sheet2!A:G,7,0),"")</f>
        <v>65</v>
      </c>
      <c r="I1098" s="56">
        <f t="shared" si="234"/>
        <v>6475.95</v>
      </c>
      <c r="J1098" s="17">
        <v>118</v>
      </c>
      <c r="K1098" s="21">
        <v>732</v>
      </c>
      <c r="L1098" s="21">
        <v>350</v>
      </c>
      <c r="M1098" s="21">
        <v>25</v>
      </c>
      <c r="N1098" s="19">
        <f t="shared" si="223"/>
        <v>1107</v>
      </c>
      <c r="O1098" s="20">
        <v>1</v>
      </c>
      <c r="P1098" s="20">
        <f>IFERROR(VLOOKUP(F1098,Sheet2!$A:$F,4,0),"")</f>
        <v>1160.02</v>
      </c>
      <c r="Q1098" s="20">
        <f>IFERROR(VLOOKUP(F1098,Sheet2!$A:$F,5,0),"")</f>
        <v>1188.9000000000001</v>
      </c>
      <c r="R1098" s="20">
        <f>IFERROR(VLOOKUP(F1098,Sheet2!$A:$F,6,0),"")</f>
        <v>1270.83</v>
      </c>
      <c r="S1098" s="48">
        <f t="shared" si="224"/>
        <v>849134.64</v>
      </c>
      <c r="T1098" s="48">
        <f t="shared" si="225"/>
        <v>416115.00000000006</v>
      </c>
      <c r="U1098" s="48">
        <f t="shared" si="226"/>
        <v>31770.75</v>
      </c>
      <c r="V1098" s="48">
        <f t="shared" si="227"/>
        <v>1297020.3900000001</v>
      </c>
      <c r="W1098" s="48">
        <f t="shared" si="228"/>
        <v>692926.65</v>
      </c>
      <c r="X1098" s="48">
        <f t="shared" si="229"/>
        <v>9713.9249999999993</v>
      </c>
      <c r="Y1098" s="48">
        <f t="shared" si="230"/>
        <v>19996.609650000002</v>
      </c>
      <c r="Z1098" s="48">
        <f t="shared" si="231"/>
        <v>1999.6609650000003</v>
      </c>
      <c r="AA1098" s="48">
        <f t="shared" si="232"/>
        <v>20216.572356150002</v>
      </c>
      <c r="AB1098" s="42">
        <f t="shared" si="233"/>
        <v>2041873.8079711501</v>
      </c>
    </row>
    <row r="1099" spans="1:28" x14ac:dyDescent="0.25">
      <c r="A1099" s="41">
        <v>45419</v>
      </c>
      <c r="B1099" s="44" t="str">
        <f t="shared" si="222"/>
        <v>May</v>
      </c>
      <c r="C1099" s="16" t="s">
        <v>53</v>
      </c>
      <c r="D1099" s="16"/>
      <c r="E1099" s="16" t="s">
        <v>55</v>
      </c>
      <c r="F1099" s="16" t="s">
        <v>218</v>
      </c>
      <c r="G1099" s="20" t="str">
        <f>IFERROR(VLOOKUP(F1099,Sheet2!A:F,2,0),"")</f>
        <v>Club Rum</v>
      </c>
      <c r="H1099" s="44">
        <f>IFERROR(VLOOKUP(F1099,Sheet2!A:G,7,0),"")</f>
        <v>65</v>
      </c>
      <c r="I1099" s="56">
        <f t="shared" si="234"/>
        <v>1608.75</v>
      </c>
      <c r="J1099" s="17">
        <v>119</v>
      </c>
      <c r="K1099" s="21">
        <v>25</v>
      </c>
      <c r="L1099" s="21">
        <v>150</v>
      </c>
      <c r="M1099" s="21">
        <v>100</v>
      </c>
      <c r="N1099" s="19">
        <f t="shared" si="223"/>
        <v>275</v>
      </c>
      <c r="O1099" s="20">
        <v>1</v>
      </c>
      <c r="P1099" s="20">
        <f>IFERROR(VLOOKUP(F1099,Sheet2!$A:$F,4,0),"")</f>
        <v>1161.27</v>
      </c>
      <c r="Q1099" s="20">
        <f>IFERROR(VLOOKUP(F1099,Sheet2!$A:$F,5,0),"")</f>
        <v>1190.1300000000001</v>
      </c>
      <c r="R1099" s="20">
        <f>IFERROR(VLOOKUP(F1099,Sheet2!$A:$F,6,0),"")</f>
        <v>1272.08</v>
      </c>
      <c r="S1099" s="48">
        <f t="shared" si="224"/>
        <v>29031.75</v>
      </c>
      <c r="T1099" s="48">
        <f t="shared" si="225"/>
        <v>178519.50000000003</v>
      </c>
      <c r="U1099" s="48">
        <f t="shared" si="226"/>
        <v>127208</v>
      </c>
      <c r="V1099" s="48">
        <f t="shared" si="227"/>
        <v>334759.25</v>
      </c>
      <c r="W1099" s="48">
        <f t="shared" si="228"/>
        <v>172136.25</v>
      </c>
      <c r="X1099" s="48">
        <f t="shared" si="229"/>
        <v>2413.125</v>
      </c>
      <c r="Y1099" s="48">
        <f t="shared" si="230"/>
        <v>5093.0862500000003</v>
      </c>
      <c r="Z1099" s="48">
        <f t="shared" si="231"/>
        <v>509.30862500000006</v>
      </c>
      <c r="AA1099" s="48">
        <f t="shared" si="232"/>
        <v>5149.1101987499997</v>
      </c>
      <c r="AB1099" s="42">
        <f t="shared" si="233"/>
        <v>520060.13007374998</v>
      </c>
    </row>
    <row r="1100" spans="1:28" x14ac:dyDescent="0.25">
      <c r="A1100" s="41">
        <v>45419</v>
      </c>
      <c r="B1100" s="44" t="str">
        <f t="shared" si="222"/>
        <v>May</v>
      </c>
      <c r="C1100" s="16" t="s">
        <v>53</v>
      </c>
      <c r="D1100" s="16"/>
      <c r="E1100" s="16" t="s">
        <v>55</v>
      </c>
      <c r="F1100" s="16" t="s">
        <v>223</v>
      </c>
      <c r="G1100" s="20" t="str">
        <f>IFERROR(VLOOKUP(F1100,Sheet2!A:F,2,0),"")</f>
        <v>Jalwa Mota Santra</v>
      </c>
      <c r="H1100" s="44">
        <f>IFERROR(VLOOKUP(F1100,Sheet2!A:G,7,0),"")</f>
        <v>50</v>
      </c>
      <c r="I1100" s="56">
        <f t="shared" si="234"/>
        <v>351</v>
      </c>
      <c r="J1100" s="17">
        <v>119</v>
      </c>
      <c r="K1100" s="21">
        <v>50</v>
      </c>
      <c r="L1100" s="21">
        <v>28</v>
      </c>
      <c r="M1100" s="21">
        <v>0</v>
      </c>
      <c r="N1100" s="19">
        <f t="shared" si="223"/>
        <v>78</v>
      </c>
      <c r="O1100" s="20">
        <v>1</v>
      </c>
      <c r="P1100" s="20">
        <f>IFERROR(VLOOKUP(F1100,Sheet2!$A:$F,4,0),"")</f>
        <v>919.43</v>
      </c>
      <c r="Q1100" s="20">
        <f>IFERROR(VLOOKUP(F1100,Sheet2!$A:$F,5,0),"")</f>
        <v>948.3</v>
      </c>
      <c r="R1100" s="20">
        <f>IFERROR(VLOOKUP(F1100,Sheet2!$A:$F,6,0),"")</f>
        <v>1030.25</v>
      </c>
      <c r="S1100" s="48">
        <f t="shared" si="224"/>
        <v>45971.5</v>
      </c>
      <c r="T1100" s="48">
        <f t="shared" si="225"/>
        <v>26552.399999999998</v>
      </c>
      <c r="U1100" s="48">
        <f t="shared" si="226"/>
        <v>0</v>
      </c>
      <c r="V1100" s="48">
        <f t="shared" si="227"/>
        <v>72523.899999999994</v>
      </c>
      <c r="W1100" s="48">
        <f t="shared" si="228"/>
        <v>37557</v>
      </c>
      <c r="X1100" s="48">
        <f t="shared" si="229"/>
        <v>526.5</v>
      </c>
      <c r="Y1100" s="48">
        <f t="shared" si="230"/>
        <v>1106.0740000000001</v>
      </c>
      <c r="Z1100" s="48">
        <f t="shared" si="231"/>
        <v>110.60740000000001</v>
      </c>
      <c r="AA1100" s="48">
        <f t="shared" si="232"/>
        <v>1118.2408139999998</v>
      </c>
      <c r="AB1100" s="42">
        <f t="shared" si="233"/>
        <v>112942.32221399999</v>
      </c>
    </row>
    <row r="1101" spans="1:28" x14ac:dyDescent="0.25">
      <c r="A1101" s="41">
        <v>45419</v>
      </c>
      <c r="B1101" s="44" t="str">
        <f t="shared" si="222"/>
        <v>May</v>
      </c>
      <c r="C1101" s="16" t="s">
        <v>53</v>
      </c>
      <c r="D1101" s="16"/>
      <c r="E1101" s="16" t="s">
        <v>159</v>
      </c>
      <c r="F1101" s="16" t="s">
        <v>218</v>
      </c>
      <c r="G1101" s="20" t="str">
        <f>IFERROR(VLOOKUP(F1101,Sheet2!A:F,2,0),"")</f>
        <v>Club Rum</v>
      </c>
      <c r="H1101" s="44">
        <f>IFERROR(VLOOKUP(F1101,Sheet2!A:G,7,0),"")</f>
        <v>65</v>
      </c>
      <c r="I1101" s="56">
        <f t="shared" si="234"/>
        <v>8260.1999999999989</v>
      </c>
      <c r="J1101" s="17">
        <v>120</v>
      </c>
      <c r="K1101" s="21">
        <v>912</v>
      </c>
      <c r="L1101" s="21">
        <v>300</v>
      </c>
      <c r="M1101" s="21">
        <v>200</v>
      </c>
      <c r="N1101" s="19">
        <f t="shared" si="223"/>
        <v>1412</v>
      </c>
      <c r="O1101" s="20">
        <v>1</v>
      </c>
      <c r="P1101" s="20">
        <f>IFERROR(VLOOKUP(F1101,Sheet2!$A:$F,4,0),"")</f>
        <v>1161.27</v>
      </c>
      <c r="Q1101" s="20">
        <f>IFERROR(VLOOKUP(F1101,Sheet2!$A:$F,5,0),"")</f>
        <v>1190.1300000000001</v>
      </c>
      <c r="R1101" s="20">
        <f>IFERROR(VLOOKUP(F1101,Sheet2!$A:$F,6,0),"")</f>
        <v>1272.08</v>
      </c>
      <c r="S1101" s="48">
        <f t="shared" si="224"/>
        <v>1059078.24</v>
      </c>
      <c r="T1101" s="48">
        <f t="shared" si="225"/>
        <v>357039.00000000006</v>
      </c>
      <c r="U1101" s="48">
        <f t="shared" si="226"/>
        <v>254416</v>
      </c>
      <c r="V1101" s="48">
        <f t="shared" si="227"/>
        <v>1670533.24</v>
      </c>
      <c r="W1101" s="48">
        <f t="shared" si="228"/>
        <v>883841.39999999991</v>
      </c>
      <c r="X1101" s="48">
        <f t="shared" si="229"/>
        <v>12390.3</v>
      </c>
      <c r="Y1101" s="48">
        <f t="shared" si="230"/>
        <v>25667.649399999995</v>
      </c>
      <c r="Z1101" s="48">
        <f t="shared" si="231"/>
        <v>2566.7649399999996</v>
      </c>
      <c r="AA1101" s="48">
        <f t="shared" si="232"/>
        <v>25949.993543399996</v>
      </c>
      <c r="AB1101" s="42">
        <f t="shared" si="233"/>
        <v>2620949.3478833996</v>
      </c>
    </row>
    <row r="1102" spans="1:28" x14ac:dyDescent="0.25">
      <c r="A1102" s="41">
        <v>45419</v>
      </c>
      <c r="B1102" s="44" t="str">
        <f t="shared" si="222"/>
        <v>May</v>
      </c>
      <c r="C1102" s="16" t="s">
        <v>53</v>
      </c>
      <c r="D1102" s="16"/>
      <c r="E1102" s="16" t="s">
        <v>163</v>
      </c>
      <c r="F1102" s="16" t="s">
        <v>219</v>
      </c>
      <c r="G1102" s="20" t="str">
        <f>IFERROR(VLOOKUP(F1102,Sheet2!A:F,2,0),"")</f>
        <v>Club Whiskey</v>
      </c>
      <c r="H1102" s="44">
        <f>IFERROR(VLOOKUP(F1102,Sheet2!A:G,7,0),"")</f>
        <v>65</v>
      </c>
      <c r="I1102" s="56">
        <f t="shared" si="234"/>
        <v>8810.1</v>
      </c>
      <c r="J1102" s="17">
        <v>121</v>
      </c>
      <c r="K1102" s="21">
        <v>906</v>
      </c>
      <c r="L1102" s="21">
        <v>300</v>
      </c>
      <c r="M1102" s="21">
        <v>300</v>
      </c>
      <c r="N1102" s="19">
        <f t="shared" si="223"/>
        <v>1506</v>
      </c>
      <c r="O1102" s="20">
        <v>1</v>
      </c>
      <c r="P1102" s="20">
        <f>IFERROR(VLOOKUP(F1102,Sheet2!$A:$F,4,0),"")</f>
        <v>1160.02</v>
      </c>
      <c r="Q1102" s="20">
        <f>IFERROR(VLOOKUP(F1102,Sheet2!$A:$F,5,0),"")</f>
        <v>1188.9000000000001</v>
      </c>
      <c r="R1102" s="20">
        <f>IFERROR(VLOOKUP(F1102,Sheet2!$A:$F,6,0),"")</f>
        <v>1270.83</v>
      </c>
      <c r="S1102" s="48">
        <f t="shared" si="224"/>
        <v>1050978.1199999999</v>
      </c>
      <c r="T1102" s="48">
        <f t="shared" si="225"/>
        <v>356670</v>
      </c>
      <c r="U1102" s="48">
        <f t="shared" si="226"/>
        <v>381249</v>
      </c>
      <c r="V1102" s="48">
        <f t="shared" si="227"/>
        <v>1788897.1199999999</v>
      </c>
      <c r="W1102" s="48">
        <f t="shared" si="228"/>
        <v>942680.70000000007</v>
      </c>
      <c r="X1102" s="48">
        <f t="shared" si="229"/>
        <v>13215.150000000001</v>
      </c>
      <c r="Y1102" s="48">
        <f t="shared" si="230"/>
        <v>27447.929699999997</v>
      </c>
      <c r="Z1102" s="48">
        <f t="shared" si="231"/>
        <v>2744.79297</v>
      </c>
      <c r="AA1102" s="48">
        <f t="shared" si="232"/>
        <v>27749.856926699998</v>
      </c>
      <c r="AB1102" s="42">
        <f t="shared" si="233"/>
        <v>2802735.5495966999</v>
      </c>
    </row>
    <row r="1103" spans="1:28" x14ac:dyDescent="0.25">
      <c r="A1103" s="41">
        <v>45419</v>
      </c>
      <c r="B1103" s="44" t="str">
        <f t="shared" si="222"/>
        <v>May</v>
      </c>
      <c r="C1103" s="16" t="s">
        <v>3</v>
      </c>
      <c r="D1103" s="16"/>
      <c r="E1103" s="16" t="s">
        <v>33</v>
      </c>
      <c r="F1103" s="16" t="s">
        <v>221</v>
      </c>
      <c r="G1103" s="20" t="str">
        <f>IFERROR(VLOOKUP(F1103,Sheet2!A:F,2,0),"")</f>
        <v>Jugni Apple Vodka</v>
      </c>
      <c r="H1103" s="44">
        <f>IFERROR(VLOOKUP(F1103,Sheet2!A:G,7,0),"")</f>
        <v>50</v>
      </c>
      <c r="I1103" s="56">
        <f t="shared" si="234"/>
        <v>900</v>
      </c>
      <c r="J1103" s="17">
        <v>254</v>
      </c>
      <c r="K1103" s="21">
        <v>100</v>
      </c>
      <c r="L1103" s="21">
        <v>100</v>
      </c>
      <c r="M1103" s="21">
        <v>0</v>
      </c>
      <c r="N1103" s="19">
        <f t="shared" si="223"/>
        <v>200</v>
      </c>
      <c r="O1103" s="20">
        <v>1</v>
      </c>
      <c r="P1103" s="20">
        <f>IFERROR(VLOOKUP(F1103,Sheet2!$A:$F,4,0),"")</f>
        <v>919.43</v>
      </c>
      <c r="Q1103" s="20">
        <f>IFERROR(VLOOKUP(F1103,Sheet2!$A:$F,5,0),"")</f>
        <v>948.3</v>
      </c>
      <c r="R1103" s="20">
        <f>IFERROR(VLOOKUP(F1103,Sheet2!$A:$F,6,0),"")</f>
        <v>1030.25</v>
      </c>
      <c r="S1103" s="48">
        <f t="shared" si="224"/>
        <v>91943</v>
      </c>
      <c r="T1103" s="48">
        <f t="shared" si="225"/>
        <v>94830</v>
      </c>
      <c r="U1103" s="48">
        <f t="shared" si="226"/>
        <v>0</v>
      </c>
      <c r="V1103" s="48">
        <f t="shared" si="227"/>
        <v>186773</v>
      </c>
      <c r="W1103" s="48">
        <f t="shared" si="228"/>
        <v>96300</v>
      </c>
      <c r="X1103" s="48">
        <f t="shared" si="229"/>
        <v>1350</v>
      </c>
      <c r="Y1103" s="48">
        <f t="shared" si="230"/>
        <v>2844.23</v>
      </c>
      <c r="Z1103" s="48">
        <f t="shared" si="231"/>
        <v>284.423</v>
      </c>
      <c r="AA1103" s="48">
        <f t="shared" si="232"/>
        <v>2875.5165299999999</v>
      </c>
      <c r="AB1103" s="42">
        <f t="shared" si="233"/>
        <v>290427.16953000001</v>
      </c>
    </row>
    <row r="1104" spans="1:28" x14ac:dyDescent="0.25">
      <c r="A1104" s="41">
        <v>45419</v>
      </c>
      <c r="B1104" s="44" t="str">
        <f t="shared" si="222"/>
        <v>May</v>
      </c>
      <c r="C1104" s="16" t="s">
        <v>3</v>
      </c>
      <c r="D1104" s="16"/>
      <c r="E1104" s="16" t="s">
        <v>33</v>
      </c>
      <c r="F1104" s="16" t="s">
        <v>216</v>
      </c>
      <c r="G1104" s="20" t="str">
        <f>IFERROR(VLOOKUP(F1104,Sheet2!A:F,2,0),"")</f>
        <v>Jugni Saunfi</v>
      </c>
      <c r="H1104" s="44">
        <f>IFERROR(VLOOKUP(F1104,Sheet2!A:G,7,0),"")</f>
        <v>50</v>
      </c>
      <c r="I1104" s="56">
        <f t="shared" si="234"/>
        <v>4500</v>
      </c>
      <c r="J1104" s="17">
        <v>254</v>
      </c>
      <c r="K1104" s="21">
        <v>600</v>
      </c>
      <c r="L1104" s="21">
        <v>350</v>
      </c>
      <c r="M1104" s="21">
        <v>50</v>
      </c>
      <c r="N1104" s="19">
        <f t="shared" si="223"/>
        <v>1000</v>
      </c>
      <c r="O1104" s="20">
        <v>1</v>
      </c>
      <c r="P1104" s="20">
        <f>IFERROR(VLOOKUP(F1104,Sheet2!$A:$F,4,0),"")</f>
        <v>919.43</v>
      </c>
      <c r="Q1104" s="20">
        <f>IFERROR(VLOOKUP(F1104,Sheet2!$A:$F,5,0),"")</f>
        <v>948.3</v>
      </c>
      <c r="R1104" s="20">
        <f>IFERROR(VLOOKUP(F1104,Sheet2!$A:$F,6,0),"")</f>
        <v>1030.25</v>
      </c>
      <c r="S1104" s="48">
        <f t="shared" si="224"/>
        <v>551658</v>
      </c>
      <c r="T1104" s="48">
        <f t="shared" si="225"/>
        <v>331905</v>
      </c>
      <c r="U1104" s="48">
        <f t="shared" si="226"/>
        <v>51512.5</v>
      </c>
      <c r="V1104" s="48">
        <f t="shared" si="227"/>
        <v>935075.5</v>
      </c>
      <c r="W1104" s="48">
        <f t="shared" si="228"/>
        <v>481500</v>
      </c>
      <c r="X1104" s="48">
        <f t="shared" si="229"/>
        <v>6750</v>
      </c>
      <c r="Y1104" s="48">
        <f t="shared" si="230"/>
        <v>14233.255000000001</v>
      </c>
      <c r="Z1104" s="48">
        <f t="shared" si="231"/>
        <v>1423.3255000000001</v>
      </c>
      <c r="AA1104" s="48">
        <f t="shared" si="232"/>
        <v>14389.820804999999</v>
      </c>
      <c r="AB1104" s="42">
        <f t="shared" si="233"/>
        <v>1453371.9013049998</v>
      </c>
    </row>
    <row r="1105" spans="1:28" x14ac:dyDescent="0.25">
      <c r="A1105" s="41">
        <v>45419</v>
      </c>
      <c r="B1105" s="44" t="str">
        <f t="shared" si="222"/>
        <v>May</v>
      </c>
      <c r="C1105" s="16" t="s">
        <v>3</v>
      </c>
      <c r="D1105" s="16"/>
      <c r="E1105" s="16" t="s">
        <v>164</v>
      </c>
      <c r="F1105" s="16" t="s">
        <v>217</v>
      </c>
      <c r="G1105" s="20" t="str">
        <f>IFERROR(VLOOKUP(F1105,Sheet2!A:F,2,0),"")</f>
        <v>Dollar Rum</v>
      </c>
      <c r="H1105" s="44">
        <f>IFERROR(VLOOKUP(F1105,Sheet2!A:G,7,0),"")</f>
        <v>65</v>
      </c>
      <c r="I1105" s="56">
        <f t="shared" si="234"/>
        <v>7020</v>
      </c>
      <c r="J1105" s="17">
        <v>255</v>
      </c>
      <c r="K1105" s="21">
        <v>400</v>
      </c>
      <c r="L1105" s="21">
        <v>400</v>
      </c>
      <c r="M1105" s="21">
        <v>400</v>
      </c>
      <c r="N1105" s="19">
        <f t="shared" si="223"/>
        <v>1200</v>
      </c>
      <c r="O1105" s="20">
        <v>1</v>
      </c>
      <c r="P1105" s="20">
        <f>IFERROR(VLOOKUP(F1105,Sheet2!$A:$F,4,0),"")</f>
        <v>1161.27</v>
      </c>
      <c r="Q1105" s="20">
        <f>IFERROR(VLOOKUP(F1105,Sheet2!$A:$F,5,0),"")</f>
        <v>1190.1300000000001</v>
      </c>
      <c r="R1105" s="20">
        <f>IFERROR(VLOOKUP(F1105,Sheet2!$A:$F,6,0),"")</f>
        <v>1272.08</v>
      </c>
      <c r="S1105" s="48">
        <f t="shared" si="224"/>
        <v>464508</v>
      </c>
      <c r="T1105" s="48">
        <f t="shared" si="225"/>
        <v>476052.00000000006</v>
      </c>
      <c r="U1105" s="48">
        <f t="shared" si="226"/>
        <v>508832</v>
      </c>
      <c r="V1105" s="48">
        <f t="shared" si="227"/>
        <v>1449392</v>
      </c>
      <c r="W1105" s="48">
        <f t="shared" si="228"/>
        <v>751140</v>
      </c>
      <c r="X1105" s="48">
        <f t="shared" si="229"/>
        <v>10530</v>
      </c>
      <c r="Y1105" s="48">
        <f t="shared" si="230"/>
        <v>22110.62</v>
      </c>
      <c r="Z1105" s="48">
        <f t="shared" si="231"/>
        <v>2211.0619999999999</v>
      </c>
      <c r="AA1105" s="48">
        <f t="shared" si="232"/>
        <v>22353.83682</v>
      </c>
      <c r="AB1105" s="42">
        <f t="shared" si="233"/>
        <v>2257737.5188199999</v>
      </c>
    </row>
    <row r="1106" spans="1:28" x14ac:dyDescent="0.25">
      <c r="A1106" s="41">
        <v>45419</v>
      </c>
      <c r="B1106" s="44" t="str">
        <f t="shared" si="222"/>
        <v>May</v>
      </c>
      <c r="C1106" s="16" t="s">
        <v>3</v>
      </c>
      <c r="D1106" s="16"/>
      <c r="E1106" s="16" t="s">
        <v>164</v>
      </c>
      <c r="F1106" s="16" t="s">
        <v>217</v>
      </c>
      <c r="G1106" s="20" t="str">
        <f>IFERROR(VLOOKUP(F1106,Sheet2!A:F,2,0),"")</f>
        <v>Dollar Rum</v>
      </c>
      <c r="H1106" s="44">
        <f>IFERROR(VLOOKUP(F1106,Sheet2!A:G,7,0),"")</f>
        <v>65</v>
      </c>
      <c r="I1106" s="56">
        <f t="shared" si="234"/>
        <v>7020</v>
      </c>
      <c r="J1106" s="17">
        <v>256</v>
      </c>
      <c r="K1106" s="21">
        <v>400</v>
      </c>
      <c r="L1106" s="21">
        <v>400</v>
      </c>
      <c r="M1106" s="21">
        <v>400</v>
      </c>
      <c r="N1106" s="19">
        <f t="shared" si="223"/>
        <v>1200</v>
      </c>
      <c r="O1106" s="20">
        <v>1</v>
      </c>
      <c r="P1106" s="20">
        <f>IFERROR(VLOOKUP(F1106,Sheet2!$A:$F,4,0),"")</f>
        <v>1161.27</v>
      </c>
      <c r="Q1106" s="20">
        <f>IFERROR(VLOOKUP(F1106,Sheet2!$A:$F,5,0),"")</f>
        <v>1190.1300000000001</v>
      </c>
      <c r="R1106" s="20">
        <f>IFERROR(VLOOKUP(F1106,Sheet2!$A:$F,6,0),"")</f>
        <v>1272.08</v>
      </c>
      <c r="S1106" s="48">
        <f t="shared" si="224"/>
        <v>464508</v>
      </c>
      <c r="T1106" s="48">
        <f t="shared" si="225"/>
        <v>476052.00000000006</v>
      </c>
      <c r="U1106" s="48">
        <f t="shared" si="226"/>
        <v>508832</v>
      </c>
      <c r="V1106" s="48">
        <f t="shared" si="227"/>
        <v>1449392</v>
      </c>
      <c r="W1106" s="48">
        <f t="shared" si="228"/>
        <v>751140</v>
      </c>
      <c r="X1106" s="48">
        <f t="shared" si="229"/>
        <v>10530</v>
      </c>
      <c r="Y1106" s="48">
        <f t="shared" si="230"/>
        <v>22110.62</v>
      </c>
      <c r="Z1106" s="48">
        <f t="shared" si="231"/>
        <v>2211.0619999999999</v>
      </c>
      <c r="AA1106" s="48">
        <f t="shared" si="232"/>
        <v>22353.83682</v>
      </c>
      <c r="AB1106" s="42">
        <f t="shared" si="233"/>
        <v>2257737.5188199999</v>
      </c>
    </row>
    <row r="1107" spans="1:28" x14ac:dyDescent="0.25">
      <c r="A1107" s="41">
        <v>45419</v>
      </c>
      <c r="B1107" s="44" t="str">
        <f t="shared" si="222"/>
        <v>May</v>
      </c>
      <c r="C1107" s="16" t="s">
        <v>3</v>
      </c>
      <c r="D1107" s="16"/>
      <c r="E1107" s="16" t="s">
        <v>164</v>
      </c>
      <c r="F1107" s="16" t="s">
        <v>217</v>
      </c>
      <c r="G1107" s="20" t="str">
        <f>IFERROR(VLOOKUP(F1107,Sheet2!A:F,2,0),"")</f>
        <v>Dollar Rum</v>
      </c>
      <c r="H1107" s="44">
        <f>IFERROR(VLOOKUP(F1107,Sheet2!A:G,7,0),"")</f>
        <v>65</v>
      </c>
      <c r="I1107" s="56">
        <f t="shared" si="234"/>
        <v>7020</v>
      </c>
      <c r="J1107" s="17">
        <v>257</v>
      </c>
      <c r="K1107" s="21">
        <v>500</v>
      </c>
      <c r="L1107" s="21">
        <v>400</v>
      </c>
      <c r="M1107" s="21">
        <v>300</v>
      </c>
      <c r="N1107" s="19">
        <f t="shared" si="223"/>
        <v>1200</v>
      </c>
      <c r="O1107" s="20">
        <v>1</v>
      </c>
      <c r="P1107" s="20">
        <f>IFERROR(VLOOKUP(F1107,Sheet2!$A:$F,4,0),"")</f>
        <v>1161.27</v>
      </c>
      <c r="Q1107" s="20">
        <f>IFERROR(VLOOKUP(F1107,Sheet2!$A:$F,5,0),"")</f>
        <v>1190.1300000000001</v>
      </c>
      <c r="R1107" s="20">
        <f>IFERROR(VLOOKUP(F1107,Sheet2!$A:$F,6,0),"")</f>
        <v>1272.08</v>
      </c>
      <c r="S1107" s="48">
        <f t="shared" si="224"/>
        <v>580635</v>
      </c>
      <c r="T1107" s="48">
        <f t="shared" si="225"/>
        <v>476052.00000000006</v>
      </c>
      <c r="U1107" s="48">
        <f t="shared" si="226"/>
        <v>381624</v>
      </c>
      <c r="V1107" s="48">
        <f t="shared" si="227"/>
        <v>1438311</v>
      </c>
      <c r="W1107" s="48">
        <f t="shared" si="228"/>
        <v>751140</v>
      </c>
      <c r="X1107" s="48">
        <f t="shared" si="229"/>
        <v>10530</v>
      </c>
      <c r="Y1107" s="48">
        <f t="shared" si="230"/>
        <v>21999.81</v>
      </c>
      <c r="Z1107" s="48">
        <f t="shared" si="231"/>
        <v>2199.9810000000002</v>
      </c>
      <c r="AA1107" s="48">
        <f t="shared" si="232"/>
        <v>22241.807910000003</v>
      </c>
      <c r="AB1107" s="42">
        <f t="shared" si="233"/>
        <v>2246422.5989100002</v>
      </c>
    </row>
    <row r="1108" spans="1:28" x14ac:dyDescent="0.25">
      <c r="A1108" s="41">
        <v>45419</v>
      </c>
      <c r="B1108" s="44" t="str">
        <f t="shared" si="222"/>
        <v>May</v>
      </c>
      <c r="C1108" s="16" t="s">
        <v>26</v>
      </c>
      <c r="D1108" s="16"/>
      <c r="E1108" s="16" t="s">
        <v>122</v>
      </c>
      <c r="F1108" s="16" t="s">
        <v>216</v>
      </c>
      <c r="G1108" s="20" t="str">
        <f>IFERROR(VLOOKUP(F1108,Sheet2!A:F,2,0),"")</f>
        <v>Jugni Saunfi</v>
      </c>
      <c r="H1108" s="44">
        <f>IFERROR(VLOOKUP(F1108,Sheet2!A:G,7,0),"")</f>
        <v>50</v>
      </c>
      <c r="I1108" s="56">
        <f t="shared" si="234"/>
        <v>2700</v>
      </c>
      <c r="J1108" s="17">
        <v>132</v>
      </c>
      <c r="K1108" s="21">
        <v>600</v>
      </c>
      <c r="L1108" s="21">
        <v>0</v>
      </c>
      <c r="M1108" s="21">
        <v>0</v>
      </c>
      <c r="N1108" s="19">
        <f t="shared" si="223"/>
        <v>600</v>
      </c>
      <c r="O1108" s="20">
        <v>1</v>
      </c>
      <c r="P1108" s="20">
        <f>IFERROR(VLOOKUP(F1108,Sheet2!$A:$F,4,0),"")</f>
        <v>919.43</v>
      </c>
      <c r="Q1108" s="20">
        <f>IFERROR(VLOOKUP(F1108,Sheet2!$A:$F,5,0),"")</f>
        <v>948.3</v>
      </c>
      <c r="R1108" s="20">
        <f>IFERROR(VLOOKUP(F1108,Sheet2!$A:$F,6,0),"")</f>
        <v>1030.25</v>
      </c>
      <c r="S1108" s="48">
        <f t="shared" si="224"/>
        <v>551658</v>
      </c>
      <c r="T1108" s="48">
        <f t="shared" si="225"/>
        <v>0</v>
      </c>
      <c r="U1108" s="48">
        <f t="shared" si="226"/>
        <v>0</v>
      </c>
      <c r="V1108" s="48">
        <f t="shared" si="227"/>
        <v>551658</v>
      </c>
      <c r="W1108" s="48">
        <f t="shared" si="228"/>
        <v>288900</v>
      </c>
      <c r="X1108" s="48">
        <f t="shared" si="229"/>
        <v>4050</v>
      </c>
      <c r="Y1108" s="48">
        <f t="shared" si="230"/>
        <v>8446.08</v>
      </c>
      <c r="Z1108" s="48">
        <f t="shared" si="231"/>
        <v>844.60800000000006</v>
      </c>
      <c r="AA1108" s="48">
        <f t="shared" si="232"/>
        <v>8538.9868800000004</v>
      </c>
      <c r="AB1108" s="42">
        <f t="shared" si="233"/>
        <v>862437.67487999995</v>
      </c>
    </row>
    <row r="1109" spans="1:28" x14ac:dyDescent="0.25">
      <c r="A1109" s="41">
        <v>45419</v>
      </c>
      <c r="B1109" s="44" t="str">
        <f t="shared" si="222"/>
        <v>May</v>
      </c>
      <c r="C1109" s="16" t="s">
        <v>26</v>
      </c>
      <c r="D1109" s="16"/>
      <c r="E1109" s="16" t="s">
        <v>122</v>
      </c>
      <c r="F1109" s="16" t="s">
        <v>216</v>
      </c>
      <c r="G1109" s="20" t="str">
        <f>IFERROR(VLOOKUP(F1109,Sheet2!A:F,2,0),"")</f>
        <v>Jugni Saunfi</v>
      </c>
      <c r="H1109" s="44">
        <f>IFERROR(VLOOKUP(F1109,Sheet2!A:G,7,0),"")</f>
        <v>50</v>
      </c>
      <c r="I1109" s="56">
        <f t="shared" si="234"/>
        <v>3600</v>
      </c>
      <c r="J1109" s="17">
        <v>133</v>
      </c>
      <c r="K1109" s="21">
        <v>0</v>
      </c>
      <c r="L1109" s="21">
        <v>400</v>
      </c>
      <c r="M1109" s="21">
        <v>400</v>
      </c>
      <c r="N1109" s="19">
        <f t="shared" si="223"/>
        <v>800</v>
      </c>
      <c r="O1109" s="20">
        <v>1</v>
      </c>
      <c r="P1109" s="20">
        <f>IFERROR(VLOOKUP(F1109,Sheet2!$A:$F,4,0),"")</f>
        <v>919.43</v>
      </c>
      <c r="Q1109" s="20">
        <f>IFERROR(VLOOKUP(F1109,Sheet2!$A:$F,5,0),"")</f>
        <v>948.3</v>
      </c>
      <c r="R1109" s="20">
        <f>IFERROR(VLOOKUP(F1109,Sheet2!$A:$F,6,0),"")</f>
        <v>1030.25</v>
      </c>
      <c r="S1109" s="48">
        <f t="shared" si="224"/>
        <v>0</v>
      </c>
      <c r="T1109" s="48">
        <f t="shared" si="225"/>
        <v>379320</v>
      </c>
      <c r="U1109" s="48">
        <f t="shared" si="226"/>
        <v>412100</v>
      </c>
      <c r="V1109" s="48">
        <f t="shared" si="227"/>
        <v>791420</v>
      </c>
      <c r="W1109" s="48">
        <f t="shared" si="228"/>
        <v>385200</v>
      </c>
      <c r="X1109" s="48">
        <f t="shared" si="229"/>
        <v>5400</v>
      </c>
      <c r="Y1109" s="48">
        <f t="shared" si="230"/>
        <v>11820.2</v>
      </c>
      <c r="Z1109" s="48">
        <f t="shared" si="231"/>
        <v>1182.0200000000002</v>
      </c>
      <c r="AA1109" s="48">
        <f t="shared" si="232"/>
        <v>11950.2222</v>
      </c>
      <c r="AB1109" s="42">
        <f t="shared" si="233"/>
        <v>1206972.4421999999</v>
      </c>
    </row>
    <row r="1110" spans="1:28" x14ac:dyDescent="0.25">
      <c r="A1110" s="41">
        <v>45419</v>
      </c>
      <c r="B1110" s="44" t="str">
        <f t="shared" si="222"/>
        <v>May</v>
      </c>
      <c r="C1110" s="16" t="s">
        <v>26</v>
      </c>
      <c r="D1110" s="16"/>
      <c r="E1110" s="16" t="s">
        <v>161</v>
      </c>
      <c r="F1110" s="16" t="s">
        <v>213</v>
      </c>
      <c r="G1110" s="20" t="str">
        <f>IFERROR(VLOOKUP(F1110,Sheet2!A:F,2,0),"")</f>
        <v>Malwa</v>
      </c>
      <c r="H1110" s="44">
        <f>IFERROR(VLOOKUP(F1110,Sheet2!A:G,7,0),"")</f>
        <v>50</v>
      </c>
      <c r="I1110" s="56">
        <f t="shared" si="234"/>
        <v>4.5</v>
      </c>
      <c r="J1110" s="17">
        <v>134</v>
      </c>
      <c r="K1110" s="21">
        <v>0</v>
      </c>
      <c r="L1110" s="21">
        <v>1</v>
      </c>
      <c r="M1110" s="21">
        <v>0</v>
      </c>
      <c r="N1110" s="19">
        <f t="shared" si="223"/>
        <v>1</v>
      </c>
      <c r="O1110" s="20">
        <v>1</v>
      </c>
      <c r="P1110" s="20">
        <f>IFERROR(VLOOKUP(F1110,Sheet2!$A:$F,4,0),"")</f>
        <v>919.43</v>
      </c>
      <c r="Q1110" s="20">
        <f>IFERROR(VLOOKUP(F1110,Sheet2!$A:$F,5,0),"")</f>
        <v>948.3</v>
      </c>
      <c r="R1110" s="20">
        <f>IFERROR(VLOOKUP(F1110,Sheet2!$A:$F,6,0),"")</f>
        <v>1030.25</v>
      </c>
      <c r="S1110" s="48">
        <f t="shared" si="224"/>
        <v>0</v>
      </c>
      <c r="T1110" s="48">
        <f t="shared" si="225"/>
        <v>948.3</v>
      </c>
      <c r="U1110" s="48">
        <f t="shared" si="226"/>
        <v>0</v>
      </c>
      <c r="V1110" s="48">
        <f t="shared" si="227"/>
        <v>948.3</v>
      </c>
      <c r="W1110" s="48">
        <f t="shared" si="228"/>
        <v>481.5</v>
      </c>
      <c r="X1110" s="48">
        <f t="shared" si="229"/>
        <v>6.75</v>
      </c>
      <c r="Y1110" s="48">
        <f t="shared" si="230"/>
        <v>14.365499999999999</v>
      </c>
      <c r="Z1110" s="48">
        <f t="shared" si="231"/>
        <v>1.43655</v>
      </c>
      <c r="AA1110" s="48">
        <f t="shared" si="232"/>
        <v>14.5235205</v>
      </c>
      <c r="AB1110" s="42">
        <f t="shared" si="233"/>
        <v>1466.8755704999999</v>
      </c>
    </row>
    <row r="1111" spans="1:28" x14ac:dyDescent="0.25">
      <c r="A1111" s="41">
        <v>45419</v>
      </c>
      <c r="B1111" s="44" t="str">
        <f t="shared" si="222"/>
        <v>May</v>
      </c>
      <c r="C1111" s="16" t="s">
        <v>95</v>
      </c>
      <c r="D1111" s="16"/>
      <c r="E1111" s="16" t="s">
        <v>96</v>
      </c>
      <c r="F1111" s="16" t="s">
        <v>222</v>
      </c>
      <c r="G1111" s="20" t="str">
        <f>IFERROR(VLOOKUP(F1111,Sheet2!A:F,2,0),"")</f>
        <v>Khasa Santra</v>
      </c>
      <c r="H1111" s="44">
        <f>IFERROR(VLOOKUP(F1111,Sheet2!A:G,7,0),"")</f>
        <v>50</v>
      </c>
      <c r="I1111" s="56">
        <f t="shared" si="234"/>
        <v>6300</v>
      </c>
      <c r="J1111" s="17">
        <v>12</v>
      </c>
      <c r="K1111" s="21">
        <v>700</v>
      </c>
      <c r="L1111" s="21">
        <v>400</v>
      </c>
      <c r="M1111" s="21">
        <v>300</v>
      </c>
      <c r="N1111" s="19">
        <f t="shared" si="223"/>
        <v>1400</v>
      </c>
      <c r="O1111" s="20">
        <v>1</v>
      </c>
      <c r="P1111" s="20">
        <f>IFERROR(VLOOKUP(F1111,Sheet2!$A:$F,4,0),"")</f>
        <v>919.43</v>
      </c>
      <c r="Q1111" s="20">
        <f>IFERROR(VLOOKUP(F1111,Sheet2!$A:$F,5,0),"")</f>
        <v>948.3</v>
      </c>
      <c r="R1111" s="20">
        <f>IFERROR(VLOOKUP(F1111,Sheet2!$A:$F,6,0),"")</f>
        <v>1030.25</v>
      </c>
      <c r="S1111" s="48">
        <f t="shared" si="224"/>
        <v>643601</v>
      </c>
      <c r="T1111" s="48">
        <f t="shared" si="225"/>
        <v>379320</v>
      </c>
      <c r="U1111" s="48">
        <f t="shared" si="226"/>
        <v>309075</v>
      </c>
      <c r="V1111" s="48">
        <f t="shared" si="227"/>
        <v>1331996</v>
      </c>
      <c r="W1111" s="48">
        <f t="shared" si="228"/>
        <v>674100</v>
      </c>
      <c r="X1111" s="48">
        <f t="shared" si="229"/>
        <v>9450</v>
      </c>
      <c r="Y1111" s="48">
        <f t="shared" si="230"/>
        <v>20155.46</v>
      </c>
      <c r="Z1111" s="48">
        <f t="shared" si="231"/>
        <v>2015.546</v>
      </c>
      <c r="AA1111" s="48">
        <f t="shared" si="232"/>
        <v>20377.17006</v>
      </c>
      <c r="AB1111" s="42">
        <f t="shared" si="233"/>
        <v>2058094.17606</v>
      </c>
    </row>
    <row r="1112" spans="1:28" x14ac:dyDescent="0.25">
      <c r="A1112" s="41">
        <v>45419</v>
      </c>
      <c r="B1112" s="44" t="str">
        <f t="shared" si="222"/>
        <v>May</v>
      </c>
      <c r="C1112" s="16" t="s">
        <v>95</v>
      </c>
      <c r="D1112" s="16"/>
      <c r="E1112" s="16" t="s">
        <v>165</v>
      </c>
      <c r="F1112" s="16" t="s">
        <v>216</v>
      </c>
      <c r="G1112" s="20" t="str">
        <f>IFERROR(VLOOKUP(F1112,Sheet2!A:F,2,0),"")</f>
        <v>Jugni Saunfi</v>
      </c>
      <c r="H1112" s="44">
        <f>IFERROR(VLOOKUP(F1112,Sheet2!A:G,7,0),"")</f>
        <v>50</v>
      </c>
      <c r="I1112" s="56">
        <f t="shared" si="234"/>
        <v>1800</v>
      </c>
      <c r="J1112" s="17">
        <v>13</v>
      </c>
      <c r="K1112" s="21">
        <v>0</v>
      </c>
      <c r="L1112" s="21">
        <v>0</v>
      </c>
      <c r="M1112" s="21">
        <v>400</v>
      </c>
      <c r="N1112" s="19">
        <f t="shared" si="223"/>
        <v>400</v>
      </c>
      <c r="O1112" s="20">
        <v>1</v>
      </c>
      <c r="P1112" s="20">
        <f>IFERROR(VLOOKUP(F1112,Sheet2!$A:$F,4,0),"")</f>
        <v>919.43</v>
      </c>
      <c r="Q1112" s="20">
        <f>IFERROR(VLOOKUP(F1112,Sheet2!$A:$F,5,0),"")</f>
        <v>948.3</v>
      </c>
      <c r="R1112" s="20">
        <f>IFERROR(VLOOKUP(F1112,Sheet2!$A:$F,6,0),"")</f>
        <v>1030.25</v>
      </c>
      <c r="S1112" s="48">
        <f t="shared" si="224"/>
        <v>0</v>
      </c>
      <c r="T1112" s="48">
        <f t="shared" si="225"/>
        <v>0</v>
      </c>
      <c r="U1112" s="48">
        <f t="shared" si="226"/>
        <v>412100</v>
      </c>
      <c r="V1112" s="48">
        <f t="shared" si="227"/>
        <v>412100</v>
      </c>
      <c r="W1112" s="48">
        <f t="shared" si="228"/>
        <v>192600</v>
      </c>
      <c r="X1112" s="48">
        <f t="shared" si="229"/>
        <v>2700</v>
      </c>
      <c r="Y1112" s="48">
        <f t="shared" si="230"/>
        <v>6074</v>
      </c>
      <c r="Z1112" s="48">
        <f t="shared" si="231"/>
        <v>607.4</v>
      </c>
      <c r="AA1112" s="48">
        <f t="shared" si="232"/>
        <v>6140.8140000000003</v>
      </c>
      <c r="AB1112" s="42">
        <f t="shared" si="233"/>
        <v>620222.21400000004</v>
      </c>
    </row>
    <row r="1113" spans="1:28" x14ac:dyDescent="0.25">
      <c r="A1113" s="41">
        <v>45419</v>
      </c>
      <c r="B1113" s="44" t="str">
        <f t="shared" si="222"/>
        <v>May</v>
      </c>
      <c r="C1113" s="16" t="s">
        <v>95</v>
      </c>
      <c r="D1113" s="16"/>
      <c r="E1113" s="16" t="s">
        <v>165</v>
      </c>
      <c r="F1113" s="16" t="s">
        <v>221</v>
      </c>
      <c r="G1113" s="20" t="str">
        <f>IFERROR(VLOOKUP(F1113,Sheet2!A:F,2,0),"")</f>
        <v>Jugni Apple Vodka</v>
      </c>
      <c r="H1113" s="44">
        <f>IFERROR(VLOOKUP(F1113,Sheet2!A:G,7,0),"")</f>
        <v>50</v>
      </c>
      <c r="I1113" s="56">
        <f t="shared" si="234"/>
        <v>4500</v>
      </c>
      <c r="J1113" s="17">
        <v>13</v>
      </c>
      <c r="K1113" s="21">
        <v>400</v>
      </c>
      <c r="L1113" s="21">
        <v>600</v>
      </c>
      <c r="M1113" s="21">
        <v>0</v>
      </c>
      <c r="N1113" s="19">
        <f t="shared" si="223"/>
        <v>1000</v>
      </c>
      <c r="O1113" s="20">
        <v>1</v>
      </c>
      <c r="P1113" s="20">
        <f>IFERROR(VLOOKUP(F1113,Sheet2!$A:$F,4,0),"")</f>
        <v>919.43</v>
      </c>
      <c r="Q1113" s="20">
        <f>IFERROR(VLOOKUP(F1113,Sheet2!$A:$F,5,0),"")</f>
        <v>948.3</v>
      </c>
      <c r="R1113" s="20">
        <f>IFERROR(VLOOKUP(F1113,Sheet2!$A:$F,6,0),"")</f>
        <v>1030.25</v>
      </c>
      <c r="S1113" s="48">
        <f t="shared" si="224"/>
        <v>367772</v>
      </c>
      <c r="T1113" s="48">
        <f t="shared" si="225"/>
        <v>568980</v>
      </c>
      <c r="U1113" s="48">
        <f t="shared" si="226"/>
        <v>0</v>
      </c>
      <c r="V1113" s="48">
        <f t="shared" si="227"/>
        <v>936752</v>
      </c>
      <c r="W1113" s="48">
        <f t="shared" si="228"/>
        <v>481500</v>
      </c>
      <c r="X1113" s="48">
        <f t="shared" si="229"/>
        <v>6750</v>
      </c>
      <c r="Y1113" s="48">
        <f t="shared" si="230"/>
        <v>14250.02</v>
      </c>
      <c r="Z1113" s="48">
        <f t="shared" si="231"/>
        <v>1425.0020000000002</v>
      </c>
      <c r="AA1113" s="48">
        <f t="shared" si="232"/>
        <v>14406.770220000002</v>
      </c>
      <c r="AB1113" s="42">
        <f t="shared" si="233"/>
        <v>1455083.7922200002</v>
      </c>
    </row>
    <row r="1114" spans="1:28" x14ac:dyDescent="0.25">
      <c r="A1114" s="41">
        <v>45419</v>
      </c>
      <c r="B1114" s="44" t="str">
        <f t="shared" si="222"/>
        <v>May</v>
      </c>
      <c r="C1114" s="16" t="s">
        <v>95</v>
      </c>
      <c r="D1114" s="16"/>
      <c r="E1114" s="16" t="s">
        <v>96</v>
      </c>
      <c r="F1114" s="16" t="s">
        <v>216</v>
      </c>
      <c r="G1114" s="20" t="str">
        <f>IFERROR(VLOOKUP(F1114,Sheet2!A:F,2,0),"")</f>
        <v>Jugni Saunfi</v>
      </c>
      <c r="H1114" s="44">
        <f>IFERROR(VLOOKUP(F1114,Sheet2!A:G,7,0),"")</f>
        <v>50</v>
      </c>
      <c r="I1114" s="56">
        <f t="shared" si="234"/>
        <v>6300</v>
      </c>
      <c r="J1114" s="17">
        <v>14</v>
      </c>
      <c r="K1114" s="21">
        <v>600</v>
      </c>
      <c r="L1114" s="21">
        <v>300</v>
      </c>
      <c r="M1114" s="21">
        <v>500</v>
      </c>
      <c r="N1114" s="19">
        <f t="shared" si="223"/>
        <v>1400</v>
      </c>
      <c r="O1114" s="20">
        <v>1</v>
      </c>
      <c r="P1114" s="20">
        <f>IFERROR(VLOOKUP(F1114,Sheet2!$A:$F,4,0),"")</f>
        <v>919.43</v>
      </c>
      <c r="Q1114" s="20">
        <f>IFERROR(VLOOKUP(F1114,Sheet2!$A:$F,5,0),"")</f>
        <v>948.3</v>
      </c>
      <c r="R1114" s="20">
        <f>IFERROR(VLOOKUP(F1114,Sheet2!$A:$F,6,0),"")</f>
        <v>1030.25</v>
      </c>
      <c r="S1114" s="48">
        <f t="shared" si="224"/>
        <v>551658</v>
      </c>
      <c r="T1114" s="48">
        <f t="shared" si="225"/>
        <v>284490</v>
      </c>
      <c r="U1114" s="48">
        <f t="shared" si="226"/>
        <v>515125</v>
      </c>
      <c r="V1114" s="48">
        <f t="shared" si="227"/>
        <v>1351273</v>
      </c>
      <c r="W1114" s="48">
        <f t="shared" si="228"/>
        <v>674100</v>
      </c>
      <c r="X1114" s="48">
        <f t="shared" si="229"/>
        <v>9450</v>
      </c>
      <c r="Y1114" s="48">
        <f t="shared" si="230"/>
        <v>20348.23</v>
      </c>
      <c r="Z1114" s="48">
        <f t="shared" si="231"/>
        <v>2034.8230000000001</v>
      </c>
      <c r="AA1114" s="48">
        <f t="shared" si="232"/>
        <v>20572.060530000002</v>
      </c>
      <c r="AB1114" s="42">
        <f t="shared" si="233"/>
        <v>2077778.11353</v>
      </c>
    </row>
    <row r="1115" spans="1:28" x14ac:dyDescent="0.25">
      <c r="A1115" s="41">
        <v>45419</v>
      </c>
      <c r="B1115" s="44" t="str">
        <f t="shared" si="222"/>
        <v>May</v>
      </c>
      <c r="C1115" s="16" t="s">
        <v>86</v>
      </c>
      <c r="D1115" s="16"/>
      <c r="E1115" s="16" t="s">
        <v>97</v>
      </c>
      <c r="F1115" s="16" t="s">
        <v>217</v>
      </c>
      <c r="G1115" s="20" t="str">
        <f>IFERROR(VLOOKUP(F1115,Sheet2!A:F,2,0),"")</f>
        <v>Dollar Rum</v>
      </c>
      <c r="H1115" s="44">
        <f>IFERROR(VLOOKUP(F1115,Sheet2!A:G,7,0),"")</f>
        <v>65</v>
      </c>
      <c r="I1115" s="56">
        <f t="shared" si="234"/>
        <v>877.5</v>
      </c>
      <c r="J1115" s="17">
        <v>49</v>
      </c>
      <c r="K1115" s="21">
        <v>0</v>
      </c>
      <c r="L1115" s="21">
        <v>75</v>
      </c>
      <c r="M1115" s="21">
        <v>75</v>
      </c>
      <c r="N1115" s="19">
        <f t="shared" si="223"/>
        <v>150</v>
      </c>
      <c r="O1115" s="20">
        <v>1</v>
      </c>
      <c r="P1115" s="20">
        <f>IFERROR(VLOOKUP(F1115,Sheet2!$A:$F,4,0),"")</f>
        <v>1161.27</v>
      </c>
      <c r="Q1115" s="20">
        <f>IFERROR(VLOOKUP(F1115,Sheet2!$A:$F,5,0),"")</f>
        <v>1190.1300000000001</v>
      </c>
      <c r="R1115" s="20">
        <f>IFERROR(VLOOKUP(F1115,Sheet2!$A:$F,6,0),"")</f>
        <v>1272.08</v>
      </c>
      <c r="S1115" s="48">
        <f t="shared" si="224"/>
        <v>0</v>
      </c>
      <c r="T1115" s="48">
        <f t="shared" si="225"/>
        <v>89259.750000000015</v>
      </c>
      <c r="U1115" s="48">
        <f t="shared" si="226"/>
        <v>95406</v>
      </c>
      <c r="V1115" s="48">
        <f t="shared" si="227"/>
        <v>184665.75</v>
      </c>
      <c r="W1115" s="48">
        <f t="shared" si="228"/>
        <v>93892.5</v>
      </c>
      <c r="X1115" s="48">
        <f t="shared" si="229"/>
        <v>1316.25</v>
      </c>
      <c r="Y1115" s="48">
        <f t="shared" si="230"/>
        <v>2798.7449999999999</v>
      </c>
      <c r="Z1115" s="48">
        <f t="shared" si="231"/>
        <v>279.87450000000001</v>
      </c>
      <c r="AA1115" s="48">
        <f t="shared" si="232"/>
        <v>2829.5311949999996</v>
      </c>
      <c r="AB1115" s="42">
        <f t="shared" si="233"/>
        <v>285782.65069499996</v>
      </c>
    </row>
    <row r="1116" spans="1:28" x14ac:dyDescent="0.25">
      <c r="A1116" s="41">
        <v>45419</v>
      </c>
      <c r="B1116" s="44" t="str">
        <f t="shared" si="222"/>
        <v>May</v>
      </c>
      <c r="C1116" s="16" t="s">
        <v>86</v>
      </c>
      <c r="D1116" s="16"/>
      <c r="E1116" s="16" t="s">
        <v>97</v>
      </c>
      <c r="F1116" s="16" t="s">
        <v>219</v>
      </c>
      <c r="G1116" s="20" t="str">
        <f>IFERROR(VLOOKUP(F1116,Sheet2!A:F,2,0),"")</f>
        <v>Club Whiskey</v>
      </c>
      <c r="H1116" s="44">
        <f>IFERROR(VLOOKUP(F1116,Sheet2!A:G,7,0),"")</f>
        <v>65</v>
      </c>
      <c r="I1116" s="56">
        <f t="shared" si="234"/>
        <v>1708.1999999999998</v>
      </c>
      <c r="J1116" s="17">
        <v>49</v>
      </c>
      <c r="K1116" s="21">
        <v>200</v>
      </c>
      <c r="L1116" s="21">
        <v>50</v>
      </c>
      <c r="M1116" s="21">
        <v>42</v>
      </c>
      <c r="N1116" s="19">
        <f t="shared" si="223"/>
        <v>292</v>
      </c>
      <c r="O1116" s="20">
        <v>1</v>
      </c>
      <c r="P1116" s="20">
        <f>IFERROR(VLOOKUP(F1116,Sheet2!$A:$F,4,0),"")</f>
        <v>1160.02</v>
      </c>
      <c r="Q1116" s="20">
        <f>IFERROR(VLOOKUP(F1116,Sheet2!$A:$F,5,0),"")</f>
        <v>1188.9000000000001</v>
      </c>
      <c r="R1116" s="20">
        <f>IFERROR(VLOOKUP(F1116,Sheet2!$A:$F,6,0),"")</f>
        <v>1270.83</v>
      </c>
      <c r="S1116" s="48">
        <f t="shared" si="224"/>
        <v>232004</v>
      </c>
      <c r="T1116" s="48">
        <f t="shared" si="225"/>
        <v>59445.000000000007</v>
      </c>
      <c r="U1116" s="48">
        <f t="shared" si="226"/>
        <v>53374.86</v>
      </c>
      <c r="V1116" s="48">
        <f t="shared" si="227"/>
        <v>344823.86</v>
      </c>
      <c r="W1116" s="48">
        <f t="shared" si="228"/>
        <v>182777.4</v>
      </c>
      <c r="X1116" s="48">
        <f t="shared" si="229"/>
        <v>2562.2999999999997</v>
      </c>
      <c r="Y1116" s="48">
        <f t="shared" si="230"/>
        <v>5301.6356000000005</v>
      </c>
      <c r="Z1116" s="48">
        <f t="shared" si="231"/>
        <v>530.16356000000007</v>
      </c>
      <c r="AA1116" s="48">
        <f t="shared" si="232"/>
        <v>5359.9535916000013</v>
      </c>
      <c r="AB1116" s="42">
        <f t="shared" si="233"/>
        <v>541355.31275160005</v>
      </c>
    </row>
    <row r="1117" spans="1:28" x14ac:dyDescent="0.25">
      <c r="A1117" s="41">
        <v>45419</v>
      </c>
      <c r="B1117" s="44" t="str">
        <f t="shared" si="222"/>
        <v>May</v>
      </c>
      <c r="C1117" s="16" t="s">
        <v>86</v>
      </c>
      <c r="D1117" s="16"/>
      <c r="E1117" s="16" t="s">
        <v>97</v>
      </c>
      <c r="F1117" s="16" t="s">
        <v>217</v>
      </c>
      <c r="G1117" s="20" t="str">
        <f>IFERROR(VLOOKUP(F1117,Sheet2!A:F,2,0),"")</f>
        <v>Dollar Rum</v>
      </c>
      <c r="H1117" s="44">
        <f>IFERROR(VLOOKUP(F1117,Sheet2!A:G,7,0),"")</f>
        <v>65</v>
      </c>
      <c r="I1117" s="56">
        <f t="shared" si="234"/>
        <v>585</v>
      </c>
      <c r="J1117" s="17">
        <v>50</v>
      </c>
      <c r="K1117" s="21">
        <v>100</v>
      </c>
      <c r="L1117" s="21">
        <v>0</v>
      </c>
      <c r="M1117" s="21">
        <v>0</v>
      </c>
      <c r="N1117" s="19">
        <f t="shared" si="223"/>
        <v>100</v>
      </c>
      <c r="O1117" s="20">
        <v>1</v>
      </c>
      <c r="P1117" s="20">
        <f>IFERROR(VLOOKUP(F1117,Sheet2!$A:$F,4,0),"")</f>
        <v>1161.27</v>
      </c>
      <c r="Q1117" s="20">
        <f>IFERROR(VLOOKUP(F1117,Sheet2!$A:$F,5,0),"")</f>
        <v>1190.1300000000001</v>
      </c>
      <c r="R1117" s="20">
        <f>IFERROR(VLOOKUP(F1117,Sheet2!$A:$F,6,0),"")</f>
        <v>1272.08</v>
      </c>
      <c r="S1117" s="48">
        <f t="shared" si="224"/>
        <v>116127</v>
      </c>
      <c r="T1117" s="48">
        <f t="shared" si="225"/>
        <v>0</v>
      </c>
      <c r="U1117" s="48">
        <f t="shared" si="226"/>
        <v>0</v>
      </c>
      <c r="V1117" s="48">
        <f t="shared" si="227"/>
        <v>116127</v>
      </c>
      <c r="W1117" s="48">
        <f t="shared" si="228"/>
        <v>62595</v>
      </c>
      <c r="X1117" s="48">
        <f t="shared" si="229"/>
        <v>877.5</v>
      </c>
      <c r="Y1117" s="48">
        <f t="shared" si="230"/>
        <v>1795.9950000000001</v>
      </c>
      <c r="Z1117" s="48">
        <f t="shared" si="231"/>
        <v>179.59950000000003</v>
      </c>
      <c r="AA1117" s="48">
        <f t="shared" si="232"/>
        <v>1815.750945</v>
      </c>
      <c r="AB1117" s="42">
        <f t="shared" si="233"/>
        <v>183390.84544500001</v>
      </c>
    </row>
    <row r="1118" spans="1:28" x14ac:dyDescent="0.25">
      <c r="A1118" s="41">
        <v>45419</v>
      </c>
      <c r="B1118" s="44" t="str">
        <f t="shared" si="222"/>
        <v>May</v>
      </c>
      <c r="C1118" s="16" t="s">
        <v>86</v>
      </c>
      <c r="D1118" s="16"/>
      <c r="E1118" s="16" t="s">
        <v>97</v>
      </c>
      <c r="F1118" s="16" t="s">
        <v>216</v>
      </c>
      <c r="G1118" s="20" t="str">
        <f>IFERROR(VLOOKUP(F1118,Sheet2!A:F,2,0),"")</f>
        <v>Jugni Saunfi</v>
      </c>
      <c r="H1118" s="44">
        <f>IFERROR(VLOOKUP(F1118,Sheet2!A:G,7,0),"")</f>
        <v>50</v>
      </c>
      <c r="I1118" s="56">
        <f t="shared" si="234"/>
        <v>1350</v>
      </c>
      <c r="J1118" s="17">
        <v>50</v>
      </c>
      <c r="K1118" s="21">
        <v>100</v>
      </c>
      <c r="L1118" s="21">
        <v>100</v>
      </c>
      <c r="M1118" s="21">
        <v>100</v>
      </c>
      <c r="N1118" s="19">
        <f t="shared" si="223"/>
        <v>300</v>
      </c>
      <c r="O1118" s="20">
        <v>1</v>
      </c>
      <c r="P1118" s="20">
        <f>IFERROR(VLOOKUP(F1118,Sheet2!$A:$F,4,0),"")</f>
        <v>919.43</v>
      </c>
      <c r="Q1118" s="20">
        <f>IFERROR(VLOOKUP(F1118,Sheet2!$A:$F,5,0),"")</f>
        <v>948.3</v>
      </c>
      <c r="R1118" s="20">
        <f>IFERROR(VLOOKUP(F1118,Sheet2!$A:$F,6,0),"")</f>
        <v>1030.25</v>
      </c>
      <c r="S1118" s="48">
        <f t="shared" si="224"/>
        <v>91943</v>
      </c>
      <c r="T1118" s="48">
        <f t="shared" si="225"/>
        <v>94830</v>
      </c>
      <c r="U1118" s="48">
        <f t="shared" si="226"/>
        <v>103025</v>
      </c>
      <c r="V1118" s="48">
        <f t="shared" si="227"/>
        <v>289798</v>
      </c>
      <c r="W1118" s="48">
        <f t="shared" si="228"/>
        <v>144450</v>
      </c>
      <c r="X1118" s="48">
        <f t="shared" si="229"/>
        <v>2025</v>
      </c>
      <c r="Y1118" s="48">
        <f t="shared" si="230"/>
        <v>4362.7300000000005</v>
      </c>
      <c r="Z1118" s="48">
        <f t="shared" si="231"/>
        <v>436.27300000000008</v>
      </c>
      <c r="AA1118" s="48">
        <f t="shared" si="232"/>
        <v>4410.7200299999995</v>
      </c>
      <c r="AB1118" s="42">
        <f t="shared" si="233"/>
        <v>445482.72302999999</v>
      </c>
    </row>
    <row r="1119" spans="1:28" x14ac:dyDescent="0.25">
      <c r="A1119" s="41">
        <v>45419</v>
      </c>
      <c r="B1119" s="44" t="str">
        <f t="shared" si="222"/>
        <v>May</v>
      </c>
      <c r="C1119" s="16" t="s">
        <v>86</v>
      </c>
      <c r="D1119" s="16"/>
      <c r="E1119" s="16" t="s">
        <v>87</v>
      </c>
      <c r="F1119" s="16" t="s">
        <v>213</v>
      </c>
      <c r="G1119" s="20" t="str">
        <f>IFERROR(VLOOKUP(F1119,Sheet2!A:F,2,0),"")</f>
        <v>Malwa</v>
      </c>
      <c r="H1119" s="44">
        <f>IFERROR(VLOOKUP(F1119,Sheet2!A:G,7,0),"")</f>
        <v>50</v>
      </c>
      <c r="I1119" s="56">
        <f t="shared" si="234"/>
        <v>450</v>
      </c>
      <c r="J1119" s="17">
        <v>51</v>
      </c>
      <c r="K1119" s="21">
        <v>100</v>
      </c>
      <c r="L1119" s="21">
        <v>0</v>
      </c>
      <c r="M1119" s="21">
        <v>0</v>
      </c>
      <c r="N1119" s="19">
        <f t="shared" si="223"/>
        <v>100</v>
      </c>
      <c r="O1119" s="20">
        <v>1</v>
      </c>
      <c r="P1119" s="20">
        <f>IFERROR(VLOOKUP(F1119,Sheet2!$A:$F,4,0),"")</f>
        <v>919.43</v>
      </c>
      <c r="Q1119" s="20">
        <f>IFERROR(VLOOKUP(F1119,Sheet2!$A:$F,5,0),"")</f>
        <v>948.3</v>
      </c>
      <c r="R1119" s="20">
        <f>IFERROR(VLOOKUP(F1119,Sheet2!$A:$F,6,0),"")</f>
        <v>1030.25</v>
      </c>
      <c r="S1119" s="48">
        <f t="shared" si="224"/>
        <v>91943</v>
      </c>
      <c r="T1119" s="48">
        <f t="shared" si="225"/>
        <v>0</v>
      </c>
      <c r="U1119" s="48">
        <f t="shared" si="226"/>
        <v>0</v>
      </c>
      <c r="V1119" s="48">
        <f t="shared" si="227"/>
        <v>91943</v>
      </c>
      <c r="W1119" s="48">
        <f t="shared" si="228"/>
        <v>48150</v>
      </c>
      <c r="X1119" s="48">
        <f t="shared" si="229"/>
        <v>675</v>
      </c>
      <c r="Y1119" s="48">
        <f t="shared" si="230"/>
        <v>1407.68</v>
      </c>
      <c r="Z1119" s="48">
        <f t="shared" si="231"/>
        <v>140.768</v>
      </c>
      <c r="AA1119" s="48">
        <f t="shared" si="232"/>
        <v>1423.1644800000001</v>
      </c>
      <c r="AB1119" s="42">
        <f t="shared" si="233"/>
        <v>143739.61248000001</v>
      </c>
    </row>
    <row r="1120" spans="1:28" x14ac:dyDescent="0.25">
      <c r="A1120" s="41">
        <v>45419</v>
      </c>
      <c r="B1120" s="44" t="str">
        <f t="shared" si="222"/>
        <v>May</v>
      </c>
      <c r="C1120" s="16" t="s">
        <v>86</v>
      </c>
      <c r="D1120" s="16"/>
      <c r="E1120" s="16" t="s">
        <v>87</v>
      </c>
      <c r="F1120" s="16" t="s">
        <v>219</v>
      </c>
      <c r="G1120" s="20" t="str">
        <f>IFERROR(VLOOKUP(F1120,Sheet2!A:F,2,0),"")</f>
        <v>Club Whiskey</v>
      </c>
      <c r="H1120" s="44">
        <f>IFERROR(VLOOKUP(F1120,Sheet2!A:G,7,0),"")</f>
        <v>65</v>
      </c>
      <c r="I1120" s="56">
        <f t="shared" si="234"/>
        <v>2094.2999999999997</v>
      </c>
      <c r="J1120" s="17">
        <v>51</v>
      </c>
      <c r="K1120" s="21">
        <v>300</v>
      </c>
      <c r="L1120" s="21">
        <v>0</v>
      </c>
      <c r="M1120" s="21">
        <v>58</v>
      </c>
      <c r="N1120" s="19">
        <f t="shared" si="223"/>
        <v>358</v>
      </c>
      <c r="O1120" s="20">
        <v>1</v>
      </c>
      <c r="P1120" s="20">
        <f>IFERROR(VLOOKUP(F1120,Sheet2!$A:$F,4,0),"")</f>
        <v>1160.02</v>
      </c>
      <c r="Q1120" s="20">
        <f>IFERROR(VLOOKUP(F1120,Sheet2!$A:$F,5,0),"")</f>
        <v>1188.9000000000001</v>
      </c>
      <c r="R1120" s="20">
        <f>IFERROR(VLOOKUP(F1120,Sheet2!$A:$F,6,0),"")</f>
        <v>1270.83</v>
      </c>
      <c r="S1120" s="48">
        <f t="shared" si="224"/>
        <v>348006</v>
      </c>
      <c r="T1120" s="48">
        <f t="shared" si="225"/>
        <v>0</v>
      </c>
      <c r="U1120" s="48">
        <f t="shared" si="226"/>
        <v>73708.14</v>
      </c>
      <c r="V1120" s="48">
        <f t="shared" si="227"/>
        <v>421714.14</v>
      </c>
      <c r="W1120" s="48">
        <f t="shared" si="228"/>
        <v>224090.09999999998</v>
      </c>
      <c r="X1120" s="48">
        <f t="shared" si="229"/>
        <v>3141.45</v>
      </c>
      <c r="Y1120" s="48">
        <f t="shared" si="230"/>
        <v>6489.4568999999992</v>
      </c>
      <c r="Z1120" s="48">
        <f t="shared" si="231"/>
        <v>648.94569000000001</v>
      </c>
      <c r="AA1120" s="48">
        <f t="shared" si="232"/>
        <v>6560.8409258999991</v>
      </c>
      <c r="AB1120" s="42">
        <f t="shared" si="233"/>
        <v>662644.93351589993</v>
      </c>
    </row>
    <row r="1121" spans="1:28" x14ac:dyDescent="0.25">
      <c r="A1121" s="41">
        <v>45419</v>
      </c>
      <c r="B1121" s="44" t="str">
        <f t="shared" si="222"/>
        <v>May</v>
      </c>
      <c r="C1121" s="16" t="s">
        <v>86</v>
      </c>
      <c r="D1121" s="16"/>
      <c r="E1121" s="16" t="s">
        <v>87</v>
      </c>
      <c r="F1121" s="16" t="s">
        <v>213</v>
      </c>
      <c r="G1121" s="20" t="str">
        <f>IFERROR(VLOOKUP(F1121,Sheet2!A:F,2,0),"")</f>
        <v>Malwa</v>
      </c>
      <c r="H1121" s="44">
        <f>IFERROR(VLOOKUP(F1121,Sheet2!A:G,7,0),"")</f>
        <v>50</v>
      </c>
      <c r="I1121" s="56">
        <f t="shared" si="234"/>
        <v>900</v>
      </c>
      <c r="J1121" s="17">
        <v>52</v>
      </c>
      <c r="K1121" s="21">
        <v>200</v>
      </c>
      <c r="L1121" s="21">
        <v>0</v>
      </c>
      <c r="M1121" s="21">
        <v>0</v>
      </c>
      <c r="N1121" s="19">
        <f t="shared" si="223"/>
        <v>200</v>
      </c>
      <c r="O1121" s="20">
        <v>1</v>
      </c>
      <c r="P1121" s="20">
        <f>IFERROR(VLOOKUP(F1121,Sheet2!$A:$F,4,0),"")</f>
        <v>919.43</v>
      </c>
      <c r="Q1121" s="20">
        <f>IFERROR(VLOOKUP(F1121,Sheet2!$A:$F,5,0),"")</f>
        <v>948.3</v>
      </c>
      <c r="R1121" s="20">
        <f>IFERROR(VLOOKUP(F1121,Sheet2!$A:$F,6,0),"")</f>
        <v>1030.25</v>
      </c>
      <c r="S1121" s="48">
        <f t="shared" si="224"/>
        <v>183886</v>
      </c>
      <c r="T1121" s="48">
        <f t="shared" si="225"/>
        <v>0</v>
      </c>
      <c r="U1121" s="48">
        <f t="shared" si="226"/>
        <v>0</v>
      </c>
      <c r="V1121" s="48">
        <f t="shared" si="227"/>
        <v>183886</v>
      </c>
      <c r="W1121" s="48">
        <f t="shared" si="228"/>
        <v>96300</v>
      </c>
      <c r="X1121" s="48">
        <f t="shared" si="229"/>
        <v>1350</v>
      </c>
      <c r="Y1121" s="48">
        <f t="shared" si="230"/>
        <v>2815.36</v>
      </c>
      <c r="Z1121" s="48">
        <f t="shared" si="231"/>
        <v>281.536</v>
      </c>
      <c r="AA1121" s="48">
        <f t="shared" si="232"/>
        <v>2846.3289600000003</v>
      </c>
      <c r="AB1121" s="42">
        <f t="shared" si="233"/>
        <v>287479.22496000002</v>
      </c>
    </row>
    <row r="1122" spans="1:28" x14ac:dyDescent="0.25">
      <c r="A1122" s="41">
        <v>45419</v>
      </c>
      <c r="B1122" s="44" t="str">
        <f t="shared" si="222"/>
        <v>May</v>
      </c>
      <c r="C1122" s="16" t="s">
        <v>86</v>
      </c>
      <c r="D1122" s="16"/>
      <c r="E1122" s="16" t="s">
        <v>87</v>
      </c>
      <c r="F1122" s="16" t="s">
        <v>222</v>
      </c>
      <c r="G1122" s="20" t="str">
        <f>IFERROR(VLOOKUP(F1122,Sheet2!A:F,2,0),"")</f>
        <v>Khasa Santra</v>
      </c>
      <c r="H1122" s="44">
        <f>IFERROR(VLOOKUP(F1122,Sheet2!A:G,7,0),"")</f>
        <v>50</v>
      </c>
      <c r="I1122" s="56">
        <f t="shared" si="234"/>
        <v>9</v>
      </c>
      <c r="J1122" s="17">
        <v>52</v>
      </c>
      <c r="K1122" s="21">
        <v>0</v>
      </c>
      <c r="L1122" s="21">
        <v>0</v>
      </c>
      <c r="M1122" s="21">
        <v>2</v>
      </c>
      <c r="N1122" s="19">
        <f t="shared" si="223"/>
        <v>2</v>
      </c>
      <c r="O1122" s="20">
        <v>1</v>
      </c>
      <c r="P1122" s="20">
        <f>IFERROR(VLOOKUP(F1122,Sheet2!$A:$F,4,0),"")</f>
        <v>919.43</v>
      </c>
      <c r="Q1122" s="20">
        <f>IFERROR(VLOOKUP(F1122,Sheet2!$A:$F,5,0),"")</f>
        <v>948.3</v>
      </c>
      <c r="R1122" s="20">
        <f>IFERROR(VLOOKUP(F1122,Sheet2!$A:$F,6,0),"")</f>
        <v>1030.25</v>
      </c>
      <c r="S1122" s="48">
        <f t="shared" si="224"/>
        <v>0</v>
      </c>
      <c r="T1122" s="48">
        <f t="shared" si="225"/>
        <v>0</v>
      </c>
      <c r="U1122" s="48">
        <f t="shared" si="226"/>
        <v>2060.5</v>
      </c>
      <c r="V1122" s="48">
        <f t="shared" si="227"/>
        <v>2060.5</v>
      </c>
      <c r="W1122" s="48">
        <f t="shared" si="228"/>
        <v>963</v>
      </c>
      <c r="X1122" s="48">
        <f t="shared" si="229"/>
        <v>13.5</v>
      </c>
      <c r="Y1122" s="48">
        <f t="shared" si="230"/>
        <v>30.37</v>
      </c>
      <c r="Z1122" s="48">
        <f t="shared" si="231"/>
        <v>3.0370000000000004</v>
      </c>
      <c r="AA1122" s="48">
        <f t="shared" si="232"/>
        <v>30.704069999999998</v>
      </c>
      <c r="AB1122" s="42">
        <f t="shared" si="233"/>
        <v>3101.1110699999995</v>
      </c>
    </row>
    <row r="1123" spans="1:28" x14ac:dyDescent="0.25">
      <c r="A1123" s="41">
        <v>45419</v>
      </c>
      <c r="B1123" s="44" t="str">
        <f t="shared" si="222"/>
        <v>May</v>
      </c>
      <c r="C1123" s="16" t="s">
        <v>105</v>
      </c>
      <c r="D1123" s="16"/>
      <c r="E1123" s="16" t="s">
        <v>108</v>
      </c>
      <c r="F1123" s="16" t="s">
        <v>213</v>
      </c>
      <c r="G1123" s="20" t="str">
        <f>IFERROR(VLOOKUP(F1123,Sheet2!A:F,2,0),"")</f>
        <v>Malwa</v>
      </c>
      <c r="H1123" s="44">
        <f>IFERROR(VLOOKUP(F1123,Sheet2!A:G,7,0),"")</f>
        <v>50</v>
      </c>
      <c r="I1123" s="56">
        <f t="shared" si="234"/>
        <v>1575</v>
      </c>
      <c r="J1123" s="17">
        <v>37</v>
      </c>
      <c r="K1123" s="21">
        <v>100</v>
      </c>
      <c r="L1123" s="21">
        <v>150</v>
      </c>
      <c r="M1123" s="21">
        <v>100</v>
      </c>
      <c r="N1123" s="19">
        <f t="shared" si="223"/>
        <v>350</v>
      </c>
      <c r="O1123" s="20">
        <v>1</v>
      </c>
      <c r="P1123" s="20">
        <f>IFERROR(VLOOKUP(F1123,Sheet2!$A:$F,4,0),"")</f>
        <v>919.43</v>
      </c>
      <c r="Q1123" s="20">
        <f>IFERROR(VLOOKUP(F1123,Sheet2!$A:$F,5,0),"")</f>
        <v>948.3</v>
      </c>
      <c r="R1123" s="20">
        <f>IFERROR(VLOOKUP(F1123,Sheet2!$A:$F,6,0),"")</f>
        <v>1030.25</v>
      </c>
      <c r="S1123" s="48">
        <f t="shared" si="224"/>
        <v>91943</v>
      </c>
      <c r="T1123" s="48">
        <f t="shared" si="225"/>
        <v>142245</v>
      </c>
      <c r="U1123" s="48">
        <f t="shared" si="226"/>
        <v>103025</v>
      </c>
      <c r="V1123" s="48">
        <f t="shared" si="227"/>
        <v>337213</v>
      </c>
      <c r="W1123" s="48">
        <f t="shared" si="228"/>
        <v>168525</v>
      </c>
      <c r="X1123" s="48">
        <f t="shared" si="229"/>
        <v>2362.5</v>
      </c>
      <c r="Y1123" s="48">
        <f t="shared" si="230"/>
        <v>5081.0050000000001</v>
      </c>
      <c r="Z1123" s="48">
        <f t="shared" si="231"/>
        <v>508.10050000000001</v>
      </c>
      <c r="AA1123" s="48">
        <f t="shared" si="232"/>
        <v>5136.8960550000002</v>
      </c>
      <c r="AB1123" s="42">
        <f t="shared" si="233"/>
        <v>518826.50155500002</v>
      </c>
    </row>
    <row r="1124" spans="1:28" x14ac:dyDescent="0.25">
      <c r="A1124" s="41">
        <v>45419</v>
      </c>
      <c r="B1124" s="44" t="str">
        <f t="shared" si="222"/>
        <v>May</v>
      </c>
      <c r="C1124" s="16" t="s">
        <v>105</v>
      </c>
      <c r="D1124" s="16"/>
      <c r="E1124" s="16" t="s">
        <v>108</v>
      </c>
      <c r="F1124" s="16" t="s">
        <v>213</v>
      </c>
      <c r="G1124" s="20" t="str">
        <f>IFERROR(VLOOKUP(F1124,Sheet2!A:F,2,0),"")</f>
        <v>Malwa</v>
      </c>
      <c r="H1124" s="44">
        <f>IFERROR(VLOOKUP(F1124,Sheet2!A:G,7,0),"")</f>
        <v>50</v>
      </c>
      <c r="I1124" s="56">
        <f t="shared" si="234"/>
        <v>1575</v>
      </c>
      <c r="J1124" s="17">
        <v>38</v>
      </c>
      <c r="K1124" s="21">
        <v>100</v>
      </c>
      <c r="L1124" s="21">
        <v>150</v>
      </c>
      <c r="M1124" s="21">
        <v>100</v>
      </c>
      <c r="N1124" s="19">
        <f t="shared" si="223"/>
        <v>350</v>
      </c>
      <c r="O1124" s="20">
        <v>1</v>
      </c>
      <c r="P1124" s="20">
        <f>IFERROR(VLOOKUP(F1124,Sheet2!$A:$F,4,0),"")</f>
        <v>919.43</v>
      </c>
      <c r="Q1124" s="20">
        <f>IFERROR(VLOOKUP(F1124,Sheet2!$A:$F,5,0),"")</f>
        <v>948.3</v>
      </c>
      <c r="R1124" s="20">
        <f>IFERROR(VLOOKUP(F1124,Sheet2!$A:$F,6,0),"")</f>
        <v>1030.25</v>
      </c>
      <c r="S1124" s="48">
        <f t="shared" si="224"/>
        <v>91943</v>
      </c>
      <c r="T1124" s="48">
        <f t="shared" si="225"/>
        <v>142245</v>
      </c>
      <c r="U1124" s="48">
        <f t="shared" si="226"/>
        <v>103025</v>
      </c>
      <c r="V1124" s="48">
        <f t="shared" si="227"/>
        <v>337213</v>
      </c>
      <c r="W1124" s="48">
        <f t="shared" si="228"/>
        <v>168525</v>
      </c>
      <c r="X1124" s="48">
        <f t="shared" si="229"/>
        <v>2362.5</v>
      </c>
      <c r="Y1124" s="48">
        <f t="shared" si="230"/>
        <v>5081.0050000000001</v>
      </c>
      <c r="Z1124" s="48">
        <f t="shared" si="231"/>
        <v>508.10050000000001</v>
      </c>
      <c r="AA1124" s="48">
        <f t="shared" si="232"/>
        <v>5136.8960550000002</v>
      </c>
      <c r="AB1124" s="42">
        <f t="shared" si="233"/>
        <v>518826.50155500002</v>
      </c>
    </row>
    <row r="1125" spans="1:28" x14ac:dyDescent="0.25">
      <c r="A1125" s="41">
        <v>45419</v>
      </c>
      <c r="B1125" s="44" t="str">
        <f t="shared" si="222"/>
        <v>May</v>
      </c>
      <c r="C1125" s="16" t="s">
        <v>105</v>
      </c>
      <c r="D1125" s="16"/>
      <c r="E1125" s="16" t="s">
        <v>108</v>
      </c>
      <c r="F1125" s="16" t="s">
        <v>213</v>
      </c>
      <c r="G1125" s="20" t="str">
        <f>IFERROR(VLOOKUP(F1125,Sheet2!A:F,2,0),"")</f>
        <v>Malwa</v>
      </c>
      <c r="H1125" s="44">
        <f>IFERROR(VLOOKUP(F1125,Sheet2!A:G,7,0),"")</f>
        <v>50</v>
      </c>
      <c r="I1125" s="56">
        <f t="shared" si="234"/>
        <v>1575</v>
      </c>
      <c r="J1125" s="17">
        <v>39</v>
      </c>
      <c r="K1125" s="21">
        <v>100</v>
      </c>
      <c r="L1125" s="21">
        <v>150</v>
      </c>
      <c r="M1125" s="21">
        <v>100</v>
      </c>
      <c r="N1125" s="19">
        <f t="shared" si="223"/>
        <v>350</v>
      </c>
      <c r="O1125" s="20">
        <v>1</v>
      </c>
      <c r="P1125" s="20">
        <f>IFERROR(VLOOKUP(F1125,Sheet2!$A:$F,4,0),"")</f>
        <v>919.43</v>
      </c>
      <c r="Q1125" s="20">
        <f>IFERROR(VLOOKUP(F1125,Sheet2!$A:$F,5,0),"")</f>
        <v>948.3</v>
      </c>
      <c r="R1125" s="20">
        <f>IFERROR(VLOOKUP(F1125,Sheet2!$A:$F,6,0),"")</f>
        <v>1030.25</v>
      </c>
      <c r="S1125" s="48">
        <f t="shared" si="224"/>
        <v>91943</v>
      </c>
      <c r="T1125" s="48">
        <f t="shared" si="225"/>
        <v>142245</v>
      </c>
      <c r="U1125" s="48">
        <f t="shared" si="226"/>
        <v>103025</v>
      </c>
      <c r="V1125" s="48">
        <f t="shared" si="227"/>
        <v>337213</v>
      </c>
      <c r="W1125" s="48">
        <f t="shared" si="228"/>
        <v>168525</v>
      </c>
      <c r="X1125" s="48">
        <f t="shared" si="229"/>
        <v>2362.5</v>
      </c>
      <c r="Y1125" s="48">
        <f t="shared" si="230"/>
        <v>5081.0050000000001</v>
      </c>
      <c r="Z1125" s="48">
        <f t="shared" si="231"/>
        <v>508.10050000000001</v>
      </c>
      <c r="AA1125" s="48">
        <f t="shared" si="232"/>
        <v>5136.8960550000002</v>
      </c>
      <c r="AB1125" s="42">
        <f t="shared" si="233"/>
        <v>518826.50155500002</v>
      </c>
    </row>
    <row r="1126" spans="1:28" x14ac:dyDescent="0.25">
      <c r="A1126" s="41">
        <v>45419</v>
      </c>
      <c r="B1126" s="44" t="str">
        <f t="shared" si="222"/>
        <v>May</v>
      </c>
      <c r="C1126" s="16" t="s">
        <v>105</v>
      </c>
      <c r="D1126" s="16"/>
      <c r="E1126" s="16" t="s">
        <v>108</v>
      </c>
      <c r="F1126" s="16" t="s">
        <v>213</v>
      </c>
      <c r="G1126" s="20" t="str">
        <f>IFERROR(VLOOKUP(F1126,Sheet2!A:F,2,0),"")</f>
        <v>Malwa</v>
      </c>
      <c r="H1126" s="44">
        <f>IFERROR(VLOOKUP(F1126,Sheet2!A:G,7,0),"")</f>
        <v>50</v>
      </c>
      <c r="I1126" s="56">
        <f t="shared" si="234"/>
        <v>1575</v>
      </c>
      <c r="J1126" s="17">
        <v>40</v>
      </c>
      <c r="K1126" s="21">
        <v>100</v>
      </c>
      <c r="L1126" s="21">
        <v>150</v>
      </c>
      <c r="M1126" s="21">
        <v>100</v>
      </c>
      <c r="N1126" s="19">
        <f t="shared" si="223"/>
        <v>350</v>
      </c>
      <c r="O1126" s="20">
        <v>1</v>
      </c>
      <c r="P1126" s="20">
        <f>IFERROR(VLOOKUP(F1126,Sheet2!$A:$F,4,0),"")</f>
        <v>919.43</v>
      </c>
      <c r="Q1126" s="20">
        <f>IFERROR(VLOOKUP(F1126,Sheet2!$A:$F,5,0),"")</f>
        <v>948.3</v>
      </c>
      <c r="R1126" s="20">
        <f>IFERROR(VLOOKUP(F1126,Sheet2!$A:$F,6,0),"")</f>
        <v>1030.25</v>
      </c>
      <c r="S1126" s="48">
        <f t="shared" si="224"/>
        <v>91943</v>
      </c>
      <c r="T1126" s="48">
        <f t="shared" si="225"/>
        <v>142245</v>
      </c>
      <c r="U1126" s="48">
        <f t="shared" si="226"/>
        <v>103025</v>
      </c>
      <c r="V1126" s="48">
        <f t="shared" si="227"/>
        <v>337213</v>
      </c>
      <c r="W1126" s="48">
        <f t="shared" si="228"/>
        <v>168525</v>
      </c>
      <c r="X1126" s="48">
        <f t="shared" si="229"/>
        <v>2362.5</v>
      </c>
      <c r="Y1126" s="48">
        <f t="shared" si="230"/>
        <v>5081.0050000000001</v>
      </c>
      <c r="Z1126" s="48">
        <f t="shared" si="231"/>
        <v>508.10050000000001</v>
      </c>
      <c r="AA1126" s="48">
        <f t="shared" si="232"/>
        <v>5136.8960550000002</v>
      </c>
      <c r="AB1126" s="42">
        <f t="shared" si="233"/>
        <v>518826.50155500002</v>
      </c>
    </row>
    <row r="1127" spans="1:28" x14ac:dyDescent="0.25">
      <c r="A1127" s="41">
        <v>45419</v>
      </c>
      <c r="B1127" s="44" t="str">
        <f t="shared" si="222"/>
        <v>May</v>
      </c>
      <c r="C1127" s="16" t="s">
        <v>59</v>
      </c>
      <c r="D1127" s="16"/>
      <c r="E1127" s="16" t="s">
        <v>30</v>
      </c>
      <c r="F1127" s="16" t="s">
        <v>213</v>
      </c>
      <c r="G1127" s="20" t="str">
        <f>IFERROR(VLOOKUP(F1127,Sheet2!A:F,2,0),"")</f>
        <v>Malwa</v>
      </c>
      <c r="H1127" s="44">
        <f>IFERROR(VLOOKUP(F1127,Sheet2!A:G,7,0),"")</f>
        <v>50</v>
      </c>
      <c r="I1127" s="56">
        <f t="shared" si="234"/>
        <v>1350</v>
      </c>
      <c r="J1127" s="17">
        <v>120</v>
      </c>
      <c r="K1127" s="21">
        <v>0</v>
      </c>
      <c r="L1127" s="21">
        <v>300</v>
      </c>
      <c r="M1127" s="21">
        <v>0</v>
      </c>
      <c r="N1127" s="19">
        <f t="shared" si="223"/>
        <v>300</v>
      </c>
      <c r="O1127" s="20">
        <v>1</v>
      </c>
      <c r="P1127" s="20">
        <f>IFERROR(VLOOKUP(F1127,Sheet2!$A:$F,4,0),"")</f>
        <v>919.43</v>
      </c>
      <c r="Q1127" s="20">
        <f>IFERROR(VLOOKUP(F1127,Sheet2!$A:$F,5,0),"")</f>
        <v>948.3</v>
      </c>
      <c r="R1127" s="20">
        <f>IFERROR(VLOOKUP(F1127,Sheet2!$A:$F,6,0),"")</f>
        <v>1030.25</v>
      </c>
      <c r="S1127" s="48">
        <f t="shared" si="224"/>
        <v>0</v>
      </c>
      <c r="T1127" s="48">
        <f t="shared" si="225"/>
        <v>284490</v>
      </c>
      <c r="U1127" s="48">
        <f t="shared" si="226"/>
        <v>0</v>
      </c>
      <c r="V1127" s="48">
        <f t="shared" si="227"/>
        <v>284490</v>
      </c>
      <c r="W1127" s="48">
        <f t="shared" si="228"/>
        <v>144450</v>
      </c>
      <c r="X1127" s="48">
        <f t="shared" si="229"/>
        <v>2025</v>
      </c>
      <c r="Y1127" s="48">
        <f t="shared" si="230"/>
        <v>4309.6499999999996</v>
      </c>
      <c r="Z1127" s="48">
        <f t="shared" si="231"/>
        <v>430.96499999999997</v>
      </c>
      <c r="AA1127" s="48">
        <f t="shared" si="232"/>
        <v>4357.0561500000003</v>
      </c>
      <c r="AB1127" s="42">
        <f t="shared" si="233"/>
        <v>440062.67115000007</v>
      </c>
    </row>
    <row r="1128" spans="1:28" x14ac:dyDescent="0.25">
      <c r="A1128" s="41">
        <v>45419</v>
      </c>
      <c r="B1128" s="44" t="str">
        <f t="shared" si="222"/>
        <v>May</v>
      </c>
      <c r="C1128" s="16" t="s">
        <v>59</v>
      </c>
      <c r="D1128" s="16"/>
      <c r="E1128" s="16" t="s">
        <v>30</v>
      </c>
      <c r="F1128" s="16" t="s">
        <v>213</v>
      </c>
      <c r="G1128" s="20" t="str">
        <f>IFERROR(VLOOKUP(F1128,Sheet2!A:F,2,0),"")</f>
        <v>Malwa</v>
      </c>
      <c r="H1128" s="44">
        <f>IFERROR(VLOOKUP(F1128,Sheet2!A:G,7,0),"")</f>
        <v>50</v>
      </c>
      <c r="I1128" s="56">
        <f t="shared" si="234"/>
        <v>819</v>
      </c>
      <c r="J1128" s="17">
        <v>121</v>
      </c>
      <c r="K1128" s="21">
        <v>0</v>
      </c>
      <c r="L1128" s="21">
        <v>182</v>
      </c>
      <c r="M1128" s="21">
        <v>0</v>
      </c>
      <c r="N1128" s="19">
        <f t="shared" si="223"/>
        <v>182</v>
      </c>
      <c r="O1128" s="20">
        <v>1</v>
      </c>
      <c r="P1128" s="20">
        <f>IFERROR(VLOOKUP(F1128,Sheet2!$A:$F,4,0),"")</f>
        <v>919.43</v>
      </c>
      <c r="Q1128" s="20">
        <f>IFERROR(VLOOKUP(F1128,Sheet2!$A:$F,5,0),"")</f>
        <v>948.3</v>
      </c>
      <c r="R1128" s="20">
        <f>IFERROR(VLOOKUP(F1128,Sheet2!$A:$F,6,0),"")</f>
        <v>1030.25</v>
      </c>
      <c r="S1128" s="48">
        <f t="shared" si="224"/>
        <v>0</v>
      </c>
      <c r="T1128" s="48">
        <f t="shared" si="225"/>
        <v>172590.6</v>
      </c>
      <c r="U1128" s="48">
        <f t="shared" si="226"/>
        <v>0</v>
      </c>
      <c r="V1128" s="48">
        <f t="shared" si="227"/>
        <v>172590.6</v>
      </c>
      <c r="W1128" s="48">
        <f t="shared" si="228"/>
        <v>87633</v>
      </c>
      <c r="X1128" s="48">
        <f t="shared" si="229"/>
        <v>1228.5</v>
      </c>
      <c r="Y1128" s="48">
        <f t="shared" si="230"/>
        <v>2614.5210000000002</v>
      </c>
      <c r="Z1128" s="48">
        <f t="shared" si="231"/>
        <v>261.45210000000003</v>
      </c>
      <c r="AA1128" s="48">
        <f t="shared" si="232"/>
        <v>2643.2807309999998</v>
      </c>
      <c r="AB1128" s="42">
        <f t="shared" si="233"/>
        <v>266971.35383099999</v>
      </c>
    </row>
    <row r="1129" spans="1:28" x14ac:dyDescent="0.25">
      <c r="A1129" s="41">
        <v>45419</v>
      </c>
      <c r="B1129" s="44" t="str">
        <f t="shared" si="222"/>
        <v>May</v>
      </c>
      <c r="C1129" s="16" t="s">
        <v>44</v>
      </c>
      <c r="D1129" s="16"/>
      <c r="E1129" s="16" t="s">
        <v>84</v>
      </c>
      <c r="F1129" s="16" t="s">
        <v>223</v>
      </c>
      <c r="G1129" s="20" t="str">
        <f>IFERROR(VLOOKUP(F1129,Sheet2!A:F,2,0),"")</f>
        <v>Jalwa Mota Santra</v>
      </c>
      <c r="H1129" s="44">
        <f>IFERROR(VLOOKUP(F1129,Sheet2!A:G,7,0),"")</f>
        <v>50</v>
      </c>
      <c r="I1129" s="56">
        <f t="shared" si="234"/>
        <v>225</v>
      </c>
      <c r="J1129" s="17">
        <v>153</v>
      </c>
      <c r="K1129" s="21">
        <v>50</v>
      </c>
      <c r="L1129" s="21">
        <v>0</v>
      </c>
      <c r="M1129" s="21">
        <v>0</v>
      </c>
      <c r="N1129" s="19">
        <f t="shared" si="223"/>
        <v>50</v>
      </c>
      <c r="O1129" s="20">
        <v>1</v>
      </c>
      <c r="P1129" s="20">
        <f>IFERROR(VLOOKUP(F1129,Sheet2!$A:$F,4,0),"")</f>
        <v>919.43</v>
      </c>
      <c r="Q1129" s="20">
        <f>IFERROR(VLOOKUP(F1129,Sheet2!$A:$F,5,0),"")</f>
        <v>948.3</v>
      </c>
      <c r="R1129" s="20">
        <f>IFERROR(VLOOKUP(F1129,Sheet2!$A:$F,6,0),"")</f>
        <v>1030.25</v>
      </c>
      <c r="S1129" s="48">
        <f t="shared" si="224"/>
        <v>45971.5</v>
      </c>
      <c r="T1129" s="48">
        <f t="shared" si="225"/>
        <v>0</v>
      </c>
      <c r="U1129" s="48">
        <f t="shared" si="226"/>
        <v>0</v>
      </c>
      <c r="V1129" s="48">
        <f t="shared" si="227"/>
        <v>45971.5</v>
      </c>
      <c r="W1129" s="48">
        <f t="shared" si="228"/>
        <v>24075</v>
      </c>
      <c r="X1129" s="48">
        <f t="shared" si="229"/>
        <v>337.5</v>
      </c>
      <c r="Y1129" s="48">
        <f t="shared" si="230"/>
        <v>703.84</v>
      </c>
      <c r="Z1129" s="48">
        <f t="shared" si="231"/>
        <v>70.384</v>
      </c>
      <c r="AA1129" s="48">
        <f t="shared" si="232"/>
        <v>711.58224000000007</v>
      </c>
      <c r="AB1129" s="42">
        <f t="shared" si="233"/>
        <v>71869.806240000005</v>
      </c>
    </row>
    <row r="1130" spans="1:28" x14ac:dyDescent="0.25">
      <c r="A1130" s="41">
        <v>45419</v>
      </c>
      <c r="B1130" s="44" t="str">
        <f t="shared" si="222"/>
        <v>May</v>
      </c>
      <c r="C1130" s="16" t="s">
        <v>44</v>
      </c>
      <c r="D1130" s="16"/>
      <c r="E1130" s="16" t="s">
        <v>79</v>
      </c>
      <c r="F1130" s="16" t="s">
        <v>223</v>
      </c>
      <c r="G1130" s="20" t="str">
        <f>IFERROR(VLOOKUP(F1130,Sheet2!A:F,2,0),"")</f>
        <v>Jalwa Mota Santra</v>
      </c>
      <c r="H1130" s="44">
        <f>IFERROR(VLOOKUP(F1130,Sheet2!A:G,7,0),"")</f>
        <v>50</v>
      </c>
      <c r="I1130" s="56">
        <f t="shared" si="234"/>
        <v>1575</v>
      </c>
      <c r="J1130" s="17">
        <v>154</v>
      </c>
      <c r="K1130" s="21">
        <v>150</v>
      </c>
      <c r="L1130" s="21">
        <v>150</v>
      </c>
      <c r="M1130" s="21">
        <v>50</v>
      </c>
      <c r="N1130" s="19">
        <f t="shared" si="223"/>
        <v>350</v>
      </c>
      <c r="O1130" s="20">
        <v>1</v>
      </c>
      <c r="P1130" s="20">
        <f>IFERROR(VLOOKUP(F1130,Sheet2!$A:$F,4,0),"")</f>
        <v>919.43</v>
      </c>
      <c r="Q1130" s="20">
        <f>IFERROR(VLOOKUP(F1130,Sheet2!$A:$F,5,0),"")</f>
        <v>948.3</v>
      </c>
      <c r="R1130" s="20">
        <f>IFERROR(VLOOKUP(F1130,Sheet2!$A:$F,6,0),"")</f>
        <v>1030.25</v>
      </c>
      <c r="S1130" s="48">
        <f t="shared" si="224"/>
        <v>137914.5</v>
      </c>
      <c r="T1130" s="48">
        <f t="shared" si="225"/>
        <v>142245</v>
      </c>
      <c r="U1130" s="48">
        <f t="shared" si="226"/>
        <v>51512.5</v>
      </c>
      <c r="V1130" s="48">
        <f t="shared" si="227"/>
        <v>331672</v>
      </c>
      <c r="W1130" s="48">
        <f t="shared" si="228"/>
        <v>168525</v>
      </c>
      <c r="X1130" s="48">
        <f t="shared" si="229"/>
        <v>2362.5</v>
      </c>
      <c r="Y1130" s="48">
        <f t="shared" si="230"/>
        <v>5025.5950000000003</v>
      </c>
      <c r="Z1130" s="48">
        <f t="shared" si="231"/>
        <v>502.55950000000007</v>
      </c>
      <c r="AA1130" s="48">
        <f t="shared" si="232"/>
        <v>5080.8765449999992</v>
      </c>
      <c r="AB1130" s="42">
        <f t="shared" si="233"/>
        <v>513168.53104499995</v>
      </c>
    </row>
    <row r="1131" spans="1:28" x14ac:dyDescent="0.25">
      <c r="A1131" s="41">
        <v>45419</v>
      </c>
      <c r="B1131" s="44" t="str">
        <f t="shared" si="222"/>
        <v>May</v>
      </c>
      <c r="C1131" s="16" t="s">
        <v>44</v>
      </c>
      <c r="D1131" s="16"/>
      <c r="E1131" s="16" t="s">
        <v>84</v>
      </c>
      <c r="F1131" s="16" t="s">
        <v>223</v>
      </c>
      <c r="G1131" s="20" t="str">
        <f>IFERROR(VLOOKUP(F1131,Sheet2!A:F,2,0),"")</f>
        <v>Jalwa Mota Santra</v>
      </c>
      <c r="H1131" s="44">
        <f>IFERROR(VLOOKUP(F1131,Sheet2!A:G,7,0),"")</f>
        <v>50</v>
      </c>
      <c r="I1131" s="56">
        <f t="shared" si="234"/>
        <v>2925</v>
      </c>
      <c r="J1131" s="17">
        <v>155</v>
      </c>
      <c r="K1131" s="21">
        <v>300</v>
      </c>
      <c r="L1131" s="21">
        <v>250</v>
      </c>
      <c r="M1131" s="21">
        <v>100</v>
      </c>
      <c r="N1131" s="19">
        <f t="shared" si="223"/>
        <v>650</v>
      </c>
      <c r="O1131" s="20">
        <v>1</v>
      </c>
      <c r="P1131" s="20">
        <f>IFERROR(VLOOKUP(F1131,Sheet2!$A:$F,4,0),"")</f>
        <v>919.43</v>
      </c>
      <c r="Q1131" s="20">
        <f>IFERROR(VLOOKUP(F1131,Sheet2!$A:$F,5,0),"")</f>
        <v>948.3</v>
      </c>
      <c r="R1131" s="20">
        <f>IFERROR(VLOOKUP(F1131,Sheet2!$A:$F,6,0),"")</f>
        <v>1030.25</v>
      </c>
      <c r="S1131" s="48">
        <f t="shared" si="224"/>
        <v>275829</v>
      </c>
      <c r="T1131" s="48">
        <f t="shared" si="225"/>
        <v>237075</v>
      </c>
      <c r="U1131" s="48">
        <f t="shared" si="226"/>
        <v>103025</v>
      </c>
      <c r="V1131" s="48">
        <f t="shared" si="227"/>
        <v>615929</v>
      </c>
      <c r="W1131" s="48">
        <f t="shared" si="228"/>
        <v>312975</v>
      </c>
      <c r="X1131" s="48">
        <f t="shared" si="229"/>
        <v>4387.5</v>
      </c>
      <c r="Y1131" s="48">
        <f t="shared" si="230"/>
        <v>9332.9150000000009</v>
      </c>
      <c r="Z1131" s="48">
        <f t="shared" si="231"/>
        <v>933.29150000000016</v>
      </c>
      <c r="AA1131" s="48">
        <f t="shared" si="232"/>
        <v>9435.5770650000013</v>
      </c>
      <c r="AB1131" s="42">
        <f t="shared" si="233"/>
        <v>952993.28356500005</v>
      </c>
    </row>
    <row r="1132" spans="1:28" x14ac:dyDescent="0.25">
      <c r="A1132" s="41">
        <v>45419</v>
      </c>
      <c r="B1132" s="44" t="str">
        <f t="shared" si="222"/>
        <v>May</v>
      </c>
      <c r="C1132" s="16" t="s">
        <v>44</v>
      </c>
      <c r="D1132" s="16"/>
      <c r="E1132" s="16" t="s">
        <v>46</v>
      </c>
      <c r="F1132" s="16" t="s">
        <v>223</v>
      </c>
      <c r="G1132" s="20" t="str">
        <f>IFERROR(VLOOKUP(F1132,Sheet2!A:F,2,0),"")</f>
        <v>Jalwa Mota Santra</v>
      </c>
      <c r="H1132" s="44">
        <f>IFERROR(VLOOKUP(F1132,Sheet2!A:G,7,0),"")</f>
        <v>50</v>
      </c>
      <c r="I1132" s="56">
        <f t="shared" si="234"/>
        <v>1350</v>
      </c>
      <c r="J1132" s="17">
        <v>156</v>
      </c>
      <c r="K1132" s="21">
        <v>300</v>
      </c>
      <c r="L1132" s="21">
        <v>0</v>
      </c>
      <c r="M1132" s="21">
        <v>0</v>
      </c>
      <c r="N1132" s="19">
        <f t="shared" si="223"/>
        <v>300</v>
      </c>
      <c r="O1132" s="20">
        <v>1</v>
      </c>
      <c r="P1132" s="20">
        <f>IFERROR(VLOOKUP(F1132,Sheet2!$A:$F,4,0),"")</f>
        <v>919.43</v>
      </c>
      <c r="Q1132" s="20">
        <f>IFERROR(VLOOKUP(F1132,Sheet2!$A:$F,5,0),"")</f>
        <v>948.3</v>
      </c>
      <c r="R1132" s="20">
        <f>IFERROR(VLOOKUP(F1132,Sheet2!$A:$F,6,0),"")</f>
        <v>1030.25</v>
      </c>
      <c r="S1132" s="48">
        <f t="shared" si="224"/>
        <v>275829</v>
      </c>
      <c r="T1132" s="48">
        <f t="shared" si="225"/>
        <v>0</v>
      </c>
      <c r="U1132" s="48">
        <f t="shared" si="226"/>
        <v>0</v>
      </c>
      <c r="V1132" s="48">
        <f t="shared" si="227"/>
        <v>275829</v>
      </c>
      <c r="W1132" s="48">
        <f t="shared" si="228"/>
        <v>144450</v>
      </c>
      <c r="X1132" s="48">
        <f t="shared" si="229"/>
        <v>2025</v>
      </c>
      <c r="Y1132" s="48">
        <f t="shared" si="230"/>
        <v>4223.04</v>
      </c>
      <c r="Z1132" s="48">
        <f t="shared" si="231"/>
        <v>422.30400000000003</v>
      </c>
      <c r="AA1132" s="48">
        <f t="shared" si="232"/>
        <v>4269.4934400000002</v>
      </c>
      <c r="AB1132" s="42">
        <f t="shared" si="233"/>
        <v>431218.83743999997</v>
      </c>
    </row>
    <row r="1133" spans="1:28" x14ac:dyDescent="0.25">
      <c r="A1133" s="41">
        <v>45419</v>
      </c>
      <c r="B1133" s="44" t="str">
        <f t="shared" si="222"/>
        <v>May</v>
      </c>
      <c r="C1133" s="16" t="s">
        <v>44</v>
      </c>
      <c r="D1133" s="16"/>
      <c r="E1133" s="16" t="s">
        <v>46</v>
      </c>
      <c r="F1133" s="16" t="s">
        <v>223</v>
      </c>
      <c r="G1133" s="20" t="str">
        <f>IFERROR(VLOOKUP(F1133,Sheet2!A:F,2,0),"")</f>
        <v>Jalwa Mota Santra</v>
      </c>
      <c r="H1133" s="44">
        <f>IFERROR(VLOOKUP(F1133,Sheet2!A:G,7,0),"")</f>
        <v>50</v>
      </c>
      <c r="I1133" s="56">
        <f t="shared" si="234"/>
        <v>900</v>
      </c>
      <c r="J1133" s="17">
        <v>157</v>
      </c>
      <c r="K1133" s="21">
        <v>200</v>
      </c>
      <c r="L1133" s="21">
        <v>0</v>
      </c>
      <c r="M1133" s="21">
        <v>0</v>
      </c>
      <c r="N1133" s="19">
        <f t="shared" si="223"/>
        <v>200</v>
      </c>
      <c r="O1133" s="20">
        <v>1</v>
      </c>
      <c r="P1133" s="20">
        <f>IFERROR(VLOOKUP(F1133,Sheet2!$A:$F,4,0),"")</f>
        <v>919.43</v>
      </c>
      <c r="Q1133" s="20">
        <f>IFERROR(VLOOKUP(F1133,Sheet2!$A:$F,5,0),"")</f>
        <v>948.3</v>
      </c>
      <c r="R1133" s="20">
        <f>IFERROR(VLOOKUP(F1133,Sheet2!$A:$F,6,0),"")</f>
        <v>1030.25</v>
      </c>
      <c r="S1133" s="48">
        <f t="shared" si="224"/>
        <v>183886</v>
      </c>
      <c r="T1133" s="48">
        <f t="shared" si="225"/>
        <v>0</v>
      </c>
      <c r="U1133" s="48">
        <f t="shared" si="226"/>
        <v>0</v>
      </c>
      <c r="V1133" s="48">
        <f t="shared" si="227"/>
        <v>183886</v>
      </c>
      <c r="W1133" s="48">
        <f t="shared" si="228"/>
        <v>96300</v>
      </c>
      <c r="X1133" s="48">
        <f t="shared" si="229"/>
        <v>1350</v>
      </c>
      <c r="Y1133" s="48">
        <f t="shared" si="230"/>
        <v>2815.36</v>
      </c>
      <c r="Z1133" s="48">
        <f t="shared" si="231"/>
        <v>281.536</v>
      </c>
      <c r="AA1133" s="48">
        <f t="shared" si="232"/>
        <v>2846.3289600000003</v>
      </c>
      <c r="AB1133" s="42">
        <f t="shared" si="233"/>
        <v>287479.22496000002</v>
      </c>
    </row>
    <row r="1134" spans="1:28" x14ac:dyDescent="0.25">
      <c r="A1134" s="41">
        <v>45419</v>
      </c>
      <c r="B1134" s="44" t="str">
        <f t="shared" si="222"/>
        <v>May</v>
      </c>
      <c r="C1134" s="16" t="s">
        <v>44</v>
      </c>
      <c r="D1134" s="16"/>
      <c r="E1134" s="16" t="s">
        <v>46</v>
      </c>
      <c r="F1134" s="16" t="s">
        <v>223</v>
      </c>
      <c r="G1134" s="20" t="str">
        <f>IFERROR(VLOOKUP(F1134,Sheet2!A:F,2,0),"")</f>
        <v>Jalwa Mota Santra</v>
      </c>
      <c r="H1134" s="44">
        <f>IFERROR(VLOOKUP(F1134,Sheet2!A:G,7,0),"")</f>
        <v>50</v>
      </c>
      <c r="I1134" s="56">
        <f t="shared" si="234"/>
        <v>2250</v>
      </c>
      <c r="J1134" s="17">
        <v>158</v>
      </c>
      <c r="K1134" s="21">
        <v>0</v>
      </c>
      <c r="L1134" s="21">
        <v>500</v>
      </c>
      <c r="M1134" s="21">
        <v>0</v>
      </c>
      <c r="N1134" s="19">
        <f t="shared" si="223"/>
        <v>500</v>
      </c>
      <c r="O1134" s="20">
        <v>1</v>
      </c>
      <c r="P1134" s="20">
        <f>IFERROR(VLOOKUP(F1134,Sheet2!$A:$F,4,0),"")</f>
        <v>919.43</v>
      </c>
      <c r="Q1134" s="20">
        <f>IFERROR(VLOOKUP(F1134,Sheet2!$A:$F,5,0),"")</f>
        <v>948.3</v>
      </c>
      <c r="R1134" s="20">
        <f>IFERROR(VLOOKUP(F1134,Sheet2!$A:$F,6,0),"")</f>
        <v>1030.25</v>
      </c>
      <c r="S1134" s="48">
        <f t="shared" si="224"/>
        <v>0</v>
      </c>
      <c r="T1134" s="48">
        <f t="shared" si="225"/>
        <v>474150</v>
      </c>
      <c r="U1134" s="48">
        <f t="shared" si="226"/>
        <v>0</v>
      </c>
      <c r="V1134" s="48">
        <f t="shared" si="227"/>
        <v>474150</v>
      </c>
      <c r="W1134" s="48">
        <f t="shared" si="228"/>
        <v>240750</v>
      </c>
      <c r="X1134" s="48">
        <f t="shared" si="229"/>
        <v>3375</v>
      </c>
      <c r="Y1134" s="48">
        <f t="shared" si="230"/>
        <v>7182.75</v>
      </c>
      <c r="Z1134" s="48">
        <f t="shared" si="231"/>
        <v>718.27500000000009</v>
      </c>
      <c r="AA1134" s="48">
        <f t="shared" si="232"/>
        <v>7261.7602500000003</v>
      </c>
      <c r="AB1134" s="42">
        <f t="shared" si="233"/>
        <v>733437.78525000007</v>
      </c>
    </row>
    <row r="1135" spans="1:28" x14ac:dyDescent="0.25">
      <c r="A1135" s="41">
        <v>45419</v>
      </c>
      <c r="B1135" s="44" t="str">
        <f t="shared" si="222"/>
        <v>May</v>
      </c>
      <c r="C1135" s="16" t="s">
        <v>44</v>
      </c>
      <c r="D1135" s="16"/>
      <c r="E1135" s="16" t="s">
        <v>46</v>
      </c>
      <c r="F1135" s="16" t="s">
        <v>223</v>
      </c>
      <c r="G1135" s="20" t="str">
        <f>IFERROR(VLOOKUP(F1135,Sheet2!A:F,2,0),"")</f>
        <v>Jalwa Mota Santra</v>
      </c>
      <c r="H1135" s="44">
        <f>IFERROR(VLOOKUP(F1135,Sheet2!A:G,7,0),"")</f>
        <v>50</v>
      </c>
      <c r="I1135" s="56">
        <f t="shared" si="234"/>
        <v>1800</v>
      </c>
      <c r="J1135" s="17">
        <v>159</v>
      </c>
      <c r="K1135" s="21">
        <v>0</v>
      </c>
      <c r="L1135" s="21">
        <v>0</v>
      </c>
      <c r="M1135" s="21">
        <v>400</v>
      </c>
      <c r="N1135" s="19">
        <f t="shared" si="223"/>
        <v>400</v>
      </c>
      <c r="O1135" s="20">
        <v>1</v>
      </c>
      <c r="P1135" s="20">
        <f>IFERROR(VLOOKUP(F1135,Sheet2!$A:$F,4,0),"")</f>
        <v>919.43</v>
      </c>
      <c r="Q1135" s="20">
        <f>IFERROR(VLOOKUP(F1135,Sheet2!$A:$F,5,0),"")</f>
        <v>948.3</v>
      </c>
      <c r="R1135" s="20">
        <f>IFERROR(VLOOKUP(F1135,Sheet2!$A:$F,6,0),"")</f>
        <v>1030.25</v>
      </c>
      <c r="S1135" s="48">
        <f t="shared" si="224"/>
        <v>0</v>
      </c>
      <c r="T1135" s="48">
        <f t="shared" si="225"/>
        <v>0</v>
      </c>
      <c r="U1135" s="48">
        <f t="shared" si="226"/>
        <v>412100</v>
      </c>
      <c r="V1135" s="48">
        <f t="shared" si="227"/>
        <v>412100</v>
      </c>
      <c r="W1135" s="48">
        <f t="shared" si="228"/>
        <v>192600</v>
      </c>
      <c r="X1135" s="48">
        <f t="shared" si="229"/>
        <v>2700</v>
      </c>
      <c r="Y1135" s="48">
        <f t="shared" si="230"/>
        <v>6074</v>
      </c>
      <c r="Z1135" s="48">
        <f t="shared" si="231"/>
        <v>607.4</v>
      </c>
      <c r="AA1135" s="48">
        <f t="shared" si="232"/>
        <v>6140.8140000000003</v>
      </c>
      <c r="AB1135" s="42">
        <f t="shared" si="233"/>
        <v>620222.21400000004</v>
      </c>
    </row>
    <row r="1136" spans="1:28" x14ac:dyDescent="0.25">
      <c r="A1136" s="41">
        <v>45420</v>
      </c>
      <c r="B1136" s="44" t="str">
        <f t="shared" si="222"/>
        <v>May</v>
      </c>
      <c r="C1136" s="16" t="s">
        <v>60</v>
      </c>
      <c r="D1136" s="16"/>
      <c r="E1136" s="16" t="s">
        <v>18</v>
      </c>
      <c r="F1136" s="16" t="s">
        <v>213</v>
      </c>
      <c r="G1136" s="20" t="str">
        <f>IFERROR(VLOOKUP(F1136,Sheet2!A:F,2,0),"")</f>
        <v>Malwa</v>
      </c>
      <c r="H1136" s="44">
        <f>IFERROR(VLOOKUP(F1136,Sheet2!A:G,7,0),"")</f>
        <v>50</v>
      </c>
      <c r="I1136" s="56">
        <f t="shared" si="234"/>
        <v>6300</v>
      </c>
      <c r="J1136" s="17">
        <v>53</v>
      </c>
      <c r="K1136" s="21">
        <v>950</v>
      </c>
      <c r="L1136" s="21">
        <v>300</v>
      </c>
      <c r="M1136" s="21">
        <v>150</v>
      </c>
      <c r="N1136" s="19">
        <f t="shared" si="223"/>
        <v>1400</v>
      </c>
      <c r="O1136" s="20">
        <v>1</v>
      </c>
      <c r="P1136" s="20">
        <f>IFERROR(VLOOKUP(F1136,Sheet2!$A:$F,4,0),"")</f>
        <v>919.43</v>
      </c>
      <c r="Q1136" s="20">
        <f>IFERROR(VLOOKUP(F1136,Sheet2!$A:$F,5,0),"")</f>
        <v>948.3</v>
      </c>
      <c r="R1136" s="20">
        <f>IFERROR(VLOOKUP(F1136,Sheet2!$A:$F,6,0),"")</f>
        <v>1030.25</v>
      </c>
      <c r="S1136" s="48">
        <f t="shared" si="224"/>
        <v>873458.5</v>
      </c>
      <c r="T1136" s="48">
        <f t="shared" si="225"/>
        <v>284490</v>
      </c>
      <c r="U1136" s="48">
        <f t="shared" si="226"/>
        <v>154537.5</v>
      </c>
      <c r="V1136" s="48">
        <f t="shared" si="227"/>
        <v>1312486</v>
      </c>
      <c r="W1136" s="48">
        <f t="shared" si="228"/>
        <v>674100</v>
      </c>
      <c r="X1136" s="48">
        <f t="shared" si="229"/>
        <v>9450</v>
      </c>
      <c r="Y1136" s="48">
        <f t="shared" si="230"/>
        <v>19960.36</v>
      </c>
      <c r="Z1136" s="48">
        <f t="shared" si="231"/>
        <v>1996.0360000000001</v>
      </c>
      <c r="AA1136" s="48">
        <f t="shared" si="232"/>
        <v>20179.923960000004</v>
      </c>
      <c r="AB1136" s="42">
        <f t="shared" si="233"/>
        <v>2038172.3199600002</v>
      </c>
    </row>
    <row r="1137" spans="1:28" x14ac:dyDescent="0.25">
      <c r="A1137" s="41">
        <v>45420</v>
      </c>
      <c r="B1137" s="44" t="str">
        <f t="shared" si="222"/>
        <v>May</v>
      </c>
      <c r="C1137" s="16" t="s">
        <v>26</v>
      </c>
      <c r="D1137" s="16"/>
      <c r="E1137" s="16" t="s">
        <v>166</v>
      </c>
      <c r="F1137" s="16" t="s">
        <v>213</v>
      </c>
      <c r="G1137" s="20" t="str">
        <f>IFERROR(VLOOKUP(F1137,Sheet2!A:F,2,0),"")</f>
        <v>Malwa</v>
      </c>
      <c r="H1137" s="44">
        <f>IFERROR(VLOOKUP(F1137,Sheet2!A:G,7,0),"")</f>
        <v>50</v>
      </c>
      <c r="I1137" s="56">
        <f t="shared" si="234"/>
        <v>2700</v>
      </c>
      <c r="J1137" s="17">
        <v>135</v>
      </c>
      <c r="K1137" s="21">
        <v>600</v>
      </c>
      <c r="L1137" s="21">
        <v>0</v>
      </c>
      <c r="M1137" s="21">
        <v>0</v>
      </c>
      <c r="N1137" s="19">
        <f t="shared" si="223"/>
        <v>600</v>
      </c>
      <c r="O1137" s="20">
        <v>1</v>
      </c>
      <c r="P1137" s="20">
        <f>IFERROR(VLOOKUP(F1137,Sheet2!$A:$F,4,0),"")</f>
        <v>919.43</v>
      </c>
      <c r="Q1137" s="20">
        <f>IFERROR(VLOOKUP(F1137,Sheet2!$A:$F,5,0),"")</f>
        <v>948.3</v>
      </c>
      <c r="R1137" s="20">
        <f>IFERROR(VLOOKUP(F1137,Sheet2!$A:$F,6,0),"")</f>
        <v>1030.25</v>
      </c>
      <c r="S1137" s="48">
        <f t="shared" si="224"/>
        <v>551658</v>
      </c>
      <c r="T1137" s="48">
        <f t="shared" si="225"/>
        <v>0</v>
      </c>
      <c r="U1137" s="48">
        <f t="shared" si="226"/>
        <v>0</v>
      </c>
      <c r="V1137" s="48">
        <f t="shared" si="227"/>
        <v>551658</v>
      </c>
      <c r="W1137" s="48">
        <f t="shared" si="228"/>
        <v>288900</v>
      </c>
      <c r="X1137" s="48">
        <f t="shared" si="229"/>
        <v>4050</v>
      </c>
      <c r="Y1137" s="48">
        <f t="shared" si="230"/>
        <v>8446.08</v>
      </c>
      <c r="Z1137" s="48">
        <f t="shared" si="231"/>
        <v>844.60800000000006</v>
      </c>
      <c r="AA1137" s="48">
        <f t="shared" si="232"/>
        <v>8538.9868800000004</v>
      </c>
      <c r="AB1137" s="42">
        <f t="shared" si="233"/>
        <v>862437.67487999995</v>
      </c>
    </row>
    <row r="1138" spans="1:28" x14ac:dyDescent="0.25">
      <c r="A1138" s="41">
        <v>45420</v>
      </c>
      <c r="B1138" s="44" t="str">
        <f t="shared" si="222"/>
        <v>May</v>
      </c>
      <c r="C1138" s="16" t="s">
        <v>26</v>
      </c>
      <c r="D1138" s="16"/>
      <c r="E1138" s="16" t="s">
        <v>166</v>
      </c>
      <c r="F1138" s="16" t="s">
        <v>213</v>
      </c>
      <c r="G1138" s="20" t="str">
        <f>IFERROR(VLOOKUP(F1138,Sheet2!A:F,2,0),"")</f>
        <v>Malwa</v>
      </c>
      <c r="H1138" s="44">
        <f>IFERROR(VLOOKUP(F1138,Sheet2!A:G,7,0),"")</f>
        <v>50</v>
      </c>
      <c r="I1138" s="56">
        <f t="shared" si="234"/>
        <v>3600</v>
      </c>
      <c r="J1138" s="17">
        <v>136</v>
      </c>
      <c r="K1138" s="21">
        <v>0</v>
      </c>
      <c r="L1138" s="21">
        <v>500</v>
      </c>
      <c r="M1138" s="21">
        <v>300</v>
      </c>
      <c r="N1138" s="19">
        <f t="shared" si="223"/>
        <v>800</v>
      </c>
      <c r="O1138" s="20">
        <v>1</v>
      </c>
      <c r="P1138" s="20">
        <f>IFERROR(VLOOKUP(F1138,Sheet2!$A:$F,4,0),"")</f>
        <v>919.43</v>
      </c>
      <c r="Q1138" s="20">
        <f>IFERROR(VLOOKUP(F1138,Sheet2!$A:$F,5,0),"")</f>
        <v>948.3</v>
      </c>
      <c r="R1138" s="20">
        <f>IFERROR(VLOOKUP(F1138,Sheet2!$A:$F,6,0),"")</f>
        <v>1030.25</v>
      </c>
      <c r="S1138" s="48">
        <f t="shared" si="224"/>
        <v>0</v>
      </c>
      <c r="T1138" s="48">
        <f t="shared" si="225"/>
        <v>474150</v>
      </c>
      <c r="U1138" s="48">
        <f t="shared" si="226"/>
        <v>309075</v>
      </c>
      <c r="V1138" s="48">
        <f t="shared" si="227"/>
        <v>783225</v>
      </c>
      <c r="W1138" s="48">
        <f t="shared" si="228"/>
        <v>385200</v>
      </c>
      <c r="X1138" s="48">
        <f t="shared" si="229"/>
        <v>5400</v>
      </c>
      <c r="Y1138" s="48">
        <f t="shared" si="230"/>
        <v>11738.25</v>
      </c>
      <c r="Z1138" s="48">
        <f t="shared" si="231"/>
        <v>1173.825</v>
      </c>
      <c r="AA1138" s="48">
        <f t="shared" si="232"/>
        <v>11867.37075</v>
      </c>
      <c r="AB1138" s="42">
        <f t="shared" si="233"/>
        <v>1198604.44575</v>
      </c>
    </row>
    <row r="1139" spans="1:28" x14ac:dyDescent="0.25">
      <c r="A1139" s="41">
        <v>45420</v>
      </c>
      <c r="B1139" s="44" t="str">
        <f t="shared" si="222"/>
        <v>May</v>
      </c>
      <c r="C1139" s="16" t="s">
        <v>86</v>
      </c>
      <c r="D1139" s="16"/>
      <c r="E1139" s="16" t="s">
        <v>88</v>
      </c>
      <c r="F1139" s="16" t="s">
        <v>219</v>
      </c>
      <c r="G1139" s="20" t="str">
        <f>IFERROR(VLOOKUP(F1139,Sheet2!A:F,2,0),"")</f>
        <v>Club Whiskey</v>
      </c>
      <c r="H1139" s="44">
        <f>IFERROR(VLOOKUP(F1139,Sheet2!A:G,7,0),"")</f>
        <v>65</v>
      </c>
      <c r="I1139" s="56">
        <f t="shared" si="234"/>
        <v>2925</v>
      </c>
      <c r="J1139" s="17">
        <v>53</v>
      </c>
      <c r="K1139" s="21">
        <v>500</v>
      </c>
      <c r="L1139" s="21">
        <v>0</v>
      </c>
      <c r="M1139" s="21">
        <v>0</v>
      </c>
      <c r="N1139" s="19">
        <f t="shared" si="223"/>
        <v>500</v>
      </c>
      <c r="O1139" s="20">
        <v>1</v>
      </c>
      <c r="P1139" s="20">
        <f>IFERROR(VLOOKUP(F1139,Sheet2!$A:$F,4,0),"")</f>
        <v>1160.02</v>
      </c>
      <c r="Q1139" s="20">
        <f>IFERROR(VLOOKUP(F1139,Sheet2!$A:$F,5,0),"")</f>
        <v>1188.9000000000001</v>
      </c>
      <c r="R1139" s="20">
        <f>IFERROR(VLOOKUP(F1139,Sheet2!$A:$F,6,0),"")</f>
        <v>1270.83</v>
      </c>
      <c r="S1139" s="48">
        <f t="shared" si="224"/>
        <v>580010</v>
      </c>
      <c r="T1139" s="48">
        <f t="shared" si="225"/>
        <v>0</v>
      </c>
      <c r="U1139" s="48">
        <f t="shared" si="226"/>
        <v>0</v>
      </c>
      <c r="V1139" s="48">
        <f t="shared" si="227"/>
        <v>580010</v>
      </c>
      <c r="W1139" s="48">
        <f t="shared" si="228"/>
        <v>312975</v>
      </c>
      <c r="X1139" s="48">
        <f t="shared" si="229"/>
        <v>4387.5</v>
      </c>
      <c r="Y1139" s="48">
        <f t="shared" si="230"/>
        <v>8973.7250000000004</v>
      </c>
      <c r="Z1139" s="48">
        <f t="shared" si="231"/>
        <v>897.37250000000006</v>
      </c>
      <c r="AA1139" s="48">
        <f t="shared" si="232"/>
        <v>9072.4359750000003</v>
      </c>
      <c r="AB1139" s="42">
        <f t="shared" si="233"/>
        <v>916316.03347500006</v>
      </c>
    </row>
    <row r="1140" spans="1:28" x14ac:dyDescent="0.25">
      <c r="A1140" s="41">
        <v>45420</v>
      </c>
      <c r="B1140" s="44" t="str">
        <f t="shared" si="222"/>
        <v>May</v>
      </c>
      <c r="C1140" s="16" t="s">
        <v>86</v>
      </c>
      <c r="D1140" s="16"/>
      <c r="E1140" s="16" t="s">
        <v>88</v>
      </c>
      <c r="F1140" s="16" t="s">
        <v>219</v>
      </c>
      <c r="G1140" s="20" t="str">
        <f>IFERROR(VLOOKUP(F1140,Sheet2!A:F,2,0),"")</f>
        <v>Club Whiskey</v>
      </c>
      <c r="H1140" s="44">
        <f>IFERROR(VLOOKUP(F1140,Sheet2!A:G,7,0),"")</f>
        <v>65</v>
      </c>
      <c r="I1140" s="56">
        <f t="shared" si="234"/>
        <v>2925</v>
      </c>
      <c r="J1140" s="17">
        <v>54</v>
      </c>
      <c r="K1140" s="21">
        <v>0</v>
      </c>
      <c r="L1140" s="21">
        <v>500</v>
      </c>
      <c r="M1140" s="21">
        <v>0</v>
      </c>
      <c r="N1140" s="19">
        <f t="shared" si="223"/>
        <v>500</v>
      </c>
      <c r="O1140" s="20">
        <v>1</v>
      </c>
      <c r="P1140" s="20">
        <f>IFERROR(VLOOKUP(F1140,Sheet2!$A:$F,4,0),"")</f>
        <v>1160.02</v>
      </c>
      <c r="Q1140" s="20">
        <f>IFERROR(VLOOKUP(F1140,Sheet2!$A:$F,5,0),"")</f>
        <v>1188.9000000000001</v>
      </c>
      <c r="R1140" s="20">
        <f>IFERROR(VLOOKUP(F1140,Sheet2!$A:$F,6,0),"")</f>
        <v>1270.83</v>
      </c>
      <c r="S1140" s="48">
        <f t="shared" si="224"/>
        <v>0</v>
      </c>
      <c r="T1140" s="48">
        <f t="shared" si="225"/>
        <v>594450</v>
      </c>
      <c r="U1140" s="48">
        <f t="shared" si="226"/>
        <v>0</v>
      </c>
      <c r="V1140" s="48">
        <f t="shared" si="227"/>
        <v>594450</v>
      </c>
      <c r="W1140" s="48">
        <f t="shared" si="228"/>
        <v>312975</v>
      </c>
      <c r="X1140" s="48">
        <f t="shared" si="229"/>
        <v>4387.5</v>
      </c>
      <c r="Y1140" s="48">
        <f t="shared" si="230"/>
        <v>9118.125</v>
      </c>
      <c r="Z1140" s="48">
        <f t="shared" si="231"/>
        <v>911.8125</v>
      </c>
      <c r="AA1140" s="48">
        <f t="shared" si="232"/>
        <v>9218.4243750000005</v>
      </c>
      <c r="AB1140" s="42">
        <f t="shared" si="233"/>
        <v>931060.86187499994</v>
      </c>
    </row>
    <row r="1141" spans="1:28" x14ac:dyDescent="0.25">
      <c r="A1141" s="41">
        <v>45420</v>
      </c>
      <c r="B1141" s="44" t="str">
        <f t="shared" si="222"/>
        <v>May</v>
      </c>
      <c r="C1141" s="16" t="s">
        <v>86</v>
      </c>
      <c r="D1141" s="16"/>
      <c r="E1141" s="16" t="s">
        <v>88</v>
      </c>
      <c r="F1141" s="16" t="s">
        <v>219</v>
      </c>
      <c r="G1141" s="20" t="str">
        <f>IFERROR(VLOOKUP(F1141,Sheet2!A:F,2,0),"")</f>
        <v>Club Whiskey</v>
      </c>
      <c r="H1141" s="44">
        <f>IFERROR(VLOOKUP(F1141,Sheet2!A:G,7,0),"")</f>
        <v>65</v>
      </c>
      <c r="I1141" s="56">
        <f t="shared" si="234"/>
        <v>1170</v>
      </c>
      <c r="J1141" s="17">
        <v>55</v>
      </c>
      <c r="K1141" s="21">
        <v>0</v>
      </c>
      <c r="L1141" s="21">
        <v>0</v>
      </c>
      <c r="M1141" s="21">
        <v>200</v>
      </c>
      <c r="N1141" s="19">
        <f t="shared" si="223"/>
        <v>200</v>
      </c>
      <c r="O1141" s="20">
        <v>1</v>
      </c>
      <c r="P1141" s="20">
        <f>IFERROR(VLOOKUP(F1141,Sheet2!$A:$F,4,0),"")</f>
        <v>1160.02</v>
      </c>
      <c r="Q1141" s="20">
        <f>IFERROR(VLOOKUP(F1141,Sheet2!$A:$F,5,0),"")</f>
        <v>1188.9000000000001</v>
      </c>
      <c r="R1141" s="20">
        <f>IFERROR(VLOOKUP(F1141,Sheet2!$A:$F,6,0),"")</f>
        <v>1270.83</v>
      </c>
      <c r="S1141" s="48">
        <f t="shared" si="224"/>
        <v>0</v>
      </c>
      <c r="T1141" s="48">
        <f t="shared" si="225"/>
        <v>0</v>
      </c>
      <c r="U1141" s="48">
        <f t="shared" si="226"/>
        <v>254166</v>
      </c>
      <c r="V1141" s="48">
        <f t="shared" si="227"/>
        <v>254166</v>
      </c>
      <c r="W1141" s="48">
        <f t="shared" si="228"/>
        <v>125190</v>
      </c>
      <c r="X1141" s="48">
        <f t="shared" si="229"/>
        <v>1755</v>
      </c>
      <c r="Y1141" s="48">
        <f t="shared" si="230"/>
        <v>3811.11</v>
      </c>
      <c r="Z1141" s="48">
        <f t="shared" si="231"/>
        <v>381.11100000000005</v>
      </c>
      <c r="AA1141" s="48">
        <f t="shared" si="232"/>
        <v>3853.0322099999998</v>
      </c>
      <c r="AB1141" s="42">
        <f t="shared" si="233"/>
        <v>389156.25320999994</v>
      </c>
    </row>
    <row r="1142" spans="1:28" x14ac:dyDescent="0.25">
      <c r="A1142" s="41">
        <v>45420</v>
      </c>
      <c r="B1142" s="44" t="str">
        <f t="shared" si="222"/>
        <v>May</v>
      </c>
      <c r="C1142" s="16" t="s">
        <v>86</v>
      </c>
      <c r="D1142" s="16"/>
      <c r="E1142" s="16" t="s">
        <v>88</v>
      </c>
      <c r="F1142" s="16" t="s">
        <v>216</v>
      </c>
      <c r="G1142" s="20" t="str">
        <f>IFERROR(VLOOKUP(F1142,Sheet2!A:F,2,0),"")</f>
        <v>Jugni Saunfi</v>
      </c>
      <c r="H1142" s="44">
        <f>IFERROR(VLOOKUP(F1142,Sheet2!A:G,7,0),"")</f>
        <v>50</v>
      </c>
      <c r="I1142" s="56">
        <f t="shared" si="234"/>
        <v>1170</v>
      </c>
      <c r="J1142" s="17">
        <v>56</v>
      </c>
      <c r="K1142" s="21">
        <v>100</v>
      </c>
      <c r="L1142" s="21">
        <v>100</v>
      </c>
      <c r="M1142" s="21">
        <v>60</v>
      </c>
      <c r="N1142" s="19">
        <f t="shared" si="223"/>
        <v>260</v>
      </c>
      <c r="O1142" s="20">
        <v>1</v>
      </c>
      <c r="P1142" s="20">
        <f>IFERROR(VLOOKUP(F1142,Sheet2!$A:$F,4,0),"")</f>
        <v>919.43</v>
      </c>
      <c r="Q1142" s="20">
        <f>IFERROR(VLOOKUP(F1142,Sheet2!$A:$F,5,0),"")</f>
        <v>948.3</v>
      </c>
      <c r="R1142" s="20">
        <f>IFERROR(VLOOKUP(F1142,Sheet2!$A:$F,6,0),"")</f>
        <v>1030.25</v>
      </c>
      <c r="S1142" s="48">
        <f t="shared" si="224"/>
        <v>91943</v>
      </c>
      <c r="T1142" s="48">
        <f t="shared" si="225"/>
        <v>94830</v>
      </c>
      <c r="U1142" s="48">
        <f t="shared" si="226"/>
        <v>61815</v>
      </c>
      <c r="V1142" s="48">
        <f t="shared" si="227"/>
        <v>248588</v>
      </c>
      <c r="W1142" s="48">
        <f t="shared" si="228"/>
        <v>125190</v>
      </c>
      <c r="X1142" s="48">
        <f t="shared" si="229"/>
        <v>1755</v>
      </c>
      <c r="Y1142" s="48">
        <f t="shared" si="230"/>
        <v>3755.33</v>
      </c>
      <c r="Z1142" s="48">
        <f t="shared" si="231"/>
        <v>375.53300000000002</v>
      </c>
      <c r="AA1142" s="48">
        <f t="shared" si="232"/>
        <v>3796.6386300000004</v>
      </c>
      <c r="AB1142" s="42">
        <f t="shared" si="233"/>
        <v>383460.50163000001</v>
      </c>
    </row>
    <row r="1143" spans="1:28" x14ac:dyDescent="0.25">
      <c r="A1143" s="41">
        <v>45420</v>
      </c>
      <c r="B1143" s="44" t="str">
        <f t="shared" si="222"/>
        <v>May</v>
      </c>
      <c r="C1143" s="16" t="s">
        <v>59</v>
      </c>
      <c r="D1143" s="16"/>
      <c r="E1143" s="16" t="s">
        <v>99</v>
      </c>
      <c r="F1143" s="16" t="s">
        <v>217</v>
      </c>
      <c r="G1143" s="20" t="str">
        <f>IFERROR(VLOOKUP(F1143,Sheet2!A:F,2,0),"")</f>
        <v>Dollar Rum</v>
      </c>
      <c r="H1143" s="44">
        <f>IFERROR(VLOOKUP(F1143,Sheet2!A:G,7,0),"")</f>
        <v>65</v>
      </c>
      <c r="I1143" s="56">
        <f t="shared" si="234"/>
        <v>1755</v>
      </c>
      <c r="J1143" s="17">
        <v>122</v>
      </c>
      <c r="K1143" s="21">
        <v>200</v>
      </c>
      <c r="L1143" s="21">
        <v>0</v>
      </c>
      <c r="M1143" s="21">
        <v>100</v>
      </c>
      <c r="N1143" s="19">
        <f t="shared" si="223"/>
        <v>300</v>
      </c>
      <c r="O1143" s="20">
        <v>1</v>
      </c>
      <c r="P1143" s="20">
        <f>IFERROR(VLOOKUP(F1143,Sheet2!$A:$F,4,0),"")</f>
        <v>1161.27</v>
      </c>
      <c r="Q1143" s="20">
        <f>IFERROR(VLOOKUP(F1143,Sheet2!$A:$F,5,0),"")</f>
        <v>1190.1300000000001</v>
      </c>
      <c r="R1143" s="20">
        <f>IFERROR(VLOOKUP(F1143,Sheet2!$A:$F,6,0),"")</f>
        <v>1272.08</v>
      </c>
      <c r="S1143" s="48">
        <f t="shared" si="224"/>
        <v>232254</v>
      </c>
      <c r="T1143" s="48">
        <f t="shared" si="225"/>
        <v>0</v>
      </c>
      <c r="U1143" s="48">
        <f t="shared" si="226"/>
        <v>127208</v>
      </c>
      <c r="V1143" s="48">
        <f t="shared" si="227"/>
        <v>359462</v>
      </c>
      <c r="W1143" s="48">
        <f t="shared" si="228"/>
        <v>187785</v>
      </c>
      <c r="X1143" s="48">
        <f t="shared" si="229"/>
        <v>2632.5</v>
      </c>
      <c r="Y1143" s="48">
        <f t="shared" si="230"/>
        <v>5498.7950000000001</v>
      </c>
      <c r="Z1143" s="48">
        <f t="shared" si="231"/>
        <v>549.87950000000001</v>
      </c>
      <c r="AA1143" s="48">
        <f t="shared" si="232"/>
        <v>5559.2817450000011</v>
      </c>
      <c r="AB1143" s="42">
        <f t="shared" si="233"/>
        <v>561487.45624500012</v>
      </c>
    </row>
    <row r="1144" spans="1:28" x14ac:dyDescent="0.25">
      <c r="A1144" s="41">
        <v>45420</v>
      </c>
      <c r="B1144" s="44" t="str">
        <f t="shared" si="222"/>
        <v>May</v>
      </c>
      <c r="C1144" s="16" t="s">
        <v>59</v>
      </c>
      <c r="D1144" s="16"/>
      <c r="E1144" s="16" t="s">
        <v>99</v>
      </c>
      <c r="F1144" s="16" t="s">
        <v>217</v>
      </c>
      <c r="G1144" s="20" t="str">
        <f>IFERROR(VLOOKUP(F1144,Sheet2!A:F,2,0),"")</f>
        <v>Dollar Rum</v>
      </c>
      <c r="H1144" s="44">
        <f>IFERROR(VLOOKUP(F1144,Sheet2!A:G,7,0),"")</f>
        <v>65</v>
      </c>
      <c r="I1144" s="56">
        <f t="shared" si="234"/>
        <v>1170</v>
      </c>
      <c r="J1144" s="17">
        <v>123</v>
      </c>
      <c r="K1144" s="21">
        <v>0</v>
      </c>
      <c r="L1144" s="21">
        <v>200</v>
      </c>
      <c r="M1144" s="21">
        <v>0</v>
      </c>
      <c r="N1144" s="19">
        <f t="shared" si="223"/>
        <v>200</v>
      </c>
      <c r="O1144" s="20">
        <v>1</v>
      </c>
      <c r="P1144" s="20">
        <f>IFERROR(VLOOKUP(F1144,Sheet2!$A:$F,4,0),"")</f>
        <v>1161.27</v>
      </c>
      <c r="Q1144" s="20">
        <f>IFERROR(VLOOKUP(F1144,Sheet2!$A:$F,5,0),"")</f>
        <v>1190.1300000000001</v>
      </c>
      <c r="R1144" s="20">
        <f>IFERROR(VLOOKUP(F1144,Sheet2!$A:$F,6,0),"")</f>
        <v>1272.08</v>
      </c>
      <c r="S1144" s="48">
        <f t="shared" si="224"/>
        <v>0</v>
      </c>
      <c r="T1144" s="48">
        <f t="shared" si="225"/>
        <v>238026.00000000003</v>
      </c>
      <c r="U1144" s="48">
        <f t="shared" si="226"/>
        <v>0</v>
      </c>
      <c r="V1144" s="48">
        <f t="shared" si="227"/>
        <v>238026.00000000003</v>
      </c>
      <c r="W1144" s="48">
        <f t="shared" si="228"/>
        <v>125190</v>
      </c>
      <c r="X1144" s="48">
        <f t="shared" si="229"/>
        <v>1755</v>
      </c>
      <c r="Y1144" s="48">
        <f t="shared" si="230"/>
        <v>3649.71</v>
      </c>
      <c r="Z1144" s="48">
        <f t="shared" si="231"/>
        <v>364.971</v>
      </c>
      <c r="AA1144" s="48">
        <f t="shared" si="232"/>
        <v>3689.8568100000007</v>
      </c>
      <c r="AB1144" s="42">
        <f t="shared" si="233"/>
        <v>372675.53781000007</v>
      </c>
    </row>
    <row r="1145" spans="1:28" x14ac:dyDescent="0.25">
      <c r="A1145" s="41">
        <v>45420</v>
      </c>
      <c r="B1145" s="44" t="str">
        <f t="shared" si="222"/>
        <v>May</v>
      </c>
      <c r="C1145" s="16" t="s">
        <v>59</v>
      </c>
      <c r="D1145" s="16"/>
      <c r="E1145" s="16" t="s">
        <v>99</v>
      </c>
      <c r="F1145" s="16" t="s">
        <v>219</v>
      </c>
      <c r="G1145" s="20" t="str">
        <f>IFERROR(VLOOKUP(F1145,Sheet2!A:F,2,0),"")</f>
        <v>Club Whiskey</v>
      </c>
      <c r="H1145" s="44">
        <f>IFERROR(VLOOKUP(F1145,Sheet2!A:G,7,0),"")</f>
        <v>65</v>
      </c>
      <c r="I1145" s="56">
        <f t="shared" si="234"/>
        <v>1755</v>
      </c>
      <c r="J1145" s="17">
        <v>124</v>
      </c>
      <c r="K1145" s="21">
        <v>300</v>
      </c>
      <c r="L1145" s="21">
        <v>0</v>
      </c>
      <c r="M1145" s="21">
        <v>0</v>
      </c>
      <c r="N1145" s="19">
        <f t="shared" si="223"/>
        <v>300</v>
      </c>
      <c r="O1145" s="20">
        <v>1</v>
      </c>
      <c r="P1145" s="20">
        <f>IFERROR(VLOOKUP(F1145,Sheet2!$A:$F,4,0),"")</f>
        <v>1160.02</v>
      </c>
      <c r="Q1145" s="20">
        <f>IFERROR(VLOOKUP(F1145,Sheet2!$A:$F,5,0),"")</f>
        <v>1188.9000000000001</v>
      </c>
      <c r="R1145" s="20">
        <f>IFERROR(VLOOKUP(F1145,Sheet2!$A:$F,6,0),"")</f>
        <v>1270.83</v>
      </c>
      <c r="S1145" s="48">
        <f t="shared" si="224"/>
        <v>348006</v>
      </c>
      <c r="T1145" s="48">
        <f t="shared" si="225"/>
        <v>0</v>
      </c>
      <c r="U1145" s="48">
        <f t="shared" si="226"/>
        <v>0</v>
      </c>
      <c r="V1145" s="48">
        <f t="shared" si="227"/>
        <v>348006</v>
      </c>
      <c r="W1145" s="48">
        <f t="shared" si="228"/>
        <v>187785</v>
      </c>
      <c r="X1145" s="48">
        <f t="shared" si="229"/>
        <v>2632.5</v>
      </c>
      <c r="Y1145" s="48">
        <f t="shared" si="230"/>
        <v>5384.2349999999997</v>
      </c>
      <c r="Z1145" s="48">
        <f t="shared" si="231"/>
        <v>538.42349999999999</v>
      </c>
      <c r="AA1145" s="48">
        <f t="shared" si="232"/>
        <v>5443.461585</v>
      </c>
      <c r="AB1145" s="42">
        <f t="shared" si="233"/>
        <v>549789.62008500006</v>
      </c>
    </row>
    <row r="1146" spans="1:28" x14ac:dyDescent="0.25">
      <c r="A1146" s="41">
        <v>45420</v>
      </c>
      <c r="B1146" s="44" t="str">
        <f t="shared" si="222"/>
        <v>May</v>
      </c>
      <c r="C1146" s="16" t="s">
        <v>59</v>
      </c>
      <c r="D1146" s="16"/>
      <c r="E1146" s="16" t="s">
        <v>99</v>
      </c>
      <c r="F1146" s="16" t="s">
        <v>219</v>
      </c>
      <c r="G1146" s="20" t="str">
        <f>IFERROR(VLOOKUP(F1146,Sheet2!A:F,2,0),"")</f>
        <v>Club Whiskey</v>
      </c>
      <c r="H1146" s="44">
        <f>IFERROR(VLOOKUP(F1146,Sheet2!A:G,7,0),"")</f>
        <v>65</v>
      </c>
      <c r="I1146" s="56">
        <f t="shared" si="234"/>
        <v>1755</v>
      </c>
      <c r="J1146" s="17">
        <v>125</v>
      </c>
      <c r="K1146" s="21">
        <v>0</v>
      </c>
      <c r="L1146" s="21">
        <v>300</v>
      </c>
      <c r="M1146" s="21">
        <v>0</v>
      </c>
      <c r="N1146" s="19">
        <f t="shared" si="223"/>
        <v>300</v>
      </c>
      <c r="O1146" s="20">
        <v>1</v>
      </c>
      <c r="P1146" s="20">
        <f>IFERROR(VLOOKUP(F1146,Sheet2!$A:$F,4,0),"")</f>
        <v>1160.02</v>
      </c>
      <c r="Q1146" s="20">
        <f>IFERROR(VLOOKUP(F1146,Sheet2!$A:$F,5,0),"")</f>
        <v>1188.9000000000001</v>
      </c>
      <c r="R1146" s="20">
        <f>IFERROR(VLOOKUP(F1146,Sheet2!$A:$F,6,0),"")</f>
        <v>1270.83</v>
      </c>
      <c r="S1146" s="48">
        <f t="shared" si="224"/>
        <v>0</v>
      </c>
      <c r="T1146" s="48">
        <f t="shared" si="225"/>
        <v>356670</v>
      </c>
      <c r="U1146" s="48">
        <f t="shared" si="226"/>
        <v>0</v>
      </c>
      <c r="V1146" s="48">
        <f t="shared" si="227"/>
        <v>356670</v>
      </c>
      <c r="W1146" s="48">
        <f t="shared" si="228"/>
        <v>187785</v>
      </c>
      <c r="X1146" s="48">
        <f t="shared" si="229"/>
        <v>2632.5</v>
      </c>
      <c r="Y1146" s="48">
        <f t="shared" si="230"/>
        <v>5470.875</v>
      </c>
      <c r="Z1146" s="48">
        <f t="shared" si="231"/>
        <v>547.08749999999998</v>
      </c>
      <c r="AA1146" s="48">
        <f t="shared" si="232"/>
        <v>5531.0546250000007</v>
      </c>
      <c r="AB1146" s="42">
        <f t="shared" si="233"/>
        <v>558636.51712500001</v>
      </c>
    </row>
    <row r="1147" spans="1:28" x14ac:dyDescent="0.25">
      <c r="A1147" s="41">
        <v>45420</v>
      </c>
      <c r="B1147" s="44" t="str">
        <f t="shared" si="222"/>
        <v>May</v>
      </c>
      <c r="C1147" s="16" t="s">
        <v>59</v>
      </c>
      <c r="D1147" s="16"/>
      <c r="E1147" s="16" t="s">
        <v>99</v>
      </c>
      <c r="F1147" s="16" t="s">
        <v>219</v>
      </c>
      <c r="G1147" s="20" t="str">
        <f>IFERROR(VLOOKUP(F1147,Sheet2!A:F,2,0),"")</f>
        <v>Club Whiskey</v>
      </c>
      <c r="H1147" s="44">
        <f>IFERROR(VLOOKUP(F1147,Sheet2!A:G,7,0),"")</f>
        <v>65</v>
      </c>
      <c r="I1147" s="56">
        <f t="shared" si="234"/>
        <v>1755</v>
      </c>
      <c r="J1147" s="17">
        <v>126</v>
      </c>
      <c r="K1147" s="21">
        <v>100</v>
      </c>
      <c r="L1147" s="21">
        <v>0</v>
      </c>
      <c r="M1147" s="21">
        <v>200</v>
      </c>
      <c r="N1147" s="19">
        <f t="shared" si="223"/>
        <v>300</v>
      </c>
      <c r="O1147" s="20">
        <v>1</v>
      </c>
      <c r="P1147" s="20">
        <f>IFERROR(VLOOKUP(F1147,Sheet2!$A:$F,4,0),"")</f>
        <v>1160.02</v>
      </c>
      <c r="Q1147" s="20">
        <f>IFERROR(VLOOKUP(F1147,Sheet2!$A:$F,5,0),"")</f>
        <v>1188.9000000000001</v>
      </c>
      <c r="R1147" s="20">
        <f>IFERROR(VLOOKUP(F1147,Sheet2!$A:$F,6,0),"")</f>
        <v>1270.83</v>
      </c>
      <c r="S1147" s="48">
        <f t="shared" si="224"/>
        <v>116002</v>
      </c>
      <c r="T1147" s="48">
        <f t="shared" si="225"/>
        <v>0</v>
      </c>
      <c r="U1147" s="48">
        <f t="shared" si="226"/>
        <v>254166</v>
      </c>
      <c r="V1147" s="48">
        <f t="shared" si="227"/>
        <v>370168</v>
      </c>
      <c r="W1147" s="48">
        <f t="shared" si="228"/>
        <v>187785</v>
      </c>
      <c r="X1147" s="48">
        <f t="shared" si="229"/>
        <v>2632.5</v>
      </c>
      <c r="Y1147" s="48">
        <f t="shared" si="230"/>
        <v>5605.8550000000005</v>
      </c>
      <c r="Z1147" s="48">
        <f t="shared" si="231"/>
        <v>560.58550000000002</v>
      </c>
      <c r="AA1147" s="48">
        <f t="shared" si="232"/>
        <v>5667.519405</v>
      </c>
      <c r="AB1147" s="42">
        <f t="shared" si="233"/>
        <v>572419.45990500005</v>
      </c>
    </row>
    <row r="1148" spans="1:28" x14ac:dyDescent="0.25">
      <c r="A1148" s="41">
        <v>45420</v>
      </c>
      <c r="B1148" s="44" t="str">
        <f t="shared" si="222"/>
        <v>May</v>
      </c>
      <c r="C1148" s="16" t="s">
        <v>44</v>
      </c>
      <c r="D1148" s="16"/>
      <c r="E1148" s="16" t="s">
        <v>160</v>
      </c>
      <c r="F1148" s="16" t="s">
        <v>223</v>
      </c>
      <c r="G1148" s="20" t="str">
        <f>IFERROR(VLOOKUP(F1148,Sheet2!A:F,2,0),"")</f>
        <v>Jalwa Mota Santra</v>
      </c>
      <c r="H1148" s="44">
        <f>IFERROR(VLOOKUP(F1148,Sheet2!A:G,7,0),"")</f>
        <v>50</v>
      </c>
      <c r="I1148" s="56">
        <f t="shared" si="234"/>
        <v>1575</v>
      </c>
      <c r="J1148" s="17">
        <v>160</v>
      </c>
      <c r="K1148" s="21">
        <v>150</v>
      </c>
      <c r="L1148" s="21">
        <v>0</v>
      </c>
      <c r="M1148" s="21">
        <v>200</v>
      </c>
      <c r="N1148" s="19">
        <f t="shared" si="223"/>
        <v>350</v>
      </c>
      <c r="O1148" s="20">
        <v>1</v>
      </c>
      <c r="P1148" s="20">
        <f>IFERROR(VLOOKUP(F1148,Sheet2!$A:$F,4,0),"")</f>
        <v>919.43</v>
      </c>
      <c r="Q1148" s="20">
        <f>IFERROR(VLOOKUP(F1148,Sheet2!$A:$F,5,0),"")</f>
        <v>948.3</v>
      </c>
      <c r="R1148" s="20">
        <f>IFERROR(VLOOKUP(F1148,Sheet2!$A:$F,6,0),"")</f>
        <v>1030.25</v>
      </c>
      <c r="S1148" s="48">
        <f t="shared" si="224"/>
        <v>137914.5</v>
      </c>
      <c r="T1148" s="48">
        <f t="shared" si="225"/>
        <v>0</v>
      </c>
      <c r="U1148" s="48">
        <f t="shared" si="226"/>
        <v>206050</v>
      </c>
      <c r="V1148" s="48">
        <f t="shared" si="227"/>
        <v>343964.5</v>
      </c>
      <c r="W1148" s="48">
        <f t="shared" si="228"/>
        <v>168525</v>
      </c>
      <c r="X1148" s="48">
        <f t="shared" si="229"/>
        <v>2362.5</v>
      </c>
      <c r="Y1148" s="48">
        <f t="shared" si="230"/>
        <v>5148.5200000000004</v>
      </c>
      <c r="Z1148" s="48">
        <f t="shared" si="231"/>
        <v>514.85200000000009</v>
      </c>
      <c r="AA1148" s="48">
        <f t="shared" si="232"/>
        <v>5205.1537200000002</v>
      </c>
      <c r="AB1148" s="42">
        <f t="shared" si="233"/>
        <v>525720.52572000003</v>
      </c>
    </row>
    <row r="1149" spans="1:28" x14ac:dyDescent="0.25">
      <c r="A1149" s="41">
        <v>45420</v>
      </c>
      <c r="B1149" s="44" t="str">
        <f t="shared" si="222"/>
        <v>May</v>
      </c>
      <c r="C1149" s="16" t="s">
        <v>44</v>
      </c>
      <c r="D1149" s="16"/>
      <c r="E1149" s="16" t="s">
        <v>79</v>
      </c>
      <c r="F1149" s="16" t="s">
        <v>223</v>
      </c>
      <c r="G1149" s="20" t="str">
        <f>IFERROR(VLOOKUP(F1149,Sheet2!A:F,2,0),"")</f>
        <v>Jalwa Mota Santra</v>
      </c>
      <c r="H1149" s="44">
        <f>IFERROR(VLOOKUP(F1149,Sheet2!A:G,7,0),"")</f>
        <v>50</v>
      </c>
      <c r="I1149" s="56">
        <f t="shared" si="234"/>
        <v>135</v>
      </c>
      <c r="J1149" s="17">
        <v>161</v>
      </c>
      <c r="K1149" s="21">
        <v>30</v>
      </c>
      <c r="L1149" s="21">
        <v>0</v>
      </c>
      <c r="M1149" s="21">
        <v>0</v>
      </c>
      <c r="N1149" s="19">
        <f t="shared" si="223"/>
        <v>30</v>
      </c>
      <c r="O1149" s="20">
        <v>1</v>
      </c>
      <c r="P1149" s="20">
        <f>IFERROR(VLOOKUP(F1149,Sheet2!$A:$F,4,0),"")</f>
        <v>919.43</v>
      </c>
      <c r="Q1149" s="20">
        <f>IFERROR(VLOOKUP(F1149,Sheet2!$A:$F,5,0),"")</f>
        <v>948.3</v>
      </c>
      <c r="R1149" s="20">
        <f>IFERROR(VLOOKUP(F1149,Sheet2!$A:$F,6,0),"")</f>
        <v>1030.25</v>
      </c>
      <c r="S1149" s="48">
        <f t="shared" si="224"/>
        <v>27582.899999999998</v>
      </c>
      <c r="T1149" s="48">
        <f t="shared" si="225"/>
        <v>0</v>
      </c>
      <c r="U1149" s="48">
        <f t="shared" si="226"/>
        <v>0</v>
      </c>
      <c r="V1149" s="48">
        <f t="shared" si="227"/>
        <v>27582.899999999998</v>
      </c>
      <c r="W1149" s="48">
        <f t="shared" si="228"/>
        <v>14445</v>
      </c>
      <c r="X1149" s="48">
        <f t="shared" si="229"/>
        <v>202.5</v>
      </c>
      <c r="Y1149" s="48">
        <f t="shared" si="230"/>
        <v>422.30399999999997</v>
      </c>
      <c r="Z1149" s="48">
        <f t="shared" si="231"/>
        <v>42.230400000000003</v>
      </c>
      <c r="AA1149" s="48">
        <f t="shared" si="232"/>
        <v>426.94934399999994</v>
      </c>
      <c r="AB1149" s="42">
        <f t="shared" si="233"/>
        <v>43121.883743999992</v>
      </c>
    </row>
    <row r="1150" spans="1:28" x14ac:dyDescent="0.25">
      <c r="A1150" s="41">
        <v>45420</v>
      </c>
      <c r="B1150" s="44" t="str">
        <f t="shared" si="222"/>
        <v>May</v>
      </c>
      <c r="C1150" s="16" t="s">
        <v>44</v>
      </c>
      <c r="D1150" s="16"/>
      <c r="E1150" s="16" t="s">
        <v>79</v>
      </c>
      <c r="F1150" s="16" t="s">
        <v>216</v>
      </c>
      <c r="G1150" s="20" t="str">
        <f>IFERROR(VLOOKUP(F1150,Sheet2!A:F,2,0),"")</f>
        <v>Jugni Saunfi</v>
      </c>
      <c r="H1150" s="44">
        <f>IFERROR(VLOOKUP(F1150,Sheet2!A:G,7,0),"")</f>
        <v>50</v>
      </c>
      <c r="I1150" s="56">
        <f t="shared" si="234"/>
        <v>742.5</v>
      </c>
      <c r="J1150" s="17">
        <v>161</v>
      </c>
      <c r="K1150" s="21">
        <v>150</v>
      </c>
      <c r="L1150" s="21">
        <v>15</v>
      </c>
      <c r="M1150" s="21">
        <v>0</v>
      </c>
      <c r="N1150" s="19">
        <f t="shared" si="223"/>
        <v>165</v>
      </c>
      <c r="O1150" s="20">
        <v>1</v>
      </c>
      <c r="P1150" s="20">
        <f>IFERROR(VLOOKUP(F1150,Sheet2!$A:$F,4,0),"")</f>
        <v>919.43</v>
      </c>
      <c r="Q1150" s="20">
        <f>IFERROR(VLOOKUP(F1150,Sheet2!$A:$F,5,0),"")</f>
        <v>948.3</v>
      </c>
      <c r="R1150" s="20">
        <f>IFERROR(VLOOKUP(F1150,Sheet2!$A:$F,6,0),"")</f>
        <v>1030.25</v>
      </c>
      <c r="S1150" s="48">
        <f t="shared" si="224"/>
        <v>137914.5</v>
      </c>
      <c r="T1150" s="48">
        <f t="shared" si="225"/>
        <v>14224.5</v>
      </c>
      <c r="U1150" s="48">
        <f t="shared" si="226"/>
        <v>0</v>
      </c>
      <c r="V1150" s="48">
        <f t="shared" si="227"/>
        <v>152139</v>
      </c>
      <c r="W1150" s="48">
        <f t="shared" si="228"/>
        <v>79447.5</v>
      </c>
      <c r="X1150" s="48">
        <f t="shared" si="229"/>
        <v>1113.75</v>
      </c>
      <c r="Y1150" s="48">
        <f t="shared" si="230"/>
        <v>2327.0025000000001</v>
      </c>
      <c r="Z1150" s="48">
        <f t="shared" si="231"/>
        <v>232.70025000000001</v>
      </c>
      <c r="AA1150" s="48">
        <f t="shared" si="232"/>
        <v>2352.5995275</v>
      </c>
      <c r="AB1150" s="42">
        <f t="shared" si="233"/>
        <v>237612.55227749998</v>
      </c>
    </row>
    <row r="1151" spans="1:28" x14ac:dyDescent="0.25">
      <c r="A1151" s="41">
        <v>45420</v>
      </c>
      <c r="B1151" s="44" t="str">
        <f t="shared" si="222"/>
        <v>May</v>
      </c>
      <c r="C1151" s="16" t="s">
        <v>44</v>
      </c>
      <c r="D1151" s="16"/>
      <c r="E1151" s="16" t="s">
        <v>79</v>
      </c>
      <c r="F1151" s="16" t="s">
        <v>216</v>
      </c>
      <c r="G1151" s="20" t="str">
        <f>IFERROR(VLOOKUP(F1151,Sheet2!A:F,2,0),"")</f>
        <v>Jugni Saunfi</v>
      </c>
      <c r="H1151" s="44">
        <f>IFERROR(VLOOKUP(F1151,Sheet2!A:G,7,0),"")</f>
        <v>50</v>
      </c>
      <c r="I1151" s="56">
        <f t="shared" si="234"/>
        <v>22.5</v>
      </c>
      <c r="J1151" s="17">
        <v>162</v>
      </c>
      <c r="K1151" s="21">
        <v>0</v>
      </c>
      <c r="L1151" s="21">
        <v>0</v>
      </c>
      <c r="M1151" s="21">
        <v>5</v>
      </c>
      <c r="N1151" s="19">
        <f t="shared" si="223"/>
        <v>5</v>
      </c>
      <c r="O1151" s="20">
        <v>1</v>
      </c>
      <c r="P1151" s="20">
        <f>IFERROR(VLOOKUP(F1151,Sheet2!$A:$F,4,0),"")</f>
        <v>919.43</v>
      </c>
      <c r="Q1151" s="20">
        <f>IFERROR(VLOOKUP(F1151,Sheet2!$A:$F,5,0),"")</f>
        <v>948.3</v>
      </c>
      <c r="R1151" s="20">
        <f>IFERROR(VLOOKUP(F1151,Sheet2!$A:$F,6,0),"")</f>
        <v>1030.25</v>
      </c>
      <c r="S1151" s="48">
        <f t="shared" si="224"/>
        <v>0</v>
      </c>
      <c r="T1151" s="48">
        <f t="shared" si="225"/>
        <v>0</v>
      </c>
      <c r="U1151" s="48">
        <f t="shared" si="226"/>
        <v>5151.25</v>
      </c>
      <c r="V1151" s="48">
        <f t="shared" si="227"/>
        <v>5151.25</v>
      </c>
      <c r="W1151" s="48">
        <f t="shared" si="228"/>
        <v>2407.5</v>
      </c>
      <c r="X1151" s="48">
        <f t="shared" si="229"/>
        <v>33.75</v>
      </c>
      <c r="Y1151" s="48">
        <f t="shared" si="230"/>
        <v>75.924999999999997</v>
      </c>
      <c r="Z1151" s="48">
        <f t="shared" si="231"/>
        <v>7.5925000000000002</v>
      </c>
      <c r="AA1151" s="48">
        <f t="shared" si="232"/>
        <v>76.760175000000004</v>
      </c>
      <c r="AB1151" s="42">
        <f t="shared" si="233"/>
        <v>7752.7776750000003</v>
      </c>
    </row>
    <row r="1152" spans="1:28" x14ac:dyDescent="0.25">
      <c r="A1152" s="41">
        <v>45421</v>
      </c>
      <c r="B1152" s="44" t="str">
        <f t="shared" si="222"/>
        <v>May</v>
      </c>
      <c r="C1152" s="16" t="s">
        <v>53</v>
      </c>
      <c r="D1152" s="16"/>
      <c r="E1152" s="16" t="s">
        <v>135</v>
      </c>
      <c r="F1152" s="16" t="s">
        <v>223</v>
      </c>
      <c r="G1152" s="20" t="str">
        <f>IFERROR(VLOOKUP(F1152,Sheet2!A:F,2,0),"")</f>
        <v>Jalwa Mota Santra</v>
      </c>
      <c r="H1152" s="44">
        <f>IFERROR(VLOOKUP(F1152,Sheet2!A:G,7,0),"")</f>
        <v>50</v>
      </c>
      <c r="I1152" s="56">
        <f t="shared" si="234"/>
        <v>112.5</v>
      </c>
      <c r="J1152" s="17">
        <v>122</v>
      </c>
      <c r="K1152" s="21">
        <v>0</v>
      </c>
      <c r="L1152" s="21">
        <v>25</v>
      </c>
      <c r="M1152" s="21">
        <v>0</v>
      </c>
      <c r="N1152" s="19">
        <f t="shared" si="223"/>
        <v>25</v>
      </c>
      <c r="O1152" s="20">
        <v>1</v>
      </c>
      <c r="P1152" s="20">
        <f>IFERROR(VLOOKUP(F1152,Sheet2!$A:$F,4,0),"")</f>
        <v>919.43</v>
      </c>
      <c r="Q1152" s="20">
        <f>IFERROR(VLOOKUP(F1152,Sheet2!$A:$F,5,0),"")</f>
        <v>948.3</v>
      </c>
      <c r="R1152" s="20">
        <f>IFERROR(VLOOKUP(F1152,Sheet2!$A:$F,6,0),"")</f>
        <v>1030.25</v>
      </c>
      <c r="S1152" s="48">
        <f t="shared" si="224"/>
        <v>0</v>
      </c>
      <c r="T1152" s="48">
        <f t="shared" si="225"/>
        <v>23707.5</v>
      </c>
      <c r="U1152" s="48">
        <f t="shared" si="226"/>
        <v>0</v>
      </c>
      <c r="V1152" s="48">
        <f t="shared" si="227"/>
        <v>23707.5</v>
      </c>
      <c r="W1152" s="48">
        <f t="shared" si="228"/>
        <v>12037.5</v>
      </c>
      <c r="X1152" s="48">
        <f t="shared" si="229"/>
        <v>168.75</v>
      </c>
      <c r="Y1152" s="48">
        <f t="shared" si="230"/>
        <v>359.13749999999999</v>
      </c>
      <c r="Z1152" s="48">
        <f t="shared" si="231"/>
        <v>35.91375</v>
      </c>
      <c r="AA1152" s="48">
        <f t="shared" si="232"/>
        <v>363.08801249999999</v>
      </c>
      <c r="AB1152" s="42">
        <f t="shared" si="233"/>
        <v>36671.889262499993</v>
      </c>
    </row>
    <row r="1153" spans="1:28" x14ac:dyDescent="0.25">
      <c r="A1153" s="41">
        <v>45421</v>
      </c>
      <c r="B1153" s="44" t="str">
        <f t="shared" si="222"/>
        <v>May</v>
      </c>
      <c r="C1153" s="16" t="s">
        <v>3</v>
      </c>
      <c r="D1153" s="16"/>
      <c r="E1153" s="16" t="s">
        <v>57</v>
      </c>
      <c r="F1153" s="16" t="s">
        <v>216</v>
      </c>
      <c r="G1153" s="20" t="str">
        <f>IFERROR(VLOOKUP(F1153,Sheet2!A:F,2,0),"")</f>
        <v>Jugni Saunfi</v>
      </c>
      <c r="H1153" s="44">
        <f>IFERROR(VLOOKUP(F1153,Sheet2!A:G,7,0),"")</f>
        <v>50</v>
      </c>
      <c r="I1153" s="56">
        <f t="shared" si="234"/>
        <v>2160</v>
      </c>
      <c r="J1153" s="17">
        <v>258</v>
      </c>
      <c r="K1153" s="21">
        <v>80</v>
      </c>
      <c r="L1153" s="21">
        <v>250</v>
      </c>
      <c r="M1153" s="21">
        <v>150</v>
      </c>
      <c r="N1153" s="19">
        <f t="shared" si="223"/>
        <v>480</v>
      </c>
      <c r="O1153" s="20">
        <v>1</v>
      </c>
      <c r="P1153" s="20">
        <f>IFERROR(VLOOKUP(F1153,Sheet2!$A:$F,4,0),"")</f>
        <v>919.43</v>
      </c>
      <c r="Q1153" s="20">
        <f>IFERROR(VLOOKUP(F1153,Sheet2!$A:$F,5,0),"")</f>
        <v>948.3</v>
      </c>
      <c r="R1153" s="20">
        <f>IFERROR(VLOOKUP(F1153,Sheet2!$A:$F,6,0),"")</f>
        <v>1030.25</v>
      </c>
      <c r="S1153" s="48">
        <f t="shared" si="224"/>
        <v>73554.399999999994</v>
      </c>
      <c r="T1153" s="48">
        <f t="shared" si="225"/>
        <v>237075</v>
      </c>
      <c r="U1153" s="48">
        <f t="shared" si="226"/>
        <v>154537.5</v>
      </c>
      <c r="V1153" s="48">
        <f t="shared" si="227"/>
        <v>465166.9</v>
      </c>
      <c r="W1153" s="48">
        <f t="shared" si="228"/>
        <v>231120</v>
      </c>
      <c r="X1153" s="48">
        <f t="shared" si="229"/>
        <v>3240</v>
      </c>
      <c r="Y1153" s="48">
        <f t="shared" si="230"/>
        <v>6995.2690000000002</v>
      </c>
      <c r="Z1153" s="48">
        <f t="shared" si="231"/>
        <v>699.52690000000007</v>
      </c>
      <c r="AA1153" s="48">
        <f t="shared" si="232"/>
        <v>7072.2169590000003</v>
      </c>
      <c r="AB1153" s="42">
        <f t="shared" si="233"/>
        <v>714293.91285900003</v>
      </c>
    </row>
    <row r="1154" spans="1:28" x14ac:dyDescent="0.25">
      <c r="A1154" s="41">
        <v>45421</v>
      </c>
      <c r="B1154" s="44" t="str">
        <f t="shared" si="222"/>
        <v>May</v>
      </c>
      <c r="C1154" s="16" t="s">
        <v>3</v>
      </c>
      <c r="D1154" s="16"/>
      <c r="E1154" s="16" t="s">
        <v>57</v>
      </c>
      <c r="F1154" s="16" t="s">
        <v>217</v>
      </c>
      <c r="G1154" s="20" t="str">
        <f>IFERROR(VLOOKUP(F1154,Sheet2!A:F,2,0),"")</f>
        <v>Dollar Rum</v>
      </c>
      <c r="H1154" s="44">
        <f>IFERROR(VLOOKUP(F1154,Sheet2!A:G,7,0),"")</f>
        <v>65</v>
      </c>
      <c r="I1154" s="56">
        <f t="shared" si="234"/>
        <v>2340</v>
      </c>
      <c r="J1154" s="17">
        <v>258</v>
      </c>
      <c r="K1154" s="21">
        <v>150</v>
      </c>
      <c r="L1154" s="21">
        <v>175</v>
      </c>
      <c r="M1154" s="21">
        <v>75</v>
      </c>
      <c r="N1154" s="19">
        <f t="shared" si="223"/>
        <v>400</v>
      </c>
      <c r="O1154" s="20">
        <v>1</v>
      </c>
      <c r="P1154" s="20">
        <f>IFERROR(VLOOKUP(F1154,Sheet2!$A:$F,4,0),"")</f>
        <v>1161.27</v>
      </c>
      <c r="Q1154" s="20">
        <f>IFERROR(VLOOKUP(F1154,Sheet2!$A:$F,5,0),"")</f>
        <v>1190.1300000000001</v>
      </c>
      <c r="R1154" s="20">
        <f>IFERROR(VLOOKUP(F1154,Sheet2!$A:$F,6,0),"")</f>
        <v>1272.08</v>
      </c>
      <c r="S1154" s="48">
        <f t="shared" si="224"/>
        <v>174190.5</v>
      </c>
      <c r="T1154" s="48">
        <f t="shared" si="225"/>
        <v>208272.75000000003</v>
      </c>
      <c r="U1154" s="48">
        <f t="shared" si="226"/>
        <v>95406</v>
      </c>
      <c r="V1154" s="48">
        <f t="shared" si="227"/>
        <v>477869.25</v>
      </c>
      <c r="W1154" s="48">
        <f t="shared" si="228"/>
        <v>250380</v>
      </c>
      <c r="X1154" s="48">
        <f t="shared" si="229"/>
        <v>3510</v>
      </c>
      <c r="Y1154" s="48">
        <f t="shared" si="230"/>
        <v>7317.5924999999997</v>
      </c>
      <c r="Z1154" s="48">
        <f t="shared" si="231"/>
        <v>731.75925000000007</v>
      </c>
      <c r="AA1154" s="48">
        <f t="shared" si="232"/>
        <v>7398.0860175000007</v>
      </c>
      <c r="AB1154" s="42">
        <f t="shared" si="233"/>
        <v>747206.68776750006</v>
      </c>
    </row>
    <row r="1155" spans="1:28" x14ac:dyDescent="0.25">
      <c r="A1155" s="41">
        <v>45421</v>
      </c>
      <c r="B1155" s="44" t="str">
        <f t="shared" si="222"/>
        <v>May</v>
      </c>
      <c r="C1155" s="16" t="s">
        <v>3</v>
      </c>
      <c r="D1155" s="16"/>
      <c r="E1155" s="16" t="s">
        <v>35</v>
      </c>
      <c r="F1155" s="16" t="s">
        <v>216</v>
      </c>
      <c r="G1155" s="20" t="str">
        <f>IFERROR(VLOOKUP(F1155,Sheet2!A:F,2,0),"")</f>
        <v>Jugni Saunfi</v>
      </c>
      <c r="H1155" s="44">
        <f>IFERROR(VLOOKUP(F1155,Sheet2!A:G,7,0),"")</f>
        <v>50</v>
      </c>
      <c r="I1155" s="56">
        <f t="shared" si="234"/>
        <v>1336.5</v>
      </c>
      <c r="J1155" s="17">
        <v>259</v>
      </c>
      <c r="K1155" s="21">
        <v>50</v>
      </c>
      <c r="L1155" s="21">
        <v>150</v>
      </c>
      <c r="M1155" s="21">
        <v>97</v>
      </c>
      <c r="N1155" s="19">
        <f t="shared" si="223"/>
        <v>297</v>
      </c>
      <c r="O1155" s="20">
        <v>1</v>
      </c>
      <c r="P1155" s="20">
        <f>IFERROR(VLOOKUP(F1155,Sheet2!$A:$F,4,0),"")</f>
        <v>919.43</v>
      </c>
      <c r="Q1155" s="20">
        <f>IFERROR(VLOOKUP(F1155,Sheet2!$A:$F,5,0),"")</f>
        <v>948.3</v>
      </c>
      <c r="R1155" s="20">
        <f>IFERROR(VLOOKUP(F1155,Sheet2!$A:$F,6,0),"")</f>
        <v>1030.25</v>
      </c>
      <c r="S1155" s="48">
        <f t="shared" si="224"/>
        <v>45971.5</v>
      </c>
      <c r="T1155" s="48">
        <f t="shared" si="225"/>
        <v>142245</v>
      </c>
      <c r="U1155" s="48">
        <f t="shared" si="226"/>
        <v>99934.25</v>
      </c>
      <c r="V1155" s="48">
        <f t="shared" si="227"/>
        <v>288150.75</v>
      </c>
      <c r="W1155" s="48">
        <f t="shared" si="228"/>
        <v>143005.5</v>
      </c>
      <c r="X1155" s="48">
        <f t="shared" si="229"/>
        <v>2004.75</v>
      </c>
      <c r="Y1155" s="48">
        <f t="shared" si="230"/>
        <v>4331.6099999999997</v>
      </c>
      <c r="Z1155" s="48">
        <f t="shared" si="231"/>
        <v>433.161</v>
      </c>
      <c r="AA1155" s="48">
        <f t="shared" si="232"/>
        <v>4379.2577099999999</v>
      </c>
      <c r="AB1155" s="42">
        <f t="shared" si="233"/>
        <v>442305.02870999998</v>
      </c>
    </row>
    <row r="1156" spans="1:28" x14ac:dyDescent="0.25">
      <c r="A1156" s="41">
        <v>45421</v>
      </c>
      <c r="B1156" s="44" t="str">
        <f t="shared" si="222"/>
        <v>May</v>
      </c>
      <c r="C1156" s="16" t="s">
        <v>3</v>
      </c>
      <c r="D1156" s="16"/>
      <c r="E1156" s="16" t="s">
        <v>149</v>
      </c>
      <c r="F1156" s="16" t="s">
        <v>216</v>
      </c>
      <c r="G1156" s="20" t="str">
        <f>IFERROR(VLOOKUP(F1156,Sheet2!A:F,2,0),"")</f>
        <v>Jugni Saunfi</v>
      </c>
      <c r="H1156" s="44">
        <f>IFERROR(VLOOKUP(F1156,Sheet2!A:G,7,0),"")</f>
        <v>50</v>
      </c>
      <c r="I1156" s="56">
        <f t="shared" si="234"/>
        <v>3285</v>
      </c>
      <c r="J1156" s="17">
        <v>260</v>
      </c>
      <c r="K1156" s="21">
        <v>630</v>
      </c>
      <c r="L1156" s="21">
        <v>100</v>
      </c>
      <c r="M1156" s="21">
        <v>0</v>
      </c>
      <c r="N1156" s="19">
        <f t="shared" si="223"/>
        <v>730</v>
      </c>
      <c r="O1156" s="20">
        <v>1</v>
      </c>
      <c r="P1156" s="20">
        <f>IFERROR(VLOOKUP(F1156,Sheet2!$A:$F,4,0),"")</f>
        <v>919.43</v>
      </c>
      <c r="Q1156" s="20">
        <f>IFERROR(VLOOKUP(F1156,Sheet2!$A:$F,5,0),"")</f>
        <v>948.3</v>
      </c>
      <c r="R1156" s="20">
        <f>IFERROR(VLOOKUP(F1156,Sheet2!$A:$F,6,0),"")</f>
        <v>1030.25</v>
      </c>
      <c r="S1156" s="48">
        <f t="shared" si="224"/>
        <v>579240.9</v>
      </c>
      <c r="T1156" s="48">
        <f t="shared" si="225"/>
        <v>94830</v>
      </c>
      <c r="U1156" s="48">
        <f t="shared" si="226"/>
        <v>0</v>
      </c>
      <c r="V1156" s="48">
        <f t="shared" si="227"/>
        <v>674070.9</v>
      </c>
      <c r="W1156" s="48">
        <f t="shared" si="228"/>
        <v>351495</v>
      </c>
      <c r="X1156" s="48">
        <f t="shared" si="229"/>
        <v>4927.5</v>
      </c>
      <c r="Y1156" s="48">
        <f t="shared" si="230"/>
        <v>10304.934000000001</v>
      </c>
      <c r="Z1156" s="48">
        <f t="shared" si="231"/>
        <v>1030.4934000000001</v>
      </c>
      <c r="AA1156" s="48">
        <f t="shared" si="232"/>
        <v>10418.288274</v>
      </c>
      <c r="AB1156" s="42">
        <f t="shared" si="233"/>
        <v>1052247.115674</v>
      </c>
    </row>
    <row r="1157" spans="1:28" x14ac:dyDescent="0.25">
      <c r="A1157" s="41">
        <v>45421</v>
      </c>
      <c r="B1157" s="44" t="str">
        <f t="shared" ref="B1157:B1220" si="235">TEXT(A1157,"MMM")</f>
        <v>May</v>
      </c>
      <c r="C1157" s="16" t="s">
        <v>3</v>
      </c>
      <c r="D1157" s="16"/>
      <c r="E1157" s="16" t="s">
        <v>154</v>
      </c>
      <c r="F1157" s="16" t="s">
        <v>217</v>
      </c>
      <c r="G1157" s="20" t="str">
        <f>IFERROR(VLOOKUP(F1157,Sheet2!A:F,2,0),"")</f>
        <v>Dollar Rum</v>
      </c>
      <c r="H1157" s="44">
        <f>IFERROR(VLOOKUP(F1157,Sheet2!A:G,7,0),"")</f>
        <v>65</v>
      </c>
      <c r="I1157" s="56">
        <f t="shared" si="234"/>
        <v>1755</v>
      </c>
      <c r="J1157" s="17">
        <v>261</v>
      </c>
      <c r="K1157" s="21">
        <v>100</v>
      </c>
      <c r="L1157" s="21">
        <v>150</v>
      </c>
      <c r="M1157" s="21">
        <v>50</v>
      </c>
      <c r="N1157" s="19">
        <f t="shared" ref="N1157:N1220" si="236">SUM(K1157:M1157)</f>
        <v>300</v>
      </c>
      <c r="O1157" s="20">
        <v>1</v>
      </c>
      <c r="P1157" s="20">
        <f>IFERROR(VLOOKUP(F1157,Sheet2!$A:$F,4,0),"")</f>
        <v>1161.27</v>
      </c>
      <c r="Q1157" s="20">
        <f>IFERROR(VLOOKUP(F1157,Sheet2!$A:$F,5,0),"")</f>
        <v>1190.1300000000001</v>
      </c>
      <c r="R1157" s="20">
        <f>IFERROR(VLOOKUP(F1157,Sheet2!$A:$F,6,0),"")</f>
        <v>1272.08</v>
      </c>
      <c r="S1157" s="48">
        <f t="shared" ref="S1157:S1220" si="237">IFERROR(K1157*P1157," ")</f>
        <v>116127</v>
      </c>
      <c r="T1157" s="48">
        <f t="shared" ref="T1157:T1220" si="238">IFERROR(Q1157*L1157," ")</f>
        <v>178519.50000000003</v>
      </c>
      <c r="U1157" s="48">
        <f t="shared" ref="U1157:U1220" si="239">IFERROR(R1157*M1157," ")</f>
        <v>63604</v>
      </c>
      <c r="V1157" s="48">
        <f t="shared" ref="V1157:V1220" si="240">SUM(S1157:U1157)</f>
        <v>358250.5</v>
      </c>
      <c r="W1157" s="48">
        <f t="shared" ref="W1157:W1220" si="241">IFERROR(IF(O1157=1,I1157*107)," ")+IFERROR(IF(O1157=2,I1157*53.5)," ")</f>
        <v>187785</v>
      </c>
      <c r="X1157" s="48">
        <f t="shared" ref="X1157:X1220" si="242">I1157*1.5</f>
        <v>2632.5</v>
      </c>
      <c r="Y1157" s="48">
        <f t="shared" ref="Y1157:Y1220" si="243">IFERROR(SUM(V1157:X1157)*1%," ")</f>
        <v>5486.68</v>
      </c>
      <c r="Z1157" s="48">
        <f t="shared" ref="Z1157:Z1220" si="244">IFERROR(Y1157*10%," ")</f>
        <v>548.66800000000001</v>
      </c>
      <c r="AA1157" s="48">
        <f t="shared" ref="AA1157:AA1220" si="245">IFERROR(SUM(V1157:Z1157)*1%," ")</f>
        <v>5547.0334800000001</v>
      </c>
      <c r="AB1157" s="42">
        <f t="shared" ref="AB1157:AB1220" si="246">IFERROR(SUM(V1157:AA1157)," ")</f>
        <v>560250.38147999998</v>
      </c>
    </row>
    <row r="1158" spans="1:28" x14ac:dyDescent="0.25">
      <c r="A1158" s="41">
        <v>45421</v>
      </c>
      <c r="B1158" s="44" t="str">
        <f t="shared" si="235"/>
        <v>May</v>
      </c>
      <c r="C1158" s="16" t="s">
        <v>105</v>
      </c>
      <c r="D1158" s="16"/>
      <c r="E1158" s="16" t="s">
        <v>106</v>
      </c>
      <c r="F1158" s="16" t="s">
        <v>213</v>
      </c>
      <c r="G1158" s="20" t="str">
        <f>IFERROR(VLOOKUP(F1158,Sheet2!A:F,2,0),"")</f>
        <v>Malwa</v>
      </c>
      <c r="H1158" s="44">
        <f>IFERROR(VLOOKUP(F1158,Sheet2!A:G,7,0),"")</f>
        <v>50</v>
      </c>
      <c r="I1158" s="56">
        <f t="shared" ref="I1158:I1221" si="247">IF(H1158=50,N1158*4.5)+IF(H1158=65,N1158*5.85)</f>
        <v>1575</v>
      </c>
      <c r="J1158" s="17">
        <v>41</v>
      </c>
      <c r="K1158" s="21">
        <v>150</v>
      </c>
      <c r="L1158" s="21">
        <v>150</v>
      </c>
      <c r="M1158" s="21">
        <v>50</v>
      </c>
      <c r="N1158" s="19">
        <f t="shared" si="236"/>
        <v>350</v>
      </c>
      <c r="O1158" s="20">
        <v>1</v>
      </c>
      <c r="P1158" s="20">
        <f>IFERROR(VLOOKUP(F1158,Sheet2!$A:$F,4,0),"")</f>
        <v>919.43</v>
      </c>
      <c r="Q1158" s="20">
        <f>IFERROR(VLOOKUP(F1158,Sheet2!$A:$F,5,0),"")</f>
        <v>948.3</v>
      </c>
      <c r="R1158" s="20">
        <f>IFERROR(VLOOKUP(F1158,Sheet2!$A:$F,6,0),"")</f>
        <v>1030.25</v>
      </c>
      <c r="S1158" s="48">
        <f t="shared" si="237"/>
        <v>137914.5</v>
      </c>
      <c r="T1158" s="48">
        <f t="shared" si="238"/>
        <v>142245</v>
      </c>
      <c r="U1158" s="48">
        <f t="shared" si="239"/>
        <v>51512.5</v>
      </c>
      <c r="V1158" s="48">
        <f t="shared" si="240"/>
        <v>331672</v>
      </c>
      <c r="W1158" s="48">
        <f t="shared" si="241"/>
        <v>168525</v>
      </c>
      <c r="X1158" s="48">
        <f t="shared" si="242"/>
        <v>2362.5</v>
      </c>
      <c r="Y1158" s="48">
        <f t="shared" si="243"/>
        <v>5025.5950000000003</v>
      </c>
      <c r="Z1158" s="48">
        <f t="shared" si="244"/>
        <v>502.55950000000007</v>
      </c>
      <c r="AA1158" s="48">
        <f t="shared" si="245"/>
        <v>5080.8765449999992</v>
      </c>
      <c r="AB1158" s="42">
        <f t="shared" si="246"/>
        <v>513168.53104499995</v>
      </c>
    </row>
    <row r="1159" spans="1:28" x14ac:dyDescent="0.25">
      <c r="A1159" s="41">
        <v>45421</v>
      </c>
      <c r="B1159" s="44" t="str">
        <f t="shared" si="235"/>
        <v>May</v>
      </c>
      <c r="C1159" s="16" t="s">
        <v>105</v>
      </c>
      <c r="D1159" s="16"/>
      <c r="E1159" s="16" t="s">
        <v>106</v>
      </c>
      <c r="F1159" s="16" t="s">
        <v>213</v>
      </c>
      <c r="G1159" s="20" t="str">
        <f>IFERROR(VLOOKUP(F1159,Sheet2!A:F,2,0),"")</f>
        <v>Malwa</v>
      </c>
      <c r="H1159" s="44">
        <f>IFERROR(VLOOKUP(F1159,Sheet2!A:G,7,0),"")</f>
        <v>50</v>
      </c>
      <c r="I1159" s="56">
        <f t="shared" si="247"/>
        <v>1575</v>
      </c>
      <c r="J1159" s="17">
        <v>42</v>
      </c>
      <c r="K1159" s="21">
        <v>150</v>
      </c>
      <c r="L1159" s="21">
        <v>150</v>
      </c>
      <c r="M1159" s="21">
        <v>50</v>
      </c>
      <c r="N1159" s="19">
        <f t="shared" si="236"/>
        <v>350</v>
      </c>
      <c r="O1159" s="20">
        <v>1</v>
      </c>
      <c r="P1159" s="20">
        <f>IFERROR(VLOOKUP(F1159,Sheet2!$A:$F,4,0),"")</f>
        <v>919.43</v>
      </c>
      <c r="Q1159" s="20">
        <f>IFERROR(VLOOKUP(F1159,Sheet2!$A:$F,5,0),"")</f>
        <v>948.3</v>
      </c>
      <c r="R1159" s="20">
        <f>IFERROR(VLOOKUP(F1159,Sheet2!$A:$F,6,0),"")</f>
        <v>1030.25</v>
      </c>
      <c r="S1159" s="48">
        <f t="shared" si="237"/>
        <v>137914.5</v>
      </c>
      <c r="T1159" s="48">
        <f t="shared" si="238"/>
        <v>142245</v>
      </c>
      <c r="U1159" s="48">
        <f t="shared" si="239"/>
        <v>51512.5</v>
      </c>
      <c r="V1159" s="48">
        <f t="shared" si="240"/>
        <v>331672</v>
      </c>
      <c r="W1159" s="48">
        <f t="shared" si="241"/>
        <v>168525</v>
      </c>
      <c r="X1159" s="48">
        <f t="shared" si="242"/>
        <v>2362.5</v>
      </c>
      <c r="Y1159" s="48">
        <f t="shared" si="243"/>
        <v>5025.5950000000003</v>
      </c>
      <c r="Z1159" s="48">
        <f t="shared" si="244"/>
        <v>502.55950000000007</v>
      </c>
      <c r="AA1159" s="48">
        <f t="shared" si="245"/>
        <v>5080.8765449999992</v>
      </c>
      <c r="AB1159" s="42">
        <f t="shared" si="246"/>
        <v>513168.53104499995</v>
      </c>
    </row>
    <row r="1160" spans="1:28" x14ac:dyDescent="0.25">
      <c r="A1160" s="41">
        <v>45421</v>
      </c>
      <c r="B1160" s="44" t="str">
        <f t="shared" si="235"/>
        <v>May</v>
      </c>
      <c r="C1160" s="16" t="s">
        <v>105</v>
      </c>
      <c r="D1160" s="16"/>
      <c r="E1160" s="16" t="s">
        <v>106</v>
      </c>
      <c r="F1160" s="16" t="s">
        <v>213</v>
      </c>
      <c r="G1160" s="20" t="str">
        <f>IFERROR(VLOOKUP(F1160,Sheet2!A:F,2,0),"")</f>
        <v>Malwa</v>
      </c>
      <c r="H1160" s="44">
        <f>IFERROR(VLOOKUP(F1160,Sheet2!A:G,7,0),"")</f>
        <v>50</v>
      </c>
      <c r="I1160" s="56">
        <f t="shared" si="247"/>
        <v>1575</v>
      </c>
      <c r="J1160" s="17">
        <v>43</v>
      </c>
      <c r="K1160" s="21">
        <v>150</v>
      </c>
      <c r="L1160" s="21">
        <v>150</v>
      </c>
      <c r="M1160" s="21">
        <v>50</v>
      </c>
      <c r="N1160" s="19">
        <f t="shared" si="236"/>
        <v>350</v>
      </c>
      <c r="O1160" s="20">
        <v>1</v>
      </c>
      <c r="P1160" s="20">
        <f>IFERROR(VLOOKUP(F1160,Sheet2!$A:$F,4,0),"")</f>
        <v>919.43</v>
      </c>
      <c r="Q1160" s="20">
        <f>IFERROR(VLOOKUP(F1160,Sheet2!$A:$F,5,0),"")</f>
        <v>948.3</v>
      </c>
      <c r="R1160" s="20">
        <f>IFERROR(VLOOKUP(F1160,Sheet2!$A:$F,6,0),"")</f>
        <v>1030.25</v>
      </c>
      <c r="S1160" s="48">
        <f t="shared" si="237"/>
        <v>137914.5</v>
      </c>
      <c r="T1160" s="48">
        <f t="shared" si="238"/>
        <v>142245</v>
      </c>
      <c r="U1160" s="48">
        <f t="shared" si="239"/>
        <v>51512.5</v>
      </c>
      <c r="V1160" s="48">
        <f t="shared" si="240"/>
        <v>331672</v>
      </c>
      <c r="W1160" s="48">
        <f t="shared" si="241"/>
        <v>168525</v>
      </c>
      <c r="X1160" s="48">
        <f t="shared" si="242"/>
        <v>2362.5</v>
      </c>
      <c r="Y1160" s="48">
        <f t="shared" si="243"/>
        <v>5025.5950000000003</v>
      </c>
      <c r="Z1160" s="48">
        <f t="shared" si="244"/>
        <v>502.55950000000007</v>
      </c>
      <c r="AA1160" s="48">
        <f t="shared" si="245"/>
        <v>5080.8765449999992</v>
      </c>
      <c r="AB1160" s="42">
        <f t="shared" si="246"/>
        <v>513168.53104499995</v>
      </c>
    </row>
    <row r="1161" spans="1:28" x14ac:dyDescent="0.25">
      <c r="A1161" s="41">
        <v>45421</v>
      </c>
      <c r="B1161" s="44" t="str">
        <f t="shared" si="235"/>
        <v>May</v>
      </c>
      <c r="C1161" s="16" t="s">
        <v>105</v>
      </c>
      <c r="D1161" s="16"/>
      <c r="E1161" s="16" t="s">
        <v>106</v>
      </c>
      <c r="F1161" s="16" t="s">
        <v>213</v>
      </c>
      <c r="G1161" s="20" t="str">
        <f>IFERROR(VLOOKUP(F1161,Sheet2!A:F,2,0),"")</f>
        <v>Malwa</v>
      </c>
      <c r="H1161" s="44">
        <f>IFERROR(VLOOKUP(F1161,Sheet2!A:G,7,0),"")</f>
        <v>50</v>
      </c>
      <c r="I1161" s="56">
        <f t="shared" si="247"/>
        <v>1575</v>
      </c>
      <c r="J1161" s="17">
        <v>44</v>
      </c>
      <c r="K1161" s="21">
        <v>150</v>
      </c>
      <c r="L1161" s="21">
        <v>150</v>
      </c>
      <c r="M1161" s="21">
        <v>50</v>
      </c>
      <c r="N1161" s="19">
        <f t="shared" si="236"/>
        <v>350</v>
      </c>
      <c r="O1161" s="20">
        <v>1</v>
      </c>
      <c r="P1161" s="20">
        <f>IFERROR(VLOOKUP(F1161,Sheet2!$A:$F,4,0),"")</f>
        <v>919.43</v>
      </c>
      <c r="Q1161" s="20">
        <f>IFERROR(VLOOKUP(F1161,Sheet2!$A:$F,5,0),"")</f>
        <v>948.3</v>
      </c>
      <c r="R1161" s="20">
        <f>IFERROR(VLOOKUP(F1161,Sheet2!$A:$F,6,0),"")</f>
        <v>1030.25</v>
      </c>
      <c r="S1161" s="48">
        <f t="shared" si="237"/>
        <v>137914.5</v>
      </c>
      <c r="T1161" s="48">
        <f t="shared" si="238"/>
        <v>142245</v>
      </c>
      <c r="U1161" s="48">
        <f t="shared" si="239"/>
        <v>51512.5</v>
      </c>
      <c r="V1161" s="48">
        <f t="shared" si="240"/>
        <v>331672</v>
      </c>
      <c r="W1161" s="48">
        <f t="shared" si="241"/>
        <v>168525</v>
      </c>
      <c r="X1161" s="48">
        <f t="shared" si="242"/>
        <v>2362.5</v>
      </c>
      <c r="Y1161" s="48">
        <f t="shared" si="243"/>
        <v>5025.5950000000003</v>
      </c>
      <c r="Z1161" s="48">
        <f t="shared" si="244"/>
        <v>502.55950000000007</v>
      </c>
      <c r="AA1161" s="48">
        <f t="shared" si="245"/>
        <v>5080.8765449999992</v>
      </c>
      <c r="AB1161" s="42">
        <f t="shared" si="246"/>
        <v>513168.53104499995</v>
      </c>
    </row>
    <row r="1162" spans="1:28" x14ac:dyDescent="0.25">
      <c r="A1162" s="41">
        <v>45421</v>
      </c>
      <c r="B1162" s="44" t="str">
        <f t="shared" si="235"/>
        <v>May</v>
      </c>
      <c r="C1162" s="16" t="s">
        <v>44</v>
      </c>
      <c r="D1162" s="16"/>
      <c r="E1162" s="16" t="s">
        <v>80</v>
      </c>
      <c r="F1162" s="16" t="s">
        <v>221</v>
      </c>
      <c r="G1162" s="20" t="str">
        <f>IFERROR(VLOOKUP(F1162,Sheet2!A:F,2,0),"")</f>
        <v>Jugni Apple Vodka</v>
      </c>
      <c r="H1162" s="44">
        <f>IFERROR(VLOOKUP(F1162,Sheet2!A:G,7,0),"")</f>
        <v>50</v>
      </c>
      <c r="I1162" s="56">
        <f t="shared" si="247"/>
        <v>1800</v>
      </c>
      <c r="J1162" s="17">
        <v>163</v>
      </c>
      <c r="K1162" s="21">
        <v>0</v>
      </c>
      <c r="L1162" s="21">
        <v>400</v>
      </c>
      <c r="M1162" s="21">
        <v>0</v>
      </c>
      <c r="N1162" s="19">
        <f t="shared" si="236"/>
        <v>400</v>
      </c>
      <c r="O1162" s="20">
        <v>1</v>
      </c>
      <c r="P1162" s="20">
        <f>IFERROR(VLOOKUP(F1162,Sheet2!$A:$F,4,0),"")</f>
        <v>919.43</v>
      </c>
      <c r="Q1162" s="20">
        <f>IFERROR(VLOOKUP(F1162,Sheet2!$A:$F,5,0),"")</f>
        <v>948.3</v>
      </c>
      <c r="R1162" s="20">
        <f>IFERROR(VLOOKUP(F1162,Sheet2!$A:$F,6,0),"")</f>
        <v>1030.25</v>
      </c>
      <c r="S1162" s="48">
        <f t="shared" si="237"/>
        <v>0</v>
      </c>
      <c r="T1162" s="48">
        <f t="shared" si="238"/>
        <v>379320</v>
      </c>
      <c r="U1162" s="48">
        <f t="shared" si="239"/>
        <v>0</v>
      </c>
      <c r="V1162" s="48">
        <f t="shared" si="240"/>
        <v>379320</v>
      </c>
      <c r="W1162" s="48">
        <f t="shared" si="241"/>
        <v>192600</v>
      </c>
      <c r="X1162" s="48">
        <f t="shared" si="242"/>
        <v>2700</v>
      </c>
      <c r="Y1162" s="48">
        <f t="shared" si="243"/>
        <v>5746.2</v>
      </c>
      <c r="Z1162" s="48">
        <f t="shared" si="244"/>
        <v>574.62</v>
      </c>
      <c r="AA1162" s="48">
        <f t="shared" si="245"/>
        <v>5809.4081999999999</v>
      </c>
      <c r="AB1162" s="42">
        <f t="shared" si="246"/>
        <v>586750.2281999999</v>
      </c>
    </row>
    <row r="1163" spans="1:28" x14ac:dyDescent="0.25">
      <c r="A1163" s="41">
        <v>45421</v>
      </c>
      <c r="B1163" s="44" t="str">
        <f t="shared" si="235"/>
        <v>May</v>
      </c>
      <c r="C1163" s="16" t="s">
        <v>44</v>
      </c>
      <c r="D1163" s="16"/>
      <c r="E1163" s="16" t="s">
        <v>80</v>
      </c>
      <c r="F1163" s="16" t="s">
        <v>223</v>
      </c>
      <c r="G1163" s="20" t="str">
        <f>IFERROR(VLOOKUP(F1163,Sheet2!A:F,2,0),"")</f>
        <v>Jalwa Mota Santra</v>
      </c>
      <c r="H1163" s="44">
        <f>IFERROR(VLOOKUP(F1163,Sheet2!A:G,7,0),"")</f>
        <v>50</v>
      </c>
      <c r="I1163" s="56">
        <f t="shared" si="247"/>
        <v>1800</v>
      </c>
      <c r="J1163" s="17">
        <v>164</v>
      </c>
      <c r="K1163" s="21">
        <v>400</v>
      </c>
      <c r="L1163" s="21">
        <v>0</v>
      </c>
      <c r="M1163" s="21">
        <v>0</v>
      </c>
      <c r="N1163" s="19">
        <f t="shared" si="236"/>
        <v>400</v>
      </c>
      <c r="O1163" s="20">
        <v>1</v>
      </c>
      <c r="P1163" s="20">
        <f>IFERROR(VLOOKUP(F1163,Sheet2!$A:$F,4,0),"")</f>
        <v>919.43</v>
      </c>
      <c r="Q1163" s="20">
        <f>IFERROR(VLOOKUP(F1163,Sheet2!$A:$F,5,0),"")</f>
        <v>948.3</v>
      </c>
      <c r="R1163" s="20">
        <f>IFERROR(VLOOKUP(F1163,Sheet2!$A:$F,6,0),"")</f>
        <v>1030.25</v>
      </c>
      <c r="S1163" s="48">
        <f t="shared" si="237"/>
        <v>367772</v>
      </c>
      <c r="T1163" s="48">
        <f t="shared" si="238"/>
        <v>0</v>
      </c>
      <c r="U1163" s="48">
        <f t="shared" si="239"/>
        <v>0</v>
      </c>
      <c r="V1163" s="48">
        <f t="shared" si="240"/>
        <v>367772</v>
      </c>
      <c r="W1163" s="48">
        <f t="shared" si="241"/>
        <v>192600</v>
      </c>
      <c r="X1163" s="48">
        <f t="shared" si="242"/>
        <v>2700</v>
      </c>
      <c r="Y1163" s="48">
        <f t="shared" si="243"/>
        <v>5630.72</v>
      </c>
      <c r="Z1163" s="48">
        <f t="shared" si="244"/>
        <v>563.072</v>
      </c>
      <c r="AA1163" s="48">
        <f t="shared" si="245"/>
        <v>5692.6579200000006</v>
      </c>
      <c r="AB1163" s="42">
        <f t="shared" si="246"/>
        <v>574958.44992000004</v>
      </c>
    </row>
    <row r="1164" spans="1:28" x14ac:dyDescent="0.25">
      <c r="A1164" s="41">
        <v>45421</v>
      </c>
      <c r="B1164" s="44" t="str">
        <f t="shared" si="235"/>
        <v>May</v>
      </c>
      <c r="C1164" s="16" t="s">
        <v>44</v>
      </c>
      <c r="D1164" s="16"/>
      <c r="E1164" s="16" t="s">
        <v>80</v>
      </c>
      <c r="F1164" s="16" t="s">
        <v>221</v>
      </c>
      <c r="G1164" s="20" t="str">
        <f>IFERROR(VLOOKUP(F1164,Sheet2!A:F,2,0),"")</f>
        <v>Jugni Apple Vodka</v>
      </c>
      <c r="H1164" s="44">
        <f>IFERROR(VLOOKUP(F1164,Sheet2!A:G,7,0),"")</f>
        <v>50</v>
      </c>
      <c r="I1164" s="56">
        <f t="shared" si="247"/>
        <v>2700</v>
      </c>
      <c r="J1164" s="17">
        <v>165</v>
      </c>
      <c r="K1164" s="21">
        <v>600</v>
      </c>
      <c r="L1164" s="21">
        <v>0</v>
      </c>
      <c r="M1164" s="21">
        <v>0</v>
      </c>
      <c r="N1164" s="19">
        <f t="shared" si="236"/>
        <v>600</v>
      </c>
      <c r="O1164" s="20">
        <v>1</v>
      </c>
      <c r="P1164" s="20">
        <f>IFERROR(VLOOKUP(F1164,Sheet2!$A:$F,4,0),"")</f>
        <v>919.43</v>
      </c>
      <c r="Q1164" s="20">
        <f>IFERROR(VLOOKUP(F1164,Sheet2!$A:$F,5,0),"")</f>
        <v>948.3</v>
      </c>
      <c r="R1164" s="20">
        <f>IFERROR(VLOOKUP(F1164,Sheet2!$A:$F,6,0),"")</f>
        <v>1030.25</v>
      </c>
      <c r="S1164" s="48">
        <f t="shared" si="237"/>
        <v>551658</v>
      </c>
      <c r="T1164" s="48">
        <f t="shared" si="238"/>
        <v>0</v>
      </c>
      <c r="U1164" s="48">
        <f t="shared" si="239"/>
        <v>0</v>
      </c>
      <c r="V1164" s="48">
        <f t="shared" si="240"/>
        <v>551658</v>
      </c>
      <c r="W1164" s="48">
        <f t="shared" si="241"/>
        <v>288900</v>
      </c>
      <c r="X1164" s="48">
        <f t="shared" si="242"/>
        <v>4050</v>
      </c>
      <c r="Y1164" s="48">
        <f t="shared" si="243"/>
        <v>8446.08</v>
      </c>
      <c r="Z1164" s="48">
        <f t="shared" si="244"/>
        <v>844.60800000000006</v>
      </c>
      <c r="AA1164" s="48">
        <f t="shared" si="245"/>
        <v>8538.9868800000004</v>
      </c>
      <c r="AB1164" s="42">
        <f t="shared" si="246"/>
        <v>862437.67487999995</v>
      </c>
    </row>
    <row r="1165" spans="1:28" x14ac:dyDescent="0.25">
      <c r="A1165" s="41">
        <v>45421</v>
      </c>
      <c r="B1165" s="44" t="str">
        <f t="shared" si="235"/>
        <v>May</v>
      </c>
      <c r="C1165" s="16" t="s">
        <v>44</v>
      </c>
      <c r="D1165" s="16"/>
      <c r="E1165" s="16" t="s">
        <v>160</v>
      </c>
      <c r="F1165" s="16" t="s">
        <v>221</v>
      </c>
      <c r="G1165" s="20" t="str">
        <f>IFERROR(VLOOKUP(F1165,Sheet2!A:F,2,0),"")</f>
        <v>Jugni Apple Vodka</v>
      </c>
      <c r="H1165" s="44">
        <f>IFERROR(VLOOKUP(F1165,Sheet2!A:G,7,0),"")</f>
        <v>50</v>
      </c>
      <c r="I1165" s="56">
        <f t="shared" si="247"/>
        <v>900</v>
      </c>
      <c r="J1165" s="17">
        <v>166</v>
      </c>
      <c r="K1165" s="21">
        <v>0</v>
      </c>
      <c r="L1165" s="21">
        <v>200</v>
      </c>
      <c r="M1165" s="21">
        <v>0</v>
      </c>
      <c r="N1165" s="19">
        <f t="shared" si="236"/>
        <v>200</v>
      </c>
      <c r="O1165" s="20">
        <v>1</v>
      </c>
      <c r="P1165" s="20">
        <f>IFERROR(VLOOKUP(F1165,Sheet2!$A:$F,4,0),"")</f>
        <v>919.43</v>
      </c>
      <c r="Q1165" s="20">
        <f>IFERROR(VLOOKUP(F1165,Sheet2!$A:$F,5,0),"")</f>
        <v>948.3</v>
      </c>
      <c r="R1165" s="20">
        <f>IFERROR(VLOOKUP(F1165,Sheet2!$A:$F,6,0),"")</f>
        <v>1030.25</v>
      </c>
      <c r="S1165" s="48">
        <f t="shared" si="237"/>
        <v>0</v>
      </c>
      <c r="T1165" s="48">
        <f t="shared" si="238"/>
        <v>189660</v>
      </c>
      <c r="U1165" s="48">
        <f t="shared" si="239"/>
        <v>0</v>
      </c>
      <c r="V1165" s="48">
        <f t="shared" si="240"/>
        <v>189660</v>
      </c>
      <c r="W1165" s="48">
        <f t="shared" si="241"/>
        <v>96300</v>
      </c>
      <c r="X1165" s="48">
        <f t="shared" si="242"/>
        <v>1350</v>
      </c>
      <c r="Y1165" s="48">
        <f t="shared" si="243"/>
        <v>2873.1</v>
      </c>
      <c r="Z1165" s="48">
        <f t="shared" si="244"/>
        <v>287.31</v>
      </c>
      <c r="AA1165" s="48">
        <f t="shared" si="245"/>
        <v>2904.7040999999999</v>
      </c>
      <c r="AB1165" s="42">
        <f t="shared" si="246"/>
        <v>293375.11409999995</v>
      </c>
    </row>
    <row r="1166" spans="1:28" x14ac:dyDescent="0.25">
      <c r="A1166" s="41">
        <v>45421</v>
      </c>
      <c r="B1166" s="44" t="str">
        <f t="shared" si="235"/>
        <v>May</v>
      </c>
      <c r="C1166" s="16" t="s">
        <v>44</v>
      </c>
      <c r="D1166" s="16"/>
      <c r="E1166" s="16" t="s">
        <v>160</v>
      </c>
      <c r="F1166" s="16" t="s">
        <v>221</v>
      </c>
      <c r="G1166" s="20" t="str">
        <f>IFERROR(VLOOKUP(F1166,Sheet2!A:F,2,0),"")</f>
        <v>Jugni Apple Vodka</v>
      </c>
      <c r="H1166" s="44">
        <f>IFERROR(VLOOKUP(F1166,Sheet2!A:G,7,0),"")</f>
        <v>50</v>
      </c>
      <c r="I1166" s="56">
        <f t="shared" si="247"/>
        <v>900</v>
      </c>
      <c r="J1166" s="17">
        <v>167</v>
      </c>
      <c r="K1166" s="21">
        <v>200</v>
      </c>
      <c r="L1166" s="21">
        <v>0</v>
      </c>
      <c r="M1166" s="21">
        <v>0</v>
      </c>
      <c r="N1166" s="19">
        <f t="shared" si="236"/>
        <v>200</v>
      </c>
      <c r="O1166" s="20">
        <v>1</v>
      </c>
      <c r="P1166" s="20">
        <f>IFERROR(VLOOKUP(F1166,Sheet2!$A:$F,4,0),"")</f>
        <v>919.43</v>
      </c>
      <c r="Q1166" s="20">
        <f>IFERROR(VLOOKUP(F1166,Sheet2!$A:$F,5,0),"")</f>
        <v>948.3</v>
      </c>
      <c r="R1166" s="20">
        <f>IFERROR(VLOOKUP(F1166,Sheet2!$A:$F,6,0),"")</f>
        <v>1030.25</v>
      </c>
      <c r="S1166" s="48">
        <f t="shared" si="237"/>
        <v>183886</v>
      </c>
      <c r="T1166" s="48">
        <f t="shared" si="238"/>
        <v>0</v>
      </c>
      <c r="U1166" s="48">
        <f t="shared" si="239"/>
        <v>0</v>
      </c>
      <c r="V1166" s="48">
        <f t="shared" si="240"/>
        <v>183886</v>
      </c>
      <c r="W1166" s="48">
        <f t="shared" si="241"/>
        <v>96300</v>
      </c>
      <c r="X1166" s="48">
        <f t="shared" si="242"/>
        <v>1350</v>
      </c>
      <c r="Y1166" s="48">
        <f t="shared" si="243"/>
        <v>2815.36</v>
      </c>
      <c r="Z1166" s="48">
        <f t="shared" si="244"/>
        <v>281.536</v>
      </c>
      <c r="AA1166" s="48">
        <f t="shared" si="245"/>
        <v>2846.3289600000003</v>
      </c>
      <c r="AB1166" s="42">
        <f t="shared" si="246"/>
        <v>287479.22496000002</v>
      </c>
    </row>
    <row r="1167" spans="1:28" x14ac:dyDescent="0.25">
      <c r="A1167" s="41">
        <v>45421</v>
      </c>
      <c r="B1167" s="44" t="str">
        <f t="shared" si="235"/>
        <v>May</v>
      </c>
      <c r="C1167" s="16" t="s">
        <v>44</v>
      </c>
      <c r="D1167" s="16"/>
      <c r="E1167" s="16" t="s">
        <v>160</v>
      </c>
      <c r="F1167" s="16" t="s">
        <v>223</v>
      </c>
      <c r="G1167" s="20" t="str">
        <f>IFERROR(VLOOKUP(F1167,Sheet2!A:F,2,0),"")</f>
        <v>Jalwa Mota Santra</v>
      </c>
      <c r="H1167" s="44">
        <f>IFERROR(VLOOKUP(F1167,Sheet2!A:G,7,0),"")</f>
        <v>50</v>
      </c>
      <c r="I1167" s="56">
        <f t="shared" si="247"/>
        <v>1800</v>
      </c>
      <c r="J1167" s="17">
        <v>168</v>
      </c>
      <c r="K1167" s="21">
        <v>0</v>
      </c>
      <c r="L1167" s="21">
        <v>400</v>
      </c>
      <c r="M1167" s="21">
        <v>0</v>
      </c>
      <c r="N1167" s="19">
        <f t="shared" si="236"/>
        <v>400</v>
      </c>
      <c r="O1167" s="20">
        <v>1</v>
      </c>
      <c r="P1167" s="20">
        <f>IFERROR(VLOOKUP(F1167,Sheet2!$A:$F,4,0),"")</f>
        <v>919.43</v>
      </c>
      <c r="Q1167" s="20">
        <f>IFERROR(VLOOKUP(F1167,Sheet2!$A:$F,5,0),"")</f>
        <v>948.3</v>
      </c>
      <c r="R1167" s="20">
        <f>IFERROR(VLOOKUP(F1167,Sheet2!$A:$F,6,0),"")</f>
        <v>1030.25</v>
      </c>
      <c r="S1167" s="48">
        <f t="shared" si="237"/>
        <v>0</v>
      </c>
      <c r="T1167" s="48">
        <f t="shared" si="238"/>
        <v>379320</v>
      </c>
      <c r="U1167" s="48">
        <f t="shared" si="239"/>
        <v>0</v>
      </c>
      <c r="V1167" s="48">
        <f t="shared" si="240"/>
        <v>379320</v>
      </c>
      <c r="W1167" s="48">
        <f t="shared" si="241"/>
        <v>192600</v>
      </c>
      <c r="X1167" s="48">
        <f t="shared" si="242"/>
        <v>2700</v>
      </c>
      <c r="Y1167" s="48">
        <f t="shared" si="243"/>
        <v>5746.2</v>
      </c>
      <c r="Z1167" s="48">
        <f t="shared" si="244"/>
        <v>574.62</v>
      </c>
      <c r="AA1167" s="48">
        <f t="shared" si="245"/>
        <v>5809.4081999999999</v>
      </c>
      <c r="AB1167" s="42">
        <f t="shared" si="246"/>
        <v>586750.2281999999</v>
      </c>
    </row>
    <row r="1168" spans="1:28" x14ac:dyDescent="0.25">
      <c r="A1168" s="41">
        <v>45421</v>
      </c>
      <c r="B1168" s="44" t="str">
        <f t="shared" si="235"/>
        <v>May</v>
      </c>
      <c r="C1168" s="16" t="s">
        <v>44</v>
      </c>
      <c r="D1168" s="16"/>
      <c r="E1168" s="16" t="s">
        <v>160</v>
      </c>
      <c r="F1168" s="16" t="s">
        <v>223</v>
      </c>
      <c r="G1168" s="20" t="str">
        <f>IFERROR(VLOOKUP(F1168,Sheet2!A:F,2,0),"")</f>
        <v>Jalwa Mota Santra</v>
      </c>
      <c r="H1168" s="44">
        <f>IFERROR(VLOOKUP(F1168,Sheet2!A:G,7,0),"")</f>
        <v>50</v>
      </c>
      <c r="I1168" s="56">
        <f t="shared" si="247"/>
        <v>2700</v>
      </c>
      <c r="J1168" s="17">
        <v>169</v>
      </c>
      <c r="K1168" s="21">
        <v>600</v>
      </c>
      <c r="L1168" s="21">
        <v>0</v>
      </c>
      <c r="M1168" s="21">
        <v>0</v>
      </c>
      <c r="N1168" s="19">
        <f t="shared" si="236"/>
        <v>600</v>
      </c>
      <c r="O1168" s="20">
        <v>1</v>
      </c>
      <c r="P1168" s="20">
        <f>IFERROR(VLOOKUP(F1168,Sheet2!$A:$F,4,0),"")</f>
        <v>919.43</v>
      </c>
      <c r="Q1168" s="20">
        <f>IFERROR(VLOOKUP(F1168,Sheet2!$A:$F,5,0),"")</f>
        <v>948.3</v>
      </c>
      <c r="R1168" s="20">
        <f>IFERROR(VLOOKUP(F1168,Sheet2!$A:$F,6,0),"")</f>
        <v>1030.25</v>
      </c>
      <c r="S1168" s="48">
        <f t="shared" si="237"/>
        <v>551658</v>
      </c>
      <c r="T1168" s="48">
        <f t="shared" si="238"/>
        <v>0</v>
      </c>
      <c r="U1168" s="48">
        <f t="shared" si="239"/>
        <v>0</v>
      </c>
      <c r="V1168" s="48">
        <f t="shared" si="240"/>
        <v>551658</v>
      </c>
      <c r="W1168" s="48">
        <f t="shared" si="241"/>
        <v>288900</v>
      </c>
      <c r="X1168" s="48">
        <f t="shared" si="242"/>
        <v>4050</v>
      </c>
      <c r="Y1168" s="48">
        <f t="shared" si="243"/>
        <v>8446.08</v>
      </c>
      <c r="Z1168" s="48">
        <f t="shared" si="244"/>
        <v>844.60800000000006</v>
      </c>
      <c r="AA1168" s="48">
        <f t="shared" si="245"/>
        <v>8538.9868800000004</v>
      </c>
      <c r="AB1168" s="42">
        <f t="shared" si="246"/>
        <v>862437.67487999995</v>
      </c>
    </row>
    <row r="1169" spans="1:28" x14ac:dyDescent="0.25">
      <c r="A1169" s="41">
        <v>45421</v>
      </c>
      <c r="B1169" s="44" t="str">
        <f t="shared" si="235"/>
        <v>May</v>
      </c>
      <c r="C1169" s="16" t="s">
        <v>44</v>
      </c>
      <c r="D1169" s="16"/>
      <c r="E1169" s="16" t="s">
        <v>79</v>
      </c>
      <c r="F1169" s="16" t="s">
        <v>223</v>
      </c>
      <c r="G1169" s="20" t="str">
        <f>IFERROR(VLOOKUP(F1169,Sheet2!A:F,2,0),"")</f>
        <v>Jalwa Mota Santra</v>
      </c>
      <c r="H1169" s="44">
        <f>IFERROR(VLOOKUP(F1169,Sheet2!A:G,7,0),"")</f>
        <v>50</v>
      </c>
      <c r="I1169" s="56">
        <f t="shared" si="247"/>
        <v>1800</v>
      </c>
      <c r="J1169" s="17">
        <v>170</v>
      </c>
      <c r="K1169" s="21">
        <v>0</v>
      </c>
      <c r="L1169" s="21">
        <v>0</v>
      </c>
      <c r="M1169" s="21">
        <v>400</v>
      </c>
      <c r="N1169" s="19">
        <f t="shared" si="236"/>
        <v>400</v>
      </c>
      <c r="O1169" s="20">
        <v>1</v>
      </c>
      <c r="P1169" s="20">
        <f>IFERROR(VLOOKUP(F1169,Sheet2!$A:$F,4,0),"")</f>
        <v>919.43</v>
      </c>
      <c r="Q1169" s="20">
        <f>IFERROR(VLOOKUP(F1169,Sheet2!$A:$F,5,0),"")</f>
        <v>948.3</v>
      </c>
      <c r="R1169" s="20">
        <f>IFERROR(VLOOKUP(F1169,Sheet2!$A:$F,6,0),"")</f>
        <v>1030.25</v>
      </c>
      <c r="S1169" s="48">
        <f t="shared" si="237"/>
        <v>0</v>
      </c>
      <c r="T1169" s="48">
        <f t="shared" si="238"/>
        <v>0</v>
      </c>
      <c r="U1169" s="48">
        <f t="shared" si="239"/>
        <v>412100</v>
      </c>
      <c r="V1169" s="48">
        <f t="shared" si="240"/>
        <v>412100</v>
      </c>
      <c r="W1169" s="48">
        <f t="shared" si="241"/>
        <v>192600</v>
      </c>
      <c r="X1169" s="48">
        <f t="shared" si="242"/>
        <v>2700</v>
      </c>
      <c r="Y1169" s="48">
        <f t="shared" si="243"/>
        <v>6074</v>
      </c>
      <c r="Z1169" s="48">
        <f t="shared" si="244"/>
        <v>607.4</v>
      </c>
      <c r="AA1169" s="48">
        <f t="shared" si="245"/>
        <v>6140.8140000000003</v>
      </c>
      <c r="AB1169" s="42">
        <f t="shared" si="246"/>
        <v>620222.21400000004</v>
      </c>
    </row>
    <row r="1170" spans="1:28" x14ac:dyDescent="0.25">
      <c r="A1170" s="41">
        <v>45421</v>
      </c>
      <c r="B1170" s="44" t="str">
        <f t="shared" si="235"/>
        <v>May</v>
      </c>
      <c r="C1170" s="16" t="s">
        <v>44</v>
      </c>
      <c r="D1170" s="16"/>
      <c r="E1170" s="16" t="s">
        <v>79</v>
      </c>
      <c r="F1170" s="16" t="s">
        <v>223</v>
      </c>
      <c r="G1170" s="20" t="str">
        <f>IFERROR(VLOOKUP(F1170,Sheet2!A:F,2,0),"")</f>
        <v>Jalwa Mota Santra</v>
      </c>
      <c r="H1170" s="44">
        <f>IFERROR(VLOOKUP(F1170,Sheet2!A:G,7,0),"")</f>
        <v>50</v>
      </c>
      <c r="I1170" s="56">
        <f t="shared" si="247"/>
        <v>1800</v>
      </c>
      <c r="J1170" s="17">
        <v>171</v>
      </c>
      <c r="K1170" s="21">
        <v>0</v>
      </c>
      <c r="L1170" s="21">
        <v>400</v>
      </c>
      <c r="M1170" s="21">
        <v>0</v>
      </c>
      <c r="N1170" s="19">
        <f t="shared" si="236"/>
        <v>400</v>
      </c>
      <c r="O1170" s="20">
        <v>1</v>
      </c>
      <c r="P1170" s="20">
        <f>IFERROR(VLOOKUP(F1170,Sheet2!$A:$F,4,0),"")</f>
        <v>919.43</v>
      </c>
      <c r="Q1170" s="20">
        <f>IFERROR(VLOOKUP(F1170,Sheet2!$A:$F,5,0),"")</f>
        <v>948.3</v>
      </c>
      <c r="R1170" s="20">
        <f>IFERROR(VLOOKUP(F1170,Sheet2!$A:$F,6,0),"")</f>
        <v>1030.25</v>
      </c>
      <c r="S1170" s="48">
        <f t="shared" si="237"/>
        <v>0</v>
      </c>
      <c r="T1170" s="48">
        <f t="shared" si="238"/>
        <v>379320</v>
      </c>
      <c r="U1170" s="48">
        <f t="shared" si="239"/>
        <v>0</v>
      </c>
      <c r="V1170" s="48">
        <f t="shared" si="240"/>
        <v>379320</v>
      </c>
      <c r="W1170" s="48">
        <f t="shared" si="241"/>
        <v>192600</v>
      </c>
      <c r="X1170" s="48">
        <f t="shared" si="242"/>
        <v>2700</v>
      </c>
      <c r="Y1170" s="48">
        <f t="shared" si="243"/>
        <v>5746.2</v>
      </c>
      <c r="Z1170" s="48">
        <f t="shared" si="244"/>
        <v>574.62</v>
      </c>
      <c r="AA1170" s="48">
        <f t="shared" si="245"/>
        <v>5809.4081999999999</v>
      </c>
      <c r="AB1170" s="42">
        <f t="shared" si="246"/>
        <v>586750.2281999999</v>
      </c>
    </row>
    <row r="1171" spans="1:28" x14ac:dyDescent="0.25">
      <c r="A1171" s="41">
        <v>45421</v>
      </c>
      <c r="B1171" s="44" t="str">
        <f t="shared" si="235"/>
        <v>May</v>
      </c>
      <c r="C1171" s="16" t="s">
        <v>44</v>
      </c>
      <c r="D1171" s="16"/>
      <c r="E1171" s="16" t="s">
        <v>79</v>
      </c>
      <c r="F1171" s="16" t="s">
        <v>223</v>
      </c>
      <c r="G1171" s="20" t="str">
        <f>IFERROR(VLOOKUP(F1171,Sheet2!A:F,2,0),"")</f>
        <v>Jalwa Mota Santra</v>
      </c>
      <c r="H1171" s="44">
        <f>IFERROR(VLOOKUP(F1171,Sheet2!A:G,7,0),"")</f>
        <v>50</v>
      </c>
      <c r="I1171" s="56">
        <f t="shared" si="247"/>
        <v>2700</v>
      </c>
      <c r="J1171" s="17">
        <v>172</v>
      </c>
      <c r="K1171" s="21">
        <v>600</v>
      </c>
      <c r="L1171" s="21">
        <v>0</v>
      </c>
      <c r="M1171" s="21">
        <v>0</v>
      </c>
      <c r="N1171" s="19">
        <f t="shared" si="236"/>
        <v>600</v>
      </c>
      <c r="O1171" s="20">
        <v>1</v>
      </c>
      <c r="P1171" s="20">
        <f>IFERROR(VLOOKUP(F1171,Sheet2!$A:$F,4,0),"")</f>
        <v>919.43</v>
      </c>
      <c r="Q1171" s="20">
        <f>IFERROR(VLOOKUP(F1171,Sheet2!$A:$F,5,0),"")</f>
        <v>948.3</v>
      </c>
      <c r="R1171" s="20">
        <f>IFERROR(VLOOKUP(F1171,Sheet2!$A:$F,6,0),"")</f>
        <v>1030.25</v>
      </c>
      <c r="S1171" s="48">
        <f t="shared" si="237"/>
        <v>551658</v>
      </c>
      <c r="T1171" s="48">
        <f t="shared" si="238"/>
        <v>0</v>
      </c>
      <c r="U1171" s="48">
        <f t="shared" si="239"/>
        <v>0</v>
      </c>
      <c r="V1171" s="48">
        <f t="shared" si="240"/>
        <v>551658</v>
      </c>
      <c r="W1171" s="48">
        <f t="shared" si="241"/>
        <v>288900</v>
      </c>
      <c r="X1171" s="48">
        <f t="shared" si="242"/>
        <v>4050</v>
      </c>
      <c r="Y1171" s="48">
        <f t="shared" si="243"/>
        <v>8446.08</v>
      </c>
      <c r="Z1171" s="48">
        <f t="shared" si="244"/>
        <v>844.60800000000006</v>
      </c>
      <c r="AA1171" s="48">
        <f t="shared" si="245"/>
        <v>8538.9868800000004</v>
      </c>
      <c r="AB1171" s="42">
        <f t="shared" si="246"/>
        <v>862437.67487999995</v>
      </c>
    </row>
    <row r="1172" spans="1:28" x14ac:dyDescent="0.25">
      <c r="A1172" s="41">
        <v>45422</v>
      </c>
      <c r="B1172" s="44" t="str">
        <f t="shared" si="235"/>
        <v>May</v>
      </c>
      <c r="C1172" s="16" t="s">
        <v>60</v>
      </c>
      <c r="D1172" s="16"/>
      <c r="E1172" s="16" t="s">
        <v>101</v>
      </c>
      <c r="F1172" s="16" t="s">
        <v>213</v>
      </c>
      <c r="G1172" s="20" t="str">
        <f>IFERROR(VLOOKUP(F1172,Sheet2!A:F,2,0),"")</f>
        <v>Malwa</v>
      </c>
      <c r="H1172" s="44">
        <f>IFERROR(VLOOKUP(F1172,Sheet2!A:G,7,0),"")</f>
        <v>50</v>
      </c>
      <c r="I1172" s="56">
        <f t="shared" si="247"/>
        <v>1989</v>
      </c>
      <c r="J1172" s="17">
        <v>54</v>
      </c>
      <c r="K1172" s="21">
        <v>200</v>
      </c>
      <c r="L1172" s="21">
        <v>200</v>
      </c>
      <c r="M1172" s="21">
        <v>42</v>
      </c>
      <c r="N1172" s="19">
        <f t="shared" si="236"/>
        <v>442</v>
      </c>
      <c r="O1172" s="20">
        <v>1</v>
      </c>
      <c r="P1172" s="20">
        <f>IFERROR(VLOOKUP(F1172,Sheet2!$A:$F,4,0),"")</f>
        <v>919.43</v>
      </c>
      <c r="Q1172" s="20">
        <f>IFERROR(VLOOKUP(F1172,Sheet2!$A:$F,5,0),"")</f>
        <v>948.3</v>
      </c>
      <c r="R1172" s="20">
        <f>IFERROR(VLOOKUP(F1172,Sheet2!$A:$F,6,0),"")</f>
        <v>1030.25</v>
      </c>
      <c r="S1172" s="48">
        <f t="shared" si="237"/>
        <v>183886</v>
      </c>
      <c r="T1172" s="48">
        <f t="shared" si="238"/>
        <v>189660</v>
      </c>
      <c r="U1172" s="48">
        <f t="shared" si="239"/>
        <v>43270.5</v>
      </c>
      <c r="V1172" s="48">
        <f t="shared" si="240"/>
        <v>416816.5</v>
      </c>
      <c r="W1172" s="48">
        <f t="shared" si="241"/>
        <v>212823</v>
      </c>
      <c r="X1172" s="48">
        <f t="shared" si="242"/>
        <v>2983.5</v>
      </c>
      <c r="Y1172" s="48">
        <f t="shared" si="243"/>
        <v>6326.2300000000005</v>
      </c>
      <c r="Z1172" s="48">
        <f t="shared" si="244"/>
        <v>632.62300000000005</v>
      </c>
      <c r="AA1172" s="48">
        <f t="shared" si="245"/>
        <v>6395.8185300000005</v>
      </c>
      <c r="AB1172" s="42">
        <f t="shared" si="246"/>
        <v>645977.67153000005</v>
      </c>
    </row>
    <row r="1173" spans="1:28" x14ac:dyDescent="0.25">
      <c r="A1173" s="41">
        <v>45422</v>
      </c>
      <c r="B1173" s="44" t="str">
        <f t="shared" si="235"/>
        <v>May</v>
      </c>
      <c r="C1173" s="16" t="s">
        <v>53</v>
      </c>
      <c r="D1173" s="16"/>
      <c r="E1173" s="16" t="s">
        <v>153</v>
      </c>
      <c r="F1173" s="16" t="s">
        <v>213</v>
      </c>
      <c r="G1173" s="20" t="str">
        <f>IFERROR(VLOOKUP(F1173,Sheet2!A:F,2,0),"")</f>
        <v>Malwa</v>
      </c>
      <c r="H1173" s="44">
        <f>IFERROR(VLOOKUP(F1173,Sheet2!A:G,7,0),"")</f>
        <v>50</v>
      </c>
      <c r="I1173" s="56">
        <f t="shared" si="247"/>
        <v>900</v>
      </c>
      <c r="J1173" s="17">
        <v>123</v>
      </c>
      <c r="K1173" s="21">
        <v>200</v>
      </c>
      <c r="L1173" s="21">
        <v>0</v>
      </c>
      <c r="M1173" s="21">
        <v>0</v>
      </c>
      <c r="N1173" s="19">
        <f t="shared" si="236"/>
        <v>200</v>
      </c>
      <c r="O1173" s="20">
        <v>1</v>
      </c>
      <c r="P1173" s="20">
        <f>IFERROR(VLOOKUP(F1173,Sheet2!$A:$F,4,0),"")</f>
        <v>919.43</v>
      </c>
      <c r="Q1173" s="20">
        <f>IFERROR(VLOOKUP(F1173,Sheet2!$A:$F,5,0),"")</f>
        <v>948.3</v>
      </c>
      <c r="R1173" s="20">
        <f>IFERROR(VLOOKUP(F1173,Sheet2!$A:$F,6,0),"")</f>
        <v>1030.25</v>
      </c>
      <c r="S1173" s="48">
        <f t="shared" si="237"/>
        <v>183886</v>
      </c>
      <c r="T1173" s="48">
        <f t="shared" si="238"/>
        <v>0</v>
      </c>
      <c r="U1173" s="48">
        <f t="shared" si="239"/>
        <v>0</v>
      </c>
      <c r="V1173" s="48">
        <f t="shared" si="240"/>
        <v>183886</v>
      </c>
      <c r="W1173" s="48">
        <f t="shared" si="241"/>
        <v>96300</v>
      </c>
      <c r="X1173" s="48">
        <f t="shared" si="242"/>
        <v>1350</v>
      </c>
      <c r="Y1173" s="48">
        <f t="shared" si="243"/>
        <v>2815.36</v>
      </c>
      <c r="Z1173" s="48">
        <f t="shared" si="244"/>
        <v>281.536</v>
      </c>
      <c r="AA1173" s="48">
        <f t="shared" si="245"/>
        <v>2846.3289600000003</v>
      </c>
      <c r="AB1173" s="42">
        <f t="shared" si="246"/>
        <v>287479.22496000002</v>
      </c>
    </row>
    <row r="1174" spans="1:28" x14ac:dyDescent="0.25">
      <c r="A1174" s="41">
        <v>45422</v>
      </c>
      <c r="B1174" s="44" t="str">
        <f t="shared" si="235"/>
        <v>May</v>
      </c>
      <c r="C1174" s="16" t="s">
        <v>3</v>
      </c>
      <c r="D1174" s="16"/>
      <c r="E1174" s="16" t="s">
        <v>33</v>
      </c>
      <c r="F1174" s="16" t="s">
        <v>221</v>
      </c>
      <c r="G1174" s="20" t="str">
        <f>IFERROR(VLOOKUP(F1174,Sheet2!A:F,2,0),"")</f>
        <v>Jugni Apple Vodka</v>
      </c>
      <c r="H1174" s="44">
        <f>IFERROR(VLOOKUP(F1174,Sheet2!A:G,7,0),"")</f>
        <v>50</v>
      </c>
      <c r="I1174" s="56">
        <f t="shared" si="247"/>
        <v>900</v>
      </c>
      <c r="J1174" s="17">
        <v>262</v>
      </c>
      <c r="K1174" s="21">
        <v>100</v>
      </c>
      <c r="L1174" s="21">
        <v>100</v>
      </c>
      <c r="M1174" s="21">
        <v>0</v>
      </c>
      <c r="N1174" s="19">
        <f t="shared" si="236"/>
        <v>200</v>
      </c>
      <c r="O1174" s="20">
        <v>1</v>
      </c>
      <c r="P1174" s="20">
        <f>IFERROR(VLOOKUP(F1174,Sheet2!$A:$F,4,0),"")</f>
        <v>919.43</v>
      </c>
      <c r="Q1174" s="20">
        <f>IFERROR(VLOOKUP(F1174,Sheet2!$A:$F,5,0),"")</f>
        <v>948.3</v>
      </c>
      <c r="R1174" s="20">
        <f>IFERROR(VLOOKUP(F1174,Sheet2!$A:$F,6,0),"")</f>
        <v>1030.25</v>
      </c>
      <c r="S1174" s="48">
        <f t="shared" si="237"/>
        <v>91943</v>
      </c>
      <c r="T1174" s="48">
        <f t="shared" si="238"/>
        <v>94830</v>
      </c>
      <c r="U1174" s="48">
        <f t="shared" si="239"/>
        <v>0</v>
      </c>
      <c r="V1174" s="48">
        <f t="shared" si="240"/>
        <v>186773</v>
      </c>
      <c r="W1174" s="48">
        <f t="shared" si="241"/>
        <v>96300</v>
      </c>
      <c r="X1174" s="48">
        <f t="shared" si="242"/>
        <v>1350</v>
      </c>
      <c r="Y1174" s="48">
        <f t="shared" si="243"/>
        <v>2844.23</v>
      </c>
      <c r="Z1174" s="48">
        <f t="shared" si="244"/>
        <v>284.423</v>
      </c>
      <c r="AA1174" s="48">
        <f t="shared" si="245"/>
        <v>2875.5165299999999</v>
      </c>
      <c r="AB1174" s="42">
        <f t="shared" si="246"/>
        <v>290427.16953000001</v>
      </c>
    </row>
    <row r="1175" spans="1:28" x14ac:dyDescent="0.25">
      <c r="A1175" s="41">
        <v>45422</v>
      </c>
      <c r="B1175" s="44" t="str">
        <f t="shared" si="235"/>
        <v>May</v>
      </c>
      <c r="C1175" s="16" t="s">
        <v>3</v>
      </c>
      <c r="D1175" s="16"/>
      <c r="E1175" s="16" t="s">
        <v>33</v>
      </c>
      <c r="F1175" s="16" t="s">
        <v>216</v>
      </c>
      <c r="G1175" s="20" t="str">
        <f>IFERROR(VLOOKUP(F1175,Sheet2!A:F,2,0),"")</f>
        <v>Jugni Saunfi</v>
      </c>
      <c r="H1175" s="44">
        <f>IFERROR(VLOOKUP(F1175,Sheet2!A:G,7,0),"")</f>
        <v>50</v>
      </c>
      <c r="I1175" s="56">
        <f t="shared" si="247"/>
        <v>3330</v>
      </c>
      <c r="J1175" s="17">
        <v>262</v>
      </c>
      <c r="K1175" s="21">
        <v>500</v>
      </c>
      <c r="L1175" s="21">
        <v>200</v>
      </c>
      <c r="M1175" s="21">
        <v>40</v>
      </c>
      <c r="N1175" s="19">
        <f t="shared" si="236"/>
        <v>740</v>
      </c>
      <c r="O1175" s="20">
        <v>1</v>
      </c>
      <c r="P1175" s="20">
        <f>IFERROR(VLOOKUP(F1175,Sheet2!$A:$F,4,0),"")</f>
        <v>919.43</v>
      </c>
      <c r="Q1175" s="20">
        <f>IFERROR(VLOOKUP(F1175,Sheet2!$A:$F,5,0),"")</f>
        <v>948.3</v>
      </c>
      <c r="R1175" s="20">
        <f>IFERROR(VLOOKUP(F1175,Sheet2!$A:$F,6,0),"")</f>
        <v>1030.25</v>
      </c>
      <c r="S1175" s="48">
        <f t="shared" si="237"/>
        <v>459715</v>
      </c>
      <c r="T1175" s="48">
        <f t="shared" si="238"/>
        <v>189660</v>
      </c>
      <c r="U1175" s="48">
        <f t="shared" si="239"/>
        <v>41210</v>
      </c>
      <c r="V1175" s="48">
        <f t="shared" si="240"/>
        <v>690585</v>
      </c>
      <c r="W1175" s="48">
        <f t="shared" si="241"/>
        <v>356310</v>
      </c>
      <c r="X1175" s="48">
        <f t="shared" si="242"/>
        <v>4995</v>
      </c>
      <c r="Y1175" s="48">
        <f t="shared" si="243"/>
        <v>10518.9</v>
      </c>
      <c r="Z1175" s="48">
        <f t="shared" si="244"/>
        <v>1051.8900000000001</v>
      </c>
      <c r="AA1175" s="48">
        <f t="shared" si="245"/>
        <v>10634.607899999999</v>
      </c>
      <c r="AB1175" s="42">
        <f t="shared" si="246"/>
        <v>1074095.3978999997</v>
      </c>
    </row>
    <row r="1176" spans="1:28" x14ac:dyDescent="0.25">
      <c r="A1176" s="41">
        <v>45422</v>
      </c>
      <c r="B1176" s="44" t="str">
        <f t="shared" si="235"/>
        <v>May</v>
      </c>
      <c r="C1176" s="16" t="s">
        <v>3</v>
      </c>
      <c r="D1176" s="16"/>
      <c r="E1176" s="16" t="s">
        <v>33</v>
      </c>
      <c r="F1176" s="16" t="s">
        <v>217</v>
      </c>
      <c r="G1176" s="20" t="str">
        <f>IFERROR(VLOOKUP(F1176,Sheet2!A:F,2,0),"")</f>
        <v>Dollar Rum</v>
      </c>
      <c r="H1176" s="44">
        <f>IFERROR(VLOOKUP(F1176,Sheet2!A:G,7,0),"")</f>
        <v>65</v>
      </c>
      <c r="I1176" s="56">
        <f t="shared" si="247"/>
        <v>1170</v>
      </c>
      <c r="J1176" s="17">
        <v>262</v>
      </c>
      <c r="K1176" s="21">
        <v>100</v>
      </c>
      <c r="L1176" s="21">
        <v>100</v>
      </c>
      <c r="M1176" s="21">
        <v>0</v>
      </c>
      <c r="N1176" s="19">
        <f t="shared" si="236"/>
        <v>200</v>
      </c>
      <c r="O1176" s="20">
        <v>1</v>
      </c>
      <c r="P1176" s="20">
        <f>IFERROR(VLOOKUP(F1176,Sheet2!$A:$F,4,0),"")</f>
        <v>1161.27</v>
      </c>
      <c r="Q1176" s="20">
        <f>IFERROR(VLOOKUP(F1176,Sheet2!$A:$F,5,0),"")</f>
        <v>1190.1300000000001</v>
      </c>
      <c r="R1176" s="20">
        <f>IFERROR(VLOOKUP(F1176,Sheet2!$A:$F,6,0),"")</f>
        <v>1272.08</v>
      </c>
      <c r="S1176" s="48">
        <f t="shared" si="237"/>
        <v>116127</v>
      </c>
      <c r="T1176" s="48">
        <f t="shared" si="238"/>
        <v>119013.00000000001</v>
      </c>
      <c r="U1176" s="48">
        <f t="shared" si="239"/>
        <v>0</v>
      </c>
      <c r="V1176" s="48">
        <f t="shared" si="240"/>
        <v>235140</v>
      </c>
      <c r="W1176" s="48">
        <f t="shared" si="241"/>
        <v>125190</v>
      </c>
      <c r="X1176" s="48">
        <f t="shared" si="242"/>
        <v>1755</v>
      </c>
      <c r="Y1176" s="48">
        <f t="shared" si="243"/>
        <v>3620.85</v>
      </c>
      <c r="Z1176" s="48">
        <f t="shared" si="244"/>
        <v>362.08500000000004</v>
      </c>
      <c r="AA1176" s="48">
        <f t="shared" si="245"/>
        <v>3660.6793499999999</v>
      </c>
      <c r="AB1176" s="42">
        <f t="shared" si="246"/>
        <v>369728.61434999999</v>
      </c>
    </row>
    <row r="1177" spans="1:28" x14ac:dyDescent="0.25">
      <c r="A1177" s="41">
        <v>45422</v>
      </c>
      <c r="B1177" s="44" t="str">
        <f t="shared" si="235"/>
        <v>May</v>
      </c>
      <c r="C1177" s="16" t="s">
        <v>3</v>
      </c>
      <c r="D1177" s="16"/>
      <c r="E1177" s="16" t="s">
        <v>121</v>
      </c>
      <c r="F1177" s="16" t="s">
        <v>217</v>
      </c>
      <c r="G1177" s="20" t="str">
        <f>IFERROR(VLOOKUP(F1177,Sheet2!A:F,2,0),"")</f>
        <v>Dollar Rum</v>
      </c>
      <c r="H1177" s="44">
        <f>IFERROR(VLOOKUP(F1177,Sheet2!A:G,7,0),"")</f>
        <v>65</v>
      </c>
      <c r="I1177" s="56">
        <f t="shared" si="247"/>
        <v>7020</v>
      </c>
      <c r="J1177" s="17">
        <v>263</v>
      </c>
      <c r="K1177" s="21">
        <v>800</v>
      </c>
      <c r="L1177" s="21">
        <v>100</v>
      </c>
      <c r="M1177" s="21">
        <v>300</v>
      </c>
      <c r="N1177" s="19">
        <f t="shared" si="236"/>
        <v>1200</v>
      </c>
      <c r="O1177" s="20">
        <v>1</v>
      </c>
      <c r="P1177" s="20">
        <f>IFERROR(VLOOKUP(F1177,Sheet2!$A:$F,4,0),"")</f>
        <v>1161.27</v>
      </c>
      <c r="Q1177" s="20">
        <f>IFERROR(VLOOKUP(F1177,Sheet2!$A:$F,5,0),"")</f>
        <v>1190.1300000000001</v>
      </c>
      <c r="R1177" s="20">
        <f>IFERROR(VLOOKUP(F1177,Sheet2!$A:$F,6,0),"")</f>
        <v>1272.08</v>
      </c>
      <c r="S1177" s="48">
        <f t="shared" si="237"/>
        <v>929016</v>
      </c>
      <c r="T1177" s="48">
        <f t="shared" si="238"/>
        <v>119013.00000000001</v>
      </c>
      <c r="U1177" s="48">
        <f t="shared" si="239"/>
        <v>381624</v>
      </c>
      <c r="V1177" s="48">
        <f t="shared" si="240"/>
        <v>1429653</v>
      </c>
      <c r="W1177" s="48">
        <f t="shared" si="241"/>
        <v>751140</v>
      </c>
      <c r="X1177" s="48">
        <f t="shared" si="242"/>
        <v>10530</v>
      </c>
      <c r="Y1177" s="48">
        <f t="shared" si="243"/>
        <v>21913.23</v>
      </c>
      <c r="Z1177" s="48">
        <f t="shared" si="244"/>
        <v>2191.3229999999999</v>
      </c>
      <c r="AA1177" s="48">
        <f t="shared" si="245"/>
        <v>22154.275529999999</v>
      </c>
      <c r="AB1177" s="42">
        <f t="shared" si="246"/>
        <v>2237581.8285300001</v>
      </c>
    </row>
    <row r="1178" spans="1:28" x14ac:dyDescent="0.25">
      <c r="A1178" s="41">
        <v>45422</v>
      </c>
      <c r="B1178" s="44" t="str">
        <f t="shared" si="235"/>
        <v>May</v>
      </c>
      <c r="C1178" s="16" t="s">
        <v>3</v>
      </c>
      <c r="D1178" s="16"/>
      <c r="E1178" s="16" t="s">
        <v>20</v>
      </c>
      <c r="F1178" s="16" t="s">
        <v>216</v>
      </c>
      <c r="G1178" s="20" t="str">
        <f>IFERROR(VLOOKUP(F1178,Sheet2!A:F,2,0),"")</f>
        <v>Jugni Saunfi</v>
      </c>
      <c r="H1178" s="44">
        <f>IFERROR(VLOOKUP(F1178,Sheet2!A:G,7,0),"")</f>
        <v>50</v>
      </c>
      <c r="I1178" s="56">
        <f t="shared" si="247"/>
        <v>5400</v>
      </c>
      <c r="J1178" s="17">
        <v>264</v>
      </c>
      <c r="K1178" s="21">
        <v>600</v>
      </c>
      <c r="L1178" s="21">
        <v>450</v>
      </c>
      <c r="M1178" s="21">
        <v>150</v>
      </c>
      <c r="N1178" s="19">
        <f t="shared" si="236"/>
        <v>1200</v>
      </c>
      <c r="O1178" s="20">
        <v>1</v>
      </c>
      <c r="P1178" s="20">
        <f>IFERROR(VLOOKUP(F1178,Sheet2!$A:$F,4,0),"")</f>
        <v>919.43</v>
      </c>
      <c r="Q1178" s="20">
        <f>IFERROR(VLOOKUP(F1178,Sheet2!$A:$F,5,0),"")</f>
        <v>948.3</v>
      </c>
      <c r="R1178" s="20">
        <f>IFERROR(VLOOKUP(F1178,Sheet2!$A:$F,6,0),"")</f>
        <v>1030.25</v>
      </c>
      <c r="S1178" s="48">
        <f t="shared" si="237"/>
        <v>551658</v>
      </c>
      <c r="T1178" s="48">
        <f t="shared" si="238"/>
        <v>426735</v>
      </c>
      <c r="U1178" s="48">
        <f t="shared" si="239"/>
        <v>154537.5</v>
      </c>
      <c r="V1178" s="48">
        <f t="shared" si="240"/>
        <v>1132930.5</v>
      </c>
      <c r="W1178" s="48">
        <f t="shared" si="241"/>
        <v>577800</v>
      </c>
      <c r="X1178" s="48">
        <f t="shared" si="242"/>
        <v>8100</v>
      </c>
      <c r="Y1178" s="48">
        <f t="shared" si="243"/>
        <v>17188.305</v>
      </c>
      <c r="Z1178" s="48">
        <f t="shared" si="244"/>
        <v>1718.8305</v>
      </c>
      <c r="AA1178" s="48">
        <f t="shared" si="245"/>
        <v>17377.376355</v>
      </c>
      <c r="AB1178" s="42">
        <f t="shared" si="246"/>
        <v>1755115.0118549999</v>
      </c>
    </row>
    <row r="1179" spans="1:28" x14ac:dyDescent="0.25">
      <c r="A1179" s="41">
        <v>45422</v>
      </c>
      <c r="B1179" s="44" t="str">
        <f t="shared" si="235"/>
        <v>May</v>
      </c>
      <c r="C1179" s="16" t="s">
        <v>3</v>
      </c>
      <c r="D1179" s="16"/>
      <c r="E1179" s="16" t="s">
        <v>120</v>
      </c>
      <c r="F1179" s="16" t="s">
        <v>217</v>
      </c>
      <c r="G1179" s="20" t="str">
        <f>IFERROR(VLOOKUP(F1179,Sheet2!A:F,2,0),"")</f>
        <v>Dollar Rum</v>
      </c>
      <c r="H1179" s="44">
        <f>IFERROR(VLOOKUP(F1179,Sheet2!A:G,7,0),"")</f>
        <v>65</v>
      </c>
      <c r="I1179" s="56">
        <f t="shared" si="247"/>
        <v>1755</v>
      </c>
      <c r="J1179" s="17">
        <v>265</v>
      </c>
      <c r="K1179" s="21">
        <v>300</v>
      </c>
      <c r="L1179" s="21">
        <v>0</v>
      </c>
      <c r="M1179" s="21">
        <v>0</v>
      </c>
      <c r="N1179" s="19">
        <f t="shared" si="236"/>
        <v>300</v>
      </c>
      <c r="O1179" s="20">
        <v>1</v>
      </c>
      <c r="P1179" s="20">
        <f>IFERROR(VLOOKUP(F1179,Sheet2!$A:$F,4,0),"")</f>
        <v>1161.27</v>
      </c>
      <c r="Q1179" s="20">
        <f>IFERROR(VLOOKUP(F1179,Sheet2!$A:$F,5,0),"")</f>
        <v>1190.1300000000001</v>
      </c>
      <c r="R1179" s="20">
        <f>IFERROR(VLOOKUP(F1179,Sheet2!$A:$F,6,0),"")</f>
        <v>1272.08</v>
      </c>
      <c r="S1179" s="48">
        <f t="shared" si="237"/>
        <v>348381</v>
      </c>
      <c r="T1179" s="48">
        <f t="shared" si="238"/>
        <v>0</v>
      </c>
      <c r="U1179" s="48">
        <f t="shared" si="239"/>
        <v>0</v>
      </c>
      <c r="V1179" s="48">
        <f t="shared" si="240"/>
        <v>348381</v>
      </c>
      <c r="W1179" s="48">
        <f t="shared" si="241"/>
        <v>187785</v>
      </c>
      <c r="X1179" s="48">
        <f t="shared" si="242"/>
        <v>2632.5</v>
      </c>
      <c r="Y1179" s="48">
        <f t="shared" si="243"/>
        <v>5387.9849999999997</v>
      </c>
      <c r="Z1179" s="48">
        <f t="shared" si="244"/>
        <v>538.79849999999999</v>
      </c>
      <c r="AA1179" s="48">
        <f t="shared" si="245"/>
        <v>5447.2528350000002</v>
      </c>
      <c r="AB1179" s="42">
        <f t="shared" si="246"/>
        <v>550172.53633500007</v>
      </c>
    </row>
    <row r="1180" spans="1:28" x14ac:dyDescent="0.25">
      <c r="A1180" s="41">
        <v>45422</v>
      </c>
      <c r="B1180" s="44" t="str">
        <f t="shared" si="235"/>
        <v>May</v>
      </c>
      <c r="C1180" s="16" t="s">
        <v>3</v>
      </c>
      <c r="D1180" s="16"/>
      <c r="E1180" s="16" t="s">
        <v>40</v>
      </c>
      <c r="F1180" s="16" t="s">
        <v>217</v>
      </c>
      <c r="G1180" s="20" t="str">
        <f>IFERROR(VLOOKUP(F1180,Sheet2!A:F,2,0),"")</f>
        <v>Dollar Rum</v>
      </c>
      <c r="H1180" s="44">
        <f>IFERROR(VLOOKUP(F1180,Sheet2!A:G,7,0),"")</f>
        <v>65</v>
      </c>
      <c r="I1180" s="56">
        <f t="shared" si="247"/>
        <v>1755</v>
      </c>
      <c r="J1180" s="17">
        <v>266</v>
      </c>
      <c r="K1180" s="21">
        <v>200</v>
      </c>
      <c r="L1180" s="21">
        <v>100</v>
      </c>
      <c r="M1180" s="21">
        <v>0</v>
      </c>
      <c r="N1180" s="19">
        <f t="shared" si="236"/>
        <v>300</v>
      </c>
      <c r="O1180" s="20">
        <v>1</v>
      </c>
      <c r="P1180" s="20">
        <f>IFERROR(VLOOKUP(F1180,Sheet2!$A:$F,4,0),"")</f>
        <v>1161.27</v>
      </c>
      <c r="Q1180" s="20">
        <f>IFERROR(VLOOKUP(F1180,Sheet2!$A:$F,5,0),"")</f>
        <v>1190.1300000000001</v>
      </c>
      <c r="R1180" s="20">
        <f>IFERROR(VLOOKUP(F1180,Sheet2!$A:$F,6,0),"")</f>
        <v>1272.08</v>
      </c>
      <c r="S1180" s="48">
        <f t="shared" si="237"/>
        <v>232254</v>
      </c>
      <c r="T1180" s="48">
        <f t="shared" si="238"/>
        <v>119013.00000000001</v>
      </c>
      <c r="U1180" s="48">
        <f t="shared" si="239"/>
        <v>0</v>
      </c>
      <c r="V1180" s="48">
        <f t="shared" si="240"/>
        <v>351267</v>
      </c>
      <c r="W1180" s="48">
        <f t="shared" si="241"/>
        <v>187785</v>
      </c>
      <c r="X1180" s="48">
        <f t="shared" si="242"/>
        <v>2632.5</v>
      </c>
      <c r="Y1180" s="48">
        <f t="shared" si="243"/>
        <v>5416.8450000000003</v>
      </c>
      <c r="Z1180" s="48">
        <f t="shared" si="244"/>
        <v>541.68450000000007</v>
      </c>
      <c r="AA1180" s="48">
        <f t="shared" si="245"/>
        <v>5476.4302949999992</v>
      </c>
      <c r="AB1180" s="42">
        <f t="shared" si="246"/>
        <v>553119.45979499992</v>
      </c>
    </row>
    <row r="1181" spans="1:28" x14ac:dyDescent="0.25">
      <c r="A1181" s="41">
        <v>45422</v>
      </c>
      <c r="B1181" s="44" t="str">
        <f t="shared" si="235"/>
        <v>May</v>
      </c>
      <c r="C1181" s="16" t="s">
        <v>3</v>
      </c>
      <c r="D1181" s="16"/>
      <c r="E1181" s="16" t="s">
        <v>36</v>
      </c>
      <c r="F1181" s="16" t="s">
        <v>216</v>
      </c>
      <c r="G1181" s="20" t="str">
        <f>IFERROR(VLOOKUP(F1181,Sheet2!A:F,2,0),"")</f>
        <v>Jugni Saunfi</v>
      </c>
      <c r="H1181" s="44">
        <f>IFERROR(VLOOKUP(F1181,Sheet2!A:G,7,0),"")</f>
        <v>50</v>
      </c>
      <c r="I1181" s="56">
        <f t="shared" si="247"/>
        <v>2700</v>
      </c>
      <c r="J1181" s="17">
        <v>267</v>
      </c>
      <c r="K1181" s="21">
        <v>350</v>
      </c>
      <c r="L1181" s="21">
        <v>150</v>
      </c>
      <c r="M1181" s="21">
        <v>100</v>
      </c>
      <c r="N1181" s="19">
        <f t="shared" si="236"/>
        <v>600</v>
      </c>
      <c r="O1181" s="20">
        <v>1</v>
      </c>
      <c r="P1181" s="20">
        <f>IFERROR(VLOOKUP(F1181,Sheet2!$A:$F,4,0),"")</f>
        <v>919.43</v>
      </c>
      <c r="Q1181" s="20">
        <f>IFERROR(VLOOKUP(F1181,Sheet2!$A:$F,5,0),"")</f>
        <v>948.3</v>
      </c>
      <c r="R1181" s="20">
        <f>IFERROR(VLOOKUP(F1181,Sheet2!$A:$F,6,0),"")</f>
        <v>1030.25</v>
      </c>
      <c r="S1181" s="48">
        <f t="shared" si="237"/>
        <v>321800.5</v>
      </c>
      <c r="T1181" s="48">
        <f t="shared" si="238"/>
        <v>142245</v>
      </c>
      <c r="U1181" s="48">
        <f t="shared" si="239"/>
        <v>103025</v>
      </c>
      <c r="V1181" s="48">
        <f t="shared" si="240"/>
        <v>567070.5</v>
      </c>
      <c r="W1181" s="48">
        <f t="shared" si="241"/>
        <v>288900</v>
      </c>
      <c r="X1181" s="48">
        <f t="shared" si="242"/>
        <v>4050</v>
      </c>
      <c r="Y1181" s="48">
        <f t="shared" si="243"/>
        <v>8600.2049999999999</v>
      </c>
      <c r="Z1181" s="48">
        <f t="shared" si="244"/>
        <v>860.02050000000008</v>
      </c>
      <c r="AA1181" s="48">
        <f t="shared" si="245"/>
        <v>8694.8072549999997</v>
      </c>
      <c r="AB1181" s="42">
        <f t="shared" si="246"/>
        <v>878175.53275499993</v>
      </c>
    </row>
    <row r="1182" spans="1:28" x14ac:dyDescent="0.25">
      <c r="A1182" s="41">
        <v>45422</v>
      </c>
      <c r="B1182" s="44" t="str">
        <f t="shared" si="235"/>
        <v>May</v>
      </c>
      <c r="C1182" s="16" t="s">
        <v>3</v>
      </c>
      <c r="D1182" s="16"/>
      <c r="E1182" s="16" t="s">
        <v>103</v>
      </c>
      <c r="F1182" s="16" t="s">
        <v>221</v>
      </c>
      <c r="G1182" s="20" t="str">
        <f>IFERROR(VLOOKUP(F1182,Sheet2!A:F,2,0),"")</f>
        <v>Jugni Apple Vodka</v>
      </c>
      <c r="H1182" s="44">
        <f>IFERROR(VLOOKUP(F1182,Sheet2!A:G,7,0),"")</f>
        <v>50</v>
      </c>
      <c r="I1182" s="56">
        <f t="shared" si="247"/>
        <v>1125</v>
      </c>
      <c r="J1182" s="17">
        <v>268</v>
      </c>
      <c r="K1182" s="21">
        <v>150</v>
      </c>
      <c r="L1182" s="21">
        <v>100</v>
      </c>
      <c r="M1182" s="21">
        <v>0</v>
      </c>
      <c r="N1182" s="19">
        <f t="shared" si="236"/>
        <v>250</v>
      </c>
      <c r="O1182" s="20">
        <v>1</v>
      </c>
      <c r="P1182" s="20">
        <f>IFERROR(VLOOKUP(F1182,Sheet2!$A:$F,4,0),"")</f>
        <v>919.43</v>
      </c>
      <c r="Q1182" s="20">
        <f>IFERROR(VLOOKUP(F1182,Sheet2!$A:$F,5,0),"")</f>
        <v>948.3</v>
      </c>
      <c r="R1182" s="20">
        <f>IFERROR(VLOOKUP(F1182,Sheet2!$A:$F,6,0),"")</f>
        <v>1030.25</v>
      </c>
      <c r="S1182" s="48">
        <f t="shared" si="237"/>
        <v>137914.5</v>
      </c>
      <c r="T1182" s="48">
        <f t="shared" si="238"/>
        <v>94830</v>
      </c>
      <c r="U1182" s="48">
        <f t="shared" si="239"/>
        <v>0</v>
      </c>
      <c r="V1182" s="48">
        <f t="shared" si="240"/>
        <v>232744.5</v>
      </c>
      <c r="W1182" s="48">
        <f t="shared" si="241"/>
        <v>120375</v>
      </c>
      <c r="X1182" s="48">
        <f t="shared" si="242"/>
        <v>1687.5</v>
      </c>
      <c r="Y1182" s="48">
        <f t="shared" si="243"/>
        <v>3548.07</v>
      </c>
      <c r="Z1182" s="48">
        <f t="shared" si="244"/>
        <v>354.80700000000002</v>
      </c>
      <c r="AA1182" s="48">
        <f t="shared" si="245"/>
        <v>3587.0987700000001</v>
      </c>
      <c r="AB1182" s="42">
        <f t="shared" si="246"/>
        <v>362296.97576999996</v>
      </c>
    </row>
    <row r="1183" spans="1:28" x14ac:dyDescent="0.25">
      <c r="A1183" s="41">
        <v>45422</v>
      </c>
      <c r="B1183" s="44" t="str">
        <f t="shared" si="235"/>
        <v>May</v>
      </c>
      <c r="C1183" s="16" t="s">
        <v>3</v>
      </c>
      <c r="D1183" s="16"/>
      <c r="E1183" s="16" t="s">
        <v>103</v>
      </c>
      <c r="F1183" s="16" t="s">
        <v>216</v>
      </c>
      <c r="G1183" s="20" t="str">
        <f>IFERROR(VLOOKUP(F1183,Sheet2!A:F,2,0),"")</f>
        <v>Jugni Saunfi</v>
      </c>
      <c r="H1183" s="44">
        <f>IFERROR(VLOOKUP(F1183,Sheet2!A:G,7,0),"")</f>
        <v>50</v>
      </c>
      <c r="I1183" s="56">
        <f t="shared" si="247"/>
        <v>1575</v>
      </c>
      <c r="J1183" s="17">
        <v>268</v>
      </c>
      <c r="K1183" s="21">
        <v>200</v>
      </c>
      <c r="L1183" s="21">
        <v>125</v>
      </c>
      <c r="M1183" s="21">
        <v>25</v>
      </c>
      <c r="N1183" s="19">
        <f t="shared" si="236"/>
        <v>350</v>
      </c>
      <c r="O1183" s="20">
        <v>1</v>
      </c>
      <c r="P1183" s="20">
        <f>IFERROR(VLOOKUP(F1183,Sheet2!$A:$F,4,0),"")</f>
        <v>919.43</v>
      </c>
      <c r="Q1183" s="20">
        <f>IFERROR(VLOOKUP(F1183,Sheet2!$A:$F,5,0),"")</f>
        <v>948.3</v>
      </c>
      <c r="R1183" s="20">
        <f>IFERROR(VLOOKUP(F1183,Sheet2!$A:$F,6,0),"")</f>
        <v>1030.25</v>
      </c>
      <c r="S1183" s="48">
        <f t="shared" si="237"/>
        <v>183886</v>
      </c>
      <c r="T1183" s="48">
        <f t="shared" si="238"/>
        <v>118537.5</v>
      </c>
      <c r="U1183" s="48">
        <f t="shared" si="239"/>
        <v>25756.25</v>
      </c>
      <c r="V1183" s="48">
        <f t="shared" si="240"/>
        <v>328179.75</v>
      </c>
      <c r="W1183" s="48">
        <f t="shared" si="241"/>
        <v>168525</v>
      </c>
      <c r="X1183" s="48">
        <f t="shared" si="242"/>
        <v>2362.5</v>
      </c>
      <c r="Y1183" s="48">
        <f t="shared" si="243"/>
        <v>4990.6724999999997</v>
      </c>
      <c r="Z1183" s="48">
        <f t="shared" si="244"/>
        <v>499.06725</v>
      </c>
      <c r="AA1183" s="48">
        <f t="shared" si="245"/>
        <v>5045.5698975000005</v>
      </c>
      <c r="AB1183" s="42">
        <f t="shared" si="246"/>
        <v>509602.55964749999</v>
      </c>
    </row>
    <row r="1184" spans="1:28" x14ac:dyDescent="0.25">
      <c r="A1184" s="41">
        <v>45422</v>
      </c>
      <c r="B1184" s="44" t="str">
        <f t="shared" si="235"/>
        <v>May</v>
      </c>
      <c r="C1184" s="16" t="s">
        <v>26</v>
      </c>
      <c r="D1184" s="16"/>
      <c r="E1184" s="16" t="s">
        <v>43</v>
      </c>
      <c r="F1184" s="16" t="s">
        <v>213</v>
      </c>
      <c r="G1184" s="20" t="str">
        <f>IFERROR(VLOOKUP(F1184,Sheet2!A:F,2,0),"")</f>
        <v>Malwa</v>
      </c>
      <c r="H1184" s="44">
        <f>IFERROR(VLOOKUP(F1184,Sheet2!A:G,7,0),"")</f>
        <v>50</v>
      </c>
      <c r="I1184" s="56">
        <f t="shared" si="247"/>
        <v>4050</v>
      </c>
      <c r="J1184" s="17">
        <v>137</v>
      </c>
      <c r="K1184" s="21">
        <v>900</v>
      </c>
      <c r="L1184" s="21">
        <v>0</v>
      </c>
      <c r="M1184" s="21">
        <v>0</v>
      </c>
      <c r="N1184" s="19">
        <f t="shared" si="236"/>
        <v>900</v>
      </c>
      <c r="O1184" s="20">
        <v>1</v>
      </c>
      <c r="P1184" s="20">
        <f>IFERROR(VLOOKUP(F1184,Sheet2!$A:$F,4,0),"")</f>
        <v>919.43</v>
      </c>
      <c r="Q1184" s="20">
        <f>IFERROR(VLOOKUP(F1184,Sheet2!$A:$F,5,0),"")</f>
        <v>948.3</v>
      </c>
      <c r="R1184" s="20">
        <f>IFERROR(VLOOKUP(F1184,Sheet2!$A:$F,6,0),"")</f>
        <v>1030.25</v>
      </c>
      <c r="S1184" s="48">
        <f t="shared" si="237"/>
        <v>827487</v>
      </c>
      <c r="T1184" s="48">
        <f t="shared" si="238"/>
        <v>0</v>
      </c>
      <c r="U1184" s="48">
        <f t="shared" si="239"/>
        <v>0</v>
      </c>
      <c r="V1184" s="48">
        <f t="shared" si="240"/>
        <v>827487</v>
      </c>
      <c r="W1184" s="48">
        <f t="shared" si="241"/>
        <v>433350</v>
      </c>
      <c r="X1184" s="48">
        <f t="shared" si="242"/>
        <v>6075</v>
      </c>
      <c r="Y1184" s="48">
        <f t="shared" si="243"/>
        <v>12669.12</v>
      </c>
      <c r="Z1184" s="48">
        <f t="shared" si="244"/>
        <v>1266.9120000000003</v>
      </c>
      <c r="AA1184" s="48">
        <f t="shared" si="245"/>
        <v>12808.480320000002</v>
      </c>
      <c r="AB1184" s="42">
        <f t="shared" si="246"/>
        <v>1293656.5123200002</v>
      </c>
    </row>
    <row r="1185" spans="1:28" x14ac:dyDescent="0.25">
      <c r="A1185" s="41">
        <v>45422</v>
      </c>
      <c r="B1185" s="44" t="str">
        <f t="shared" si="235"/>
        <v>May</v>
      </c>
      <c r="C1185" s="16" t="s">
        <v>26</v>
      </c>
      <c r="D1185" s="16"/>
      <c r="E1185" s="16" t="s">
        <v>43</v>
      </c>
      <c r="F1185" s="16" t="s">
        <v>213</v>
      </c>
      <c r="G1185" s="20" t="str">
        <f>IFERROR(VLOOKUP(F1185,Sheet2!A:F,2,0),"")</f>
        <v>Malwa</v>
      </c>
      <c r="H1185" s="44">
        <f>IFERROR(VLOOKUP(F1185,Sheet2!A:G,7,0),"")</f>
        <v>50</v>
      </c>
      <c r="I1185" s="56">
        <f t="shared" si="247"/>
        <v>2250</v>
      </c>
      <c r="J1185" s="17">
        <v>138</v>
      </c>
      <c r="K1185" s="21">
        <v>0</v>
      </c>
      <c r="L1185" s="21">
        <v>200</v>
      </c>
      <c r="M1185" s="21">
        <v>300</v>
      </c>
      <c r="N1185" s="19">
        <f t="shared" si="236"/>
        <v>500</v>
      </c>
      <c r="O1185" s="20">
        <v>1</v>
      </c>
      <c r="P1185" s="20">
        <f>IFERROR(VLOOKUP(F1185,Sheet2!$A:$F,4,0),"")</f>
        <v>919.43</v>
      </c>
      <c r="Q1185" s="20">
        <f>IFERROR(VLOOKUP(F1185,Sheet2!$A:$F,5,0),"")</f>
        <v>948.3</v>
      </c>
      <c r="R1185" s="20">
        <f>IFERROR(VLOOKUP(F1185,Sheet2!$A:$F,6,0),"")</f>
        <v>1030.25</v>
      </c>
      <c r="S1185" s="48">
        <f t="shared" si="237"/>
        <v>0</v>
      </c>
      <c r="T1185" s="48">
        <f t="shared" si="238"/>
        <v>189660</v>
      </c>
      <c r="U1185" s="48">
        <f t="shared" si="239"/>
        <v>309075</v>
      </c>
      <c r="V1185" s="48">
        <f t="shared" si="240"/>
        <v>498735</v>
      </c>
      <c r="W1185" s="48">
        <f t="shared" si="241"/>
        <v>240750</v>
      </c>
      <c r="X1185" s="48">
        <f t="shared" si="242"/>
        <v>3375</v>
      </c>
      <c r="Y1185" s="48">
        <f t="shared" si="243"/>
        <v>7428.6</v>
      </c>
      <c r="Z1185" s="48">
        <f t="shared" si="244"/>
        <v>742.86000000000013</v>
      </c>
      <c r="AA1185" s="48">
        <f t="shared" si="245"/>
        <v>7510.3145999999997</v>
      </c>
      <c r="AB1185" s="42">
        <f t="shared" si="246"/>
        <v>758541.7746</v>
      </c>
    </row>
    <row r="1186" spans="1:28" x14ac:dyDescent="0.25">
      <c r="A1186" s="41">
        <v>45422</v>
      </c>
      <c r="B1186" s="44" t="str">
        <f t="shared" si="235"/>
        <v>May</v>
      </c>
      <c r="C1186" s="16" t="s">
        <v>26</v>
      </c>
      <c r="D1186" s="16"/>
      <c r="E1186" s="16" t="s">
        <v>94</v>
      </c>
      <c r="F1186" s="16" t="s">
        <v>213</v>
      </c>
      <c r="G1186" s="20" t="str">
        <f>IFERROR(VLOOKUP(F1186,Sheet2!A:F,2,0),"")</f>
        <v>Malwa</v>
      </c>
      <c r="H1186" s="44">
        <f>IFERROR(VLOOKUP(F1186,Sheet2!A:G,7,0),"")</f>
        <v>50</v>
      </c>
      <c r="I1186" s="56">
        <f t="shared" si="247"/>
        <v>2700</v>
      </c>
      <c r="J1186" s="17">
        <v>139</v>
      </c>
      <c r="K1186" s="21">
        <v>600</v>
      </c>
      <c r="L1186" s="21">
        <v>0</v>
      </c>
      <c r="M1186" s="21">
        <v>0</v>
      </c>
      <c r="N1186" s="19">
        <f t="shared" si="236"/>
        <v>600</v>
      </c>
      <c r="O1186" s="20">
        <v>1</v>
      </c>
      <c r="P1186" s="20">
        <f>IFERROR(VLOOKUP(F1186,Sheet2!$A:$F,4,0),"")</f>
        <v>919.43</v>
      </c>
      <c r="Q1186" s="20">
        <f>IFERROR(VLOOKUP(F1186,Sheet2!$A:$F,5,0),"")</f>
        <v>948.3</v>
      </c>
      <c r="R1186" s="20">
        <f>IFERROR(VLOOKUP(F1186,Sheet2!$A:$F,6,0),"")</f>
        <v>1030.25</v>
      </c>
      <c r="S1186" s="48">
        <f t="shared" si="237"/>
        <v>551658</v>
      </c>
      <c r="T1186" s="48">
        <f t="shared" si="238"/>
        <v>0</v>
      </c>
      <c r="U1186" s="48">
        <f t="shared" si="239"/>
        <v>0</v>
      </c>
      <c r="V1186" s="48">
        <f t="shared" si="240"/>
        <v>551658</v>
      </c>
      <c r="W1186" s="48">
        <f t="shared" si="241"/>
        <v>288900</v>
      </c>
      <c r="X1186" s="48">
        <f t="shared" si="242"/>
        <v>4050</v>
      </c>
      <c r="Y1186" s="48">
        <f t="shared" si="243"/>
        <v>8446.08</v>
      </c>
      <c r="Z1186" s="48">
        <f t="shared" si="244"/>
        <v>844.60800000000006</v>
      </c>
      <c r="AA1186" s="48">
        <f t="shared" si="245"/>
        <v>8538.9868800000004</v>
      </c>
      <c r="AB1186" s="42">
        <f t="shared" si="246"/>
        <v>862437.67487999995</v>
      </c>
    </row>
    <row r="1187" spans="1:28" x14ac:dyDescent="0.25">
      <c r="A1187" s="41">
        <v>45422</v>
      </c>
      <c r="B1187" s="44" t="str">
        <f t="shared" si="235"/>
        <v>May</v>
      </c>
      <c r="C1187" s="16" t="s">
        <v>26</v>
      </c>
      <c r="D1187" s="16"/>
      <c r="E1187" s="16" t="s">
        <v>94</v>
      </c>
      <c r="F1187" s="16" t="s">
        <v>213</v>
      </c>
      <c r="G1187" s="20" t="str">
        <f>IFERROR(VLOOKUP(F1187,Sheet2!A:F,2,0),"")</f>
        <v>Malwa</v>
      </c>
      <c r="H1187" s="44">
        <f>IFERROR(VLOOKUP(F1187,Sheet2!A:G,7,0),"")</f>
        <v>50</v>
      </c>
      <c r="I1187" s="56">
        <f t="shared" si="247"/>
        <v>3600</v>
      </c>
      <c r="J1187" s="17">
        <v>140</v>
      </c>
      <c r="K1187" s="21">
        <v>0</v>
      </c>
      <c r="L1187" s="21">
        <v>500</v>
      </c>
      <c r="M1187" s="21">
        <v>300</v>
      </c>
      <c r="N1187" s="19">
        <f t="shared" si="236"/>
        <v>800</v>
      </c>
      <c r="O1187" s="20">
        <v>1</v>
      </c>
      <c r="P1187" s="20">
        <f>IFERROR(VLOOKUP(F1187,Sheet2!$A:$F,4,0),"")</f>
        <v>919.43</v>
      </c>
      <c r="Q1187" s="20">
        <f>IFERROR(VLOOKUP(F1187,Sheet2!$A:$F,5,0),"")</f>
        <v>948.3</v>
      </c>
      <c r="R1187" s="20">
        <f>IFERROR(VLOOKUP(F1187,Sheet2!$A:$F,6,0),"")</f>
        <v>1030.25</v>
      </c>
      <c r="S1187" s="48">
        <f t="shared" si="237"/>
        <v>0</v>
      </c>
      <c r="T1187" s="48">
        <f t="shared" si="238"/>
        <v>474150</v>
      </c>
      <c r="U1187" s="48">
        <f t="shared" si="239"/>
        <v>309075</v>
      </c>
      <c r="V1187" s="48">
        <f t="shared" si="240"/>
        <v>783225</v>
      </c>
      <c r="W1187" s="48">
        <f t="shared" si="241"/>
        <v>385200</v>
      </c>
      <c r="X1187" s="48">
        <f t="shared" si="242"/>
        <v>5400</v>
      </c>
      <c r="Y1187" s="48">
        <f t="shared" si="243"/>
        <v>11738.25</v>
      </c>
      <c r="Z1187" s="48">
        <f t="shared" si="244"/>
        <v>1173.825</v>
      </c>
      <c r="AA1187" s="48">
        <f t="shared" si="245"/>
        <v>11867.37075</v>
      </c>
      <c r="AB1187" s="42">
        <f t="shared" si="246"/>
        <v>1198604.44575</v>
      </c>
    </row>
    <row r="1188" spans="1:28" x14ac:dyDescent="0.25">
      <c r="A1188" s="41">
        <v>45422</v>
      </c>
      <c r="B1188" s="44" t="str">
        <f t="shared" si="235"/>
        <v>May</v>
      </c>
      <c r="C1188" s="16" t="s">
        <v>105</v>
      </c>
      <c r="D1188" s="16"/>
      <c r="E1188" s="16" t="s">
        <v>107</v>
      </c>
      <c r="F1188" s="16" t="s">
        <v>213</v>
      </c>
      <c r="G1188" s="20" t="str">
        <f>IFERROR(VLOOKUP(F1188,Sheet2!A:F,2,0),"")</f>
        <v>Malwa</v>
      </c>
      <c r="H1188" s="44">
        <f>IFERROR(VLOOKUP(F1188,Sheet2!A:G,7,0),"")</f>
        <v>50</v>
      </c>
      <c r="I1188" s="56">
        <f t="shared" si="247"/>
        <v>1575</v>
      </c>
      <c r="J1188" s="17">
        <v>45</v>
      </c>
      <c r="K1188" s="21">
        <v>150</v>
      </c>
      <c r="L1188" s="21">
        <v>150</v>
      </c>
      <c r="M1188" s="21">
        <v>50</v>
      </c>
      <c r="N1188" s="19">
        <f t="shared" si="236"/>
        <v>350</v>
      </c>
      <c r="O1188" s="20">
        <v>1</v>
      </c>
      <c r="P1188" s="20">
        <f>IFERROR(VLOOKUP(F1188,Sheet2!$A:$F,4,0),"")</f>
        <v>919.43</v>
      </c>
      <c r="Q1188" s="20">
        <f>IFERROR(VLOOKUP(F1188,Sheet2!$A:$F,5,0),"")</f>
        <v>948.3</v>
      </c>
      <c r="R1188" s="20">
        <f>IFERROR(VLOOKUP(F1188,Sheet2!$A:$F,6,0),"")</f>
        <v>1030.25</v>
      </c>
      <c r="S1188" s="48">
        <f t="shared" si="237"/>
        <v>137914.5</v>
      </c>
      <c r="T1188" s="48">
        <f t="shared" si="238"/>
        <v>142245</v>
      </c>
      <c r="U1188" s="48">
        <f t="shared" si="239"/>
        <v>51512.5</v>
      </c>
      <c r="V1188" s="48">
        <f t="shared" si="240"/>
        <v>331672</v>
      </c>
      <c r="W1188" s="48">
        <f t="shared" si="241"/>
        <v>168525</v>
      </c>
      <c r="X1188" s="48">
        <f t="shared" si="242"/>
        <v>2362.5</v>
      </c>
      <c r="Y1188" s="48">
        <f t="shared" si="243"/>
        <v>5025.5950000000003</v>
      </c>
      <c r="Z1188" s="48">
        <f t="shared" si="244"/>
        <v>502.55950000000007</v>
      </c>
      <c r="AA1188" s="48">
        <f t="shared" si="245"/>
        <v>5080.8765449999992</v>
      </c>
      <c r="AB1188" s="42">
        <f t="shared" si="246"/>
        <v>513168.53104499995</v>
      </c>
    </row>
    <row r="1189" spans="1:28" x14ac:dyDescent="0.25">
      <c r="A1189" s="41">
        <v>45422</v>
      </c>
      <c r="B1189" s="44" t="str">
        <f t="shared" si="235"/>
        <v>May</v>
      </c>
      <c r="C1189" s="16" t="s">
        <v>105</v>
      </c>
      <c r="D1189" s="16"/>
      <c r="E1189" s="16" t="s">
        <v>107</v>
      </c>
      <c r="F1189" s="16" t="s">
        <v>213</v>
      </c>
      <c r="G1189" s="20" t="str">
        <f>IFERROR(VLOOKUP(F1189,Sheet2!A:F,2,0),"")</f>
        <v>Malwa</v>
      </c>
      <c r="H1189" s="44">
        <f>IFERROR(VLOOKUP(F1189,Sheet2!A:G,7,0),"")</f>
        <v>50</v>
      </c>
      <c r="I1189" s="56">
        <f t="shared" si="247"/>
        <v>1575</v>
      </c>
      <c r="J1189" s="17">
        <v>46</v>
      </c>
      <c r="K1189" s="21">
        <v>150</v>
      </c>
      <c r="L1189" s="21">
        <v>150</v>
      </c>
      <c r="M1189" s="21">
        <v>50</v>
      </c>
      <c r="N1189" s="19">
        <f t="shared" si="236"/>
        <v>350</v>
      </c>
      <c r="O1189" s="20">
        <v>1</v>
      </c>
      <c r="P1189" s="20">
        <f>IFERROR(VLOOKUP(F1189,Sheet2!$A:$F,4,0),"")</f>
        <v>919.43</v>
      </c>
      <c r="Q1189" s="20">
        <f>IFERROR(VLOOKUP(F1189,Sheet2!$A:$F,5,0),"")</f>
        <v>948.3</v>
      </c>
      <c r="R1189" s="20">
        <f>IFERROR(VLOOKUP(F1189,Sheet2!$A:$F,6,0),"")</f>
        <v>1030.25</v>
      </c>
      <c r="S1189" s="48">
        <f t="shared" si="237"/>
        <v>137914.5</v>
      </c>
      <c r="T1189" s="48">
        <f t="shared" si="238"/>
        <v>142245</v>
      </c>
      <c r="U1189" s="48">
        <f t="shared" si="239"/>
        <v>51512.5</v>
      </c>
      <c r="V1189" s="48">
        <f t="shared" si="240"/>
        <v>331672</v>
      </c>
      <c r="W1189" s="48">
        <f t="shared" si="241"/>
        <v>168525</v>
      </c>
      <c r="X1189" s="48">
        <f t="shared" si="242"/>
        <v>2362.5</v>
      </c>
      <c r="Y1189" s="48">
        <f t="shared" si="243"/>
        <v>5025.5950000000003</v>
      </c>
      <c r="Z1189" s="48">
        <f t="shared" si="244"/>
        <v>502.55950000000007</v>
      </c>
      <c r="AA1189" s="48">
        <f t="shared" si="245"/>
        <v>5080.8765449999992</v>
      </c>
      <c r="AB1189" s="42">
        <f t="shared" si="246"/>
        <v>513168.53104499995</v>
      </c>
    </row>
    <row r="1190" spans="1:28" x14ac:dyDescent="0.25">
      <c r="A1190" s="41">
        <v>45422</v>
      </c>
      <c r="B1190" s="44" t="str">
        <f t="shared" si="235"/>
        <v>May</v>
      </c>
      <c r="C1190" s="16" t="s">
        <v>105</v>
      </c>
      <c r="D1190" s="16"/>
      <c r="E1190" s="16" t="s">
        <v>107</v>
      </c>
      <c r="F1190" s="16" t="s">
        <v>213</v>
      </c>
      <c r="G1190" s="20" t="str">
        <f>IFERROR(VLOOKUP(F1190,Sheet2!A:F,2,0),"")</f>
        <v>Malwa</v>
      </c>
      <c r="H1190" s="44">
        <f>IFERROR(VLOOKUP(F1190,Sheet2!A:G,7,0),"")</f>
        <v>50</v>
      </c>
      <c r="I1190" s="56">
        <f t="shared" si="247"/>
        <v>1575</v>
      </c>
      <c r="J1190" s="17">
        <v>47</v>
      </c>
      <c r="K1190" s="21">
        <v>150</v>
      </c>
      <c r="L1190" s="21">
        <v>150</v>
      </c>
      <c r="M1190" s="21">
        <v>50</v>
      </c>
      <c r="N1190" s="19">
        <f t="shared" si="236"/>
        <v>350</v>
      </c>
      <c r="O1190" s="20">
        <v>1</v>
      </c>
      <c r="P1190" s="20">
        <f>IFERROR(VLOOKUP(F1190,Sheet2!$A:$F,4,0),"")</f>
        <v>919.43</v>
      </c>
      <c r="Q1190" s="20">
        <f>IFERROR(VLOOKUP(F1190,Sheet2!$A:$F,5,0),"")</f>
        <v>948.3</v>
      </c>
      <c r="R1190" s="20">
        <f>IFERROR(VLOOKUP(F1190,Sheet2!$A:$F,6,0),"")</f>
        <v>1030.25</v>
      </c>
      <c r="S1190" s="48">
        <f t="shared" si="237"/>
        <v>137914.5</v>
      </c>
      <c r="T1190" s="48">
        <f t="shared" si="238"/>
        <v>142245</v>
      </c>
      <c r="U1190" s="48">
        <f t="shared" si="239"/>
        <v>51512.5</v>
      </c>
      <c r="V1190" s="48">
        <f t="shared" si="240"/>
        <v>331672</v>
      </c>
      <c r="W1190" s="48">
        <f t="shared" si="241"/>
        <v>168525</v>
      </c>
      <c r="X1190" s="48">
        <f t="shared" si="242"/>
        <v>2362.5</v>
      </c>
      <c r="Y1190" s="48">
        <f t="shared" si="243"/>
        <v>5025.5950000000003</v>
      </c>
      <c r="Z1190" s="48">
        <f t="shared" si="244"/>
        <v>502.55950000000007</v>
      </c>
      <c r="AA1190" s="48">
        <f t="shared" si="245"/>
        <v>5080.8765449999992</v>
      </c>
      <c r="AB1190" s="42">
        <f t="shared" si="246"/>
        <v>513168.53104499995</v>
      </c>
    </row>
    <row r="1191" spans="1:28" x14ac:dyDescent="0.25">
      <c r="A1191" s="41">
        <v>45422</v>
      </c>
      <c r="B1191" s="44" t="str">
        <f t="shared" si="235"/>
        <v>May</v>
      </c>
      <c r="C1191" s="16" t="s">
        <v>105</v>
      </c>
      <c r="D1191" s="16"/>
      <c r="E1191" s="16" t="s">
        <v>107</v>
      </c>
      <c r="F1191" s="16" t="s">
        <v>213</v>
      </c>
      <c r="G1191" s="20" t="str">
        <f>IFERROR(VLOOKUP(F1191,Sheet2!A:F,2,0),"")</f>
        <v>Malwa</v>
      </c>
      <c r="H1191" s="44">
        <f>IFERROR(VLOOKUP(F1191,Sheet2!A:G,7,0),"")</f>
        <v>50</v>
      </c>
      <c r="I1191" s="56">
        <f t="shared" si="247"/>
        <v>1575</v>
      </c>
      <c r="J1191" s="17">
        <v>48</v>
      </c>
      <c r="K1191" s="21">
        <v>150</v>
      </c>
      <c r="L1191" s="21">
        <v>150</v>
      </c>
      <c r="M1191" s="21">
        <v>50</v>
      </c>
      <c r="N1191" s="19">
        <f t="shared" si="236"/>
        <v>350</v>
      </c>
      <c r="O1191" s="20">
        <v>1</v>
      </c>
      <c r="P1191" s="20">
        <f>IFERROR(VLOOKUP(F1191,Sheet2!$A:$F,4,0),"")</f>
        <v>919.43</v>
      </c>
      <c r="Q1191" s="20">
        <f>IFERROR(VLOOKUP(F1191,Sheet2!$A:$F,5,0),"")</f>
        <v>948.3</v>
      </c>
      <c r="R1191" s="20">
        <f>IFERROR(VLOOKUP(F1191,Sheet2!$A:$F,6,0),"")</f>
        <v>1030.25</v>
      </c>
      <c r="S1191" s="48">
        <f t="shared" si="237"/>
        <v>137914.5</v>
      </c>
      <c r="T1191" s="48">
        <f t="shared" si="238"/>
        <v>142245</v>
      </c>
      <c r="U1191" s="48">
        <f t="shared" si="239"/>
        <v>51512.5</v>
      </c>
      <c r="V1191" s="48">
        <f t="shared" si="240"/>
        <v>331672</v>
      </c>
      <c r="W1191" s="48">
        <f t="shared" si="241"/>
        <v>168525</v>
      </c>
      <c r="X1191" s="48">
        <f t="shared" si="242"/>
        <v>2362.5</v>
      </c>
      <c r="Y1191" s="48">
        <f t="shared" si="243"/>
        <v>5025.5950000000003</v>
      </c>
      <c r="Z1191" s="48">
        <f t="shared" si="244"/>
        <v>502.55950000000007</v>
      </c>
      <c r="AA1191" s="48">
        <f t="shared" si="245"/>
        <v>5080.8765449999992</v>
      </c>
      <c r="AB1191" s="42">
        <f t="shared" si="246"/>
        <v>513168.53104499995</v>
      </c>
    </row>
    <row r="1192" spans="1:28" x14ac:dyDescent="0.25">
      <c r="A1192" s="41">
        <v>45422</v>
      </c>
      <c r="B1192" s="44" t="str">
        <f t="shared" si="235"/>
        <v>May</v>
      </c>
      <c r="C1192" s="16" t="s">
        <v>44</v>
      </c>
      <c r="D1192" s="16"/>
      <c r="E1192" s="16" t="s">
        <v>45</v>
      </c>
      <c r="F1192" s="16" t="s">
        <v>216</v>
      </c>
      <c r="G1192" s="20" t="str">
        <f>IFERROR(VLOOKUP(F1192,Sheet2!A:F,2,0),"")</f>
        <v>Jugni Saunfi</v>
      </c>
      <c r="H1192" s="44">
        <f>IFERROR(VLOOKUP(F1192,Sheet2!A:G,7,0),"")</f>
        <v>50</v>
      </c>
      <c r="I1192" s="56">
        <f t="shared" si="247"/>
        <v>3150</v>
      </c>
      <c r="J1192" s="17">
        <v>173</v>
      </c>
      <c r="K1192" s="21">
        <v>300</v>
      </c>
      <c r="L1192" s="21">
        <v>250</v>
      </c>
      <c r="M1192" s="21">
        <v>150</v>
      </c>
      <c r="N1192" s="19">
        <f t="shared" si="236"/>
        <v>700</v>
      </c>
      <c r="O1192" s="20">
        <v>1</v>
      </c>
      <c r="P1192" s="20">
        <f>IFERROR(VLOOKUP(F1192,Sheet2!$A:$F,4,0),"")</f>
        <v>919.43</v>
      </c>
      <c r="Q1192" s="20">
        <f>IFERROR(VLOOKUP(F1192,Sheet2!$A:$F,5,0),"")</f>
        <v>948.3</v>
      </c>
      <c r="R1192" s="20">
        <f>IFERROR(VLOOKUP(F1192,Sheet2!$A:$F,6,0),"")</f>
        <v>1030.25</v>
      </c>
      <c r="S1192" s="48">
        <f t="shared" si="237"/>
        <v>275829</v>
      </c>
      <c r="T1192" s="48">
        <f t="shared" si="238"/>
        <v>237075</v>
      </c>
      <c r="U1192" s="48">
        <f t="shared" si="239"/>
        <v>154537.5</v>
      </c>
      <c r="V1192" s="48">
        <f t="shared" si="240"/>
        <v>667441.5</v>
      </c>
      <c r="W1192" s="48">
        <f t="shared" si="241"/>
        <v>337050</v>
      </c>
      <c r="X1192" s="48">
        <f t="shared" si="242"/>
        <v>4725</v>
      </c>
      <c r="Y1192" s="48">
        <f t="shared" si="243"/>
        <v>10092.165000000001</v>
      </c>
      <c r="Z1192" s="48">
        <f t="shared" si="244"/>
        <v>1009.2165000000001</v>
      </c>
      <c r="AA1192" s="48">
        <f t="shared" si="245"/>
        <v>10203.178815000001</v>
      </c>
      <c r="AB1192" s="42">
        <f t="shared" si="246"/>
        <v>1030521.060315</v>
      </c>
    </row>
    <row r="1193" spans="1:28" x14ac:dyDescent="0.25">
      <c r="A1193" s="41">
        <v>45422</v>
      </c>
      <c r="B1193" s="44" t="str">
        <f t="shared" si="235"/>
        <v>May</v>
      </c>
      <c r="C1193" s="16" t="s">
        <v>44</v>
      </c>
      <c r="D1193" s="16"/>
      <c r="E1193" s="16" t="s">
        <v>79</v>
      </c>
      <c r="F1193" s="16" t="s">
        <v>216</v>
      </c>
      <c r="G1193" s="20" t="str">
        <f>IFERROR(VLOOKUP(F1193,Sheet2!A:F,2,0),"")</f>
        <v>Jugni Saunfi</v>
      </c>
      <c r="H1193" s="44">
        <f>IFERROR(VLOOKUP(F1193,Sheet2!A:G,7,0),"")</f>
        <v>50</v>
      </c>
      <c r="I1193" s="56">
        <f t="shared" si="247"/>
        <v>1575</v>
      </c>
      <c r="J1193" s="17">
        <v>174</v>
      </c>
      <c r="K1193" s="21">
        <v>150</v>
      </c>
      <c r="L1193" s="21">
        <v>125</v>
      </c>
      <c r="M1193" s="21">
        <v>75</v>
      </c>
      <c r="N1193" s="19">
        <f t="shared" si="236"/>
        <v>350</v>
      </c>
      <c r="O1193" s="20">
        <v>1</v>
      </c>
      <c r="P1193" s="20">
        <f>IFERROR(VLOOKUP(F1193,Sheet2!$A:$F,4,0),"")</f>
        <v>919.43</v>
      </c>
      <c r="Q1193" s="20">
        <f>IFERROR(VLOOKUP(F1193,Sheet2!$A:$F,5,0),"")</f>
        <v>948.3</v>
      </c>
      <c r="R1193" s="20">
        <f>IFERROR(VLOOKUP(F1193,Sheet2!$A:$F,6,0),"")</f>
        <v>1030.25</v>
      </c>
      <c r="S1193" s="48">
        <f t="shared" si="237"/>
        <v>137914.5</v>
      </c>
      <c r="T1193" s="48">
        <f t="shared" si="238"/>
        <v>118537.5</v>
      </c>
      <c r="U1193" s="48">
        <f t="shared" si="239"/>
        <v>77268.75</v>
      </c>
      <c r="V1193" s="48">
        <f t="shared" si="240"/>
        <v>333720.75</v>
      </c>
      <c r="W1193" s="48">
        <f t="shared" si="241"/>
        <v>168525</v>
      </c>
      <c r="X1193" s="48">
        <f t="shared" si="242"/>
        <v>2362.5</v>
      </c>
      <c r="Y1193" s="48">
        <f t="shared" si="243"/>
        <v>5046.0825000000004</v>
      </c>
      <c r="Z1193" s="48">
        <f t="shared" si="244"/>
        <v>504.60825000000006</v>
      </c>
      <c r="AA1193" s="48">
        <f t="shared" si="245"/>
        <v>5101.5894075000006</v>
      </c>
      <c r="AB1193" s="42">
        <f t="shared" si="246"/>
        <v>515260.5301575</v>
      </c>
    </row>
    <row r="1194" spans="1:28" x14ac:dyDescent="0.25">
      <c r="A1194" s="41">
        <v>45422</v>
      </c>
      <c r="B1194" s="44" t="str">
        <f t="shared" si="235"/>
        <v>May</v>
      </c>
      <c r="C1194" s="16" t="s">
        <v>44</v>
      </c>
      <c r="D1194" s="16"/>
      <c r="E1194" s="16" t="s">
        <v>79</v>
      </c>
      <c r="F1194" s="16" t="s">
        <v>216</v>
      </c>
      <c r="G1194" s="20" t="str">
        <f>IFERROR(VLOOKUP(F1194,Sheet2!A:F,2,0),"")</f>
        <v>Jugni Saunfi</v>
      </c>
      <c r="H1194" s="44">
        <f>IFERROR(VLOOKUP(F1194,Sheet2!A:G,7,0),"")</f>
        <v>50</v>
      </c>
      <c r="I1194" s="56">
        <f t="shared" si="247"/>
        <v>1575</v>
      </c>
      <c r="J1194" s="17">
        <v>175</v>
      </c>
      <c r="K1194" s="21">
        <v>150</v>
      </c>
      <c r="L1194" s="21">
        <v>125</v>
      </c>
      <c r="M1194" s="21">
        <v>75</v>
      </c>
      <c r="N1194" s="19">
        <f t="shared" si="236"/>
        <v>350</v>
      </c>
      <c r="O1194" s="20">
        <v>1</v>
      </c>
      <c r="P1194" s="20">
        <f>IFERROR(VLOOKUP(F1194,Sheet2!$A:$F,4,0),"")</f>
        <v>919.43</v>
      </c>
      <c r="Q1194" s="20">
        <f>IFERROR(VLOOKUP(F1194,Sheet2!$A:$F,5,0),"")</f>
        <v>948.3</v>
      </c>
      <c r="R1194" s="20">
        <f>IFERROR(VLOOKUP(F1194,Sheet2!$A:$F,6,0),"")</f>
        <v>1030.25</v>
      </c>
      <c r="S1194" s="48">
        <f t="shared" si="237"/>
        <v>137914.5</v>
      </c>
      <c r="T1194" s="48">
        <f t="shared" si="238"/>
        <v>118537.5</v>
      </c>
      <c r="U1194" s="48">
        <f t="shared" si="239"/>
        <v>77268.75</v>
      </c>
      <c r="V1194" s="48">
        <f t="shared" si="240"/>
        <v>333720.75</v>
      </c>
      <c r="W1194" s="48">
        <f t="shared" si="241"/>
        <v>168525</v>
      </c>
      <c r="X1194" s="48">
        <f t="shared" si="242"/>
        <v>2362.5</v>
      </c>
      <c r="Y1194" s="48">
        <f t="shared" si="243"/>
        <v>5046.0825000000004</v>
      </c>
      <c r="Z1194" s="48">
        <f t="shared" si="244"/>
        <v>504.60825000000006</v>
      </c>
      <c r="AA1194" s="48">
        <f t="shared" si="245"/>
        <v>5101.5894075000006</v>
      </c>
      <c r="AB1194" s="42">
        <f t="shared" si="246"/>
        <v>515260.5301575</v>
      </c>
    </row>
    <row r="1195" spans="1:28" x14ac:dyDescent="0.25">
      <c r="A1195" s="41">
        <v>45422</v>
      </c>
      <c r="B1195" s="44" t="str">
        <f t="shared" si="235"/>
        <v>May</v>
      </c>
      <c r="C1195" s="16" t="s">
        <v>44</v>
      </c>
      <c r="D1195" s="16"/>
      <c r="E1195" s="16" t="s">
        <v>46</v>
      </c>
      <c r="F1195" s="16" t="s">
        <v>216</v>
      </c>
      <c r="G1195" s="20" t="str">
        <f>IFERROR(VLOOKUP(F1195,Sheet2!A:F,2,0),"")</f>
        <v>Jugni Saunfi</v>
      </c>
      <c r="H1195" s="44">
        <f>IFERROR(VLOOKUP(F1195,Sheet2!A:G,7,0),"")</f>
        <v>50</v>
      </c>
      <c r="I1195" s="56">
        <f t="shared" si="247"/>
        <v>2700</v>
      </c>
      <c r="J1195" s="17">
        <v>176</v>
      </c>
      <c r="K1195" s="21">
        <v>600</v>
      </c>
      <c r="L1195" s="21">
        <v>0</v>
      </c>
      <c r="M1195" s="21">
        <v>0</v>
      </c>
      <c r="N1195" s="19">
        <f t="shared" si="236"/>
        <v>600</v>
      </c>
      <c r="O1195" s="20">
        <v>1</v>
      </c>
      <c r="P1195" s="20">
        <f>IFERROR(VLOOKUP(F1195,Sheet2!$A:$F,4,0),"")</f>
        <v>919.43</v>
      </c>
      <c r="Q1195" s="20">
        <f>IFERROR(VLOOKUP(F1195,Sheet2!$A:$F,5,0),"")</f>
        <v>948.3</v>
      </c>
      <c r="R1195" s="20">
        <f>IFERROR(VLOOKUP(F1195,Sheet2!$A:$F,6,0),"")</f>
        <v>1030.25</v>
      </c>
      <c r="S1195" s="48">
        <f t="shared" si="237"/>
        <v>551658</v>
      </c>
      <c r="T1195" s="48">
        <f t="shared" si="238"/>
        <v>0</v>
      </c>
      <c r="U1195" s="48">
        <f t="shared" si="239"/>
        <v>0</v>
      </c>
      <c r="V1195" s="48">
        <f t="shared" si="240"/>
        <v>551658</v>
      </c>
      <c r="W1195" s="48">
        <f t="shared" si="241"/>
        <v>288900</v>
      </c>
      <c r="X1195" s="48">
        <f t="shared" si="242"/>
        <v>4050</v>
      </c>
      <c r="Y1195" s="48">
        <f t="shared" si="243"/>
        <v>8446.08</v>
      </c>
      <c r="Z1195" s="48">
        <f t="shared" si="244"/>
        <v>844.60800000000006</v>
      </c>
      <c r="AA1195" s="48">
        <f t="shared" si="245"/>
        <v>8538.9868800000004</v>
      </c>
      <c r="AB1195" s="42">
        <f t="shared" si="246"/>
        <v>862437.67487999995</v>
      </c>
    </row>
    <row r="1196" spans="1:28" x14ac:dyDescent="0.25">
      <c r="A1196" s="41">
        <v>45422</v>
      </c>
      <c r="B1196" s="44" t="str">
        <f t="shared" si="235"/>
        <v>May</v>
      </c>
      <c r="C1196" s="16" t="s">
        <v>44</v>
      </c>
      <c r="D1196" s="16"/>
      <c r="E1196" s="16" t="s">
        <v>46</v>
      </c>
      <c r="F1196" s="16" t="s">
        <v>216</v>
      </c>
      <c r="G1196" s="20" t="str">
        <f>IFERROR(VLOOKUP(F1196,Sheet2!A:F,2,0),"")</f>
        <v>Jugni Saunfi</v>
      </c>
      <c r="H1196" s="44">
        <f>IFERROR(VLOOKUP(F1196,Sheet2!A:G,7,0),"")</f>
        <v>50</v>
      </c>
      <c r="I1196" s="56">
        <f t="shared" si="247"/>
        <v>1350</v>
      </c>
      <c r="J1196" s="17">
        <v>177</v>
      </c>
      <c r="K1196" s="21">
        <v>0</v>
      </c>
      <c r="L1196" s="21">
        <v>0</v>
      </c>
      <c r="M1196" s="21">
        <v>300</v>
      </c>
      <c r="N1196" s="19">
        <f t="shared" si="236"/>
        <v>300</v>
      </c>
      <c r="O1196" s="20">
        <v>1</v>
      </c>
      <c r="P1196" s="20">
        <f>IFERROR(VLOOKUP(F1196,Sheet2!$A:$F,4,0),"")</f>
        <v>919.43</v>
      </c>
      <c r="Q1196" s="20">
        <f>IFERROR(VLOOKUP(F1196,Sheet2!$A:$F,5,0),"")</f>
        <v>948.3</v>
      </c>
      <c r="R1196" s="20">
        <f>IFERROR(VLOOKUP(F1196,Sheet2!$A:$F,6,0),"")</f>
        <v>1030.25</v>
      </c>
      <c r="S1196" s="48">
        <f t="shared" si="237"/>
        <v>0</v>
      </c>
      <c r="T1196" s="48">
        <f t="shared" si="238"/>
        <v>0</v>
      </c>
      <c r="U1196" s="48">
        <f t="shared" si="239"/>
        <v>309075</v>
      </c>
      <c r="V1196" s="48">
        <f t="shared" si="240"/>
        <v>309075</v>
      </c>
      <c r="W1196" s="48">
        <f t="shared" si="241"/>
        <v>144450</v>
      </c>
      <c r="X1196" s="48">
        <f t="shared" si="242"/>
        <v>2025</v>
      </c>
      <c r="Y1196" s="48">
        <f t="shared" si="243"/>
        <v>4555.5</v>
      </c>
      <c r="Z1196" s="48">
        <f t="shared" si="244"/>
        <v>455.55</v>
      </c>
      <c r="AA1196" s="48">
        <f t="shared" si="245"/>
        <v>4605.6104999999998</v>
      </c>
      <c r="AB1196" s="42">
        <f t="shared" si="246"/>
        <v>465166.6605</v>
      </c>
    </row>
    <row r="1197" spans="1:28" x14ac:dyDescent="0.25">
      <c r="A1197" s="41">
        <v>45422</v>
      </c>
      <c r="B1197" s="44" t="str">
        <f t="shared" si="235"/>
        <v>May</v>
      </c>
      <c r="C1197" s="16" t="s">
        <v>44</v>
      </c>
      <c r="D1197" s="16"/>
      <c r="E1197" s="16" t="s">
        <v>46</v>
      </c>
      <c r="F1197" s="16" t="s">
        <v>216</v>
      </c>
      <c r="G1197" s="20" t="str">
        <f>IFERROR(VLOOKUP(F1197,Sheet2!A:F,2,0),"")</f>
        <v>Jugni Saunfi</v>
      </c>
      <c r="H1197" s="44">
        <f>IFERROR(VLOOKUP(F1197,Sheet2!A:G,7,0),"")</f>
        <v>50</v>
      </c>
      <c r="I1197" s="56">
        <f t="shared" si="247"/>
        <v>2250</v>
      </c>
      <c r="J1197" s="17">
        <v>178</v>
      </c>
      <c r="K1197" s="21">
        <v>0</v>
      </c>
      <c r="L1197" s="21">
        <v>500</v>
      </c>
      <c r="M1197" s="21">
        <v>0</v>
      </c>
      <c r="N1197" s="19">
        <f t="shared" si="236"/>
        <v>500</v>
      </c>
      <c r="O1197" s="20">
        <v>1</v>
      </c>
      <c r="P1197" s="20">
        <f>IFERROR(VLOOKUP(F1197,Sheet2!$A:$F,4,0),"")</f>
        <v>919.43</v>
      </c>
      <c r="Q1197" s="20">
        <f>IFERROR(VLOOKUP(F1197,Sheet2!$A:$F,5,0),"")</f>
        <v>948.3</v>
      </c>
      <c r="R1197" s="20">
        <f>IFERROR(VLOOKUP(F1197,Sheet2!$A:$F,6,0),"")</f>
        <v>1030.25</v>
      </c>
      <c r="S1197" s="48">
        <f t="shared" si="237"/>
        <v>0</v>
      </c>
      <c r="T1197" s="48">
        <f t="shared" si="238"/>
        <v>474150</v>
      </c>
      <c r="U1197" s="48">
        <f t="shared" si="239"/>
        <v>0</v>
      </c>
      <c r="V1197" s="48">
        <f t="shared" si="240"/>
        <v>474150</v>
      </c>
      <c r="W1197" s="48">
        <f t="shared" si="241"/>
        <v>240750</v>
      </c>
      <c r="X1197" s="48">
        <f t="shared" si="242"/>
        <v>3375</v>
      </c>
      <c r="Y1197" s="48">
        <f t="shared" si="243"/>
        <v>7182.75</v>
      </c>
      <c r="Z1197" s="48">
        <f t="shared" si="244"/>
        <v>718.27500000000009</v>
      </c>
      <c r="AA1197" s="48">
        <f t="shared" si="245"/>
        <v>7261.7602500000003</v>
      </c>
      <c r="AB1197" s="42">
        <f t="shared" si="246"/>
        <v>733437.78525000007</v>
      </c>
    </row>
    <row r="1198" spans="1:28" x14ac:dyDescent="0.25">
      <c r="A1198" s="41">
        <v>45424</v>
      </c>
      <c r="B1198" s="44" t="str">
        <f t="shared" si="235"/>
        <v>May</v>
      </c>
      <c r="C1198" s="16" t="s">
        <v>3</v>
      </c>
      <c r="D1198" s="16"/>
      <c r="E1198" s="16" t="s">
        <v>33</v>
      </c>
      <c r="F1198" s="16" t="s">
        <v>217</v>
      </c>
      <c r="G1198" s="20" t="str">
        <f>IFERROR(VLOOKUP(F1198,Sheet2!A:F,2,0),"")</f>
        <v>Dollar Rum</v>
      </c>
      <c r="H1198" s="44">
        <f>IFERROR(VLOOKUP(F1198,Sheet2!A:G,7,0),"")</f>
        <v>65</v>
      </c>
      <c r="I1198" s="56">
        <f t="shared" si="247"/>
        <v>2340</v>
      </c>
      <c r="J1198" s="17">
        <v>269</v>
      </c>
      <c r="K1198" s="21">
        <v>200</v>
      </c>
      <c r="L1198" s="21">
        <v>150</v>
      </c>
      <c r="M1198" s="21">
        <v>50</v>
      </c>
      <c r="N1198" s="19">
        <f t="shared" si="236"/>
        <v>400</v>
      </c>
      <c r="O1198" s="20">
        <v>1</v>
      </c>
      <c r="P1198" s="20">
        <f>IFERROR(VLOOKUP(F1198,Sheet2!$A:$F,4,0),"")</f>
        <v>1161.27</v>
      </c>
      <c r="Q1198" s="20">
        <f>IFERROR(VLOOKUP(F1198,Sheet2!$A:$F,5,0),"")</f>
        <v>1190.1300000000001</v>
      </c>
      <c r="R1198" s="20">
        <f>IFERROR(VLOOKUP(F1198,Sheet2!$A:$F,6,0),"")</f>
        <v>1272.08</v>
      </c>
      <c r="S1198" s="48">
        <f t="shared" si="237"/>
        <v>232254</v>
      </c>
      <c r="T1198" s="48">
        <f t="shared" si="238"/>
        <v>178519.50000000003</v>
      </c>
      <c r="U1198" s="48">
        <f t="shared" si="239"/>
        <v>63604</v>
      </c>
      <c r="V1198" s="48">
        <f t="shared" si="240"/>
        <v>474377.5</v>
      </c>
      <c r="W1198" s="48">
        <f t="shared" si="241"/>
        <v>250380</v>
      </c>
      <c r="X1198" s="48">
        <f t="shared" si="242"/>
        <v>3510</v>
      </c>
      <c r="Y1198" s="48">
        <f t="shared" si="243"/>
        <v>7282.6750000000002</v>
      </c>
      <c r="Z1198" s="48">
        <f t="shared" si="244"/>
        <v>728.26750000000004</v>
      </c>
      <c r="AA1198" s="48">
        <f t="shared" si="245"/>
        <v>7362.7844249999998</v>
      </c>
      <c r="AB1198" s="42">
        <f t="shared" si="246"/>
        <v>743641.22692499997</v>
      </c>
    </row>
    <row r="1199" spans="1:28" x14ac:dyDescent="0.25">
      <c r="A1199" s="41">
        <v>45424</v>
      </c>
      <c r="B1199" s="44" t="str">
        <f t="shared" si="235"/>
        <v>May</v>
      </c>
      <c r="C1199" s="16" t="s">
        <v>3</v>
      </c>
      <c r="D1199" s="16"/>
      <c r="E1199" s="16" t="s">
        <v>76</v>
      </c>
      <c r="F1199" s="16" t="s">
        <v>217</v>
      </c>
      <c r="G1199" s="20" t="str">
        <f>IFERROR(VLOOKUP(F1199,Sheet2!A:F,2,0),"")</f>
        <v>Dollar Rum</v>
      </c>
      <c r="H1199" s="44">
        <f>IFERROR(VLOOKUP(F1199,Sheet2!A:G,7,0),"")</f>
        <v>65</v>
      </c>
      <c r="I1199" s="56">
        <f t="shared" si="247"/>
        <v>1755</v>
      </c>
      <c r="J1199" s="17">
        <v>270</v>
      </c>
      <c r="K1199" s="21">
        <v>250</v>
      </c>
      <c r="L1199" s="21">
        <v>0</v>
      </c>
      <c r="M1199" s="21">
        <v>50</v>
      </c>
      <c r="N1199" s="19">
        <f t="shared" si="236"/>
        <v>300</v>
      </c>
      <c r="O1199" s="20">
        <v>1</v>
      </c>
      <c r="P1199" s="20">
        <f>IFERROR(VLOOKUP(F1199,Sheet2!$A:$F,4,0),"")</f>
        <v>1161.27</v>
      </c>
      <c r="Q1199" s="20">
        <f>IFERROR(VLOOKUP(F1199,Sheet2!$A:$F,5,0),"")</f>
        <v>1190.1300000000001</v>
      </c>
      <c r="R1199" s="20">
        <f>IFERROR(VLOOKUP(F1199,Sheet2!$A:$F,6,0),"")</f>
        <v>1272.08</v>
      </c>
      <c r="S1199" s="48">
        <f t="shared" si="237"/>
        <v>290317.5</v>
      </c>
      <c r="T1199" s="48">
        <f t="shared" si="238"/>
        <v>0</v>
      </c>
      <c r="U1199" s="48">
        <f t="shared" si="239"/>
        <v>63604</v>
      </c>
      <c r="V1199" s="48">
        <f t="shared" si="240"/>
        <v>353921.5</v>
      </c>
      <c r="W1199" s="48">
        <f t="shared" si="241"/>
        <v>187785</v>
      </c>
      <c r="X1199" s="48">
        <f t="shared" si="242"/>
        <v>2632.5</v>
      </c>
      <c r="Y1199" s="48">
        <f t="shared" si="243"/>
        <v>5443.39</v>
      </c>
      <c r="Z1199" s="48">
        <f t="shared" si="244"/>
        <v>544.33900000000006</v>
      </c>
      <c r="AA1199" s="48">
        <f t="shared" si="245"/>
        <v>5503.2672900000007</v>
      </c>
      <c r="AB1199" s="42">
        <f t="shared" si="246"/>
        <v>555829.99629000004</v>
      </c>
    </row>
    <row r="1200" spans="1:28" x14ac:dyDescent="0.25">
      <c r="A1200" s="41">
        <v>45424</v>
      </c>
      <c r="B1200" s="44" t="str">
        <f t="shared" si="235"/>
        <v>May</v>
      </c>
      <c r="C1200" s="16" t="s">
        <v>3</v>
      </c>
      <c r="D1200" s="16"/>
      <c r="E1200" s="16" t="s">
        <v>125</v>
      </c>
      <c r="F1200" s="16" t="s">
        <v>216</v>
      </c>
      <c r="G1200" s="20" t="str">
        <f>IFERROR(VLOOKUP(F1200,Sheet2!A:F,2,0),"")</f>
        <v>Jugni Saunfi</v>
      </c>
      <c r="H1200" s="44">
        <f>IFERROR(VLOOKUP(F1200,Sheet2!A:G,7,0),"")</f>
        <v>50</v>
      </c>
      <c r="I1200" s="56">
        <f t="shared" si="247"/>
        <v>1350</v>
      </c>
      <c r="J1200" s="17">
        <v>271</v>
      </c>
      <c r="K1200" s="21">
        <v>100</v>
      </c>
      <c r="L1200" s="21">
        <v>150</v>
      </c>
      <c r="M1200" s="21">
        <v>50</v>
      </c>
      <c r="N1200" s="19">
        <f t="shared" si="236"/>
        <v>300</v>
      </c>
      <c r="O1200" s="20">
        <v>1</v>
      </c>
      <c r="P1200" s="20">
        <f>IFERROR(VLOOKUP(F1200,Sheet2!$A:$F,4,0),"")</f>
        <v>919.43</v>
      </c>
      <c r="Q1200" s="20">
        <f>IFERROR(VLOOKUP(F1200,Sheet2!$A:$F,5,0),"")</f>
        <v>948.3</v>
      </c>
      <c r="R1200" s="20">
        <f>IFERROR(VLOOKUP(F1200,Sheet2!$A:$F,6,0),"")</f>
        <v>1030.25</v>
      </c>
      <c r="S1200" s="48">
        <f t="shared" si="237"/>
        <v>91943</v>
      </c>
      <c r="T1200" s="48">
        <f t="shared" si="238"/>
        <v>142245</v>
      </c>
      <c r="U1200" s="48">
        <f t="shared" si="239"/>
        <v>51512.5</v>
      </c>
      <c r="V1200" s="48">
        <f t="shared" si="240"/>
        <v>285700.5</v>
      </c>
      <c r="W1200" s="48">
        <f t="shared" si="241"/>
        <v>144450</v>
      </c>
      <c r="X1200" s="48">
        <f t="shared" si="242"/>
        <v>2025</v>
      </c>
      <c r="Y1200" s="48">
        <f t="shared" si="243"/>
        <v>4321.7550000000001</v>
      </c>
      <c r="Z1200" s="48">
        <f t="shared" si="244"/>
        <v>432.17550000000006</v>
      </c>
      <c r="AA1200" s="48">
        <f t="shared" si="245"/>
        <v>4369.2943050000003</v>
      </c>
      <c r="AB1200" s="42">
        <f t="shared" si="246"/>
        <v>441298.72480500001</v>
      </c>
    </row>
    <row r="1201" spans="1:28" x14ac:dyDescent="0.25">
      <c r="A1201" s="41">
        <v>45424</v>
      </c>
      <c r="B1201" s="44" t="str">
        <f t="shared" si="235"/>
        <v>May</v>
      </c>
      <c r="C1201" s="16" t="s">
        <v>3</v>
      </c>
      <c r="D1201" s="16"/>
      <c r="E1201" s="16" t="s">
        <v>63</v>
      </c>
      <c r="F1201" s="16" t="s">
        <v>217</v>
      </c>
      <c r="G1201" s="20" t="str">
        <f>IFERROR(VLOOKUP(F1201,Sheet2!A:F,2,0),"")</f>
        <v>Dollar Rum</v>
      </c>
      <c r="H1201" s="44">
        <f>IFERROR(VLOOKUP(F1201,Sheet2!A:G,7,0),"")</f>
        <v>65</v>
      </c>
      <c r="I1201" s="56">
        <f t="shared" si="247"/>
        <v>1573.6499999999999</v>
      </c>
      <c r="J1201" s="17">
        <v>272</v>
      </c>
      <c r="K1201" s="21">
        <v>0</v>
      </c>
      <c r="L1201" s="21">
        <v>200</v>
      </c>
      <c r="M1201" s="21">
        <v>69</v>
      </c>
      <c r="N1201" s="19">
        <f t="shared" si="236"/>
        <v>269</v>
      </c>
      <c r="O1201" s="20">
        <v>1</v>
      </c>
      <c r="P1201" s="20">
        <f>IFERROR(VLOOKUP(F1201,Sheet2!$A:$F,4,0),"")</f>
        <v>1161.27</v>
      </c>
      <c r="Q1201" s="20">
        <f>IFERROR(VLOOKUP(F1201,Sheet2!$A:$F,5,0),"")</f>
        <v>1190.1300000000001</v>
      </c>
      <c r="R1201" s="20">
        <f>IFERROR(VLOOKUP(F1201,Sheet2!$A:$F,6,0),"")</f>
        <v>1272.08</v>
      </c>
      <c r="S1201" s="48">
        <f t="shared" si="237"/>
        <v>0</v>
      </c>
      <c r="T1201" s="48">
        <f t="shared" si="238"/>
        <v>238026.00000000003</v>
      </c>
      <c r="U1201" s="48">
        <f t="shared" si="239"/>
        <v>87773.51999999999</v>
      </c>
      <c r="V1201" s="48">
        <f t="shared" si="240"/>
        <v>325799.52</v>
      </c>
      <c r="W1201" s="48">
        <f t="shared" si="241"/>
        <v>168380.55</v>
      </c>
      <c r="X1201" s="48">
        <f t="shared" si="242"/>
        <v>2360.4749999999999</v>
      </c>
      <c r="Y1201" s="48">
        <f t="shared" si="243"/>
        <v>4965.4054500000002</v>
      </c>
      <c r="Z1201" s="48">
        <f t="shared" si="244"/>
        <v>496.54054500000007</v>
      </c>
      <c r="AA1201" s="48">
        <f t="shared" si="245"/>
        <v>5020.0249099499997</v>
      </c>
      <c r="AB1201" s="42">
        <f t="shared" si="246"/>
        <v>507022.51590494998</v>
      </c>
    </row>
    <row r="1202" spans="1:28" x14ac:dyDescent="0.25">
      <c r="A1202" s="41">
        <v>45424</v>
      </c>
      <c r="B1202" s="44" t="str">
        <f t="shared" si="235"/>
        <v>May</v>
      </c>
      <c r="C1202" s="16" t="s">
        <v>3</v>
      </c>
      <c r="D1202" s="16"/>
      <c r="E1202" s="16" t="s">
        <v>63</v>
      </c>
      <c r="F1202" s="16" t="s">
        <v>217</v>
      </c>
      <c r="G1202" s="20" t="str">
        <f>IFERROR(VLOOKUP(F1202,Sheet2!A:F,2,0),"")</f>
        <v>Dollar Rum</v>
      </c>
      <c r="H1202" s="44">
        <f>IFERROR(VLOOKUP(F1202,Sheet2!A:G,7,0),"")</f>
        <v>65</v>
      </c>
      <c r="I1202" s="56">
        <f t="shared" si="247"/>
        <v>1755</v>
      </c>
      <c r="J1202" s="17">
        <v>273</v>
      </c>
      <c r="K1202" s="21">
        <v>300</v>
      </c>
      <c r="L1202" s="21">
        <v>0</v>
      </c>
      <c r="M1202" s="21">
        <v>0</v>
      </c>
      <c r="N1202" s="19">
        <f t="shared" si="236"/>
        <v>300</v>
      </c>
      <c r="O1202" s="20">
        <v>1</v>
      </c>
      <c r="P1202" s="20">
        <f>IFERROR(VLOOKUP(F1202,Sheet2!$A:$F,4,0),"")</f>
        <v>1161.27</v>
      </c>
      <c r="Q1202" s="20">
        <f>IFERROR(VLOOKUP(F1202,Sheet2!$A:$F,5,0),"")</f>
        <v>1190.1300000000001</v>
      </c>
      <c r="R1202" s="20">
        <f>IFERROR(VLOOKUP(F1202,Sheet2!$A:$F,6,0),"")</f>
        <v>1272.08</v>
      </c>
      <c r="S1202" s="48">
        <f t="shared" si="237"/>
        <v>348381</v>
      </c>
      <c r="T1202" s="48">
        <f t="shared" si="238"/>
        <v>0</v>
      </c>
      <c r="U1202" s="48">
        <f t="shared" si="239"/>
        <v>0</v>
      </c>
      <c r="V1202" s="48">
        <f t="shared" si="240"/>
        <v>348381</v>
      </c>
      <c r="W1202" s="48">
        <f t="shared" si="241"/>
        <v>187785</v>
      </c>
      <c r="X1202" s="48">
        <f t="shared" si="242"/>
        <v>2632.5</v>
      </c>
      <c r="Y1202" s="48">
        <f t="shared" si="243"/>
        <v>5387.9849999999997</v>
      </c>
      <c r="Z1202" s="48">
        <f t="shared" si="244"/>
        <v>538.79849999999999</v>
      </c>
      <c r="AA1202" s="48">
        <f t="shared" si="245"/>
        <v>5447.2528350000002</v>
      </c>
      <c r="AB1202" s="42">
        <f t="shared" si="246"/>
        <v>550172.53633500007</v>
      </c>
    </row>
    <row r="1203" spans="1:28" x14ac:dyDescent="0.25">
      <c r="A1203" s="41">
        <v>45424</v>
      </c>
      <c r="B1203" s="44" t="str">
        <f t="shared" si="235"/>
        <v>May</v>
      </c>
      <c r="C1203" s="16" t="s">
        <v>3</v>
      </c>
      <c r="D1203" s="16"/>
      <c r="E1203" s="16" t="s">
        <v>63</v>
      </c>
      <c r="F1203" s="16" t="s">
        <v>216</v>
      </c>
      <c r="G1203" s="20" t="str">
        <f>IFERROR(VLOOKUP(F1203,Sheet2!A:F,2,0),"")</f>
        <v>Jugni Saunfi</v>
      </c>
      <c r="H1203" s="44">
        <f>IFERROR(VLOOKUP(F1203,Sheet2!A:G,7,0),"")</f>
        <v>50</v>
      </c>
      <c r="I1203" s="56">
        <f t="shared" si="247"/>
        <v>1.125</v>
      </c>
      <c r="J1203" s="17">
        <v>273</v>
      </c>
      <c r="K1203" s="21">
        <v>0.25</v>
      </c>
      <c r="L1203" s="21">
        <v>0</v>
      </c>
      <c r="M1203" s="21">
        <v>0</v>
      </c>
      <c r="N1203" s="19">
        <f t="shared" si="236"/>
        <v>0.25</v>
      </c>
      <c r="O1203" s="20">
        <v>1</v>
      </c>
      <c r="P1203" s="20">
        <f>IFERROR(VLOOKUP(F1203,Sheet2!$A:$F,4,0),"")</f>
        <v>919.43</v>
      </c>
      <c r="Q1203" s="20">
        <f>IFERROR(VLOOKUP(F1203,Sheet2!$A:$F,5,0),"")</f>
        <v>948.3</v>
      </c>
      <c r="R1203" s="20">
        <f>IFERROR(VLOOKUP(F1203,Sheet2!$A:$F,6,0),"")</f>
        <v>1030.25</v>
      </c>
      <c r="S1203" s="48">
        <f t="shared" si="237"/>
        <v>229.85749999999999</v>
      </c>
      <c r="T1203" s="48">
        <f t="shared" si="238"/>
        <v>0</v>
      </c>
      <c r="U1203" s="48">
        <f t="shared" si="239"/>
        <v>0</v>
      </c>
      <c r="V1203" s="48">
        <f t="shared" si="240"/>
        <v>229.85749999999999</v>
      </c>
      <c r="W1203" s="48">
        <f t="shared" si="241"/>
        <v>120.375</v>
      </c>
      <c r="X1203" s="48">
        <f t="shared" si="242"/>
        <v>1.6875</v>
      </c>
      <c r="Y1203" s="48">
        <f t="shared" si="243"/>
        <v>3.5191999999999997</v>
      </c>
      <c r="Z1203" s="48">
        <f t="shared" si="244"/>
        <v>0.35192000000000001</v>
      </c>
      <c r="AA1203" s="48">
        <f t="shared" si="245"/>
        <v>3.5579111999999999</v>
      </c>
      <c r="AB1203" s="42">
        <f t="shared" si="246"/>
        <v>359.34903119999996</v>
      </c>
    </row>
    <row r="1204" spans="1:28" x14ac:dyDescent="0.25">
      <c r="A1204" s="41">
        <v>45424</v>
      </c>
      <c r="B1204" s="44" t="str">
        <f t="shared" si="235"/>
        <v>May</v>
      </c>
      <c r="C1204" s="16" t="s">
        <v>3</v>
      </c>
      <c r="D1204" s="16"/>
      <c r="E1204" s="16" t="s">
        <v>16</v>
      </c>
      <c r="F1204" s="16" t="s">
        <v>217</v>
      </c>
      <c r="G1204" s="20" t="str">
        <f>IFERROR(VLOOKUP(F1204,Sheet2!A:F,2,0),"")</f>
        <v>Dollar Rum</v>
      </c>
      <c r="H1204" s="44">
        <f>IFERROR(VLOOKUP(F1204,Sheet2!A:G,7,0),"")</f>
        <v>65</v>
      </c>
      <c r="I1204" s="56">
        <f t="shared" si="247"/>
        <v>1755</v>
      </c>
      <c r="J1204" s="17">
        <v>274</v>
      </c>
      <c r="K1204" s="21">
        <v>250</v>
      </c>
      <c r="L1204" s="21">
        <v>50</v>
      </c>
      <c r="M1204" s="21">
        <v>0</v>
      </c>
      <c r="N1204" s="19">
        <f t="shared" si="236"/>
        <v>300</v>
      </c>
      <c r="O1204" s="20">
        <v>1</v>
      </c>
      <c r="P1204" s="20">
        <f>IFERROR(VLOOKUP(F1204,Sheet2!$A:$F,4,0),"")</f>
        <v>1161.27</v>
      </c>
      <c r="Q1204" s="20">
        <f>IFERROR(VLOOKUP(F1204,Sheet2!$A:$F,5,0),"")</f>
        <v>1190.1300000000001</v>
      </c>
      <c r="R1204" s="20">
        <f>IFERROR(VLOOKUP(F1204,Sheet2!$A:$F,6,0),"")</f>
        <v>1272.08</v>
      </c>
      <c r="S1204" s="48">
        <f t="shared" si="237"/>
        <v>290317.5</v>
      </c>
      <c r="T1204" s="48">
        <f t="shared" si="238"/>
        <v>59506.500000000007</v>
      </c>
      <c r="U1204" s="48">
        <f t="shared" si="239"/>
        <v>0</v>
      </c>
      <c r="V1204" s="48">
        <f t="shared" si="240"/>
        <v>349824</v>
      </c>
      <c r="W1204" s="48">
        <f t="shared" si="241"/>
        <v>187785</v>
      </c>
      <c r="X1204" s="48">
        <f t="shared" si="242"/>
        <v>2632.5</v>
      </c>
      <c r="Y1204" s="48">
        <f t="shared" si="243"/>
        <v>5402.415</v>
      </c>
      <c r="Z1204" s="48">
        <f t="shared" si="244"/>
        <v>540.24149999999997</v>
      </c>
      <c r="AA1204" s="48">
        <f t="shared" si="245"/>
        <v>5461.8415650000006</v>
      </c>
      <c r="AB1204" s="42">
        <f t="shared" si="246"/>
        <v>551645.99806500005</v>
      </c>
    </row>
    <row r="1205" spans="1:28" x14ac:dyDescent="0.25">
      <c r="A1205" s="41">
        <v>45424</v>
      </c>
      <c r="B1205" s="44" t="str">
        <f t="shared" si="235"/>
        <v>May</v>
      </c>
      <c r="C1205" s="16" t="s">
        <v>3</v>
      </c>
      <c r="D1205" s="16"/>
      <c r="E1205" s="16" t="s">
        <v>74</v>
      </c>
      <c r="F1205" s="16" t="s">
        <v>217</v>
      </c>
      <c r="G1205" s="20" t="str">
        <f>IFERROR(VLOOKUP(F1205,Sheet2!A:F,2,0),"")</f>
        <v>Dollar Rum</v>
      </c>
      <c r="H1205" s="44">
        <f>IFERROR(VLOOKUP(F1205,Sheet2!A:G,7,0),"")</f>
        <v>65</v>
      </c>
      <c r="I1205" s="56">
        <f t="shared" si="247"/>
        <v>7020</v>
      </c>
      <c r="J1205" s="17">
        <v>275</v>
      </c>
      <c r="K1205" s="21">
        <v>400</v>
      </c>
      <c r="L1205" s="21">
        <v>400</v>
      </c>
      <c r="M1205" s="21">
        <v>400</v>
      </c>
      <c r="N1205" s="19">
        <f t="shared" si="236"/>
        <v>1200</v>
      </c>
      <c r="O1205" s="20">
        <v>1</v>
      </c>
      <c r="P1205" s="20">
        <f>IFERROR(VLOOKUP(F1205,Sheet2!$A:$F,4,0),"")</f>
        <v>1161.27</v>
      </c>
      <c r="Q1205" s="20">
        <f>IFERROR(VLOOKUP(F1205,Sheet2!$A:$F,5,0),"")</f>
        <v>1190.1300000000001</v>
      </c>
      <c r="R1205" s="20">
        <f>IFERROR(VLOOKUP(F1205,Sheet2!$A:$F,6,0),"")</f>
        <v>1272.08</v>
      </c>
      <c r="S1205" s="48">
        <f t="shared" si="237"/>
        <v>464508</v>
      </c>
      <c r="T1205" s="48">
        <f t="shared" si="238"/>
        <v>476052.00000000006</v>
      </c>
      <c r="U1205" s="48">
        <f t="shared" si="239"/>
        <v>508832</v>
      </c>
      <c r="V1205" s="48">
        <f t="shared" si="240"/>
        <v>1449392</v>
      </c>
      <c r="W1205" s="48">
        <f t="shared" si="241"/>
        <v>751140</v>
      </c>
      <c r="X1205" s="48">
        <f t="shared" si="242"/>
        <v>10530</v>
      </c>
      <c r="Y1205" s="48">
        <f t="shared" si="243"/>
        <v>22110.62</v>
      </c>
      <c r="Z1205" s="48">
        <f t="shared" si="244"/>
        <v>2211.0619999999999</v>
      </c>
      <c r="AA1205" s="48">
        <f t="shared" si="245"/>
        <v>22353.83682</v>
      </c>
      <c r="AB1205" s="42">
        <f t="shared" si="246"/>
        <v>2257737.5188199999</v>
      </c>
    </row>
    <row r="1206" spans="1:28" x14ac:dyDescent="0.25">
      <c r="A1206" s="41">
        <v>45425</v>
      </c>
      <c r="B1206" s="44" t="str">
        <f t="shared" si="235"/>
        <v>May</v>
      </c>
      <c r="C1206" s="16" t="s">
        <v>3</v>
      </c>
      <c r="D1206" s="16"/>
      <c r="E1206" s="16" t="s">
        <v>37</v>
      </c>
      <c r="F1206" s="16" t="s">
        <v>217</v>
      </c>
      <c r="G1206" s="20" t="str">
        <f>IFERROR(VLOOKUP(F1206,Sheet2!A:F,2,0),"")</f>
        <v>Dollar Rum</v>
      </c>
      <c r="H1206" s="44">
        <f>IFERROR(VLOOKUP(F1206,Sheet2!A:G,7,0),"")</f>
        <v>65</v>
      </c>
      <c r="I1206" s="56">
        <f t="shared" si="247"/>
        <v>1170</v>
      </c>
      <c r="J1206" s="17">
        <v>276</v>
      </c>
      <c r="K1206" s="21">
        <v>0</v>
      </c>
      <c r="L1206" s="21">
        <v>100</v>
      </c>
      <c r="M1206" s="21">
        <v>100</v>
      </c>
      <c r="N1206" s="19">
        <f t="shared" si="236"/>
        <v>200</v>
      </c>
      <c r="O1206" s="20">
        <v>1</v>
      </c>
      <c r="P1206" s="20">
        <f>IFERROR(VLOOKUP(F1206,Sheet2!$A:$F,4,0),"")</f>
        <v>1161.27</v>
      </c>
      <c r="Q1206" s="20">
        <f>IFERROR(VLOOKUP(F1206,Sheet2!$A:$F,5,0),"")</f>
        <v>1190.1300000000001</v>
      </c>
      <c r="R1206" s="20">
        <f>IFERROR(VLOOKUP(F1206,Sheet2!$A:$F,6,0),"")</f>
        <v>1272.08</v>
      </c>
      <c r="S1206" s="48">
        <f t="shared" si="237"/>
        <v>0</v>
      </c>
      <c r="T1206" s="48">
        <f t="shared" si="238"/>
        <v>119013.00000000001</v>
      </c>
      <c r="U1206" s="48">
        <f t="shared" si="239"/>
        <v>127208</v>
      </c>
      <c r="V1206" s="48">
        <f t="shared" si="240"/>
        <v>246221</v>
      </c>
      <c r="W1206" s="48">
        <f t="shared" si="241"/>
        <v>125190</v>
      </c>
      <c r="X1206" s="48">
        <f t="shared" si="242"/>
        <v>1755</v>
      </c>
      <c r="Y1206" s="48">
        <f t="shared" si="243"/>
        <v>3731.66</v>
      </c>
      <c r="Z1206" s="48">
        <f t="shared" si="244"/>
        <v>373.166</v>
      </c>
      <c r="AA1206" s="48">
        <f t="shared" si="245"/>
        <v>3772.7082599999999</v>
      </c>
      <c r="AB1206" s="42">
        <f t="shared" si="246"/>
        <v>381043.53425999999</v>
      </c>
    </row>
    <row r="1207" spans="1:28" x14ac:dyDescent="0.25">
      <c r="A1207" s="41">
        <v>45425</v>
      </c>
      <c r="B1207" s="44" t="str">
        <f t="shared" si="235"/>
        <v>May</v>
      </c>
      <c r="C1207" s="16" t="s">
        <v>3</v>
      </c>
      <c r="D1207" s="16"/>
      <c r="E1207" s="16" t="s">
        <v>37</v>
      </c>
      <c r="F1207" s="16" t="s">
        <v>216</v>
      </c>
      <c r="G1207" s="20" t="str">
        <f>IFERROR(VLOOKUP(F1207,Sheet2!A:F,2,0),"")</f>
        <v>Jugni Saunfi</v>
      </c>
      <c r="H1207" s="44">
        <f>IFERROR(VLOOKUP(F1207,Sheet2!A:G,7,0),"")</f>
        <v>50</v>
      </c>
      <c r="I1207" s="56">
        <f t="shared" si="247"/>
        <v>1.125</v>
      </c>
      <c r="J1207" s="17">
        <v>276</v>
      </c>
      <c r="K1207" s="21">
        <v>0.25</v>
      </c>
      <c r="L1207" s="21">
        <v>0</v>
      </c>
      <c r="M1207" s="21">
        <v>0</v>
      </c>
      <c r="N1207" s="19">
        <f t="shared" si="236"/>
        <v>0.25</v>
      </c>
      <c r="O1207" s="20">
        <v>1</v>
      </c>
      <c r="P1207" s="20">
        <f>IFERROR(VLOOKUP(F1207,Sheet2!$A:$F,4,0),"")</f>
        <v>919.43</v>
      </c>
      <c r="Q1207" s="20">
        <f>IFERROR(VLOOKUP(F1207,Sheet2!$A:$F,5,0),"")</f>
        <v>948.3</v>
      </c>
      <c r="R1207" s="20">
        <f>IFERROR(VLOOKUP(F1207,Sheet2!$A:$F,6,0),"")</f>
        <v>1030.25</v>
      </c>
      <c r="S1207" s="48">
        <f t="shared" si="237"/>
        <v>229.85749999999999</v>
      </c>
      <c r="T1207" s="48">
        <f t="shared" si="238"/>
        <v>0</v>
      </c>
      <c r="U1207" s="48">
        <f t="shared" si="239"/>
        <v>0</v>
      </c>
      <c r="V1207" s="48">
        <f t="shared" si="240"/>
        <v>229.85749999999999</v>
      </c>
      <c r="W1207" s="48">
        <f t="shared" si="241"/>
        <v>120.375</v>
      </c>
      <c r="X1207" s="48">
        <f t="shared" si="242"/>
        <v>1.6875</v>
      </c>
      <c r="Y1207" s="48">
        <f t="shared" si="243"/>
        <v>3.5191999999999997</v>
      </c>
      <c r="Z1207" s="48">
        <f t="shared" si="244"/>
        <v>0.35192000000000001</v>
      </c>
      <c r="AA1207" s="48">
        <f t="shared" si="245"/>
        <v>3.5579111999999999</v>
      </c>
      <c r="AB1207" s="42">
        <f t="shared" si="246"/>
        <v>359.34903119999996</v>
      </c>
    </row>
    <row r="1208" spans="1:28" x14ac:dyDescent="0.25">
      <c r="A1208" s="41">
        <v>45425</v>
      </c>
      <c r="B1208" s="44" t="str">
        <f t="shared" si="235"/>
        <v>May</v>
      </c>
      <c r="C1208" s="16" t="s">
        <v>3</v>
      </c>
      <c r="D1208" s="16"/>
      <c r="E1208" s="16" t="s">
        <v>21</v>
      </c>
      <c r="F1208" s="16" t="s">
        <v>217</v>
      </c>
      <c r="G1208" s="20" t="str">
        <f>IFERROR(VLOOKUP(F1208,Sheet2!A:F,2,0),"")</f>
        <v>Dollar Rum</v>
      </c>
      <c r="H1208" s="44">
        <f>IFERROR(VLOOKUP(F1208,Sheet2!A:G,7,0),"")</f>
        <v>65</v>
      </c>
      <c r="I1208" s="56">
        <f t="shared" si="247"/>
        <v>1755</v>
      </c>
      <c r="J1208" s="17">
        <v>277</v>
      </c>
      <c r="K1208" s="21">
        <v>150</v>
      </c>
      <c r="L1208" s="21">
        <v>150</v>
      </c>
      <c r="M1208" s="21">
        <v>0</v>
      </c>
      <c r="N1208" s="19">
        <f t="shared" si="236"/>
        <v>300</v>
      </c>
      <c r="O1208" s="20">
        <v>1</v>
      </c>
      <c r="P1208" s="20">
        <f>IFERROR(VLOOKUP(F1208,Sheet2!$A:$F,4,0),"")</f>
        <v>1161.27</v>
      </c>
      <c r="Q1208" s="20">
        <f>IFERROR(VLOOKUP(F1208,Sheet2!$A:$F,5,0),"")</f>
        <v>1190.1300000000001</v>
      </c>
      <c r="R1208" s="20">
        <f>IFERROR(VLOOKUP(F1208,Sheet2!$A:$F,6,0),"")</f>
        <v>1272.08</v>
      </c>
      <c r="S1208" s="48">
        <f t="shared" si="237"/>
        <v>174190.5</v>
      </c>
      <c r="T1208" s="48">
        <f t="shared" si="238"/>
        <v>178519.50000000003</v>
      </c>
      <c r="U1208" s="48">
        <f t="shared" si="239"/>
        <v>0</v>
      </c>
      <c r="V1208" s="48">
        <f t="shared" si="240"/>
        <v>352710</v>
      </c>
      <c r="W1208" s="48">
        <f t="shared" si="241"/>
        <v>187785</v>
      </c>
      <c r="X1208" s="48">
        <f t="shared" si="242"/>
        <v>2632.5</v>
      </c>
      <c r="Y1208" s="48">
        <f t="shared" si="243"/>
        <v>5431.2750000000005</v>
      </c>
      <c r="Z1208" s="48">
        <f t="shared" si="244"/>
        <v>543.12750000000005</v>
      </c>
      <c r="AA1208" s="48">
        <f t="shared" si="245"/>
        <v>5491.0190249999996</v>
      </c>
      <c r="AB1208" s="42">
        <f t="shared" si="246"/>
        <v>554592.92152500001</v>
      </c>
    </row>
    <row r="1209" spans="1:28" x14ac:dyDescent="0.25">
      <c r="A1209" s="41">
        <v>45425</v>
      </c>
      <c r="B1209" s="44" t="str">
        <f t="shared" si="235"/>
        <v>May</v>
      </c>
      <c r="C1209" s="16" t="s">
        <v>3</v>
      </c>
      <c r="D1209" s="16"/>
      <c r="E1209" s="16" t="s">
        <v>154</v>
      </c>
      <c r="F1209" s="16" t="s">
        <v>217</v>
      </c>
      <c r="G1209" s="20" t="str">
        <f>IFERROR(VLOOKUP(F1209,Sheet2!A:F,2,0),"")</f>
        <v>Dollar Rum</v>
      </c>
      <c r="H1209" s="44">
        <f>IFERROR(VLOOKUP(F1209,Sheet2!A:G,7,0),"")</f>
        <v>65</v>
      </c>
      <c r="I1209" s="56">
        <f t="shared" si="247"/>
        <v>1755</v>
      </c>
      <c r="J1209" s="17">
        <v>278</v>
      </c>
      <c r="K1209" s="21">
        <v>150</v>
      </c>
      <c r="L1209" s="21">
        <v>100</v>
      </c>
      <c r="M1209" s="21">
        <v>50</v>
      </c>
      <c r="N1209" s="19">
        <f t="shared" si="236"/>
        <v>300</v>
      </c>
      <c r="O1209" s="20">
        <v>1</v>
      </c>
      <c r="P1209" s="20">
        <f>IFERROR(VLOOKUP(F1209,Sheet2!$A:$F,4,0),"")</f>
        <v>1161.27</v>
      </c>
      <c r="Q1209" s="20">
        <f>IFERROR(VLOOKUP(F1209,Sheet2!$A:$F,5,0),"")</f>
        <v>1190.1300000000001</v>
      </c>
      <c r="R1209" s="20">
        <f>IFERROR(VLOOKUP(F1209,Sheet2!$A:$F,6,0),"")</f>
        <v>1272.08</v>
      </c>
      <c r="S1209" s="48">
        <f t="shared" si="237"/>
        <v>174190.5</v>
      </c>
      <c r="T1209" s="48">
        <f t="shared" si="238"/>
        <v>119013.00000000001</v>
      </c>
      <c r="U1209" s="48">
        <f t="shared" si="239"/>
        <v>63604</v>
      </c>
      <c r="V1209" s="48">
        <f t="shared" si="240"/>
        <v>356807.5</v>
      </c>
      <c r="W1209" s="48">
        <f t="shared" si="241"/>
        <v>187785</v>
      </c>
      <c r="X1209" s="48">
        <f t="shared" si="242"/>
        <v>2632.5</v>
      </c>
      <c r="Y1209" s="48">
        <f t="shared" si="243"/>
        <v>5472.25</v>
      </c>
      <c r="Z1209" s="48">
        <f t="shared" si="244"/>
        <v>547.22500000000002</v>
      </c>
      <c r="AA1209" s="48">
        <f t="shared" si="245"/>
        <v>5532.4447499999997</v>
      </c>
      <c r="AB1209" s="42">
        <f t="shared" si="246"/>
        <v>558776.91975</v>
      </c>
    </row>
    <row r="1210" spans="1:28" x14ac:dyDescent="0.25">
      <c r="A1210" s="41">
        <v>45425</v>
      </c>
      <c r="B1210" s="44" t="str">
        <f t="shared" si="235"/>
        <v>May</v>
      </c>
      <c r="C1210" s="16" t="s">
        <v>3</v>
      </c>
      <c r="D1210" s="16"/>
      <c r="E1210" s="16" t="s">
        <v>180</v>
      </c>
      <c r="F1210" s="16" t="s">
        <v>217</v>
      </c>
      <c r="G1210" s="20" t="str">
        <f>IFERROR(VLOOKUP(F1210,Sheet2!A:F,2,0),"")</f>
        <v>Dollar Rum</v>
      </c>
      <c r="H1210" s="44">
        <f>IFERROR(VLOOKUP(F1210,Sheet2!A:G,7,0),"")</f>
        <v>65</v>
      </c>
      <c r="I1210" s="56">
        <f t="shared" si="247"/>
        <v>3510</v>
      </c>
      <c r="J1210" s="17">
        <v>279</v>
      </c>
      <c r="K1210" s="21">
        <v>400</v>
      </c>
      <c r="L1210" s="21">
        <v>100</v>
      </c>
      <c r="M1210" s="21">
        <v>100</v>
      </c>
      <c r="N1210" s="19">
        <f t="shared" si="236"/>
        <v>600</v>
      </c>
      <c r="O1210" s="20">
        <v>1</v>
      </c>
      <c r="P1210" s="20">
        <f>IFERROR(VLOOKUP(F1210,Sheet2!$A:$F,4,0),"")</f>
        <v>1161.27</v>
      </c>
      <c r="Q1210" s="20">
        <f>IFERROR(VLOOKUP(F1210,Sheet2!$A:$F,5,0),"")</f>
        <v>1190.1300000000001</v>
      </c>
      <c r="R1210" s="20">
        <f>IFERROR(VLOOKUP(F1210,Sheet2!$A:$F,6,0),"")</f>
        <v>1272.08</v>
      </c>
      <c r="S1210" s="48">
        <f t="shared" si="237"/>
        <v>464508</v>
      </c>
      <c r="T1210" s="48">
        <f t="shared" si="238"/>
        <v>119013.00000000001</v>
      </c>
      <c r="U1210" s="48">
        <f t="shared" si="239"/>
        <v>127208</v>
      </c>
      <c r="V1210" s="48">
        <f t="shared" si="240"/>
        <v>710729</v>
      </c>
      <c r="W1210" s="48">
        <f t="shared" si="241"/>
        <v>375570</v>
      </c>
      <c r="X1210" s="48">
        <f t="shared" si="242"/>
        <v>5265</v>
      </c>
      <c r="Y1210" s="48">
        <f t="shared" si="243"/>
        <v>10915.64</v>
      </c>
      <c r="Z1210" s="48">
        <f t="shared" si="244"/>
        <v>1091.5640000000001</v>
      </c>
      <c r="AA1210" s="48">
        <f t="shared" si="245"/>
        <v>11035.712039999999</v>
      </c>
      <c r="AB1210" s="42">
        <f t="shared" si="246"/>
        <v>1114606.9160399998</v>
      </c>
    </row>
    <row r="1211" spans="1:28" x14ac:dyDescent="0.25">
      <c r="A1211" s="41">
        <v>45425</v>
      </c>
      <c r="B1211" s="44" t="str">
        <f t="shared" si="235"/>
        <v>May</v>
      </c>
      <c r="C1211" s="16" t="s">
        <v>3</v>
      </c>
      <c r="D1211" s="16"/>
      <c r="E1211" s="16" t="s">
        <v>180</v>
      </c>
      <c r="F1211" s="16" t="s">
        <v>217</v>
      </c>
      <c r="G1211" s="20" t="str">
        <f>IFERROR(VLOOKUP(F1211,Sheet2!A:F,2,0),"")</f>
        <v>Dollar Rum</v>
      </c>
      <c r="H1211" s="44">
        <f>IFERROR(VLOOKUP(F1211,Sheet2!A:G,7,0),"")</f>
        <v>65</v>
      </c>
      <c r="I1211" s="56">
        <f t="shared" si="247"/>
        <v>3510</v>
      </c>
      <c r="J1211" s="17">
        <v>280</v>
      </c>
      <c r="K1211" s="21">
        <v>400</v>
      </c>
      <c r="L1211" s="21">
        <v>100</v>
      </c>
      <c r="M1211" s="21">
        <v>100</v>
      </c>
      <c r="N1211" s="19">
        <f t="shared" si="236"/>
        <v>600</v>
      </c>
      <c r="O1211" s="20">
        <v>1</v>
      </c>
      <c r="P1211" s="20">
        <f>IFERROR(VLOOKUP(F1211,Sheet2!$A:$F,4,0),"")</f>
        <v>1161.27</v>
      </c>
      <c r="Q1211" s="20">
        <f>IFERROR(VLOOKUP(F1211,Sheet2!$A:$F,5,0),"")</f>
        <v>1190.1300000000001</v>
      </c>
      <c r="R1211" s="20">
        <f>IFERROR(VLOOKUP(F1211,Sheet2!$A:$F,6,0),"")</f>
        <v>1272.08</v>
      </c>
      <c r="S1211" s="48">
        <f t="shared" si="237"/>
        <v>464508</v>
      </c>
      <c r="T1211" s="48">
        <f t="shared" si="238"/>
        <v>119013.00000000001</v>
      </c>
      <c r="U1211" s="48">
        <f t="shared" si="239"/>
        <v>127208</v>
      </c>
      <c r="V1211" s="48">
        <f t="shared" si="240"/>
        <v>710729</v>
      </c>
      <c r="W1211" s="48">
        <f t="shared" si="241"/>
        <v>375570</v>
      </c>
      <c r="X1211" s="48">
        <f t="shared" si="242"/>
        <v>5265</v>
      </c>
      <c r="Y1211" s="48">
        <f t="shared" si="243"/>
        <v>10915.64</v>
      </c>
      <c r="Z1211" s="48">
        <f t="shared" si="244"/>
        <v>1091.5640000000001</v>
      </c>
      <c r="AA1211" s="48">
        <f t="shared" si="245"/>
        <v>11035.712039999999</v>
      </c>
      <c r="AB1211" s="42">
        <f t="shared" si="246"/>
        <v>1114606.9160399998</v>
      </c>
    </row>
    <row r="1212" spans="1:28" x14ac:dyDescent="0.25">
      <c r="A1212" s="41">
        <v>45425</v>
      </c>
      <c r="B1212" s="44" t="str">
        <f t="shared" si="235"/>
        <v>May</v>
      </c>
      <c r="C1212" s="16" t="s">
        <v>86</v>
      </c>
      <c r="D1212" s="16"/>
      <c r="E1212" s="16" t="s">
        <v>88</v>
      </c>
      <c r="F1212" s="16" t="s">
        <v>217</v>
      </c>
      <c r="G1212" s="20" t="str">
        <f>IFERROR(VLOOKUP(F1212,Sheet2!A:F,2,0),"")</f>
        <v>Dollar Rum</v>
      </c>
      <c r="H1212" s="44">
        <f>IFERROR(VLOOKUP(F1212,Sheet2!A:G,7,0),"")</f>
        <v>65</v>
      </c>
      <c r="I1212" s="56">
        <f t="shared" si="247"/>
        <v>1755</v>
      </c>
      <c r="J1212" s="17">
        <v>57</v>
      </c>
      <c r="K1212" s="21">
        <v>150</v>
      </c>
      <c r="L1212" s="21">
        <v>75</v>
      </c>
      <c r="M1212" s="21">
        <v>75</v>
      </c>
      <c r="N1212" s="19">
        <f t="shared" si="236"/>
        <v>300</v>
      </c>
      <c r="O1212" s="20">
        <v>1</v>
      </c>
      <c r="P1212" s="20">
        <f>IFERROR(VLOOKUP(F1212,Sheet2!$A:$F,4,0),"")</f>
        <v>1161.27</v>
      </c>
      <c r="Q1212" s="20">
        <f>IFERROR(VLOOKUP(F1212,Sheet2!$A:$F,5,0),"")</f>
        <v>1190.1300000000001</v>
      </c>
      <c r="R1212" s="20">
        <f>IFERROR(VLOOKUP(F1212,Sheet2!$A:$F,6,0),"")</f>
        <v>1272.08</v>
      </c>
      <c r="S1212" s="48">
        <f t="shared" si="237"/>
        <v>174190.5</v>
      </c>
      <c r="T1212" s="48">
        <f t="shared" si="238"/>
        <v>89259.750000000015</v>
      </c>
      <c r="U1212" s="48">
        <f t="shared" si="239"/>
        <v>95406</v>
      </c>
      <c r="V1212" s="48">
        <f t="shared" si="240"/>
        <v>358856.25</v>
      </c>
      <c r="W1212" s="48">
        <f t="shared" si="241"/>
        <v>187785</v>
      </c>
      <c r="X1212" s="48">
        <f t="shared" si="242"/>
        <v>2632.5</v>
      </c>
      <c r="Y1212" s="48">
        <f t="shared" si="243"/>
        <v>5492.7375000000002</v>
      </c>
      <c r="Z1212" s="48">
        <f t="shared" si="244"/>
        <v>549.27375000000006</v>
      </c>
      <c r="AA1212" s="48">
        <f t="shared" si="245"/>
        <v>5553.1576125000011</v>
      </c>
      <c r="AB1212" s="42">
        <f t="shared" si="246"/>
        <v>560868.91886250011</v>
      </c>
    </row>
    <row r="1213" spans="1:28" x14ac:dyDescent="0.25">
      <c r="A1213" s="41">
        <v>45425</v>
      </c>
      <c r="B1213" s="44" t="str">
        <f t="shared" si="235"/>
        <v>May</v>
      </c>
      <c r="C1213" s="16" t="s">
        <v>86</v>
      </c>
      <c r="D1213" s="16"/>
      <c r="E1213" s="16" t="s">
        <v>88</v>
      </c>
      <c r="F1213" s="16" t="s">
        <v>216</v>
      </c>
      <c r="G1213" s="20" t="str">
        <f>IFERROR(VLOOKUP(F1213,Sheet2!A:F,2,0),"")</f>
        <v>Jugni Saunfi</v>
      </c>
      <c r="H1213" s="44">
        <f>IFERROR(VLOOKUP(F1213,Sheet2!A:G,7,0),"")</f>
        <v>50</v>
      </c>
      <c r="I1213" s="56">
        <f t="shared" si="247"/>
        <v>2250</v>
      </c>
      <c r="J1213" s="17">
        <v>58</v>
      </c>
      <c r="K1213" s="21">
        <v>0</v>
      </c>
      <c r="L1213" s="21">
        <v>300</v>
      </c>
      <c r="M1213" s="21">
        <v>200</v>
      </c>
      <c r="N1213" s="19">
        <f t="shared" si="236"/>
        <v>500</v>
      </c>
      <c r="O1213" s="20">
        <v>1</v>
      </c>
      <c r="P1213" s="20">
        <f>IFERROR(VLOOKUP(F1213,Sheet2!$A:$F,4,0),"")</f>
        <v>919.43</v>
      </c>
      <c r="Q1213" s="20">
        <f>IFERROR(VLOOKUP(F1213,Sheet2!$A:$F,5,0),"")</f>
        <v>948.3</v>
      </c>
      <c r="R1213" s="20">
        <f>IFERROR(VLOOKUP(F1213,Sheet2!$A:$F,6,0),"")</f>
        <v>1030.25</v>
      </c>
      <c r="S1213" s="48">
        <f t="shared" si="237"/>
        <v>0</v>
      </c>
      <c r="T1213" s="48">
        <f t="shared" si="238"/>
        <v>284490</v>
      </c>
      <c r="U1213" s="48">
        <f t="shared" si="239"/>
        <v>206050</v>
      </c>
      <c r="V1213" s="48">
        <f t="shared" si="240"/>
        <v>490540</v>
      </c>
      <c r="W1213" s="48">
        <f t="shared" si="241"/>
        <v>240750</v>
      </c>
      <c r="X1213" s="48">
        <f t="shared" si="242"/>
        <v>3375</v>
      </c>
      <c r="Y1213" s="48">
        <f t="shared" si="243"/>
        <v>7346.6500000000005</v>
      </c>
      <c r="Z1213" s="48">
        <f t="shared" si="244"/>
        <v>734.66500000000008</v>
      </c>
      <c r="AA1213" s="48">
        <f t="shared" si="245"/>
        <v>7427.4631500000005</v>
      </c>
      <c r="AB1213" s="42">
        <f t="shared" si="246"/>
        <v>750173.77815000003</v>
      </c>
    </row>
    <row r="1214" spans="1:28" x14ac:dyDescent="0.25">
      <c r="A1214" s="41">
        <v>45425</v>
      </c>
      <c r="B1214" s="44" t="str">
        <f t="shared" si="235"/>
        <v>May</v>
      </c>
      <c r="C1214" s="16" t="s">
        <v>86</v>
      </c>
      <c r="D1214" s="16"/>
      <c r="E1214" s="16" t="s">
        <v>88</v>
      </c>
      <c r="F1214" s="16" t="s">
        <v>216</v>
      </c>
      <c r="G1214" s="20" t="str">
        <f>IFERROR(VLOOKUP(F1214,Sheet2!A:F,2,0),"")</f>
        <v>Jugni Saunfi</v>
      </c>
      <c r="H1214" s="44">
        <f>IFERROR(VLOOKUP(F1214,Sheet2!A:G,7,0),"")</f>
        <v>50</v>
      </c>
      <c r="I1214" s="56">
        <f t="shared" si="247"/>
        <v>1575</v>
      </c>
      <c r="J1214" s="17">
        <v>59</v>
      </c>
      <c r="K1214" s="21">
        <v>350</v>
      </c>
      <c r="L1214" s="21">
        <v>0</v>
      </c>
      <c r="M1214" s="21">
        <v>0</v>
      </c>
      <c r="N1214" s="19">
        <f t="shared" si="236"/>
        <v>350</v>
      </c>
      <c r="O1214" s="20">
        <v>1</v>
      </c>
      <c r="P1214" s="20">
        <f>IFERROR(VLOOKUP(F1214,Sheet2!$A:$F,4,0),"")</f>
        <v>919.43</v>
      </c>
      <c r="Q1214" s="20">
        <f>IFERROR(VLOOKUP(F1214,Sheet2!$A:$F,5,0),"")</f>
        <v>948.3</v>
      </c>
      <c r="R1214" s="20">
        <f>IFERROR(VLOOKUP(F1214,Sheet2!$A:$F,6,0),"")</f>
        <v>1030.25</v>
      </c>
      <c r="S1214" s="48">
        <f t="shared" si="237"/>
        <v>321800.5</v>
      </c>
      <c r="T1214" s="48">
        <f t="shared" si="238"/>
        <v>0</v>
      </c>
      <c r="U1214" s="48">
        <f t="shared" si="239"/>
        <v>0</v>
      </c>
      <c r="V1214" s="48">
        <f t="shared" si="240"/>
        <v>321800.5</v>
      </c>
      <c r="W1214" s="48">
        <f t="shared" si="241"/>
        <v>168525</v>
      </c>
      <c r="X1214" s="48">
        <f t="shared" si="242"/>
        <v>2362.5</v>
      </c>
      <c r="Y1214" s="48">
        <f t="shared" si="243"/>
        <v>4926.88</v>
      </c>
      <c r="Z1214" s="48">
        <f t="shared" si="244"/>
        <v>492.68800000000005</v>
      </c>
      <c r="AA1214" s="48">
        <f t="shared" si="245"/>
        <v>4981.0756800000008</v>
      </c>
      <c r="AB1214" s="42">
        <f t="shared" si="246"/>
        <v>503088.64368000004</v>
      </c>
    </row>
    <row r="1215" spans="1:28" x14ac:dyDescent="0.25">
      <c r="A1215" s="41">
        <v>45425</v>
      </c>
      <c r="B1215" s="44" t="str">
        <f t="shared" si="235"/>
        <v>May</v>
      </c>
      <c r="C1215" s="16" t="s">
        <v>86</v>
      </c>
      <c r="D1215" s="16"/>
      <c r="E1215" s="16" t="s">
        <v>88</v>
      </c>
      <c r="F1215" s="16" t="s">
        <v>216</v>
      </c>
      <c r="G1215" s="20" t="str">
        <f>IFERROR(VLOOKUP(F1215,Sheet2!A:F,2,0),"")</f>
        <v>Jugni Saunfi</v>
      </c>
      <c r="H1215" s="44">
        <f>IFERROR(VLOOKUP(F1215,Sheet2!A:G,7,0),"")</f>
        <v>50</v>
      </c>
      <c r="I1215" s="56">
        <f t="shared" si="247"/>
        <v>1575</v>
      </c>
      <c r="J1215" s="17">
        <v>60</v>
      </c>
      <c r="K1215" s="21">
        <v>350</v>
      </c>
      <c r="L1215" s="21">
        <v>0</v>
      </c>
      <c r="M1215" s="21">
        <v>0</v>
      </c>
      <c r="N1215" s="19">
        <f t="shared" si="236"/>
        <v>350</v>
      </c>
      <c r="O1215" s="20">
        <v>1</v>
      </c>
      <c r="P1215" s="20">
        <f>IFERROR(VLOOKUP(F1215,Sheet2!$A:$F,4,0),"")</f>
        <v>919.43</v>
      </c>
      <c r="Q1215" s="20">
        <f>IFERROR(VLOOKUP(F1215,Sheet2!$A:$F,5,0),"")</f>
        <v>948.3</v>
      </c>
      <c r="R1215" s="20">
        <f>IFERROR(VLOOKUP(F1215,Sheet2!$A:$F,6,0),"")</f>
        <v>1030.25</v>
      </c>
      <c r="S1215" s="48">
        <f t="shared" si="237"/>
        <v>321800.5</v>
      </c>
      <c r="T1215" s="48">
        <f t="shared" si="238"/>
        <v>0</v>
      </c>
      <c r="U1215" s="48">
        <f t="shared" si="239"/>
        <v>0</v>
      </c>
      <c r="V1215" s="48">
        <f t="shared" si="240"/>
        <v>321800.5</v>
      </c>
      <c r="W1215" s="48">
        <f t="shared" si="241"/>
        <v>168525</v>
      </c>
      <c r="X1215" s="48">
        <f t="shared" si="242"/>
        <v>2362.5</v>
      </c>
      <c r="Y1215" s="48">
        <f t="shared" si="243"/>
        <v>4926.88</v>
      </c>
      <c r="Z1215" s="48">
        <f t="shared" si="244"/>
        <v>492.68800000000005</v>
      </c>
      <c r="AA1215" s="48">
        <f t="shared" si="245"/>
        <v>4981.0756800000008</v>
      </c>
      <c r="AB1215" s="42">
        <f t="shared" si="246"/>
        <v>503088.64368000004</v>
      </c>
    </row>
    <row r="1216" spans="1:28" x14ac:dyDescent="0.25">
      <c r="A1216" s="41">
        <v>45425</v>
      </c>
      <c r="B1216" s="44" t="str">
        <f t="shared" si="235"/>
        <v>May</v>
      </c>
      <c r="C1216" s="16" t="s">
        <v>26</v>
      </c>
      <c r="D1216" s="16"/>
      <c r="E1216" s="16" t="s">
        <v>39</v>
      </c>
      <c r="F1216" s="16" t="s">
        <v>213</v>
      </c>
      <c r="G1216" s="20" t="str">
        <f>IFERROR(VLOOKUP(F1216,Sheet2!A:F,2,0),"")</f>
        <v>Malwa</v>
      </c>
      <c r="H1216" s="44">
        <f>IFERROR(VLOOKUP(F1216,Sheet2!A:G,7,0),"")</f>
        <v>50</v>
      </c>
      <c r="I1216" s="56">
        <f t="shared" si="247"/>
        <v>4050</v>
      </c>
      <c r="J1216" s="17">
        <v>141</v>
      </c>
      <c r="K1216" s="21">
        <v>900</v>
      </c>
      <c r="L1216" s="21">
        <v>0</v>
      </c>
      <c r="M1216" s="21">
        <v>0</v>
      </c>
      <c r="N1216" s="19">
        <f t="shared" si="236"/>
        <v>900</v>
      </c>
      <c r="O1216" s="20">
        <v>1</v>
      </c>
      <c r="P1216" s="20">
        <f>IFERROR(VLOOKUP(F1216,Sheet2!$A:$F,4,0),"")</f>
        <v>919.43</v>
      </c>
      <c r="Q1216" s="20">
        <f>IFERROR(VLOOKUP(F1216,Sheet2!$A:$F,5,0),"")</f>
        <v>948.3</v>
      </c>
      <c r="R1216" s="20">
        <f>IFERROR(VLOOKUP(F1216,Sheet2!$A:$F,6,0),"")</f>
        <v>1030.25</v>
      </c>
      <c r="S1216" s="48">
        <f t="shared" si="237"/>
        <v>827487</v>
      </c>
      <c r="T1216" s="48">
        <f t="shared" si="238"/>
        <v>0</v>
      </c>
      <c r="U1216" s="48">
        <f t="shared" si="239"/>
        <v>0</v>
      </c>
      <c r="V1216" s="48">
        <f t="shared" si="240"/>
        <v>827487</v>
      </c>
      <c r="W1216" s="48">
        <f t="shared" si="241"/>
        <v>433350</v>
      </c>
      <c r="X1216" s="48">
        <f t="shared" si="242"/>
        <v>6075</v>
      </c>
      <c r="Y1216" s="48">
        <f t="shared" si="243"/>
        <v>12669.12</v>
      </c>
      <c r="Z1216" s="48">
        <f t="shared" si="244"/>
        <v>1266.9120000000003</v>
      </c>
      <c r="AA1216" s="48">
        <f t="shared" si="245"/>
        <v>12808.480320000002</v>
      </c>
      <c r="AB1216" s="42">
        <f t="shared" si="246"/>
        <v>1293656.5123200002</v>
      </c>
    </row>
    <row r="1217" spans="1:28" x14ac:dyDescent="0.25">
      <c r="A1217" s="41">
        <v>45425</v>
      </c>
      <c r="B1217" s="44" t="str">
        <f t="shared" si="235"/>
        <v>May</v>
      </c>
      <c r="C1217" s="16" t="s">
        <v>26</v>
      </c>
      <c r="D1217" s="16"/>
      <c r="E1217" s="16" t="s">
        <v>39</v>
      </c>
      <c r="F1217" s="16" t="s">
        <v>213</v>
      </c>
      <c r="G1217" s="20" t="str">
        <f>IFERROR(VLOOKUP(F1217,Sheet2!A:F,2,0),"")</f>
        <v>Malwa</v>
      </c>
      <c r="H1217" s="44">
        <f>IFERROR(VLOOKUP(F1217,Sheet2!A:G,7,0),"")</f>
        <v>50</v>
      </c>
      <c r="I1217" s="56">
        <f t="shared" si="247"/>
        <v>2250</v>
      </c>
      <c r="J1217" s="17">
        <v>142</v>
      </c>
      <c r="K1217" s="21">
        <v>500</v>
      </c>
      <c r="L1217" s="21">
        <v>0</v>
      </c>
      <c r="M1217" s="21">
        <v>0</v>
      </c>
      <c r="N1217" s="19">
        <f t="shared" si="236"/>
        <v>500</v>
      </c>
      <c r="O1217" s="20">
        <v>1</v>
      </c>
      <c r="P1217" s="20">
        <f>IFERROR(VLOOKUP(F1217,Sheet2!$A:$F,4,0),"")</f>
        <v>919.43</v>
      </c>
      <c r="Q1217" s="20">
        <f>IFERROR(VLOOKUP(F1217,Sheet2!$A:$F,5,0),"")</f>
        <v>948.3</v>
      </c>
      <c r="R1217" s="20">
        <f>IFERROR(VLOOKUP(F1217,Sheet2!$A:$F,6,0),"")</f>
        <v>1030.25</v>
      </c>
      <c r="S1217" s="48">
        <f t="shared" si="237"/>
        <v>459715</v>
      </c>
      <c r="T1217" s="48">
        <f t="shared" si="238"/>
        <v>0</v>
      </c>
      <c r="U1217" s="48">
        <f t="shared" si="239"/>
        <v>0</v>
      </c>
      <c r="V1217" s="48">
        <f t="shared" si="240"/>
        <v>459715</v>
      </c>
      <c r="W1217" s="48">
        <f t="shared" si="241"/>
        <v>240750</v>
      </c>
      <c r="X1217" s="48">
        <f t="shared" si="242"/>
        <v>3375</v>
      </c>
      <c r="Y1217" s="48">
        <f t="shared" si="243"/>
        <v>7038.4000000000005</v>
      </c>
      <c r="Z1217" s="48">
        <f t="shared" si="244"/>
        <v>703.84000000000015</v>
      </c>
      <c r="AA1217" s="48">
        <f t="shared" si="245"/>
        <v>7115.8224</v>
      </c>
      <c r="AB1217" s="42">
        <f t="shared" si="246"/>
        <v>718698.06239999994</v>
      </c>
    </row>
    <row r="1218" spans="1:28" x14ac:dyDescent="0.25">
      <c r="A1218" s="41">
        <v>45425</v>
      </c>
      <c r="B1218" s="44" t="str">
        <f t="shared" si="235"/>
        <v>May</v>
      </c>
      <c r="C1218" s="16" t="s">
        <v>26</v>
      </c>
      <c r="D1218" s="16"/>
      <c r="E1218" s="16" t="s">
        <v>39</v>
      </c>
      <c r="F1218" s="16" t="s">
        <v>222</v>
      </c>
      <c r="G1218" s="20" t="str">
        <f>IFERROR(VLOOKUP(F1218,Sheet2!A:F,2,0),"")</f>
        <v>Khasa Santra</v>
      </c>
      <c r="H1218" s="44">
        <f>IFERROR(VLOOKUP(F1218,Sheet2!A:G,7,0),"")</f>
        <v>50</v>
      </c>
      <c r="I1218" s="56">
        <f t="shared" si="247"/>
        <v>4050</v>
      </c>
      <c r="J1218" s="17">
        <v>143</v>
      </c>
      <c r="K1218" s="21">
        <v>900</v>
      </c>
      <c r="L1218" s="21">
        <v>0</v>
      </c>
      <c r="M1218" s="21">
        <v>0</v>
      </c>
      <c r="N1218" s="19">
        <f t="shared" si="236"/>
        <v>900</v>
      </c>
      <c r="O1218" s="20">
        <v>1</v>
      </c>
      <c r="P1218" s="20">
        <f>IFERROR(VLOOKUP(F1218,Sheet2!$A:$F,4,0),"")</f>
        <v>919.43</v>
      </c>
      <c r="Q1218" s="20">
        <f>IFERROR(VLOOKUP(F1218,Sheet2!$A:$F,5,0),"")</f>
        <v>948.3</v>
      </c>
      <c r="R1218" s="20">
        <f>IFERROR(VLOOKUP(F1218,Sheet2!$A:$F,6,0),"")</f>
        <v>1030.25</v>
      </c>
      <c r="S1218" s="48">
        <f t="shared" si="237"/>
        <v>827487</v>
      </c>
      <c r="T1218" s="48">
        <f t="shared" si="238"/>
        <v>0</v>
      </c>
      <c r="U1218" s="48">
        <f t="shared" si="239"/>
        <v>0</v>
      </c>
      <c r="V1218" s="48">
        <f t="shared" si="240"/>
        <v>827487</v>
      </c>
      <c r="W1218" s="48">
        <f t="shared" si="241"/>
        <v>433350</v>
      </c>
      <c r="X1218" s="48">
        <f t="shared" si="242"/>
        <v>6075</v>
      </c>
      <c r="Y1218" s="48">
        <f t="shared" si="243"/>
        <v>12669.12</v>
      </c>
      <c r="Z1218" s="48">
        <f t="shared" si="244"/>
        <v>1266.9120000000003</v>
      </c>
      <c r="AA1218" s="48">
        <f t="shared" si="245"/>
        <v>12808.480320000002</v>
      </c>
      <c r="AB1218" s="42">
        <f t="shared" si="246"/>
        <v>1293656.5123200002</v>
      </c>
    </row>
    <row r="1219" spans="1:28" x14ac:dyDescent="0.25">
      <c r="A1219" s="41">
        <v>45425</v>
      </c>
      <c r="B1219" s="44" t="str">
        <f t="shared" si="235"/>
        <v>May</v>
      </c>
      <c r="C1219" s="16" t="s">
        <v>26</v>
      </c>
      <c r="D1219" s="16"/>
      <c r="E1219" s="16" t="s">
        <v>39</v>
      </c>
      <c r="F1219" s="16" t="s">
        <v>222</v>
      </c>
      <c r="G1219" s="20" t="str">
        <f>IFERROR(VLOOKUP(F1219,Sheet2!A:F,2,0),"")</f>
        <v>Khasa Santra</v>
      </c>
      <c r="H1219" s="44">
        <f>IFERROR(VLOOKUP(F1219,Sheet2!A:G,7,0),"")</f>
        <v>50</v>
      </c>
      <c r="I1219" s="56">
        <f t="shared" si="247"/>
        <v>2250</v>
      </c>
      <c r="J1219" s="17">
        <v>144</v>
      </c>
      <c r="K1219" s="21">
        <v>0</v>
      </c>
      <c r="L1219" s="21">
        <v>500</v>
      </c>
      <c r="M1219" s="21">
        <v>0</v>
      </c>
      <c r="N1219" s="19">
        <f t="shared" si="236"/>
        <v>500</v>
      </c>
      <c r="O1219" s="20">
        <v>1</v>
      </c>
      <c r="P1219" s="20">
        <f>IFERROR(VLOOKUP(F1219,Sheet2!$A:$F,4,0),"")</f>
        <v>919.43</v>
      </c>
      <c r="Q1219" s="20">
        <f>IFERROR(VLOOKUP(F1219,Sheet2!$A:$F,5,0),"")</f>
        <v>948.3</v>
      </c>
      <c r="R1219" s="20">
        <f>IFERROR(VLOOKUP(F1219,Sheet2!$A:$F,6,0),"")</f>
        <v>1030.25</v>
      </c>
      <c r="S1219" s="48">
        <f t="shared" si="237"/>
        <v>0</v>
      </c>
      <c r="T1219" s="48">
        <f t="shared" si="238"/>
        <v>474150</v>
      </c>
      <c r="U1219" s="48">
        <f t="shared" si="239"/>
        <v>0</v>
      </c>
      <c r="V1219" s="48">
        <f t="shared" si="240"/>
        <v>474150</v>
      </c>
      <c r="W1219" s="48">
        <f t="shared" si="241"/>
        <v>240750</v>
      </c>
      <c r="X1219" s="48">
        <f t="shared" si="242"/>
        <v>3375</v>
      </c>
      <c r="Y1219" s="48">
        <f t="shared" si="243"/>
        <v>7182.75</v>
      </c>
      <c r="Z1219" s="48">
        <f t="shared" si="244"/>
        <v>718.27500000000009</v>
      </c>
      <c r="AA1219" s="48">
        <f t="shared" si="245"/>
        <v>7261.7602500000003</v>
      </c>
      <c r="AB1219" s="42">
        <f t="shared" si="246"/>
        <v>733437.78525000007</v>
      </c>
    </row>
    <row r="1220" spans="1:28" x14ac:dyDescent="0.25">
      <c r="A1220" s="41">
        <v>45425</v>
      </c>
      <c r="B1220" s="44" t="str">
        <f t="shared" si="235"/>
        <v>May</v>
      </c>
      <c r="C1220" s="16" t="s">
        <v>59</v>
      </c>
      <c r="D1220" s="16"/>
      <c r="E1220" s="16" t="s">
        <v>32</v>
      </c>
      <c r="F1220" s="16" t="s">
        <v>213</v>
      </c>
      <c r="G1220" s="20" t="str">
        <f>IFERROR(VLOOKUP(F1220,Sheet2!A:F,2,0),"")</f>
        <v>Malwa</v>
      </c>
      <c r="H1220" s="44">
        <f>IFERROR(VLOOKUP(F1220,Sheet2!A:G,7,0),"")</f>
        <v>50</v>
      </c>
      <c r="I1220" s="56">
        <f t="shared" si="247"/>
        <v>1350</v>
      </c>
      <c r="J1220" s="17">
        <v>127</v>
      </c>
      <c r="K1220" s="21">
        <v>300</v>
      </c>
      <c r="L1220" s="21">
        <v>0</v>
      </c>
      <c r="M1220" s="21">
        <v>0</v>
      </c>
      <c r="N1220" s="19">
        <f t="shared" si="236"/>
        <v>300</v>
      </c>
      <c r="O1220" s="20">
        <v>1</v>
      </c>
      <c r="P1220" s="20">
        <f>IFERROR(VLOOKUP(F1220,Sheet2!$A:$F,4,0),"")</f>
        <v>919.43</v>
      </c>
      <c r="Q1220" s="20">
        <f>IFERROR(VLOOKUP(F1220,Sheet2!$A:$F,5,0),"")</f>
        <v>948.3</v>
      </c>
      <c r="R1220" s="20">
        <f>IFERROR(VLOOKUP(F1220,Sheet2!$A:$F,6,0),"")</f>
        <v>1030.25</v>
      </c>
      <c r="S1220" s="48">
        <f t="shared" si="237"/>
        <v>275829</v>
      </c>
      <c r="T1220" s="48">
        <f t="shared" si="238"/>
        <v>0</v>
      </c>
      <c r="U1220" s="48">
        <f t="shared" si="239"/>
        <v>0</v>
      </c>
      <c r="V1220" s="48">
        <f t="shared" si="240"/>
        <v>275829</v>
      </c>
      <c r="W1220" s="48">
        <f t="shared" si="241"/>
        <v>144450</v>
      </c>
      <c r="X1220" s="48">
        <f t="shared" si="242"/>
        <v>2025</v>
      </c>
      <c r="Y1220" s="48">
        <f t="shared" si="243"/>
        <v>4223.04</v>
      </c>
      <c r="Z1220" s="48">
        <f t="shared" si="244"/>
        <v>422.30400000000003</v>
      </c>
      <c r="AA1220" s="48">
        <f t="shared" si="245"/>
        <v>4269.4934400000002</v>
      </c>
      <c r="AB1220" s="42">
        <f t="shared" si="246"/>
        <v>431218.83743999997</v>
      </c>
    </row>
    <row r="1221" spans="1:28" x14ac:dyDescent="0.25">
      <c r="A1221" s="41">
        <v>45425</v>
      </c>
      <c r="B1221" s="44" t="str">
        <f t="shared" ref="B1221:B1284" si="248">TEXT(A1221,"MMM")</f>
        <v>May</v>
      </c>
      <c r="C1221" s="16" t="s">
        <v>59</v>
      </c>
      <c r="D1221" s="16"/>
      <c r="E1221" s="16" t="s">
        <v>32</v>
      </c>
      <c r="F1221" s="16" t="s">
        <v>213</v>
      </c>
      <c r="G1221" s="20" t="str">
        <f>IFERROR(VLOOKUP(F1221,Sheet2!A:F,2,0),"")</f>
        <v>Malwa</v>
      </c>
      <c r="H1221" s="44">
        <f>IFERROR(VLOOKUP(F1221,Sheet2!A:G,7,0),"")</f>
        <v>50</v>
      </c>
      <c r="I1221" s="56">
        <f t="shared" si="247"/>
        <v>1350</v>
      </c>
      <c r="J1221" s="17">
        <v>128</v>
      </c>
      <c r="K1221" s="21">
        <v>300</v>
      </c>
      <c r="L1221" s="21">
        <v>0</v>
      </c>
      <c r="M1221" s="21">
        <v>0</v>
      </c>
      <c r="N1221" s="19">
        <f t="shared" ref="N1221:N1284" si="249">SUM(K1221:M1221)</f>
        <v>300</v>
      </c>
      <c r="O1221" s="20">
        <v>1</v>
      </c>
      <c r="P1221" s="20">
        <f>IFERROR(VLOOKUP(F1221,Sheet2!$A:$F,4,0),"")</f>
        <v>919.43</v>
      </c>
      <c r="Q1221" s="20">
        <f>IFERROR(VLOOKUP(F1221,Sheet2!$A:$F,5,0),"")</f>
        <v>948.3</v>
      </c>
      <c r="R1221" s="20">
        <f>IFERROR(VLOOKUP(F1221,Sheet2!$A:$F,6,0),"")</f>
        <v>1030.25</v>
      </c>
      <c r="S1221" s="48">
        <f t="shared" ref="S1221:S1284" si="250">IFERROR(K1221*P1221," ")</f>
        <v>275829</v>
      </c>
      <c r="T1221" s="48">
        <f t="shared" ref="T1221:T1284" si="251">IFERROR(Q1221*L1221," ")</f>
        <v>0</v>
      </c>
      <c r="U1221" s="48">
        <f t="shared" ref="U1221:U1284" si="252">IFERROR(R1221*M1221," ")</f>
        <v>0</v>
      </c>
      <c r="V1221" s="48">
        <f t="shared" ref="V1221:V1284" si="253">SUM(S1221:U1221)</f>
        <v>275829</v>
      </c>
      <c r="W1221" s="48">
        <f t="shared" ref="W1221:W1284" si="254">IFERROR(IF(O1221=1,I1221*107)," ")+IFERROR(IF(O1221=2,I1221*53.5)," ")</f>
        <v>144450</v>
      </c>
      <c r="X1221" s="48">
        <f t="shared" ref="X1221:X1284" si="255">I1221*1.5</f>
        <v>2025</v>
      </c>
      <c r="Y1221" s="48">
        <f t="shared" ref="Y1221:Y1284" si="256">IFERROR(SUM(V1221:X1221)*1%," ")</f>
        <v>4223.04</v>
      </c>
      <c r="Z1221" s="48">
        <f t="shared" ref="Z1221:Z1284" si="257">IFERROR(Y1221*10%," ")</f>
        <v>422.30400000000003</v>
      </c>
      <c r="AA1221" s="48">
        <f t="shared" ref="AA1221:AA1284" si="258">IFERROR(SUM(V1221:Z1221)*1%," ")</f>
        <v>4269.4934400000002</v>
      </c>
      <c r="AB1221" s="42">
        <f t="shared" ref="AB1221:AB1284" si="259">IFERROR(SUM(V1221:AA1221)," ")</f>
        <v>431218.83743999997</v>
      </c>
    </row>
    <row r="1222" spans="1:28" x14ac:dyDescent="0.25">
      <c r="A1222" s="41">
        <v>45425</v>
      </c>
      <c r="B1222" s="44" t="str">
        <f t="shared" si="248"/>
        <v>May</v>
      </c>
      <c r="C1222" s="16" t="s">
        <v>59</v>
      </c>
      <c r="D1222" s="16"/>
      <c r="E1222" s="16" t="s">
        <v>32</v>
      </c>
      <c r="F1222" s="16" t="s">
        <v>213</v>
      </c>
      <c r="G1222" s="20" t="str">
        <f>IFERROR(VLOOKUP(F1222,Sheet2!A:F,2,0),"")</f>
        <v>Malwa</v>
      </c>
      <c r="H1222" s="44">
        <f>IFERROR(VLOOKUP(F1222,Sheet2!A:G,7,0),"")</f>
        <v>50</v>
      </c>
      <c r="I1222" s="56">
        <f t="shared" ref="I1222:I1285" si="260">IF(H1222=50,N1222*4.5)+IF(H1222=65,N1222*5.85)</f>
        <v>1350</v>
      </c>
      <c r="J1222" s="17">
        <v>129</v>
      </c>
      <c r="K1222" s="21">
        <v>300</v>
      </c>
      <c r="L1222" s="21">
        <v>0</v>
      </c>
      <c r="M1222" s="21">
        <v>0</v>
      </c>
      <c r="N1222" s="19">
        <f t="shared" si="249"/>
        <v>300</v>
      </c>
      <c r="O1222" s="20">
        <v>1</v>
      </c>
      <c r="P1222" s="20">
        <f>IFERROR(VLOOKUP(F1222,Sheet2!$A:$F,4,0),"")</f>
        <v>919.43</v>
      </c>
      <c r="Q1222" s="20">
        <f>IFERROR(VLOOKUP(F1222,Sheet2!$A:$F,5,0),"")</f>
        <v>948.3</v>
      </c>
      <c r="R1222" s="20">
        <f>IFERROR(VLOOKUP(F1222,Sheet2!$A:$F,6,0),"")</f>
        <v>1030.25</v>
      </c>
      <c r="S1222" s="48">
        <f t="shared" si="250"/>
        <v>275829</v>
      </c>
      <c r="T1222" s="48">
        <f t="shared" si="251"/>
        <v>0</v>
      </c>
      <c r="U1222" s="48">
        <f t="shared" si="252"/>
        <v>0</v>
      </c>
      <c r="V1222" s="48">
        <f t="shared" si="253"/>
        <v>275829</v>
      </c>
      <c r="W1222" s="48">
        <f t="shared" si="254"/>
        <v>144450</v>
      </c>
      <c r="X1222" s="48">
        <f t="shared" si="255"/>
        <v>2025</v>
      </c>
      <c r="Y1222" s="48">
        <f t="shared" si="256"/>
        <v>4223.04</v>
      </c>
      <c r="Z1222" s="48">
        <f t="shared" si="257"/>
        <v>422.30400000000003</v>
      </c>
      <c r="AA1222" s="48">
        <f t="shared" si="258"/>
        <v>4269.4934400000002</v>
      </c>
      <c r="AB1222" s="42">
        <f t="shared" si="259"/>
        <v>431218.83743999997</v>
      </c>
    </row>
    <row r="1223" spans="1:28" x14ac:dyDescent="0.25">
      <c r="A1223" s="41">
        <v>45425</v>
      </c>
      <c r="B1223" s="44" t="str">
        <f t="shared" si="248"/>
        <v>May</v>
      </c>
      <c r="C1223" s="16" t="s">
        <v>59</v>
      </c>
      <c r="D1223" s="16"/>
      <c r="E1223" s="16" t="s">
        <v>32</v>
      </c>
      <c r="F1223" s="16" t="s">
        <v>213</v>
      </c>
      <c r="G1223" s="20" t="str">
        <f>IFERROR(VLOOKUP(F1223,Sheet2!A:F,2,0),"")</f>
        <v>Malwa</v>
      </c>
      <c r="H1223" s="44">
        <f>IFERROR(VLOOKUP(F1223,Sheet2!A:G,7,0),"")</f>
        <v>50</v>
      </c>
      <c r="I1223" s="56">
        <f t="shared" si="260"/>
        <v>1350</v>
      </c>
      <c r="J1223" s="17">
        <v>130</v>
      </c>
      <c r="K1223" s="21">
        <v>0</v>
      </c>
      <c r="L1223" s="21">
        <v>300</v>
      </c>
      <c r="M1223" s="21">
        <v>0</v>
      </c>
      <c r="N1223" s="19">
        <f t="shared" si="249"/>
        <v>300</v>
      </c>
      <c r="O1223" s="20">
        <v>1</v>
      </c>
      <c r="P1223" s="20">
        <f>IFERROR(VLOOKUP(F1223,Sheet2!$A:$F,4,0),"")</f>
        <v>919.43</v>
      </c>
      <c r="Q1223" s="20">
        <f>IFERROR(VLOOKUP(F1223,Sheet2!$A:$F,5,0),"")</f>
        <v>948.3</v>
      </c>
      <c r="R1223" s="20">
        <f>IFERROR(VLOOKUP(F1223,Sheet2!$A:$F,6,0),"")</f>
        <v>1030.25</v>
      </c>
      <c r="S1223" s="48">
        <f t="shared" si="250"/>
        <v>0</v>
      </c>
      <c r="T1223" s="48">
        <f t="shared" si="251"/>
        <v>284490</v>
      </c>
      <c r="U1223" s="48">
        <f t="shared" si="252"/>
        <v>0</v>
      </c>
      <c r="V1223" s="48">
        <f t="shared" si="253"/>
        <v>284490</v>
      </c>
      <c r="W1223" s="48">
        <f t="shared" si="254"/>
        <v>144450</v>
      </c>
      <c r="X1223" s="48">
        <f t="shared" si="255"/>
        <v>2025</v>
      </c>
      <c r="Y1223" s="48">
        <f t="shared" si="256"/>
        <v>4309.6499999999996</v>
      </c>
      <c r="Z1223" s="48">
        <f t="shared" si="257"/>
        <v>430.96499999999997</v>
      </c>
      <c r="AA1223" s="48">
        <f t="shared" si="258"/>
        <v>4357.0561500000003</v>
      </c>
      <c r="AB1223" s="42">
        <f t="shared" si="259"/>
        <v>440062.67115000007</v>
      </c>
    </row>
    <row r="1224" spans="1:28" x14ac:dyDescent="0.25">
      <c r="A1224" s="41">
        <v>45425</v>
      </c>
      <c r="B1224" s="44" t="str">
        <f t="shared" si="248"/>
        <v>May</v>
      </c>
      <c r="C1224" s="16" t="s">
        <v>59</v>
      </c>
      <c r="D1224" s="16"/>
      <c r="E1224" s="16" t="s">
        <v>32</v>
      </c>
      <c r="F1224" s="16" t="s">
        <v>213</v>
      </c>
      <c r="G1224" s="20" t="str">
        <f>IFERROR(VLOOKUP(F1224,Sheet2!A:F,2,0),"")</f>
        <v>Malwa</v>
      </c>
      <c r="H1224" s="44">
        <f>IFERROR(VLOOKUP(F1224,Sheet2!A:G,7,0),"")</f>
        <v>50</v>
      </c>
      <c r="I1224" s="56">
        <f t="shared" si="260"/>
        <v>900</v>
      </c>
      <c r="J1224" s="17">
        <v>131</v>
      </c>
      <c r="K1224" s="21">
        <v>0</v>
      </c>
      <c r="L1224" s="21">
        <v>200</v>
      </c>
      <c r="M1224" s="21">
        <v>0</v>
      </c>
      <c r="N1224" s="19">
        <f t="shared" si="249"/>
        <v>200</v>
      </c>
      <c r="O1224" s="20">
        <v>1</v>
      </c>
      <c r="P1224" s="20">
        <f>IFERROR(VLOOKUP(F1224,Sheet2!$A:$F,4,0),"")</f>
        <v>919.43</v>
      </c>
      <c r="Q1224" s="20">
        <f>IFERROR(VLOOKUP(F1224,Sheet2!$A:$F,5,0),"")</f>
        <v>948.3</v>
      </c>
      <c r="R1224" s="20">
        <f>IFERROR(VLOOKUP(F1224,Sheet2!$A:$F,6,0),"")</f>
        <v>1030.25</v>
      </c>
      <c r="S1224" s="48">
        <f t="shared" si="250"/>
        <v>0</v>
      </c>
      <c r="T1224" s="48">
        <f t="shared" si="251"/>
        <v>189660</v>
      </c>
      <c r="U1224" s="48">
        <f t="shared" si="252"/>
        <v>0</v>
      </c>
      <c r="V1224" s="48">
        <f t="shared" si="253"/>
        <v>189660</v>
      </c>
      <c r="W1224" s="48">
        <f t="shared" si="254"/>
        <v>96300</v>
      </c>
      <c r="X1224" s="48">
        <f t="shared" si="255"/>
        <v>1350</v>
      </c>
      <c r="Y1224" s="48">
        <f t="shared" si="256"/>
        <v>2873.1</v>
      </c>
      <c r="Z1224" s="48">
        <f t="shared" si="257"/>
        <v>287.31</v>
      </c>
      <c r="AA1224" s="48">
        <f t="shared" si="258"/>
        <v>2904.7040999999999</v>
      </c>
      <c r="AB1224" s="42">
        <f t="shared" si="259"/>
        <v>293375.11409999995</v>
      </c>
    </row>
    <row r="1225" spans="1:28" x14ac:dyDescent="0.25">
      <c r="A1225" s="41">
        <v>45425</v>
      </c>
      <c r="B1225" s="44" t="str">
        <f t="shared" si="248"/>
        <v>May</v>
      </c>
      <c r="C1225" s="16" t="s">
        <v>44</v>
      </c>
      <c r="D1225" s="16"/>
      <c r="E1225" s="16" t="s">
        <v>160</v>
      </c>
      <c r="F1225" s="16" t="s">
        <v>221</v>
      </c>
      <c r="G1225" s="20" t="str">
        <f>IFERROR(VLOOKUP(F1225,Sheet2!A:F,2,0),"")</f>
        <v>Jugni Apple Vodka</v>
      </c>
      <c r="H1225" s="44">
        <f>IFERROR(VLOOKUP(F1225,Sheet2!A:G,7,0),"")</f>
        <v>50</v>
      </c>
      <c r="I1225" s="56">
        <f t="shared" si="260"/>
        <v>2700</v>
      </c>
      <c r="J1225" s="17">
        <v>179</v>
      </c>
      <c r="K1225" s="21">
        <v>200</v>
      </c>
      <c r="L1225" s="21">
        <v>200</v>
      </c>
      <c r="M1225" s="21">
        <v>200</v>
      </c>
      <c r="N1225" s="19">
        <f t="shared" si="249"/>
        <v>600</v>
      </c>
      <c r="O1225" s="20">
        <v>1</v>
      </c>
      <c r="P1225" s="20">
        <f>IFERROR(VLOOKUP(F1225,Sheet2!$A:$F,4,0),"")</f>
        <v>919.43</v>
      </c>
      <c r="Q1225" s="20">
        <f>IFERROR(VLOOKUP(F1225,Sheet2!$A:$F,5,0),"")</f>
        <v>948.3</v>
      </c>
      <c r="R1225" s="20">
        <f>IFERROR(VLOOKUP(F1225,Sheet2!$A:$F,6,0),"")</f>
        <v>1030.25</v>
      </c>
      <c r="S1225" s="48">
        <f t="shared" si="250"/>
        <v>183886</v>
      </c>
      <c r="T1225" s="48">
        <f t="shared" si="251"/>
        <v>189660</v>
      </c>
      <c r="U1225" s="48">
        <f t="shared" si="252"/>
        <v>206050</v>
      </c>
      <c r="V1225" s="48">
        <f t="shared" si="253"/>
        <v>579596</v>
      </c>
      <c r="W1225" s="48">
        <f t="shared" si="254"/>
        <v>288900</v>
      </c>
      <c r="X1225" s="48">
        <f t="shared" si="255"/>
        <v>4050</v>
      </c>
      <c r="Y1225" s="48">
        <f t="shared" si="256"/>
        <v>8725.4600000000009</v>
      </c>
      <c r="Z1225" s="48">
        <f t="shared" si="257"/>
        <v>872.54600000000016</v>
      </c>
      <c r="AA1225" s="48">
        <f t="shared" si="258"/>
        <v>8821.440059999999</v>
      </c>
      <c r="AB1225" s="42">
        <f t="shared" si="259"/>
        <v>890965.44605999999</v>
      </c>
    </row>
    <row r="1226" spans="1:28" x14ac:dyDescent="0.25">
      <c r="A1226" s="41">
        <v>45425</v>
      </c>
      <c r="B1226" s="44" t="str">
        <f t="shared" si="248"/>
        <v>May</v>
      </c>
      <c r="C1226" s="16" t="s">
        <v>44</v>
      </c>
      <c r="D1226" s="16"/>
      <c r="E1226" s="16" t="s">
        <v>160</v>
      </c>
      <c r="F1226" s="16" t="s">
        <v>223</v>
      </c>
      <c r="G1226" s="20" t="str">
        <f>IFERROR(VLOOKUP(F1226,Sheet2!A:F,2,0),"")</f>
        <v>Jalwa Mota Santra</v>
      </c>
      <c r="H1226" s="44">
        <f>IFERROR(VLOOKUP(F1226,Sheet2!A:G,7,0),"")</f>
        <v>50</v>
      </c>
      <c r="I1226" s="56">
        <f t="shared" si="260"/>
        <v>1800</v>
      </c>
      <c r="J1226" s="17">
        <v>180</v>
      </c>
      <c r="K1226" s="21">
        <v>200</v>
      </c>
      <c r="L1226" s="21">
        <v>150</v>
      </c>
      <c r="M1226" s="21">
        <v>50</v>
      </c>
      <c r="N1226" s="19">
        <f t="shared" si="249"/>
        <v>400</v>
      </c>
      <c r="O1226" s="20">
        <v>1</v>
      </c>
      <c r="P1226" s="20">
        <f>IFERROR(VLOOKUP(F1226,Sheet2!$A:$F,4,0),"")</f>
        <v>919.43</v>
      </c>
      <c r="Q1226" s="20">
        <f>IFERROR(VLOOKUP(F1226,Sheet2!$A:$F,5,0),"")</f>
        <v>948.3</v>
      </c>
      <c r="R1226" s="20">
        <f>IFERROR(VLOOKUP(F1226,Sheet2!$A:$F,6,0),"")</f>
        <v>1030.25</v>
      </c>
      <c r="S1226" s="48">
        <f t="shared" si="250"/>
        <v>183886</v>
      </c>
      <c r="T1226" s="48">
        <f t="shared" si="251"/>
        <v>142245</v>
      </c>
      <c r="U1226" s="48">
        <f t="shared" si="252"/>
        <v>51512.5</v>
      </c>
      <c r="V1226" s="48">
        <f t="shared" si="253"/>
        <v>377643.5</v>
      </c>
      <c r="W1226" s="48">
        <f t="shared" si="254"/>
        <v>192600</v>
      </c>
      <c r="X1226" s="48">
        <f t="shared" si="255"/>
        <v>2700</v>
      </c>
      <c r="Y1226" s="48">
        <f t="shared" si="256"/>
        <v>5729.4350000000004</v>
      </c>
      <c r="Z1226" s="48">
        <f t="shared" si="257"/>
        <v>572.94350000000009</v>
      </c>
      <c r="AA1226" s="48">
        <f t="shared" si="258"/>
        <v>5792.4587850000016</v>
      </c>
      <c r="AB1226" s="42">
        <f t="shared" si="259"/>
        <v>585038.33728500013</v>
      </c>
    </row>
    <row r="1227" spans="1:28" x14ac:dyDescent="0.25">
      <c r="A1227" s="41">
        <v>45425</v>
      </c>
      <c r="B1227" s="44" t="str">
        <f t="shared" si="248"/>
        <v>May</v>
      </c>
      <c r="C1227" s="16" t="s">
        <v>44</v>
      </c>
      <c r="D1227" s="16"/>
      <c r="E1227" s="16" t="s">
        <v>160</v>
      </c>
      <c r="F1227" s="16" t="s">
        <v>216</v>
      </c>
      <c r="G1227" s="20" t="str">
        <f>IFERROR(VLOOKUP(F1227,Sheet2!A:F,2,0),"")</f>
        <v>Jugni Saunfi</v>
      </c>
      <c r="H1227" s="44">
        <f>IFERROR(VLOOKUP(F1227,Sheet2!A:G,7,0),"")</f>
        <v>50</v>
      </c>
      <c r="I1227" s="56">
        <f t="shared" si="260"/>
        <v>1800</v>
      </c>
      <c r="J1227" s="17">
        <v>181</v>
      </c>
      <c r="K1227" s="21">
        <v>200</v>
      </c>
      <c r="L1227" s="21">
        <v>200</v>
      </c>
      <c r="M1227" s="21">
        <v>0</v>
      </c>
      <c r="N1227" s="19">
        <f t="shared" si="249"/>
        <v>400</v>
      </c>
      <c r="O1227" s="20">
        <v>1</v>
      </c>
      <c r="P1227" s="20">
        <f>IFERROR(VLOOKUP(F1227,Sheet2!$A:$F,4,0),"")</f>
        <v>919.43</v>
      </c>
      <c r="Q1227" s="20">
        <f>IFERROR(VLOOKUP(F1227,Sheet2!$A:$F,5,0),"")</f>
        <v>948.3</v>
      </c>
      <c r="R1227" s="20">
        <f>IFERROR(VLOOKUP(F1227,Sheet2!$A:$F,6,0),"")</f>
        <v>1030.25</v>
      </c>
      <c r="S1227" s="48">
        <f t="shared" si="250"/>
        <v>183886</v>
      </c>
      <c r="T1227" s="48">
        <f t="shared" si="251"/>
        <v>189660</v>
      </c>
      <c r="U1227" s="48">
        <f t="shared" si="252"/>
        <v>0</v>
      </c>
      <c r="V1227" s="48">
        <f t="shared" si="253"/>
        <v>373546</v>
      </c>
      <c r="W1227" s="48">
        <f t="shared" si="254"/>
        <v>192600</v>
      </c>
      <c r="X1227" s="48">
        <f t="shared" si="255"/>
        <v>2700</v>
      </c>
      <c r="Y1227" s="48">
        <f t="shared" si="256"/>
        <v>5688.46</v>
      </c>
      <c r="Z1227" s="48">
        <f t="shared" si="257"/>
        <v>568.846</v>
      </c>
      <c r="AA1227" s="48">
        <f t="shared" si="258"/>
        <v>5751.0330599999998</v>
      </c>
      <c r="AB1227" s="42">
        <f t="shared" si="259"/>
        <v>580854.33906000003</v>
      </c>
    </row>
    <row r="1228" spans="1:28" x14ac:dyDescent="0.25">
      <c r="A1228" s="41">
        <v>45425</v>
      </c>
      <c r="B1228" s="44" t="str">
        <f t="shared" si="248"/>
        <v>May</v>
      </c>
      <c r="C1228" s="16" t="s">
        <v>44</v>
      </c>
      <c r="D1228" s="16"/>
      <c r="E1228" s="16" t="s">
        <v>46</v>
      </c>
      <c r="F1228" s="16" t="s">
        <v>221</v>
      </c>
      <c r="G1228" s="20" t="str">
        <f>IFERROR(VLOOKUP(F1228,Sheet2!A:F,2,0),"")</f>
        <v>Jugni Apple Vodka</v>
      </c>
      <c r="H1228" s="44">
        <f>IFERROR(VLOOKUP(F1228,Sheet2!A:G,7,0),"")</f>
        <v>50</v>
      </c>
      <c r="I1228" s="56">
        <f t="shared" si="260"/>
        <v>2700</v>
      </c>
      <c r="J1228" s="17">
        <v>182</v>
      </c>
      <c r="K1228" s="21">
        <v>200</v>
      </c>
      <c r="L1228" s="21">
        <v>200</v>
      </c>
      <c r="M1228" s="21">
        <v>200</v>
      </c>
      <c r="N1228" s="19">
        <f t="shared" si="249"/>
        <v>600</v>
      </c>
      <c r="O1228" s="20">
        <v>1</v>
      </c>
      <c r="P1228" s="20">
        <f>IFERROR(VLOOKUP(F1228,Sheet2!$A:$F,4,0),"")</f>
        <v>919.43</v>
      </c>
      <c r="Q1228" s="20">
        <f>IFERROR(VLOOKUP(F1228,Sheet2!$A:$F,5,0),"")</f>
        <v>948.3</v>
      </c>
      <c r="R1228" s="20">
        <f>IFERROR(VLOOKUP(F1228,Sheet2!$A:$F,6,0),"")</f>
        <v>1030.25</v>
      </c>
      <c r="S1228" s="48">
        <f t="shared" si="250"/>
        <v>183886</v>
      </c>
      <c r="T1228" s="48">
        <f t="shared" si="251"/>
        <v>189660</v>
      </c>
      <c r="U1228" s="48">
        <f t="shared" si="252"/>
        <v>206050</v>
      </c>
      <c r="V1228" s="48">
        <f t="shared" si="253"/>
        <v>579596</v>
      </c>
      <c r="W1228" s="48">
        <f t="shared" si="254"/>
        <v>288900</v>
      </c>
      <c r="X1228" s="48">
        <f t="shared" si="255"/>
        <v>4050</v>
      </c>
      <c r="Y1228" s="48">
        <f t="shared" si="256"/>
        <v>8725.4600000000009</v>
      </c>
      <c r="Z1228" s="48">
        <f t="shared" si="257"/>
        <v>872.54600000000016</v>
      </c>
      <c r="AA1228" s="48">
        <f t="shared" si="258"/>
        <v>8821.440059999999</v>
      </c>
      <c r="AB1228" s="42">
        <f t="shared" si="259"/>
        <v>890965.44605999999</v>
      </c>
    </row>
    <row r="1229" spans="1:28" x14ac:dyDescent="0.25">
      <c r="A1229" s="41">
        <v>45425</v>
      </c>
      <c r="B1229" s="44" t="str">
        <f t="shared" si="248"/>
        <v>May</v>
      </c>
      <c r="C1229" s="16" t="s">
        <v>44</v>
      </c>
      <c r="D1229" s="16"/>
      <c r="E1229" s="16" t="s">
        <v>46</v>
      </c>
      <c r="F1229" s="16" t="s">
        <v>216</v>
      </c>
      <c r="G1229" s="20" t="str">
        <f>IFERROR(VLOOKUP(F1229,Sheet2!A:F,2,0),"")</f>
        <v>Jugni Saunfi</v>
      </c>
      <c r="H1229" s="44">
        <f>IFERROR(VLOOKUP(F1229,Sheet2!A:G,7,0),"")</f>
        <v>50</v>
      </c>
      <c r="I1229" s="56">
        <f t="shared" si="260"/>
        <v>1800</v>
      </c>
      <c r="J1229" s="17">
        <v>183</v>
      </c>
      <c r="K1229" s="21">
        <v>200</v>
      </c>
      <c r="L1229" s="21">
        <v>200</v>
      </c>
      <c r="M1229" s="21">
        <v>0</v>
      </c>
      <c r="N1229" s="19">
        <f t="shared" si="249"/>
        <v>400</v>
      </c>
      <c r="O1229" s="20">
        <v>1</v>
      </c>
      <c r="P1229" s="20">
        <f>IFERROR(VLOOKUP(F1229,Sheet2!$A:$F,4,0),"")</f>
        <v>919.43</v>
      </c>
      <c r="Q1229" s="20">
        <f>IFERROR(VLOOKUP(F1229,Sheet2!$A:$F,5,0),"")</f>
        <v>948.3</v>
      </c>
      <c r="R1229" s="20">
        <f>IFERROR(VLOOKUP(F1229,Sheet2!$A:$F,6,0),"")</f>
        <v>1030.25</v>
      </c>
      <c r="S1229" s="48">
        <f t="shared" si="250"/>
        <v>183886</v>
      </c>
      <c r="T1229" s="48">
        <f t="shared" si="251"/>
        <v>189660</v>
      </c>
      <c r="U1229" s="48">
        <f t="shared" si="252"/>
        <v>0</v>
      </c>
      <c r="V1229" s="48">
        <f t="shared" si="253"/>
        <v>373546</v>
      </c>
      <c r="W1229" s="48">
        <f t="shared" si="254"/>
        <v>192600</v>
      </c>
      <c r="X1229" s="48">
        <f t="shared" si="255"/>
        <v>2700</v>
      </c>
      <c r="Y1229" s="48">
        <f t="shared" si="256"/>
        <v>5688.46</v>
      </c>
      <c r="Z1229" s="48">
        <f t="shared" si="257"/>
        <v>568.846</v>
      </c>
      <c r="AA1229" s="48">
        <f t="shared" si="258"/>
        <v>5751.0330599999998</v>
      </c>
      <c r="AB1229" s="42">
        <f t="shared" si="259"/>
        <v>580854.33906000003</v>
      </c>
    </row>
    <row r="1230" spans="1:28" x14ac:dyDescent="0.25">
      <c r="A1230" s="41">
        <v>45425</v>
      </c>
      <c r="B1230" s="44" t="str">
        <f t="shared" si="248"/>
        <v>May</v>
      </c>
      <c r="C1230" s="16" t="s">
        <v>44</v>
      </c>
      <c r="D1230" s="16"/>
      <c r="E1230" s="16" t="s">
        <v>46</v>
      </c>
      <c r="F1230" s="16" t="s">
        <v>223</v>
      </c>
      <c r="G1230" s="20" t="str">
        <f>IFERROR(VLOOKUP(F1230,Sheet2!A:F,2,0),"")</f>
        <v>Jalwa Mota Santra</v>
      </c>
      <c r="H1230" s="44">
        <f>IFERROR(VLOOKUP(F1230,Sheet2!A:G,7,0),"")</f>
        <v>50</v>
      </c>
      <c r="I1230" s="56">
        <f t="shared" si="260"/>
        <v>1800</v>
      </c>
      <c r="J1230" s="17">
        <v>184</v>
      </c>
      <c r="K1230" s="21">
        <v>200</v>
      </c>
      <c r="L1230" s="21">
        <v>150</v>
      </c>
      <c r="M1230" s="21">
        <v>50</v>
      </c>
      <c r="N1230" s="19">
        <f t="shared" si="249"/>
        <v>400</v>
      </c>
      <c r="O1230" s="20">
        <v>1</v>
      </c>
      <c r="P1230" s="20">
        <f>IFERROR(VLOOKUP(F1230,Sheet2!$A:$F,4,0),"")</f>
        <v>919.43</v>
      </c>
      <c r="Q1230" s="20">
        <f>IFERROR(VLOOKUP(F1230,Sheet2!$A:$F,5,0),"")</f>
        <v>948.3</v>
      </c>
      <c r="R1230" s="20">
        <f>IFERROR(VLOOKUP(F1230,Sheet2!$A:$F,6,0),"")</f>
        <v>1030.25</v>
      </c>
      <c r="S1230" s="48">
        <f t="shared" si="250"/>
        <v>183886</v>
      </c>
      <c r="T1230" s="48">
        <f t="shared" si="251"/>
        <v>142245</v>
      </c>
      <c r="U1230" s="48">
        <f t="shared" si="252"/>
        <v>51512.5</v>
      </c>
      <c r="V1230" s="48">
        <f t="shared" si="253"/>
        <v>377643.5</v>
      </c>
      <c r="W1230" s="48">
        <f t="shared" si="254"/>
        <v>192600</v>
      </c>
      <c r="X1230" s="48">
        <f t="shared" si="255"/>
        <v>2700</v>
      </c>
      <c r="Y1230" s="48">
        <f t="shared" si="256"/>
        <v>5729.4350000000004</v>
      </c>
      <c r="Z1230" s="48">
        <f t="shared" si="257"/>
        <v>572.94350000000009</v>
      </c>
      <c r="AA1230" s="48">
        <f t="shared" si="258"/>
        <v>5792.4587850000016</v>
      </c>
      <c r="AB1230" s="42">
        <f t="shared" si="259"/>
        <v>585038.33728500013</v>
      </c>
    </row>
    <row r="1231" spans="1:28" x14ac:dyDescent="0.25">
      <c r="A1231" s="41">
        <v>45426</v>
      </c>
      <c r="B1231" s="44" t="str">
        <f t="shared" si="248"/>
        <v>May</v>
      </c>
      <c r="C1231" s="16" t="s">
        <v>26</v>
      </c>
      <c r="D1231" s="16"/>
      <c r="E1231" s="16" t="s">
        <v>132</v>
      </c>
      <c r="F1231" s="16" t="s">
        <v>213</v>
      </c>
      <c r="G1231" s="20" t="str">
        <f>IFERROR(VLOOKUP(F1231,Sheet2!A:F,2,0),"")</f>
        <v>Malwa</v>
      </c>
      <c r="H1231" s="44">
        <f>IFERROR(VLOOKUP(F1231,Sheet2!A:G,7,0),"")</f>
        <v>50</v>
      </c>
      <c r="I1231" s="56">
        <f t="shared" si="260"/>
        <v>1800</v>
      </c>
      <c r="J1231" s="17">
        <v>145</v>
      </c>
      <c r="K1231" s="21">
        <v>0</v>
      </c>
      <c r="L1231" s="21">
        <v>200</v>
      </c>
      <c r="M1231" s="21">
        <v>200</v>
      </c>
      <c r="N1231" s="19">
        <f t="shared" si="249"/>
        <v>400</v>
      </c>
      <c r="O1231" s="20">
        <v>1</v>
      </c>
      <c r="P1231" s="20">
        <f>IFERROR(VLOOKUP(F1231,Sheet2!$A:$F,4,0),"")</f>
        <v>919.43</v>
      </c>
      <c r="Q1231" s="20">
        <f>IFERROR(VLOOKUP(F1231,Sheet2!$A:$F,5,0),"")</f>
        <v>948.3</v>
      </c>
      <c r="R1231" s="20">
        <f>IFERROR(VLOOKUP(F1231,Sheet2!$A:$F,6,0),"")</f>
        <v>1030.25</v>
      </c>
      <c r="S1231" s="48">
        <f t="shared" si="250"/>
        <v>0</v>
      </c>
      <c r="T1231" s="48">
        <f t="shared" si="251"/>
        <v>189660</v>
      </c>
      <c r="U1231" s="48">
        <f t="shared" si="252"/>
        <v>206050</v>
      </c>
      <c r="V1231" s="48">
        <f t="shared" si="253"/>
        <v>395710</v>
      </c>
      <c r="W1231" s="48">
        <f t="shared" si="254"/>
        <v>192600</v>
      </c>
      <c r="X1231" s="48">
        <f t="shared" si="255"/>
        <v>2700</v>
      </c>
      <c r="Y1231" s="48">
        <f t="shared" si="256"/>
        <v>5910.1</v>
      </c>
      <c r="Z1231" s="48">
        <f t="shared" si="257"/>
        <v>591.0100000000001</v>
      </c>
      <c r="AA1231" s="48">
        <f t="shared" si="258"/>
        <v>5975.1111000000001</v>
      </c>
      <c r="AB1231" s="42">
        <f t="shared" si="259"/>
        <v>603486.22109999997</v>
      </c>
    </row>
    <row r="1232" spans="1:28" x14ac:dyDescent="0.25">
      <c r="A1232" s="41">
        <v>45426</v>
      </c>
      <c r="B1232" s="44" t="str">
        <f t="shared" si="248"/>
        <v>May</v>
      </c>
      <c r="C1232" s="16" t="s">
        <v>26</v>
      </c>
      <c r="D1232" s="16"/>
      <c r="E1232" s="16" t="s">
        <v>132</v>
      </c>
      <c r="F1232" s="16" t="s">
        <v>213</v>
      </c>
      <c r="G1232" s="20" t="str">
        <f>IFERROR(VLOOKUP(F1232,Sheet2!A:F,2,0),"")</f>
        <v>Malwa</v>
      </c>
      <c r="H1232" s="44">
        <f>IFERROR(VLOOKUP(F1232,Sheet2!A:G,7,0),"")</f>
        <v>50</v>
      </c>
      <c r="I1232" s="56">
        <f t="shared" si="260"/>
        <v>2250</v>
      </c>
      <c r="J1232" s="17">
        <v>146</v>
      </c>
      <c r="K1232" s="21">
        <v>500</v>
      </c>
      <c r="L1232" s="21">
        <v>0</v>
      </c>
      <c r="M1232" s="21">
        <v>0</v>
      </c>
      <c r="N1232" s="19">
        <f t="shared" si="249"/>
        <v>500</v>
      </c>
      <c r="O1232" s="20">
        <v>1</v>
      </c>
      <c r="P1232" s="20">
        <f>IFERROR(VLOOKUP(F1232,Sheet2!$A:$F,4,0),"")</f>
        <v>919.43</v>
      </c>
      <c r="Q1232" s="20">
        <f>IFERROR(VLOOKUP(F1232,Sheet2!$A:$F,5,0),"")</f>
        <v>948.3</v>
      </c>
      <c r="R1232" s="20">
        <f>IFERROR(VLOOKUP(F1232,Sheet2!$A:$F,6,0),"")</f>
        <v>1030.25</v>
      </c>
      <c r="S1232" s="48">
        <f t="shared" si="250"/>
        <v>459715</v>
      </c>
      <c r="T1232" s="48">
        <f t="shared" si="251"/>
        <v>0</v>
      </c>
      <c r="U1232" s="48">
        <f t="shared" si="252"/>
        <v>0</v>
      </c>
      <c r="V1232" s="48">
        <f t="shared" si="253"/>
        <v>459715</v>
      </c>
      <c r="W1232" s="48">
        <f t="shared" si="254"/>
        <v>240750</v>
      </c>
      <c r="X1232" s="48">
        <f t="shared" si="255"/>
        <v>3375</v>
      </c>
      <c r="Y1232" s="48">
        <f t="shared" si="256"/>
        <v>7038.4000000000005</v>
      </c>
      <c r="Z1232" s="48">
        <f t="shared" si="257"/>
        <v>703.84000000000015</v>
      </c>
      <c r="AA1232" s="48">
        <f t="shared" si="258"/>
        <v>7115.8224</v>
      </c>
      <c r="AB1232" s="42">
        <f t="shared" si="259"/>
        <v>718698.06239999994</v>
      </c>
    </row>
    <row r="1233" spans="1:28" x14ac:dyDescent="0.25">
      <c r="A1233" s="41">
        <v>45426</v>
      </c>
      <c r="B1233" s="44" t="str">
        <f t="shared" si="248"/>
        <v>May</v>
      </c>
      <c r="C1233" s="16" t="s">
        <v>26</v>
      </c>
      <c r="D1233" s="16"/>
      <c r="E1233" s="16" t="s">
        <v>132</v>
      </c>
      <c r="F1233" s="16" t="s">
        <v>213</v>
      </c>
      <c r="G1233" s="20" t="str">
        <f>IFERROR(VLOOKUP(F1233,Sheet2!A:F,2,0),"")</f>
        <v>Malwa</v>
      </c>
      <c r="H1233" s="44">
        <f>IFERROR(VLOOKUP(F1233,Sheet2!A:G,7,0),"")</f>
        <v>50</v>
      </c>
      <c r="I1233" s="56">
        <f t="shared" si="260"/>
        <v>2250</v>
      </c>
      <c r="J1233" s="17">
        <v>147</v>
      </c>
      <c r="K1233" s="21">
        <v>500</v>
      </c>
      <c r="L1233" s="21">
        <v>0</v>
      </c>
      <c r="M1233" s="21">
        <v>0</v>
      </c>
      <c r="N1233" s="19">
        <f t="shared" si="249"/>
        <v>500</v>
      </c>
      <c r="O1233" s="20">
        <v>1</v>
      </c>
      <c r="P1233" s="20">
        <f>IFERROR(VLOOKUP(F1233,Sheet2!$A:$F,4,0),"")</f>
        <v>919.43</v>
      </c>
      <c r="Q1233" s="20">
        <f>IFERROR(VLOOKUP(F1233,Sheet2!$A:$F,5,0),"")</f>
        <v>948.3</v>
      </c>
      <c r="R1233" s="20">
        <f>IFERROR(VLOOKUP(F1233,Sheet2!$A:$F,6,0),"")</f>
        <v>1030.25</v>
      </c>
      <c r="S1233" s="48">
        <f t="shared" si="250"/>
        <v>459715</v>
      </c>
      <c r="T1233" s="48">
        <f t="shared" si="251"/>
        <v>0</v>
      </c>
      <c r="U1233" s="48">
        <f t="shared" si="252"/>
        <v>0</v>
      </c>
      <c r="V1233" s="48">
        <f t="shared" si="253"/>
        <v>459715</v>
      </c>
      <c r="W1233" s="48">
        <f t="shared" si="254"/>
        <v>240750</v>
      </c>
      <c r="X1233" s="48">
        <f t="shared" si="255"/>
        <v>3375</v>
      </c>
      <c r="Y1233" s="48">
        <f t="shared" si="256"/>
        <v>7038.4000000000005</v>
      </c>
      <c r="Z1233" s="48">
        <f t="shared" si="257"/>
        <v>703.84000000000015</v>
      </c>
      <c r="AA1233" s="48">
        <f t="shared" si="258"/>
        <v>7115.8224</v>
      </c>
      <c r="AB1233" s="42">
        <f t="shared" si="259"/>
        <v>718698.06239999994</v>
      </c>
    </row>
    <row r="1234" spans="1:28" x14ac:dyDescent="0.25">
      <c r="A1234" s="41">
        <v>45426</v>
      </c>
      <c r="B1234" s="44" t="str">
        <f t="shared" si="248"/>
        <v>May</v>
      </c>
      <c r="C1234" s="16" t="s">
        <v>26</v>
      </c>
      <c r="D1234" s="16"/>
      <c r="E1234" s="16" t="s">
        <v>127</v>
      </c>
      <c r="F1234" s="16" t="s">
        <v>213</v>
      </c>
      <c r="G1234" s="20" t="str">
        <f>IFERROR(VLOOKUP(F1234,Sheet2!A:F,2,0),"")</f>
        <v>Malwa</v>
      </c>
      <c r="H1234" s="44">
        <f>IFERROR(VLOOKUP(F1234,Sheet2!A:G,7,0),"")</f>
        <v>50</v>
      </c>
      <c r="I1234" s="56">
        <f t="shared" si="260"/>
        <v>3150</v>
      </c>
      <c r="J1234" s="17">
        <v>148</v>
      </c>
      <c r="K1234" s="21">
        <v>700</v>
      </c>
      <c r="L1234" s="21">
        <v>0</v>
      </c>
      <c r="M1234" s="21">
        <v>0</v>
      </c>
      <c r="N1234" s="19">
        <f t="shared" si="249"/>
        <v>700</v>
      </c>
      <c r="O1234" s="20">
        <v>1</v>
      </c>
      <c r="P1234" s="20">
        <f>IFERROR(VLOOKUP(F1234,Sheet2!$A:$F,4,0),"")</f>
        <v>919.43</v>
      </c>
      <c r="Q1234" s="20">
        <f>IFERROR(VLOOKUP(F1234,Sheet2!$A:$F,5,0),"")</f>
        <v>948.3</v>
      </c>
      <c r="R1234" s="20">
        <f>IFERROR(VLOOKUP(F1234,Sheet2!$A:$F,6,0),"")</f>
        <v>1030.25</v>
      </c>
      <c r="S1234" s="48">
        <f t="shared" si="250"/>
        <v>643601</v>
      </c>
      <c r="T1234" s="48">
        <f t="shared" si="251"/>
        <v>0</v>
      </c>
      <c r="U1234" s="48">
        <f t="shared" si="252"/>
        <v>0</v>
      </c>
      <c r="V1234" s="48">
        <f t="shared" si="253"/>
        <v>643601</v>
      </c>
      <c r="W1234" s="48">
        <f t="shared" si="254"/>
        <v>337050</v>
      </c>
      <c r="X1234" s="48">
        <f t="shared" si="255"/>
        <v>4725</v>
      </c>
      <c r="Y1234" s="48">
        <f t="shared" si="256"/>
        <v>9853.76</v>
      </c>
      <c r="Z1234" s="48">
        <f t="shared" si="257"/>
        <v>985.37600000000009</v>
      </c>
      <c r="AA1234" s="48">
        <f t="shared" si="258"/>
        <v>9962.1513600000017</v>
      </c>
      <c r="AB1234" s="42">
        <f t="shared" si="259"/>
        <v>1006177.2873600001</v>
      </c>
    </row>
    <row r="1235" spans="1:28" x14ac:dyDescent="0.25">
      <c r="A1235" s="41">
        <v>45426</v>
      </c>
      <c r="B1235" s="44" t="str">
        <f t="shared" si="248"/>
        <v>May</v>
      </c>
      <c r="C1235" s="16" t="s">
        <v>26</v>
      </c>
      <c r="D1235" s="16"/>
      <c r="E1235" s="16" t="s">
        <v>127</v>
      </c>
      <c r="F1235" s="16" t="s">
        <v>213</v>
      </c>
      <c r="G1235" s="20" t="str">
        <f>IFERROR(VLOOKUP(F1235,Sheet2!A:F,2,0),"")</f>
        <v>Malwa</v>
      </c>
      <c r="H1235" s="44">
        <f>IFERROR(VLOOKUP(F1235,Sheet2!A:G,7,0),"")</f>
        <v>50</v>
      </c>
      <c r="I1235" s="56">
        <f t="shared" si="260"/>
        <v>3150</v>
      </c>
      <c r="J1235" s="17">
        <v>149</v>
      </c>
      <c r="K1235" s="21">
        <v>0</v>
      </c>
      <c r="L1235" s="21">
        <v>500</v>
      </c>
      <c r="M1235" s="21">
        <v>200</v>
      </c>
      <c r="N1235" s="19">
        <f t="shared" si="249"/>
        <v>700</v>
      </c>
      <c r="O1235" s="20">
        <v>1</v>
      </c>
      <c r="P1235" s="20">
        <f>IFERROR(VLOOKUP(F1235,Sheet2!$A:$F,4,0),"")</f>
        <v>919.43</v>
      </c>
      <c r="Q1235" s="20">
        <f>IFERROR(VLOOKUP(F1235,Sheet2!$A:$F,5,0),"")</f>
        <v>948.3</v>
      </c>
      <c r="R1235" s="20">
        <f>IFERROR(VLOOKUP(F1235,Sheet2!$A:$F,6,0),"")</f>
        <v>1030.25</v>
      </c>
      <c r="S1235" s="48">
        <f t="shared" si="250"/>
        <v>0</v>
      </c>
      <c r="T1235" s="48">
        <f t="shared" si="251"/>
        <v>474150</v>
      </c>
      <c r="U1235" s="48">
        <f t="shared" si="252"/>
        <v>206050</v>
      </c>
      <c r="V1235" s="48">
        <f t="shared" si="253"/>
        <v>680200</v>
      </c>
      <c r="W1235" s="48">
        <f t="shared" si="254"/>
        <v>337050</v>
      </c>
      <c r="X1235" s="48">
        <f t="shared" si="255"/>
        <v>4725</v>
      </c>
      <c r="Y1235" s="48">
        <f t="shared" si="256"/>
        <v>10219.75</v>
      </c>
      <c r="Z1235" s="48">
        <f t="shared" si="257"/>
        <v>1021.975</v>
      </c>
      <c r="AA1235" s="48">
        <f t="shared" si="258"/>
        <v>10332.16725</v>
      </c>
      <c r="AB1235" s="42">
        <f t="shared" si="259"/>
        <v>1043548.89225</v>
      </c>
    </row>
    <row r="1236" spans="1:28" x14ac:dyDescent="0.25">
      <c r="A1236" s="41">
        <v>45426</v>
      </c>
      <c r="B1236" s="44" t="str">
        <f t="shared" si="248"/>
        <v>May</v>
      </c>
      <c r="C1236" s="16" t="s">
        <v>26</v>
      </c>
      <c r="D1236" s="16"/>
      <c r="E1236" s="16" t="s">
        <v>94</v>
      </c>
      <c r="F1236" s="16" t="s">
        <v>213</v>
      </c>
      <c r="G1236" s="20" t="str">
        <f>IFERROR(VLOOKUP(F1236,Sheet2!A:F,2,0),"")</f>
        <v>Malwa</v>
      </c>
      <c r="H1236" s="44">
        <f>IFERROR(VLOOKUP(F1236,Sheet2!A:G,7,0),"")</f>
        <v>50</v>
      </c>
      <c r="I1236" s="56">
        <f t="shared" si="260"/>
        <v>3150</v>
      </c>
      <c r="J1236" s="17">
        <v>150</v>
      </c>
      <c r="K1236" s="21">
        <v>700</v>
      </c>
      <c r="L1236" s="21">
        <v>0</v>
      </c>
      <c r="M1236" s="21">
        <v>0</v>
      </c>
      <c r="N1236" s="19">
        <f t="shared" si="249"/>
        <v>700</v>
      </c>
      <c r="O1236" s="20">
        <v>1</v>
      </c>
      <c r="P1236" s="20">
        <f>IFERROR(VLOOKUP(F1236,Sheet2!$A:$F,4,0),"")</f>
        <v>919.43</v>
      </c>
      <c r="Q1236" s="20">
        <f>IFERROR(VLOOKUP(F1236,Sheet2!$A:$F,5,0),"")</f>
        <v>948.3</v>
      </c>
      <c r="R1236" s="20">
        <f>IFERROR(VLOOKUP(F1236,Sheet2!$A:$F,6,0),"")</f>
        <v>1030.25</v>
      </c>
      <c r="S1236" s="48">
        <f t="shared" si="250"/>
        <v>643601</v>
      </c>
      <c r="T1236" s="48">
        <f t="shared" si="251"/>
        <v>0</v>
      </c>
      <c r="U1236" s="48">
        <f t="shared" si="252"/>
        <v>0</v>
      </c>
      <c r="V1236" s="48">
        <f t="shared" si="253"/>
        <v>643601</v>
      </c>
      <c r="W1236" s="48">
        <f t="shared" si="254"/>
        <v>337050</v>
      </c>
      <c r="X1236" s="48">
        <f t="shared" si="255"/>
        <v>4725</v>
      </c>
      <c r="Y1236" s="48">
        <f t="shared" si="256"/>
        <v>9853.76</v>
      </c>
      <c r="Z1236" s="48">
        <f t="shared" si="257"/>
        <v>985.37600000000009</v>
      </c>
      <c r="AA1236" s="48">
        <f t="shared" si="258"/>
        <v>9962.1513600000017</v>
      </c>
      <c r="AB1236" s="42">
        <f t="shared" si="259"/>
        <v>1006177.2873600001</v>
      </c>
    </row>
    <row r="1237" spans="1:28" x14ac:dyDescent="0.25">
      <c r="A1237" s="41">
        <v>45426</v>
      </c>
      <c r="B1237" s="44" t="str">
        <f t="shared" si="248"/>
        <v>May</v>
      </c>
      <c r="C1237" s="16" t="s">
        <v>26</v>
      </c>
      <c r="D1237" s="16"/>
      <c r="E1237" s="16" t="s">
        <v>94</v>
      </c>
      <c r="F1237" s="16" t="s">
        <v>213</v>
      </c>
      <c r="G1237" s="20" t="str">
        <f>IFERROR(VLOOKUP(F1237,Sheet2!A:F,2,0),"")</f>
        <v>Malwa</v>
      </c>
      <c r="H1237" s="44">
        <f>IFERROR(VLOOKUP(F1237,Sheet2!A:G,7,0),"")</f>
        <v>50</v>
      </c>
      <c r="I1237" s="56">
        <f t="shared" si="260"/>
        <v>2250</v>
      </c>
      <c r="J1237" s="17">
        <v>151</v>
      </c>
      <c r="K1237" s="21">
        <v>0</v>
      </c>
      <c r="L1237" s="21">
        <v>500</v>
      </c>
      <c r="M1237" s="21">
        <v>0</v>
      </c>
      <c r="N1237" s="19">
        <f t="shared" si="249"/>
        <v>500</v>
      </c>
      <c r="O1237" s="20">
        <v>1</v>
      </c>
      <c r="P1237" s="20">
        <f>IFERROR(VLOOKUP(F1237,Sheet2!$A:$F,4,0),"")</f>
        <v>919.43</v>
      </c>
      <c r="Q1237" s="20">
        <f>IFERROR(VLOOKUP(F1237,Sheet2!$A:$F,5,0),"")</f>
        <v>948.3</v>
      </c>
      <c r="R1237" s="20">
        <f>IFERROR(VLOOKUP(F1237,Sheet2!$A:$F,6,0),"")</f>
        <v>1030.25</v>
      </c>
      <c r="S1237" s="48">
        <f t="shared" si="250"/>
        <v>0</v>
      </c>
      <c r="T1237" s="48">
        <f t="shared" si="251"/>
        <v>474150</v>
      </c>
      <c r="U1237" s="48">
        <f t="shared" si="252"/>
        <v>0</v>
      </c>
      <c r="V1237" s="48">
        <f t="shared" si="253"/>
        <v>474150</v>
      </c>
      <c r="W1237" s="48">
        <f t="shared" si="254"/>
        <v>240750</v>
      </c>
      <c r="X1237" s="48">
        <f t="shared" si="255"/>
        <v>3375</v>
      </c>
      <c r="Y1237" s="48">
        <f t="shared" si="256"/>
        <v>7182.75</v>
      </c>
      <c r="Z1237" s="48">
        <f t="shared" si="257"/>
        <v>718.27500000000009</v>
      </c>
      <c r="AA1237" s="48">
        <f t="shared" si="258"/>
        <v>7261.7602500000003</v>
      </c>
      <c r="AB1237" s="42">
        <f t="shared" si="259"/>
        <v>733437.78525000007</v>
      </c>
    </row>
    <row r="1238" spans="1:28" x14ac:dyDescent="0.25">
      <c r="A1238" s="41">
        <v>45426</v>
      </c>
      <c r="B1238" s="44" t="str">
        <f t="shared" si="248"/>
        <v>May</v>
      </c>
      <c r="C1238" s="16" t="s">
        <v>26</v>
      </c>
      <c r="D1238" s="16"/>
      <c r="E1238" s="16" t="s">
        <v>94</v>
      </c>
      <c r="F1238" s="16" t="s">
        <v>213</v>
      </c>
      <c r="G1238" s="20" t="str">
        <f>IFERROR(VLOOKUP(F1238,Sheet2!A:F,2,0),"")</f>
        <v>Malwa</v>
      </c>
      <c r="H1238" s="44">
        <f>IFERROR(VLOOKUP(F1238,Sheet2!A:G,7,0),"")</f>
        <v>50</v>
      </c>
      <c r="I1238" s="56">
        <f t="shared" si="260"/>
        <v>900</v>
      </c>
      <c r="J1238" s="17">
        <v>152</v>
      </c>
      <c r="K1238" s="21">
        <v>0</v>
      </c>
      <c r="L1238" s="21">
        <v>0</v>
      </c>
      <c r="M1238" s="21">
        <v>200</v>
      </c>
      <c r="N1238" s="19">
        <f t="shared" si="249"/>
        <v>200</v>
      </c>
      <c r="O1238" s="20">
        <v>1</v>
      </c>
      <c r="P1238" s="20">
        <f>IFERROR(VLOOKUP(F1238,Sheet2!$A:$F,4,0),"")</f>
        <v>919.43</v>
      </c>
      <c r="Q1238" s="20">
        <f>IFERROR(VLOOKUP(F1238,Sheet2!$A:$F,5,0),"")</f>
        <v>948.3</v>
      </c>
      <c r="R1238" s="20">
        <f>IFERROR(VLOOKUP(F1238,Sheet2!$A:$F,6,0),"")</f>
        <v>1030.25</v>
      </c>
      <c r="S1238" s="48">
        <f t="shared" si="250"/>
        <v>0</v>
      </c>
      <c r="T1238" s="48">
        <f t="shared" si="251"/>
        <v>0</v>
      </c>
      <c r="U1238" s="48">
        <f t="shared" si="252"/>
        <v>206050</v>
      </c>
      <c r="V1238" s="48">
        <f t="shared" si="253"/>
        <v>206050</v>
      </c>
      <c r="W1238" s="48">
        <f t="shared" si="254"/>
        <v>96300</v>
      </c>
      <c r="X1238" s="48">
        <f t="shared" si="255"/>
        <v>1350</v>
      </c>
      <c r="Y1238" s="48">
        <f t="shared" si="256"/>
        <v>3037</v>
      </c>
      <c r="Z1238" s="48">
        <f t="shared" si="257"/>
        <v>303.7</v>
      </c>
      <c r="AA1238" s="48">
        <f t="shared" si="258"/>
        <v>3070.4070000000002</v>
      </c>
      <c r="AB1238" s="42">
        <f t="shared" si="259"/>
        <v>310111.10700000002</v>
      </c>
    </row>
    <row r="1239" spans="1:28" x14ac:dyDescent="0.25">
      <c r="A1239" s="41">
        <v>45426</v>
      </c>
      <c r="B1239" s="44" t="str">
        <f t="shared" si="248"/>
        <v>May</v>
      </c>
      <c r="C1239" s="16" t="s">
        <v>59</v>
      </c>
      <c r="D1239" s="16"/>
      <c r="E1239" s="16" t="s">
        <v>109</v>
      </c>
      <c r="F1239" s="16" t="s">
        <v>221</v>
      </c>
      <c r="G1239" s="20" t="str">
        <f>IFERROR(VLOOKUP(F1239,Sheet2!A:F,2,0),"")</f>
        <v>Jugni Apple Vodka</v>
      </c>
      <c r="H1239" s="44">
        <f>IFERROR(VLOOKUP(F1239,Sheet2!A:G,7,0),"")</f>
        <v>50</v>
      </c>
      <c r="I1239" s="56">
        <f t="shared" si="260"/>
        <v>1350</v>
      </c>
      <c r="J1239" s="17">
        <v>132</v>
      </c>
      <c r="K1239" s="21">
        <v>300</v>
      </c>
      <c r="L1239" s="21">
        <v>0</v>
      </c>
      <c r="M1239" s="21">
        <v>0</v>
      </c>
      <c r="N1239" s="19">
        <f t="shared" si="249"/>
        <v>300</v>
      </c>
      <c r="O1239" s="20">
        <v>1</v>
      </c>
      <c r="P1239" s="20">
        <f>IFERROR(VLOOKUP(F1239,Sheet2!$A:$F,4,0),"")</f>
        <v>919.43</v>
      </c>
      <c r="Q1239" s="20">
        <f>IFERROR(VLOOKUP(F1239,Sheet2!$A:$F,5,0),"")</f>
        <v>948.3</v>
      </c>
      <c r="R1239" s="20">
        <f>IFERROR(VLOOKUP(F1239,Sheet2!$A:$F,6,0),"")</f>
        <v>1030.25</v>
      </c>
      <c r="S1239" s="48">
        <f t="shared" si="250"/>
        <v>275829</v>
      </c>
      <c r="T1239" s="48">
        <f t="shared" si="251"/>
        <v>0</v>
      </c>
      <c r="U1239" s="48">
        <f t="shared" si="252"/>
        <v>0</v>
      </c>
      <c r="V1239" s="48">
        <f t="shared" si="253"/>
        <v>275829</v>
      </c>
      <c r="W1239" s="48">
        <f t="shared" si="254"/>
        <v>144450</v>
      </c>
      <c r="X1239" s="48">
        <f t="shared" si="255"/>
        <v>2025</v>
      </c>
      <c r="Y1239" s="48">
        <f t="shared" si="256"/>
        <v>4223.04</v>
      </c>
      <c r="Z1239" s="48">
        <f t="shared" si="257"/>
        <v>422.30400000000003</v>
      </c>
      <c r="AA1239" s="48">
        <f t="shared" si="258"/>
        <v>4269.4934400000002</v>
      </c>
      <c r="AB1239" s="42">
        <f t="shared" si="259"/>
        <v>431218.83743999997</v>
      </c>
    </row>
    <row r="1240" spans="1:28" x14ac:dyDescent="0.25">
      <c r="A1240" s="41">
        <v>45426</v>
      </c>
      <c r="B1240" s="44" t="str">
        <f t="shared" si="248"/>
        <v>May</v>
      </c>
      <c r="C1240" s="16" t="s">
        <v>59</v>
      </c>
      <c r="D1240" s="16"/>
      <c r="E1240" s="16" t="s">
        <v>109</v>
      </c>
      <c r="F1240" s="16" t="s">
        <v>221</v>
      </c>
      <c r="G1240" s="20" t="str">
        <f>IFERROR(VLOOKUP(F1240,Sheet2!A:F,2,0),"")</f>
        <v>Jugni Apple Vodka</v>
      </c>
      <c r="H1240" s="44">
        <f>IFERROR(VLOOKUP(F1240,Sheet2!A:G,7,0),"")</f>
        <v>50</v>
      </c>
      <c r="I1240" s="56">
        <f t="shared" si="260"/>
        <v>1350</v>
      </c>
      <c r="J1240" s="17">
        <v>133</v>
      </c>
      <c r="K1240" s="21">
        <v>300</v>
      </c>
      <c r="L1240" s="21">
        <v>0</v>
      </c>
      <c r="M1240" s="21">
        <v>0</v>
      </c>
      <c r="N1240" s="19">
        <f t="shared" si="249"/>
        <v>300</v>
      </c>
      <c r="O1240" s="20">
        <v>1</v>
      </c>
      <c r="P1240" s="20">
        <f>IFERROR(VLOOKUP(F1240,Sheet2!$A:$F,4,0),"")</f>
        <v>919.43</v>
      </c>
      <c r="Q1240" s="20">
        <f>IFERROR(VLOOKUP(F1240,Sheet2!$A:$F,5,0),"")</f>
        <v>948.3</v>
      </c>
      <c r="R1240" s="20">
        <f>IFERROR(VLOOKUP(F1240,Sheet2!$A:$F,6,0),"")</f>
        <v>1030.25</v>
      </c>
      <c r="S1240" s="48">
        <f t="shared" si="250"/>
        <v>275829</v>
      </c>
      <c r="T1240" s="48">
        <f t="shared" si="251"/>
        <v>0</v>
      </c>
      <c r="U1240" s="48">
        <f t="shared" si="252"/>
        <v>0</v>
      </c>
      <c r="V1240" s="48">
        <f t="shared" si="253"/>
        <v>275829</v>
      </c>
      <c r="W1240" s="48">
        <f t="shared" si="254"/>
        <v>144450</v>
      </c>
      <c r="X1240" s="48">
        <f t="shared" si="255"/>
        <v>2025</v>
      </c>
      <c r="Y1240" s="48">
        <f t="shared" si="256"/>
        <v>4223.04</v>
      </c>
      <c r="Z1240" s="48">
        <f t="shared" si="257"/>
        <v>422.30400000000003</v>
      </c>
      <c r="AA1240" s="48">
        <f t="shared" si="258"/>
        <v>4269.4934400000002</v>
      </c>
      <c r="AB1240" s="42">
        <f t="shared" si="259"/>
        <v>431218.83743999997</v>
      </c>
    </row>
    <row r="1241" spans="1:28" x14ac:dyDescent="0.25">
      <c r="A1241" s="41">
        <v>45426</v>
      </c>
      <c r="B1241" s="44" t="str">
        <f t="shared" si="248"/>
        <v>May</v>
      </c>
      <c r="C1241" s="16" t="s">
        <v>59</v>
      </c>
      <c r="D1241" s="16"/>
      <c r="E1241" s="16" t="s">
        <v>109</v>
      </c>
      <c r="F1241" s="16" t="s">
        <v>221</v>
      </c>
      <c r="G1241" s="20" t="str">
        <f>IFERROR(VLOOKUP(F1241,Sheet2!A:F,2,0),"")</f>
        <v>Jugni Apple Vodka</v>
      </c>
      <c r="H1241" s="44">
        <f>IFERROR(VLOOKUP(F1241,Sheet2!A:G,7,0),"")</f>
        <v>50</v>
      </c>
      <c r="I1241" s="56">
        <f t="shared" si="260"/>
        <v>1350</v>
      </c>
      <c r="J1241" s="17">
        <v>134</v>
      </c>
      <c r="K1241" s="21">
        <v>100</v>
      </c>
      <c r="L1241" s="21">
        <v>0</v>
      </c>
      <c r="M1241" s="21">
        <v>200</v>
      </c>
      <c r="N1241" s="19">
        <f t="shared" si="249"/>
        <v>300</v>
      </c>
      <c r="O1241" s="20">
        <v>1</v>
      </c>
      <c r="P1241" s="20">
        <f>IFERROR(VLOOKUP(F1241,Sheet2!$A:$F,4,0),"")</f>
        <v>919.43</v>
      </c>
      <c r="Q1241" s="20">
        <f>IFERROR(VLOOKUP(F1241,Sheet2!$A:$F,5,0),"")</f>
        <v>948.3</v>
      </c>
      <c r="R1241" s="20">
        <f>IFERROR(VLOOKUP(F1241,Sheet2!$A:$F,6,0),"")</f>
        <v>1030.25</v>
      </c>
      <c r="S1241" s="48">
        <f t="shared" si="250"/>
        <v>91943</v>
      </c>
      <c r="T1241" s="48">
        <f t="shared" si="251"/>
        <v>0</v>
      </c>
      <c r="U1241" s="48">
        <f t="shared" si="252"/>
        <v>206050</v>
      </c>
      <c r="V1241" s="48">
        <f t="shared" si="253"/>
        <v>297993</v>
      </c>
      <c r="W1241" s="48">
        <f t="shared" si="254"/>
        <v>144450</v>
      </c>
      <c r="X1241" s="48">
        <f t="shared" si="255"/>
        <v>2025</v>
      </c>
      <c r="Y1241" s="48">
        <f t="shared" si="256"/>
        <v>4444.68</v>
      </c>
      <c r="Z1241" s="48">
        <f t="shared" si="257"/>
        <v>444.46800000000007</v>
      </c>
      <c r="AA1241" s="48">
        <f t="shared" si="258"/>
        <v>4493.5714799999996</v>
      </c>
      <c r="AB1241" s="42">
        <f t="shared" si="259"/>
        <v>453850.71947999997</v>
      </c>
    </row>
    <row r="1242" spans="1:28" x14ac:dyDescent="0.25">
      <c r="A1242" s="41">
        <v>45426</v>
      </c>
      <c r="B1242" s="44" t="str">
        <f t="shared" si="248"/>
        <v>May</v>
      </c>
      <c r="C1242" s="16" t="s">
        <v>59</v>
      </c>
      <c r="D1242" s="16"/>
      <c r="E1242" s="16" t="s">
        <v>109</v>
      </c>
      <c r="F1242" s="16" t="s">
        <v>221</v>
      </c>
      <c r="G1242" s="20" t="str">
        <f>IFERROR(VLOOKUP(F1242,Sheet2!A:F,2,0),"")</f>
        <v>Jugni Apple Vodka</v>
      </c>
      <c r="H1242" s="44">
        <f>IFERROR(VLOOKUP(F1242,Sheet2!A:G,7,0),"")</f>
        <v>50</v>
      </c>
      <c r="I1242" s="56">
        <f t="shared" si="260"/>
        <v>900</v>
      </c>
      <c r="J1242" s="17">
        <v>135</v>
      </c>
      <c r="K1242" s="21">
        <v>0</v>
      </c>
      <c r="L1242" s="21">
        <v>200</v>
      </c>
      <c r="M1242" s="21">
        <v>0</v>
      </c>
      <c r="N1242" s="19">
        <f t="shared" si="249"/>
        <v>200</v>
      </c>
      <c r="O1242" s="20">
        <v>1</v>
      </c>
      <c r="P1242" s="20">
        <f>IFERROR(VLOOKUP(F1242,Sheet2!$A:$F,4,0),"")</f>
        <v>919.43</v>
      </c>
      <c r="Q1242" s="20">
        <f>IFERROR(VLOOKUP(F1242,Sheet2!$A:$F,5,0),"")</f>
        <v>948.3</v>
      </c>
      <c r="R1242" s="20">
        <f>IFERROR(VLOOKUP(F1242,Sheet2!$A:$F,6,0),"")</f>
        <v>1030.25</v>
      </c>
      <c r="S1242" s="48">
        <f t="shared" si="250"/>
        <v>0</v>
      </c>
      <c r="T1242" s="48">
        <f t="shared" si="251"/>
        <v>189660</v>
      </c>
      <c r="U1242" s="48">
        <f t="shared" si="252"/>
        <v>0</v>
      </c>
      <c r="V1242" s="48">
        <f t="shared" si="253"/>
        <v>189660</v>
      </c>
      <c r="W1242" s="48">
        <f t="shared" si="254"/>
        <v>96300</v>
      </c>
      <c r="X1242" s="48">
        <f t="shared" si="255"/>
        <v>1350</v>
      </c>
      <c r="Y1242" s="48">
        <f t="shared" si="256"/>
        <v>2873.1</v>
      </c>
      <c r="Z1242" s="48">
        <f t="shared" si="257"/>
        <v>287.31</v>
      </c>
      <c r="AA1242" s="48">
        <f t="shared" si="258"/>
        <v>2904.7040999999999</v>
      </c>
      <c r="AB1242" s="42">
        <f t="shared" si="259"/>
        <v>293375.11409999995</v>
      </c>
    </row>
    <row r="1243" spans="1:28" x14ac:dyDescent="0.25">
      <c r="A1243" s="41">
        <v>45426</v>
      </c>
      <c r="B1243" s="44" t="str">
        <f t="shared" si="248"/>
        <v>May</v>
      </c>
      <c r="C1243" s="16" t="s">
        <v>59</v>
      </c>
      <c r="D1243" s="16"/>
      <c r="E1243" s="16" t="s">
        <v>109</v>
      </c>
      <c r="F1243" s="16" t="s">
        <v>221</v>
      </c>
      <c r="G1243" s="20" t="str">
        <f>IFERROR(VLOOKUP(F1243,Sheet2!A:F,2,0),"")</f>
        <v>Jugni Apple Vodka</v>
      </c>
      <c r="H1243" s="44">
        <f>IFERROR(VLOOKUP(F1243,Sheet2!A:G,7,0),"")</f>
        <v>50</v>
      </c>
      <c r="I1243" s="56">
        <f t="shared" si="260"/>
        <v>900</v>
      </c>
      <c r="J1243" s="17">
        <v>136</v>
      </c>
      <c r="K1243" s="21">
        <v>0</v>
      </c>
      <c r="L1243" s="21">
        <v>200</v>
      </c>
      <c r="M1243" s="21">
        <v>0</v>
      </c>
      <c r="N1243" s="19">
        <f t="shared" si="249"/>
        <v>200</v>
      </c>
      <c r="O1243" s="20">
        <v>1</v>
      </c>
      <c r="P1243" s="20">
        <f>IFERROR(VLOOKUP(F1243,Sheet2!$A:$F,4,0),"")</f>
        <v>919.43</v>
      </c>
      <c r="Q1243" s="20">
        <f>IFERROR(VLOOKUP(F1243,Sheet2!$A:$F,5,0),"")</f>
        <v>948.3</v>
      </c>
      <c r="R1243" s="20">
        <f>IFERROR(VLOOKUP(F1243,Sheet2!$A:$F,6,0),"")</f>
        <v>1030.25</v>
      </c>
      <c r="S1243" s="48">
        <f t="shared" si="250"/>
        <v>0</v>
      </c>
      <c r="T1243" s="48">
        <f t="shared" si="251"/>
        <v>189660</v>
      </c>
      <c r="U1243" s="48">
        <f t="shared" si="252"/>
        <v>0</v>
      </c>
      <c r="V1243" s="48">
        <f t="shared" si="253"/>
        <v>189660</v>
      </c>
      <c r="W1243" s="48">
        <f t="shared" si="254"/>
        <v>96300</v>
      </c>
      <c r="X1243" s="48">
        <f t="shared" si="255"/>
        <v>1350</v>
      </c>
      <c r="Y1243" s="48">
        <f t="shared" si="256"/>
        <v>2873.1</v>
      </c>
      <c r="Z1243" s="48">
        <f t="shared" si="257"/>
        <v>287.31</v>
      </c>
      <c r="AA1243" s="48">
        <f t="shared" si="258"/>
        <v>2904.7040999999999</v>
      </c>
      <c r="AB1243" s="42">
        <f t="shared" si="259"/>
        <v>293375.11409999995</v>
      </c>
    </row>
    <row r="1244" spans="1:28" x14ac:dyDescent="0.25">
      <c r="A1244" s="41">
        <v>45426</v>
      </c>
      <c r="B1244" s="44" t="str">
        <f t="shared" si="248"/>
        <v>May</v>
      </c>
      <c r="C1244" s="16" t="s">
        <v>59</v>
      </c>
      <c r="D1244" s="16"/>
      <c r="E1244" s="16" t="s">
        <v>109</v>
      </c>
      <c r="F1244" s="16" t="s">
        <v>221</v>
      </c>
      <c r="G1244" s="20" t="str">
        <f>IFERROR(VLOOKUP(F1244,Sheet2!A:F,2,0),"")</f>
        <v>Jugni Apple Vodka</v>
      </c>
      <c r="H1244" s="44">
        <f>IFERROR(VLOOKUP(F1244,Sheet2!A:G,7,0),"")</f>
        <v>50</v>
      </c>
      <c r="I1244" s="56">
        <f t="shared" si="260"/>
        <v>450</v>
      </c>
      <c r="J1244" s="17">
        <v>137</v>
      </c>
      <c r="K1244" s="21">
        <v>0</v>
      </c>
      <c r="L1244" s="21">
        <v>100</v>
      </c>
      <c r="M1244" s="21">
        <v>0</v>
      </c>
      <c r="N1244" s="19">
        <f t="shared" si="249"/>
        <v>100</v>
      </c>
      <c r="O1244" s="20">
        <v>1</v>
      </c>
      <c r="P1244" s="20">
        <f>IFERROR(VLOOKUP(F1244,Sheet2!$A:$F,4,0),"")</f>
        <v>919.43</v>
      </c>
      <c r="Q1244" s="20">
        <f>IFERROR(VLOOKUP(F1244,Sheet2!$A:$F,5,0),"")</f>
        <v>948.3</v>
      </c>
      <c r="R1244" s="20">
        <f>IFERROR(VLOOKUP(F1244,Sheet2!$A:$F,6,0),"")</f>
        <v>1030.25</v>
      </c>
      <c r="S1244" s="48">
        <f t="shared" si="250"/>
        <v>0</v>
      </c>
      <c r="T1244" s="48">
        <f t="shared" si="251"/>
        <v>94830</v>
      </c>
      <c r="U1244" s="48">
        <f t="shared" si="252"/>
        <v>0</v>
      </c>
      <c r="V1244" s="48">
        <f t="shared" si="253"/>
        <v>94830</v>
      </c>
      <c r="W1244" s="48">
        <f t="shared" si="254"/>
        <v>48150</v>
      </c>
      <c r="X1244" s="48">
        <f t="shared" si="255"/>
        <v>675</v>
      </c>
      <c r="Y1244" s="48">
        <f t="shared" si="256"/>
        <v>1436.55</v>
      </c>
      <c r="Z1244" s="48">
        <f t="shared" si="257"/>
        <v>143.655</v>
      </c>
      <c r="AA1244" s="48">
        <f t="shared" si="258"/>
        <v>1452.35205</v>
      </c>
      <c r="AB1244" s="42">
        <f t="shared" si="259"/>
        <v>146687.55704999997</v>
      </c>
    </row>
    <row r="1245" spans="1:28" x14ac:dyDescent="0.25">
      <c r="A1245" s="41">
        <v>45426</v>
      </c>
      <c r="B1245" s="44" t="str">
        <f t="shared" si="248"/>
        <v>May</v>
      </c>
      <c r="C1245" s="16" t="s">
        <v>60</v>
      </c>
      <c r="D1245" s="16"/>
      <c r="E1245" s="16" t="s">
        <v>18</v>
      </c>
      <c r="F1245" s="16" t="s">
        <v>213</v>
      </c>
      <c r="G1245" s="20" t="str">
        <f>IFERROR(VLOOKUP(F1245,Sheet2!A:F,2,0),"")</f>
        <v>Malwa</v>
      </c>
      <c r="H1245" s="44">
        <f>IFERROR(VLOOKUP(F1245,Sheet2!A:G,7,0),"")</f>
        <v>50</v>
      </c>
      <c r="I1245" s="56">
        <f t="shared" si="260"/>
        <v>6300</v>
      </c>
      <c r="J1245" s="17">
        <v>55</v>
      </c>
      <c r="K1245" s="21">
        <v>900</v>
      </c>
      <c r="L1245" s="21">
        <v>300</v>
      </c>
      <c r="M1245" s="21">
        <v>200</v>
      </c>
      <c r="N1245" s="19">
        <f t="shared" si="249"/>
        <v>1400</v>
      </c>
      <c r="O1245" s="20">
        <v>1</v>
      </c>
      <c r="P1245" s="20">
        <f>IFERROR(VLOOKUP(F1245,Sheet2!$A:$F,4,0),"")</f>
        <v>919.43</v>
      </c>
      <c r="Q1245" s="20">
        <f>IFERROR(VLOOKUP(F1245,Sheet2!$A:$F,5,0),"")</f>
        <v>948.3</v>
      </c>
      <c r="R1245" s="20">
        <f>IFERROR(VLOOKUP(F1245,Sheet2!$A:$F,6,0),"")</f>
        <v>1030.25</v>
      </c>
      <c r="S1245" s="48">
        <f t="shared" si="250"/>
        <v>827487</v>
      </c>
      <c r="T1245" s="48">
        <f t="shared" si="251"/>
        <v>284490</v>
      </c>
      <c r="U1245" s="48">
        <f t="shared" si="252"/>
        <v>206050</v>
      </c>
      <c r="V1245" s="48">
        <f t="shared" si="253"/>
        <v>1318027</v>
      </c>
      <c r="W1245" s="48">
        <f t="shared" si="254"/>
        <v>674100</v>
      </c>
      <c r="X1245" s="48">
        <f t="shared" si="255"/>
        <v>9450</v>
      </c>
      <c r="Y1245" s="48">
        <f t="shared" si="256"/>
        <v>20015.77</v>
      </c>
      <c r="Z1245" s="48">
        <f t="shared" si="257"/>
        <v>2001.5770000000002</v>
      </c>
      <c r="AA1245" s="48">
        <f t="shared" si="258"/>
        <v>20235.943470000002</v>
      </c>
      <c r="AB1245" s="42">
        <f t="shared" si="259"/>
        <v>2043830.2904700001</v>
      </c>
    </row>
    <row r="1246" spans="1:28" x14ac:dyDescent="0.25">
      <c r="A1246" s="41">
        <v>45426</v>
      </c>
      <c r="B1246" s="44" t="str">
        <f t="shared" si="248"/>
        <v>May</v>
      </c>
      <c r="C1246" s="16" t="s">
        <v>53</v>
      </c>
      <c r="D1246" s="16"/>
      <c r="E1246" s="16" t="s">
        <v>93</v>
      </c>
      <c r="F1246" s="16" t="s">
        <v>218</v>
      </c>
      <c r="G1246" s="20" t="str">
        <f>IFERROR(VLOOKUP(F1246,Sheet2!A:F,2,0),"")</f>
        <v>Club Rum</v>
      </c>
      <c r="H1246" s="44">
        <f>IFERROR(VLOOKUP(F1246,Sheet2!A:G,7,0),"")</f>
        <v>65</v>
      </c>
      <c r="I1246" s="56">
        <f t="shared" si="260"/>
        <v>3510</v>
      </c>
      <c r="J1246" s="17">
        <v>124</v>
      </c>
      <c r="K1246" s="21">
        <v>600</v>
      </c>
      <c r="L1246" s="21">
        <v>0</v>
      </c>
      <c r="M1246" s="21">
        <v>0</v>
      </c>
      <c r="N1246" s="19">
        <f t="shared" si="249"/>
        <v>600</v>
      </c>
      <c r="O1246" s="20">
        <v>1</v>
      </c>
      <c r="P1246" s="20">
        <f>IFERROR(VLOOKUP(F1246,Sheet2!$A:$F,4,0),"")</f>
        <v>1161.27</v>
      </c>
      <c r="Q1246" s="20">
        <f>IFERROR(VLOOKUP(F1246,Sheet2!$A:$F,5,0),"")</f>
        <v>1190.1300000000001</v>
      </c>
      <c r="R1246" s="20">
        <f>IFERROR(VLOOKUP(F1246,Sheet2!$A:$F,6,0),"")</f>
        <v>1272.08</v>
      </c>
      <c r="S1246" s="48">
        <f t="shared" si="250"/>
        <v>696762</v>
      </c>
      <c r="T1246" s="48">
        <f t="shared" si="251"/>
        <v>0</v>
      </c>
      <c r="U1246" s="48">
        <f t="shared" si="252"/>
        <v>0</v>
      </c>
      <c r="V1246" s="48">
        <f t="shared" si="253"/>
        <v>696762</v>
      </c>
      <c r="W1246" s="48">
        <f t="shared" si="254"/>
        <v>375570</v>
      </c>
      <c r="X1246" s="48">
        <f t="shared" si="255"/>
        <v>5265</v>
      </c>
      <c r="Y1246" s="48">
        <f t="shared" si="256"/>
        <v>10775.97</v>
      </c>
      <c r="Z1246" s="48">
        <f t="shared" si="257"/>
        <v>1077.597</v>
      </c>
      <c r="AA1246" s="48">
        <f t="shared" si="258"/>
        <v>10894.50567</v>
      </c>
      <c r="AB1246" s="42">
        <f t="shared" si="259"/>
        <v>1100345.0726700001</v>
      </c>
    </row>
    <row r="1247" spans="1:28" x14ac:dyDescent="0.25">
      <c r="A1247" s="41">
        <v>45426</v>
      </c>
      <c r="B1247" s="44" t="str">
        <f t="shared" si="248"/>
        <v>May</v>
      </c>
      <c r="C1247" s="16" t="s">
        <v>53</v>
      </c>
      <c r="D1247" s="16"/>
      <c r="E1247" s="16" t="s">
        <v>153</v>
      </c>
      <c r="F1247" s="16" t="s">
        <v>219</v>
      </c>
      <c r="G1247" s="20" t="str">
        <f>IFERROR(VLOOKUP(F1247,Sheet2!A:F,2,0),"")</f>
        <v>Club Whiskey</v>
      </c>
      <c r="H1247" s="44">
        <f>IFERROR(VLOOKUP(F1247,Sheet2!A:G,7,0),"")</f>
        <v>65</v>
      </c>
      <c r="I1247" s="56">
        <f t="shared" si="260"/>
        <v>877.5</v>
      </c>
      <c r="J1247" s="17">
        <v>125</v>
      </c>
      <c r="K1247" s="21">
        <v>0</v>
      </c>
      <c r="L1247" s="21">
        <v>100</v>
      </c>
      <c r="M1247" s="21">
        <v>50</v>
      </c>
      <c r="N1247" s="19">
        <f t="shared" si="249"/>
        <v>150</v>
      </c>
      <c r="O1247" s="20">
        <v>1</v>
      </c>
      <c r="P1247" s="20">
        <f>IFERROR(VLOOKUP(F1247,Sheet2!$A:$F,4,0),"")</f>
        <v>1160.02</v>
      </c>
      <c r="Q1247" s="20">
        <f>IFERROR(VLOOKUP(F1247,Sheet2!$A:$F,5,0),"")</f>
        <v>1188.9000000000001</v>
      </c>
      <c r="R1247" s="20">
        <f>IFERROR(VLOOKUP(F1247,Sheet2!$A:$F,6,0),"")</f>
        <v>1270.83</v>
      </c>
      <c r="S1247" s="48">
        <f t="shared" si="250"/>
        <v>0</v>
      </c>
      <c r="T1247" s="48">
        <f t="shared" si="251"/>
        <v>118890.00000000001</v>
      </c>
      <c r="U1247" s="48">
        <f t="shared" si="252"/>
        <v>63541.5</v>
      </c>
      <c r="V1247" s="48">
        <f t="shared" si="253"/>
        <v>182431.5</v>
      </c>
      <c r="W1247" s="48">
        <f t="shared" si="254"/>
        <v>93892.5</v>
      </c>
      <c r="X1247" s="48">
        <f t="shared" si="255"/>
        <v>1316.25</v>
      </c>
      <c r="Y1247" s="48">
        <f t="shared" si="256"/>
        <v>2776.4025000000001</v>
      </c>
      <c r="Z1247" s="48">
        <f t="shared" si="257"/>
        <v>277.64025000000004</v>
      </c>
      <c r="AA1247" s="48">
        <f t="shared" si="258"/>
        <v>2806.9429275000002</v>
      </c>
      <c r="AB1247" s="42">
        <f t="shared" si="259"/>
        <v>283501.23567750002</v>
      </c>
    </row>
    <row r="1248" spans="1:28" x14ac:dyDescent="0.25">
      <c r="A1248" s="41">
        <v>45426</v>
      </c>
      <c r="B1248" s="44" t="str">
        <f t="shared" si="248"/>
        <v>May</v>
      </c>
      <c r="C1248" s="16" t="s">
        <v>53</v>
      </c>
      <c r="D1248" s="16"/>
      <c r="E1248" s="16" t="s">
        <v>153</v>
      </c>
      <c r="F1248" s="16" t="s">
        <v>221</v>
      </c>
      <c r="G1248" s="20" t="str">
        <f>IFERROR(VLOOKUP(F1248,Sheet2!A:F,2,0),"")</f>
        <v>Jugni Apple Vodka</v>
      </c>
      <c r="H1248" s="44">
        <f>IFERROR(VLOOKUP(F1248,Sheet2!A:G,7,0),"")</f>
        <v>50</v>
      </c>
      <c r="I1248" s="56">
        <f t="shared" si="260"/>
        <v>270</v>
      </c>
      <c r="J1248" s="17">
        <v>125</v>
      </c>
      <c r="K1248" s="21">
        <v>0</v>
      </c>
      <c r="L1248" s="21">
        <v>0</v>
      </c>
      <c r="M1248" s="21">
        <v>60</v>
      </c>
      <c r="N1248" s="19">
        <f t="shared" si="249"/>
        <v>60</v>
      </c>
      <c r="O1248" s="20">
        <v>1</v>
      </c>
      <c r="P1248" s="20">
        <f>IFERROR(VLOOKUP(F1248,Sheet2!$A:$F,4,0),"")</f>
        <v>919.43</v>
      </c>
      <c r="Q1248" s="20">
        <f>IFERROR(VLOOKUP(F1248,Sheet2!$A:$F,5,0),"")</f>
        <v>948.3</v>
      </c>
      <c r="R1248" s="20">
        <f>IFERROR(VLOOKUP(F1248,Sheet2!$A:$F,6,0),"")</f>
        <v>1030.25</v>
      </c>
      <c r="S1248" s="48">
        <f t="shared" si="250"/>
        <v>0</v>
      </c>
      <c r="T1248" s="48">
        <f t="shared" si="251"/>
        <v>0</v>
      </c>
      <c r="U1248" s="48">
        <f t="shared" si="252"/>
        <v>61815</v>
      </c>
      <c r="V1248" s="48">
        <f t="shared" si="253"/>
        <v>61815</v>
      </c>
      <c r="W1248" s="48">
        <f t="shared" si="254"/>
        <v>28890</v>
      </c>
      <c r="X1248" s="48">
        <f t="shared" si="255"/>
        <v>405</v>
      </c>
      <c r="Y1248" s="48">
        <f t="shared" si="256"/>
        <v>911.1</v>
      </c>
      <c r="Z1248" s="48">
        <f t="shared" si="257"/>
        <v>91.110000000000014</v>
      </c>
      <c r="AA1248" s="48">
        <f t="shared" si="258"/>
        <v>921.12210000000005</v>
      </c>
      <c r="AB1248" s="42">
        <f t="shared" si="259"/>
        <v>93033.3321</v>
      </c>
    </row>
    <row r="1249" spans="1:28" x14ac:dyDescent="0.25">
      <c r="A1249" s="41">
        <v>45426</v>
      </c>
      <c r="B1249" s="44" t="str">
        <f t="shared" si="248"/>
        <v>May</v>
      </c>
      <c r="C1249" s="16" t="s">
        <v>53</v>
      </c>
      <c r="D1249" s="16"/>
      <c r="E1249" s="16" t="s">
        <v>153</v>
      </c>
      <c r="F1249" s="16" t="s">
        <v>216</v>
      </c>
      <c r="G1249" s="20" t="str">
        <f>IFERROR(VLOOKUP(F1249,Sheet2!A:F,2,0),"")</f>
        <v>Jugni Saunfi</v>
      </c>
      <c r="H1249" s="44">
        <f>IFERROR(VLOOKUP(F1249,Sheet2!A:G,7,0),"")</f>
        <v>50</v>
      </c>
      <c r="I1249" s="56">
        <f t="shared" si="260"/>
        <v>225</v>
      </c>
      <c r="J1249" s="17">
        <v>125</v>
      </c>
      <c r="K1249" s="21">
        <v>0</v>
      </c>
      <c r="L1249" s="21">
        <v>25</v>
      </c>
      <c r="M1249" s="21">
        <v>25</v>
      </c>
      <c r="N1249" s="19">
        <f t="shared" si="249"/>
        <v>50</v>
      </c>
      <c r="O1249" s="20">
        <v>1</v>
      </c>
      <c r="P1249" s="20">
        <f>IFERROR(VLOOKUP(F1249,Sheet2!$A:$F,4,0),"")</f>
        <v>919.43</v>
      </c>
      <c r="Q1249" s="20">
        <f>IFERROR(VLOOKUP(F1249,Sheet2!$A:$F,5,0),"")</f>
        <v>948.3</v>
      </c>
      <c r="R1249" s="20">
        <f>IFERROR(VLOOKUP(F1249,Sheet2!$A:$F,6,0),"")</f>
        <v>1030.25</v>
      </c>
      <c r="S1249" s="48">
        <f t="shared" si="250"/>
        <v>0</v>
      </c>
      <c r="T1249" s="48">
        <f t="shared" si="251"/>
        <v>23707.5</v>
      </c>
      <c r="U1249" s="48">
        <f t="shared" si="252"/>
        <v>25756.25</v>
      </c>
      <c r="V1249" s="48">
        <f t="shared" si="253"/>
        <v>49463.75</v>
      </c>
      <c r="W1249" s="48">
        <f t="shared" si="254"/>
        <v>24075</v>
      </c>
      <c r="X1249" s="48">
        <f t="shared" si="255"/>
        <v>337.5</v>
      </c>
      <c r="Y1249" s="48">
        <f t="shared" si="256"/>
        <v>738.76250000000005</v>
      </c>
      <c r="Z1249" s="48">
        <f t="shared" si="257"/>
        <v>73.876250000000013</v>
      </c>
      <c r="AA1249" s="48">
        <f t="shared" si="258"/>
        <v>746.88888750000001</v>
      </c>
      <c r="AB1249" s="42">
        <f t="shared" si="259"/>
        <v>75435.777637499996</v>
      </c>
    </row>
    <row r="1250" spans="1:28" x14ac:dyDescent="0.25">
      <c r="A1250" s="41">
        <v>45426</v>
      </c>
      <c r="B1250" s="44" t="str">
        <f t="shared" si="248"/>
        <v>May</v>
      </c>
      <c r="C1250" s="16" t="s">
        <v>53</v>
      </c>
      <c r="D1250" s="16"/>
      <c r="E1250" s="16" t="s">
        <v>82</v>
      </c>
      <c r="F1250" s="16" t="s">
        <v>219</v>
      </c>
      <c r="G1250" s="20" t="str">
        <f>IFERROR(VLOOKUP(F1250,Sheet2!A:F,2,0),"")</f>
        <v>Club Whiskey</v>
      </c>
      <c r="H1250" s="44">
        <f>IFERROR(VLOOKUP(F1250,Sheet2!A:G,7,0),"")</f>
        <v>65</v>
      </c>
      <c r="I1250" s="56">
        <f t="shared" si="260"/>
        <v>1170</v>
      </c>
      <c r="J1250" s="17">
        <v>126</v>
      </c>
      <c r="K1250" s="21">
        <v>200</v>
      </c>
      <c r="L1250" s="21">
        <v>0</v>
      </c>
      <c r="M1250" s="21">
        <v>0</v>
      </c>
      <c r="N1250" s="19">
        <f t="shared" si="249"/>
        <v>200</v>
      </c>
      <c r="O1250" s="20">
        <v>1</v>
      </c>
      <c r="P1250" s="20">
        <f>IFERROR(VLOOKUP(F1250,Sheet2!$A:$F,4,0),"")</f>
        <v>1160.02</v>
      </c>
      <c r="Q1250" s="20">
        <f>IFERROR(VLOOKUP(F1250,Sheet2!$A:$F,5,0),"")</f>
        <v>1188.9000000000001</v>
      </c>
      <c r="R1250" s="20">
        <f>IFERROR(VLOOKUP(F1250,Sheet2!$A:$F,6,0),"")</f>
        <v>1270.83</v>
      </c>
      <c r="S1250" s="48">
        <f t="shared" si="250"/>
        <v>232004</v>
      </c>
      <c r="T1250" s="48">
        <f t="shared" si="251"/>
        <v>0</v>
      </c>
      <c r="U1250" s="48">
        <f t="shared" si="252"/>
        <v>0</v>
      </c>
      <c r="V1250" s="48">
        <f t="shared" si="253"/>
        <v>232004</v>
      </c>
      <c r="W1250" s="48">
        <f t="shared" si="254"/>
        <v>125190</v>
      </c>
      <c r="X1250" s="48">
        <f t="shared" si="255"/>
        <v>1755</v>
      </c>
      <c r="Y1250" s="48">
        <f t="shared" si="256"/>
        <v>3589.4900000000002</v>
      </c>
      <c r="Z1250" s="48">
        <f t="shared" si="257"/>
        <v>358.94900000000007</v>
      </c>
      <c r="AA1250" s="48">
        <f t="shared" si="258"/>
        <v>3628.9743900000003</v>
      </c>
      <c r="AB1250" s="42">
        <f t="shared" si="259"/>
        <v>366526.41339</v>
      </c>
    </row>
    <row r="1251" spans="1:28" x14ac:dyDescent="0.25">
      <c r="A1251" s="41">
        <v>45426</v>
      </c>
      <c r="B1251" s="44" t="str">
        <f t="shared" si="248"/>
        <v>May</v>
      </c>
      <c r="C1251" s="16" t="s">
        <v>53</v>
      </c>
      <c r="D1251" s="16"/>
      <c r="E1251" s="16" t="s">
        <v>82</v>
      </c>
      <c r="F1251" s="16" t="s">
        <v>218</v>
      </c>
      <c r="G1251" s="20" t="str">
        <f>IFERROR(VLOOKUP(F1251,Sheet2!A:F,2,0),"")</f>
        <v>Club Rum</v>
      </c>
      <c r="H1251" s="44">
        <f>IFERROR(VLOOKUP(F1251,Sheet2!A:G,7,0),"")</f>
        <v>65</v>
      </c>
      <c r="I1251" s="56">
        <f t="shared" si="260"/>
        <v>1170</v>
      </c>
      <c r="J1251" s="17">
        <v>126</v>
      </c>
      <c r="K1251" s="21">
        <v>100</v>
      </c>
      <c r="L1251" s="21">
        <v>50</v>
      </c>
      <c r="M1251" s="21">
        <v>50</v>
      </c>
      <c r="N1251" s="19">
        <f t="shared" si="249"/>
        <v>200</v>
      </c>
      <c r="O1251" s="20">
        <v>1</v>
      </c>
      <c r="P1251" s="20">
        <f>IFERROR(VLOOKUP(F1251,Sheet2!$A:$F,4,0),"")</f>
        <v>1161.27</v>
      </c>
      <c r="Q1251" s="20">
        <f>IFERROR(VLOOKUP(F1251,Sheet2!$A:$F,5,0),"")</f>
        <v>1190.1300000000001</v>
      </c>
      <c r="R1251" s="20">
        <f>IFERROR(VLOOKUP(F1251,Sheet2!$A:$F,6,0),"")</f>
        <v>1272.08</v>
      </c>
      <c r="S1251" s="48">
        <f t="shared" si="250"/>
        <v>116127</v>
      </c>
      <c r="T1251" s="48">
        <f t="shared" si="251"/>
        <v>59506.500000000007</v>
      </c>
      <c r="U1251" s="48">
        <f t="shared" si="252"/>
        <v>63604</v>
      </c>
      <c r="V1251" s="48">
        <f t="shared" si="253"/>
        <v>239237.5</v>
      </c>
      <c r="W1251" s="48">
        <f t="shared" si="254"/>
        <v>125190</v>
      </c>
      <c r="X1251" s="48">
        <f t="shared" si="255"/>
        <v>1755</v>
      </c>
      <c r="Y1251" s="48">
        <f t="shared" si="256"/>
        <v>3661.8250000000003</v>
      </c>
      <c r="Z1251" s="48">
        <f t="shared" si="257"/>
        <v>366.18250000000006</v>
      </c>
      <c r="AA1251" s="48">
        <f t="shared" si="258"/>
        <v>3702.1050749999999</v>
      </c>
      <c r="AB1251" s="42">
        <f t="shared" si="259"/>
        <v>373912.61257500004</v>
      </c>
    </row>
    <row r="1252" spans="1:28" x14ac:dyDescent="0.25">
      <c r="A1252" s="41">
        <v>45426</v>
      </c>
      <c r="B1252" s="44" t="str">
        <f t="shared" si="248"/>
        <v>May</v>
      </c>
      <c r="C1252" s="16" t="s">
        <v>3</v>
      </c>
      <c r="D1252" s="16"/>
      <c r="E1252" s="16" t="s">
        <v>36</v>
      </c>
      <c r="F1252" s="16" t="s">
        <v>216</v>
      </c>
      <c r="G1252" s="20" t="str">
        <f>IFERROR(VLOOKUP(F1252,Sheet2!A:F,2,0),"")</f>
        <v>Jugni Saunfi</v>
      </c>
      <c r="H1252" s="44">
        <f>IFERROR(VLOOKUP(F1252,Sheet2!A:G,7,0),"")</f>
        <v>50</v>
      </c>
      <c r="I1252" s="56">
        <f t="shared" si="260"/>
        <v>4950</v>
      </c>
      <c r="J1252" s="17">
        <v>281</v>
      </c>
      <c r="K1252" s="21">
        <v>700</v>
      </c>
      <c r="L1252" s="21">
        <v>300</v>
      </c>
      <c r="M1252" s="21">
        <v>100</v>
      </c>
      <c r="N1252" s="19">
        <f t="shared" si="249"/>
        <v>1100</v>
      </c>
      <c r="O1252" s="20">
        <v>1</v>
      </c>
      <c r="P1252" s="20">
        <f>IFERROR(VLOOKUP(F1252,Sheet2!$A:$F,4,0),"")</f>
        <v>919.43</v>
      </c>
      <c r="Q1252" s="20">
        <f>IFERROR(VLOOKUP(F1252,Sheet2!$A:$F,5,0),"")</f>
        <v>948.3</v>
      </c>
      <c r="R1252" s="20">
        <f>IFERROR(VLOOKUP(F1252,Sheet2!$A:$F,6,0),"")</f>
        <v>1030.25</v>
      </c>
      <c r="S1252" s="48">
        <f t="shared" si="250"/>
        <v>643601</v>
      </c>
      <c r="T1252" s="48">
        <f t="shared" si="251"/>
        <v>284490</v>
      </c>
      <c r="U1252" s="48">
        <f t="shared" si="252"/>
        <v>103025</v>
      </c>
      <c r="V1252" s="48">
        <f t="shared" si="253"/>
        <v>1031116</v>
      </c>
      <c r="W1252" s="48">
        <f t="shared" si="254"/>
        <v>529650</v>
      </c>
      <c r="X1252" s="48">
        <f t="shared" si="255"/>
        <v>7425</v>
      </c>
      <c r="Y1252" s="48">
        <f t="shared" si="256"/>
        <v>15681.91</v>
      </c>
      <c r="Z1252" s="48">
        <f t="shared" si="257"/>
        <v>1568.191</v>
      </c>
      <c r="AA1252" s="48">
        <f t="shared" si="258"/>
        <v>15854.41101</v>
      </c>
      <c r="AB1252" s="42">
        <f t="shared" si="259"/>
        <v>1601295.5120099999</v>
      </c>
    </row>
    <row r="1253" spans="1:28" x14ac:dyDescent="0.25">
      <c r="A1253" s="41">
        <v>45426</v>
      </c>
      <c r="B1253" s="44" t="str">
        <f t="shared" si="248"/>
        <v>May</v>
      </c>
      <c r="C1253" s="16" t="s">
        <v>3</v>
      </c>
      <c r="D1253" s="16"/>
      <c r="E1253" s="16" t="s">
        <v>37</v>
      </c>
      <c r="F1253" s="16" t="s">
        <v>217</v>
      </c>
      <c r="G1253" s="20" t="str">
        <f>IFERROR(VLOOKUP(F1253,Sheet2!A:F,2,0),"")</f>
        <v>Dollar Rum</v>
      </c>
      <c r="H1253" s="44">
        <f>IFERROR(VLOOKUP(F1253,Sheet2!A:G,7,0),"")</f>
        <v>65</v>
      </c>
      <c r="I1253" s="56">
        <f t="shared" si="260"/>
        <v>1866.1499999999999</v>
      </c>
      <c r="J1253" s="17">
        <v>282</v>
      </c>
      <c r="K1253" s="21">
        <v>319</v>
      </c>
      <c r="L1253" s="21">
        <v>0</v>
      </c>
      <c r="M1253" s="21">
        <v>0</v>
      </c>
      <c r="N1253" s="19">
        <f t="shared" si="249"/>
        <v>319</v>
      </c>
      <c r="O1253" s="20">
        <v>1</v>
      </c>
      <c r="P1253" s="20">
        <f>IFERROR(VLOOKUP(F1253,Sheet2!$A:$F,4,0),"")</f>
        <v>1161.27</v>
      </c>
      <c r="Q1253" s="20">
        <f>IFERROR(VLOOKUP(F1253,Sheet2!$A:$F,5,0),"")</f>
        <v>1190.1300000000001</v>
      </c>
      <c r="R1253" s="20">
        <f>IFERROR(VLOOKUP(F1253,Sheet2!$A:$F,6,0),"")</f>
        <v>1272.08</v>
      </c>
      <c r="S1253" s="48">
        <f t="shared" si="250"/>
        <v>370445.13</v>
      </c>
      <c r="T1253" s="48">
        <f t="shared" si="251"/>
        <v>0</v>
      </c>
      <c r="U1253" s="48">
        <f t="shared" si="252"/>
        <v>0</v>
      </c>
      <c r="V1253" s="48">
        <f t="shared" si="253"/>
        <v>370445.13</v>
      </c>
      <c r="W1253" s="48">
        <f t="shared" si="254"/>
        <v>199678.05</v>
      </c>
      <c r="X1253" s="48">
        <f t="shared" si="255"/>
        <v>2799.2249999999999</v>
      </c>
      <c r="Y1253" s="48">
        <f t="shared" si="256"/>
        <v>5729.2240499999989</v>
      </c>
      <c r="Z1253" s="48">
        <f t="shared" si="257"/>
        <v>572.92240499999991</v>
      </c>
      <c r="AA1253" s="48">
        <f t="shared" si="258"/>
        <v>5792.245514549998</v>
      </c>
      <c r="AB1253" s="42">
        <f t="shared" si="259"/>
        <v>585016.79696954985</v>
      </c>
    </row>
    <row r="1254" spans="1:28" x14ac:dyDescent="0.25">
      <c r="A1254" s="41">
        <v>45426</v>
      </c>
      <c r="B1254" s="44" t="str">
        <f t="shared" si="248"/>
        <v>May</v>
      </c>
      <c r="C1254" s="16" t="s">
        <v>3</v>
      </c>
      <c r="D1254" s="16"/>
      <c r="E1254" s="16" t="s">
        <v>35</v>
      </c>
      <c r="F1254" s="16" t="s">
        <v>216</v>
      </c>
      <c r="G1254" s="20" t="str">
        <f>IFERROR(VLOOKUP(F1254,Sheet2!A:F,2,0),"")</f>
        <v>Jugni Saunfi</v>
      </c>
      <c r="H1254" s="44">
        <f>IFERROR(VLOOKUP(F1254,Sheet2!A:G,7,0),"")</f>
        <v>50</v>
      </c>
      <c r="I1254" s="56">
        <f t="shared" si="260"/>
        <v>1350</v>
      </c>
      <c r="J1254" s="17">
        <v>283</v>
      </c>
      <c r="K1254" s="21">
        <v>100</v>
      </c>
      <c r="L1254" s="21">
        <v>100</v>
      </c>
      <c r="M1254" s="21">
        <v>100</v>
      </c>
      <c r="N1254" s="19">
        <f t="shared" si="249"/>
        <v>300</v>
      </c>
      <c r="O1254" s="20">
        <v>1</v>
      </c>
      <c r="P1254" s="20">
        <f>IFERROR(VLOOKUP(F1254,Sheet2!$A:$F,4,0),"")</f>
        <v>919.43</v>
      </c>
      <c r="Q1254" s="20">
        <f>IFERROR(VLOOKUP(F1254,Sheet2!$A:$F,5,0),"")</f>
        <v>948.3</v>
      </c>
      <c r="R1254" s="20">
        <f>IFERROR(VLOOKUP(F1254,Sheet2!$A:$F,6,0),"")</f>
        <v>1030.25</v>
      </c>
      <c r="S1254" s="48">
        <f t="shared" si="250"/>
        <v>91943</v>
      </c>
      <c r="T1254" s="48">
        <f t="shared" si="251"/>
        <v>94830</v>
      </c>
      <c r="U1254" s="48">
        <f t="shared" si="252"/>
        <v>103025</v>
      </c>
      <c r="V1254" s="48">
        <f t="shared" si="253"/>
        <v>289798</v>
      </c>
      <c r="W1254" s="48">
        <f t="shared" si="254"/>
        <v>144450</v>
      </c>
      <c r="X1254" s="48">
        <f t="shared" si="255"/>
        <v>2025</v>
      </c>
      <c r="Y1254" s="48">
        <f t="shared" si="256"/>
        <v>4362.7300000000005</v>
      </c>
      <c r="Z1254" s="48">
        <f t="shared" si="257"/>
        <v>436.27300000000008</v>
      </c>
      <c r="AA1254" s="48">
        <f t="shared" si="258"/>
        <v>4410.7200299999995</v>
      </c>
      <c r="AB1254" s="42">
        <f t="shared" si="259"/>
        <v>445482.72302999999</v>
      </c>
    </row>
    <row r="1255" spans="1:28" x14ac:dyDescent="0.25">
      <c r="A1255" s="41">
        <v>45426</v>
      </c>
      <c r="B1255" s="44" t="str">
        <f t="shared" si="248"/>
        <v>May</v>
      </c>
      <c r="C1255" s="16" t="s">
        <v>3</v>
      </c>
      <c r="D1255" s="16"/>
      <c r="E1255" s="16" t="s">
        <v>35</v>
      </c>
      <c r="F1255" s="16" t="s">
        <v>213</v>
      </c>
      <c r="G1255" s="20" t="str">
        <f>IFERROR(VLOOKUP(F1255,Sheet2!A:F,2,0),"")</f>
        <v>Malwa</v>
      </c>
      <c r="H1255" s="44">
        <f>IFERROR(VLOOKUP(F1255,Sheet2!A:G,7,0),"")</f>
        <v>50</v>
      </c>
      <c r="I1255" s="56">
        <f t="shared" si="260"/>
        <v>1350</v>
      </c>
      <c r="J1255" s="17">
        <v>283</v>
      </c>
      <c r="K1255" s="21">
        <v>300</v>
      </c>
      <c r="L1255" s="21">
        <v>0</v>
      </c>
      <c r="M1255" s="21">
        <v>0</v>
      </c>
      <c r="N1255" s="19">
        <f t="shared" si="249"/>
        <v>300</v>
      </c>
      <c r="O1255" s="20">
        <v>1</v>
      </c>
      <c r="P1255" s="20">
        <f>IFERROR(VLOOKUP(F1255,Sheet2!$A:$F,4,0),"")</f>
        <v>919.43</v>
      </c>
      <c r="Q1255" s="20">
        <f>IFERROR(VLOOKUP(F1255,Sheet2!$A:$F,5,0),"")</f>
        <v>948.3</v>
      </c>
      <c r="R1255" s="20">
        <f>IFERROR(VLOOKUP(F1255,Sheet2!$A:$F,6,0),"")</f>
        <v>1030.25</v>
      </c>
      <c r="S1255" s="48">
        <f t="shared" si="250"/>
        <v>275829</v>
      </c>
      <c r="T1255" s="48">
        <f t="shared" si="251"/>
        <v>0</v>
      </c>
      <c r="U1255" s="48">
        <f t="shared" si="252"/>
        <v>0</v>
      </c>
      <c r="V1255" s="48">
        <f t="shared" si="253"/>
        <v>275829</v>
      </c>
      <c r="W1255" s="48">
        <f t="shared" si="254"/>
        <v>144450</v>
      </c>
      <c r="X1255" s="48">
        <f t="shared" si="255"/>
        <v>2025</v>
      </c>
      <c r="Y1255" s="48">
        <f t="shared" si="256"/>
        <v>4223.04</v>
      </c>
      <c r="Z1255" s="48">
        <f t="shared" si="257"/>
        <v>422.30400000000003</v>
      </c>
      <c r="AA1255" s="48">
        <f t="shared" si="258"/>
        <v>4269.4934400000002</v>
      </c>
      <c r="AB1255" s="42">
        <f t="shared" si="259"/>
        <v>431218.83743999997</v>
      </c>
    </row>
    <row r="1256" spans="1:28" x14ac:dyDescent="0.25">
      <c r="A1256" s="41">
        <v>45426</v>
      </c>
      <c r="B1256" s="44" t="str">
        <f t="shared" si="248"/>
        <v>May</v>
      </c>
      <c r="C1256" s="16" t="s">
        <v>3</v>
      </c>
      <c r="D1256" s="16"/>
      <c r="E1256" s="16" t="s">
        <v>49</v>
      </c>
      <c r="F1256" s="16" t="s">
        <v>217</v>
      </c>
      <c r="G1256" s="20" t="str">
        <f>IFERROR(VLOOKUP(F1256,Sheet2!A:F,2,0),"")</f>
        <v>Dollar Rum</v>
      </c>
      <c r="H1256" s="44">
        <f>IFERROR(VLOOKUP(F1256,Sheet2!A:G,7,0),"")</f>
        <v>65</v>
      </c>
      <c r="I1256" s="56">
        <f t="shared" si="260"/>
        <v>1755</v>
      </c>
      <c r="J1256" s="17">
        <v>284</v>
      </c>
      <c r="K1256" s="21">
        <v>150</v>
      </c>
      <c r="L1256" s="21">
        <v>50</v>
      </c>
      <c r="M1256" s="21">
        <v>100</v>
      </c>
      <c r="N1256" s="19">
        <f t="shared" si="249"/>
        <v>300</v>
      </c>
      <c r="O1256" s="20">
        <v>1</v>
      </c>
      <c r="P1256" s="20">
        <f>IFERROR(VLOOKUP(F1256,Sheet2!$A:$F,4,0),"")</f>
        <v>1161.27</v>
      </c>
      <c r="Q1256" s="20">
        <f>IFERROR(VLOOKUP(F1256,Sheet2!$A:$F,5,0),"")</f>
        <v>1190.1300000000001</v>
      </c>
      <c r="R1256" s="20">
        <f>IFERROR(VLOOKUP(F1256,Sheet2!$A:$F,6,0),"")</f>
        <v>1272.08</v>
      </c>
      <c r="S1256" s="48">
        <f t="shared" si="250"/>
        <v>174190.5</v>
      </c>
      <c r="T1256" s="48">
        <f t="shared" si="251"/>
        <v>59506.500000000007</v>
      </c>
      <c r="U1256" s="48">
        <f t="shared" si="252"/>
        <v>127208</v>
      </c>
      <c r="V1256" s="48">
        <f t="shared" si="253"/>
        <v>360905</v>
      </c>
      <c r="W1256" s="48">
        <f t="shared" si="254"/>
        <v>187785</v>
      </c>
      <c r="X1256" s="48">
        <f t="shared" si="255"/>
        <v>2632.5</v>
      </c>
      <c r="Y1256" s="48">
        <f t="shared" si="256"/>
        <v>5513.2250000000004</v>
      </c>
      <c r="Z1256" s="48">
        <f t="shared" si="257"/>
        <v>551.3225000000001</v>
      </c>
      <c r="AA1256" s="48">
        <f t="shared" si="258"/>
        <v>5573.8704749999997</v>
      </c>
      <c r="AB1256" s="42">
        <f t="shared" si="259"/>
        <v>562960.91797499999</v>
      </c>
    </row>
    <row r="1257" spans="1:28" x14ac:dyDescent="0.25">
      <c r="A1257" s="41">
        <v>45426</v>
      </c>
      <c r="B1257" s="44" t="str">
        <f t="shared" si="248"/>
        <v>May</v>
      </c>
      <c r="C1257" s="16" t="s">
        <v>44</v>
      </c>
      <c r="D1257" s="16"/>
      <c r="E1257" s="16" t="s">
        <v>51</v>
      </c>
      <c r="F1257" s="16" t="s">
        <v>216</v>
      </c>
      <c r="G1257" s="20" t="str">
        <f>IFERROR(VLOOKUP(F1257,Sheet2!A:F,2,0),"")</f>
        <v>Jugni Saunfi</v>
      </c>
      <c r="H1257" s="44">
        <f>IFERROR(VLOOKUP(F1257,Sheet2!A:G,7,0),"")</f>
        <v>50</v>
      </c>
      <c r="I1257" s="56">
        <f t="shared" si="260"/>
        <v>1575</v>
      </c>
      <c r="J1257" s="17">
        <v>185</v>
      </c>
      <c r="K1257" s="21">
        <v>350</v>
      </c>
      <c r="L1257" s="21">
        <v>0</v>
      </c>
      <c r="M1257" s="21">
        <v>0</v>
      </c>
      <c r="N1257" s="19">
        <f t="shared" si="249"/>
        <v>350</v>
      </c>
      <c r="O1257" s="20">
        <v>1</v>
      </c>
      <c r="P1257" s="20">
        <f>IFERROR(VLOOKUP(F1257,Sheet2!$A:$F,4,0),"")</f>
        <v>919.43</v>
      </c>
      <c r="Q1257" s="20">
        <f>IFERROR(VLOOKUP(F1257,Sheet2!$A:$F,5,0),"")</f>
        <v>948.3</v>
      </c>
      <c r="R1257" s="20">
        <f>IFERROR(VLOOKUP(F1257,Sheet2!$A:$F,6,0),"")</f>
        <v>1030.25</v>
      </c>
      <c r="S1257" s="48">
        <f t="shared" si="250"/>
        <v>321800.5</v>
      </c>
      <c r="T1257" s="48">
        <f t="shared" si="251"/>
        <v>0</v>
      </c>
      <c r="U1257" s="48">
        <f t="shared" si="252"/>
        <v>0</v>
      </c>
      <c r="V1257" s="48">
        <f t="shared" si="253"/>
        <v>321800.5</v>
      </c>
      <c r="W1257" s="48">
        <f t="shared" si="254"/>
        <v>168525</v>
      </c>
      <c r="X1257" s="48">
        <f t="shared" si="255"/>
        <v>2362.5</v>
      </c>
      <c r="Y1257" s="48">
        <f t="shared" si="256"/>
        <v>4926.88</v>
      </c>
      <c r="Z1257" s="48">
        <f t="shared" si="257"/>
        <v>492.68800000000005</v>
      </c>
      <c r="AA1257" s="48">
        <f t="shared" si="258"/>
        <v>4981.0756800000008</v>
      </c>
      <c r="AB1257" s="42">
        <f t="shared" si="259"/>
        <v>503088.64368000004</v>
      </c>
    </row>
    <row r="1258" spans="1:28" x14ac:dyDescent="0.25">
      <c r="A1258" s="41">
        <v>45426</v>
      </c>
      <c r="B1258" s="44" t="str">
        <f t="shared" si="248"/>
        <v>May</v>
      </c>
      <c r="C1258" s="16" t="s">
        <v>44</v>
      </c>
      <c r="D1258" s="16"/>
      <c r="E1258" s="16" t="s">
        <v>51</v>
      </c>
      <c r="F1258" s="16" t="s">
        <v>216</v>
      </c>
      <c r="G1258" s="20" t="str">
        <f>IFERROR(VLOOKUP(F1258,Sheet2!A:F,2,0),"")</f>
        <v>Jugni Saunfi</v>
      </c>
      <c r="H1258" s="44">
        <f>IFERROR(VLOOKUP(F1258,Sheet2!A:G,7,0),"")</f>
        <v>50</v>
      </c>
      <c r="I1258" s="56">
        <f t="shared" si="260"/>
        <v>1575</v>
      </c>
      <c r="J1258" s="17">
        <v>186</v>
      </c>
      <c r="K1258" s="21">
        <v>50</v>
      </c>
      <c r="L1258" s="21">
        <v>200</v>
      </c>
      <c r="M1258" s="21">
        <v>100</v>
      </c>
      <c r="N1258" s="19">
        <f t="shared" si="249"/>
        <v>350</v>
      </c>
      <c r="O1258" s="20">
        <v>1</v>
      </c>
      <c r="P1258" s="20">
        <f>IFERROR(VLOOKUP(F1258,Sheet2!$A:$F,4,0),"")</f>
        <v>919.43</v>
      </c>
      <c r="Q1258" s="20">
        <f>IFERROR(VLOOKUP(F1258,Sheet2!$A:$F,5,0),"")</f>
        <v>948.3</v>
      </c>
      <c r="R1258" s="20">
        <f>IFERROR(VLOOKUP(F1258,Sheet2!$A:$F,6,0),"")</f>
        <v>1030.25</v>
      </c>
      <c r="S1258" s="48">
        <f t="shared" si="250"/>
        <v>45971.5</v>
      </c>
      <c r="T1258" s="48">
        <f t="shared" si="251"/>
        <v>189660</v>
      </c>
      <c r="U1258" s="48">
        <f t="shared" si="252"/>
        <v>103025</v>
      </c>
      <c r="V1258" s="48">
        <f t="shared" si="253"/>
        <v>338656.5</v>
      </c>
      <c r="W1258" s="48">
        <f t="shared" si="254"/>
        <v>168525</v>
      </c>
      <c r="X1258" s="48">
        <f t="shared" si="255"/>
        <v>2362.5</v>
      </c>
      <c r="Y1258" s="48">
        <f t="shared" si="256"/>
        <v>5095.4400000000005</v>
      </c>
      <c r="Z1258" s="48">
        <f t="shared" si="257"/>
        <v>509.5440000000001</v>
      </c>
      <c r="AA1258" s="48">
        <f t="shared" si="258"/>
        <v>5151.4898400000002</v>
      </c>
      <c r="AB1258" s="42">
        <f t="shared" si="259"/>
        <v>520300.47383999999</v>
      </c>
    </row>
    <row r="1259" spans="1:28" x14ac:dyDescent="0.25">
      <c r="A1259" s="41">
        <v>45426</v>
      </c>
      <c r="B1259" s="44" t="str">
        <f t="shared" si="248"/>
        <v>May</v>
      </c>
      <c r="C1259" s="16" t="s">
        <v>44</v>
      </c>
      <c r="D1259" s="16"/>
      <c r="E1259" s="16" t="s">
        <v>46</v>
      </c>
      <c r="F1259" s="16" t="s">
        <v>216</v>
      </c>
      <c r="G1259" s="20" t="str">
        <f>IFERROR(VLOOKUP(F1259,Sheet2!A:F,2,0),"")</f>
        <v>Jugni Saunfi</v>
      </c>
      <c r="H1259" s="44">
        <f>IFERROR(VLOOKUP(F1259,Sheet2!A:G,7,0),"")</f>
        <v>50</v>
      </c>
      <c r="I1259" s="56">
        <f t="shared" si="260"/>
        <v>1575</v>
      </c>
      <c r="J1259" s="17">
        <v>187</v>
      </c>
      <c r="K1259" s="21">
        <v>175</v>
      </c>
      <c r="L1259" s="21">
        <v>175</v>
      </c>
      <c r="M1259" s="21">
        <v>0</v>
      </c>
      <c r="N1259" s="19">
        <f t="shared" si="249"/>
        <v>350</v>
      </c>
      <c r="O1259" s="20">
        <v>1</v>
      </c>
      <c r="P1259" s="20">
        <f>IFERROR(VLOOKUP(F1259,Sheet2!$A:$F,4,0),"")</f>
        <v>919.43</v>
      </c>
      <c r="Q1259" s="20">
        <f>IFERROR(VLOOKUP(F1259,Sheet2!$A:$F,5,0),"")</f>
        <v>948.3</v>
      </c>
      <c r="R1259" s="20">
        <f>IFERROR(VLOOKUP(F1259,Sheet2!$A:$F,6,0),"")</f>
        <v>1030.25</v>
      </c>
      <c r="S1259" s="48">
        <f t="shared" si="250"/>
        <v>160900.25</v>
      </c>
      <c r="T1259" s="48">
        <f t="shared" si="251"/>
        <v>165952.5</v>
      </c>
      <c r="U1259" s="48">
        <f t="shared" si="252"/>
        <v>0</v>
      </c>
      <c r="V1259" s="48">
        <f t="shared" si="253"/>
        <v>326852.75</v>
      </c>
      <c r="W1259" s="48">
        <f t="shared" si="254"/>
        <v>168525</v>
      </c>
      <c r="X1259" s="48">
        <f t="shared" si="255"/>
        <v>2362.5</v>
      </c>
      <c r="Y1259" s="48">
        <f t="shared" si="256"/>
        <v>4977.4025000000001</v>
      </c>
      <c r="Z1259" s="48">
        <f t="shared" si="257"/>
        <v>497.74025000000006</v>
      </c>
      <c r="AA1259" s="48">
        <f t="shared" si="258"/>
        <v>5032.1539275000005</v>
      </c>
      <c r="AB1259" s="42">
        <f t="shared" si="259"/>
        <v>508247.54667750001</v>
      </c>
    </row>
    <row r="1260" spans="1:28" x14ac:dyDescent="0.25">
      <c r="A1260" s="41">
        <v>45427</v>
      </c>
      <c r="B1260" s="44" t="str">
        <f t="shared" si="248"/>
        <v>May</v>
      </c>
      <c r="C1260" s="16" t="s">
        <v>53</v>
      </c>
      <c r="D1260" s="16"/>
      <c r="E1260" s="16" t="s">
        <v>119</v>
      </c>
      <c r="F1260" s="16" t="s">
        <v>217</v>
      </c>
      <c r="G1260" s="20" t="str">
        <f>IFERROR(VLOOKUP(F1260,Sheet2!A:F,2,0),"")</f>
        <v>Dollar Rum</v>
      </c>
      <c r="H1260" s="44">
        <f>IFERROR(VLOOKUP(F1260,Sheet2!A:G,7,0),"")</f>
        <v>65</v>
      </c>
      <c r="I1260" s="56">
        <f t="shared" si="260"/>
        <v>8775</v>
      </c>
      <c r="J1260" s="17">
        <v>127</v>
      </c>
      <c r="K1260" s="21">
        <v>300</v>
      </c>
      <c r="L1260" s="21">
        <v>600</v>
      </c>
      <c r="M1260" s="21">
        <v>600</v>
      </c>
      <c r="N1260" s="19">
        <f t="shared" si="249"/>
        <v>1500</v>
      </c>
      <c r="O1260" s="20">
        <v>1</v>
      </c>
      <c r="P1260" s="20">
        <f>IFERROR(VLOOKUP(F1260,Sheet2!$A:$F,4,0),"")</f>
        <v>1161.27</v>
      </c>
      <c r="Q1260" s="20">
        <f>IFERROR(VLOOKUP(F1260,Sheet2!$A:$F,5,0),"")</f>
        <v>1190.1300000000001</v>
      </c>
      <c r="R1260" s="20">
        <f>IFERROR(VLOOKUP(F1260,Sheet2!$A:$F,6,0),"")</f>
        <v>1272.08</v>
      </c>
      <c r="S1260" s="48">
        <f t="shared" si="250"/>
        <v>348381</v>
      </c>
      <c r="T1260" s="48">
        <f t="shared" si="251"/>
        <v>714078.00000000012</v>
      </c>
      <c r="U1260" s="48">
        <f t="shared" si="252"/>
        <v>763248</v>
      </c>
      <c r="V1260" s="48">
        <f t="shared" si="253"/>
        <v>1825707</v>
      </c>
      <c r="W1260" s="48">
        <f t="shared" si="254"/>
        <v>938925</v>
      </c>
      <c r="X1260" s="48">
        <f t="shared" si="255"/>
        <v>13162.5</v>
      </c>
      <c r="Y1260" s="48">
        <f t="shared" si="256"/>
        <v>27777.945</v>
      </c>
      <c r="Z1260" s="48">
        <f t="shared" si="257"/>
        <v>2777.7945</v>
      </c>
      <c r="AA1260" s="48">
        <f t="shared" si="258"/>
        <v>28083.502394999996</v>
      </c>
      <c r="AB1260" s="42">
        <f t="shared" si="259"/>
        <v>2836433.7418949995</v>
      </c>
    </row>
    <row r="1261" spans="1:28" x14ac:dyDescent="0.25">
      <c r="A1261" s="41">
        <v>45427</v>
      </c>
      <c r="B1261" s="44" t="str">
        <f t="shared" si="248"/>
        <v>May</v>
      </c>
      <c r="C1261" s="16" t="s">
        <v>3</v>
      </c>
      <c r="D1261" s="16"/>
      <c r="E1261" s="16" t="s">
        <v>72</v>
      </c>
      <c r="F1261" s="16" t="s">
        <v>216</v>
      </c>
      <c r="G1261" s="20" t="str">
        <f>IFERROR(VLOOKUP(F1261,Sheet2!A:F,2,0),"")</f>
        <v>Jugni Saunfi</v>
      </c>
      <c r="H1261" s="44">
        <f>IFERROR(VLOOKUP(F1261,Sheet2!A:G,7,0),"")</f>
        <v>50</v>
      </c>
      <c r="I1261" s="56">
        <f t="shared" si="260"/>
        <v>900</v>
      </c>
      <c r="J1261" s="17">
        <v>285</v>
      </c>
      <c r="K1261" s="21">
        <v>0</v>
      </c>
      <c r="L1261" s="21">
        <v>125</v>
      </c>
      <c r="M1261" s="21">
        <v>75</v>
      </c>
      <c r="N1261" s="19">
        <f t="shared" si="249"/>
        <v>200</v>
      </c>
      <c r="O1261" s="20">
        <v>1</v>
      </c>
      <c r="P1261" s="20">
        <f>IFERROR(VLOOKUP(F1261,Sheet2!$A:$F,4,0),"")</f>
        <v>919.43</v>
      </c>
      <c r="Q1261" s="20">
        <f>IFERROR(VLOOKUP(F1261,Sheet2!$A:$F,5,0),"")</f>
        <v>948.3</v>
      </c>
      <c r="R1261" s="20">
        <f>IFERROR(VLOOKUP(F1261,Sheet2!$A:$F,6,0),"")</f>
        <v>1030.25</v>
      </c>
      <c r="S1261" s="48">
        <f t="shared" si="250"/>
        <v>0</v>
      </c>
      <c r="T1261" s="48">
        <f t="shared" si="251"/>
        <v>118537.5</v>
      </c>
      <c r="U1261" s="48">
        <f t="shared" si="252"/>
        <v>77268.75</v>
      </c>
      <c r="V1261" s="48">
        <f t="shared" si="253"/>
        <v>195806.25</v>
      </c>
      <c r="W1261" s="48">
        <f t="shared" si="254"/>
        <v>96300</v>
      </c>
      <c r="X1261" s="48">
        <f t="shared" si="255"/>
        <v>1350</v>
      </c>
      <c r="Y1261" s="48">
        <f t="shared" si="256"/>
        <v>2934.5625</v>
      </c>
      <c r="Z1261" s="48">
        <f t="shared" si="257"/>
        <v>293.45625000000001</v>
      </c>
      <c r="AA1261" s="48">
        <f t="shared" si="258"/>
        <v>2966.8426875</v>
      </c>
      <c r="AB1261" s="42">
        <f t="shared" si="259"/>
        <v>299651.11143749999</v>
      </c>
    </row>
    <row r="1262" spans="1:28" x14ac:dyDescent="0.25">
      <c r="A1262" s="41">
        <v>45427</v>
      </c>
      <c r="B1262" s="44" t="str">
        <f t="shared" si="248"/>
        <v>May</v>
      </c>
      <c r="C1262" s="16" t="s">
        <v>3</v>
      </c>
      <c r="D1262" s="16"/>
      <c r="E1262" s="16" t="s">
        <v>149</v>
      </c>
      <c r="F1262" s="16" t="s">
        <v>216</v>
      </c>
      <c r="G1262" s="20" t="str">
        <f>IFERROR(VLOOKUP(F1262,Sheet2!A:F,2,0),"")</f>
        <v>Jugni Saunfi</v>
      </c>
      <c r="H1262" s="44">
        <f>IFERROR(VLOOKUP(F1262,Sheet2!A:G,7,0),"")</f>
        <v>50</v>
      </c>
      <c r="I1262" s="56">
        <f t="shared" si="260"/>
        <v>1350</v>
      </c>
      <c r="J1262" s="17">
        <v>286</v>
      </c>
      <c r="K1262" s="21">
        <v>250</v>
      </c>
      <c r="L1262" s="21">
        <v>50</v>
      </c>
      <c r="M1262" s="21">
        <v>0</v>
      </c>
      <c r="N1262" s="19">
        <f t="shared" si="249"/>
        <v>300</v>
      </c>
      <c r="O1262" s="20">
        <v>1</v>
      </c>
      <c r="P1262" s="20">
        <f>IFERROR(VLOOKUP(F1262,Sheet2!$A:$F,4,0),"")</f>
        <v>919.43</v>
      </c>
      <c r="Q1262" s="20">
        <f>IFERROR(VLOOKUP(F1262,Sheet2!$A:$F,5,0),"")</f>
        <v>948.3</v>
      </c>
      <c r="R1262" s="20">
        <f>IFERROR(VLOOKUP(F1262,Sheet2!$A:$F,6,0),"")</f>
        <v>1030.25</v>
      </c>
      <c r="S1262" s="48">
        <f t="shared" si="250"/>
        <v>229857.5</v>
      </c>
      <c r="T1262" s="48">
        <f t="shared" si="251"/>
        <v>47415</v>
      </c>
      <c r="U1262" s="48">
        <f t="shared" si="252"/>
        <v>0</v>
      </c>
      <c r="V1262" s="48">
        <f t="shared" si="253"/>
        <v>277272.5</v>
      </c>
      <c r="W1262" s="48">
        <f t="shared" si="254"/>
        <v>144450</v>
      </c>
      <c r="X1262" s="48">
        <f t="shared" si="255"/>
        <v>2025</v>
      </c>
      <c r="Y1262" s="48">
        <f t="shared" si="256"/>
        <v>4237.4750000000004</v>
      </c>
      <c r="Z1262" s="48">
        <f t="shared" si="257"/>
        <v>423.74750000000006</v>
      </c>
      <c r="AA1262" s="48">
        <f t="shared" si="258"/>
        <v>4284.0872250000002</v>
      </c>
      <c r="AB1262" s="42">
        <f t="shared" si="259"/>
        <v>432692.809725</v>
      </c>
    </row>
    <row r="1263" spans="1:28" x14ac:dyDescent="0.25">
      <c r="A1263" s="41">
        <v>45427</v>
      </c>
      <c r="B1263" s="44" t="str">
        <f t="shared" si="248"/>
        <v>May</v>
      </c>
      <c r="C1263" s="16" t="s">
        <v>3</v>
      </c>
      <c r="D1263" s="16"/>
      <c r="E1263" s="16" t="s">
        <v>20</v>
      </c>
      <c r="F1263" s="16" t="s">
        <v>221</v>
      </c>
      <c r="G1263" s="20" t="str">
        <f>IFERROR(VLOOKUP(F1263,Sheet2!A:F,2,0),"")</f>
        <v>Jugni Apple Vodka</v>
      </c>
      <c r="H1263" s="44">
        <f>IFERROR(VLOOKUP(F1263,Sheet2!A:G,7,0),"")</f>
        <v>50</v>
      </c>
      <c r="I1263" s="56">
        <f t="shared" si="260"/>
        <v>1575</v>
      </c>
      <c r="J1263" s="17">
        <v>287</v>
      </c>
      <c r="K1263" s="21">
        <v>150</v>
      </c>
      <c r="L1263" s="21">
        <v>50</v>
      </c>
      <c r="M1263" s="21">
        <v>150</v>
      </c>
      <c r="N1263" s="19">
        <f t="shared" si="249"/>
        <v>350</v>
      </c>
      <c r="O1263" s="20">
        <v>1</v>
      </c>
      <c r="P1263" s="20">
        <f>IFERROR(VLOOKUP(F1263,Sheet2!$A:$F,4,0),"")</f>
        <v>919.43</v>
      </c>
      <c r="Q1263" s="20">
        <f>IFERROR(VLOOKUP(F1263,Sheet2!$A:$F,5,0),"")</f>
        <v>948.3</v>
      </c>
      <c r="R1263" s="20">
        <f>IFERROR(VLOOKUP(F1263,Sheet2!$A:$F,6,0),"")</f>
        <v>1030.25</v>
      </c>
      <c r="S1263" s="48">
        <f t="shared" si="250"/>
        <v>137914.5</v>
      </c>
      <c r="T1263" s="48">
        <f t="shared" si="251"/>
        <v>47415</v>
      </c>
      <c r="U1263" s="48">
        <f t="shared" si="252"/>
        <v>154537.5</v>
      </c>
      <c r="V1263" s="48">
        <f t="shared" si="253"/>
        <v>339867</v>
      </c>
      <c r="W1263" s="48">
        <f t="shared" si="254"/>
        <v>168525</v>
      </c>
      <c r="X1263" s="48">
        <f t="shared" si="255"/>
        <v>2362.5</v>
      </c>
      <c r="Y1263" s="48">
        <f t="shared" si="256"/>
        <v>5107.5450000000001</v>
      </c>
      <c r="Z1263" s="48">
        <f t="shared" si="257"/>
        <v>510.75450000000001</v>
      </c>
      <c r="AA1263" s="48">
        <f t="shared" si="258"/>
        <v>5163.7279950000002</v>
      </c>
      <c r="AB1263" s="42">
        <f t="shared" si="259"/>
        <v>521536.52749499999</v>
      </c>
    </row>
    <row r="1264" spans="1:28" x14ac:dyDescent="0.25">
      <c r="A1264" s="41">
        <v>45427</v>
      </c>
      <c r="B1264" s="44" t="str">
        <f t="shared" si="248"/>
        <v>May</v>
      </c>
      <c r="C1264" s="16" t="s">
        <v>3</v>
      </c>
      <c r="D1264" s="16"/>
      <c r="E1264" s="16" t="s">
        <v>20</v>
      </c>
      <c r="F1264" s="16" t="s">
        <v>216</v>
      </c>
      <c r="G1264" s="20" t="str">
        <f>IFERROR(VLOOKUP(F1264,Sheet2!A:F,2,0),"")</f>
        <v>Jugni Saunfi</v>
      </c>
      <c r="H1264" s="44">
        <f>IFERROR(VLOOKUP(F1264,Sheet2!A:G,7,0),"")</f>
        <v>50</v>
      </c>
      <c r="I1264" s="56">
        <f t="shared" si="260"/>
        <v>2700</v>
      </c>
      <c r="J1264" s="17">
        <v>288</v>
      </c>
      <c r="K1264" s="21">
        <v>450</v>
      </c>
      <c r="L1264" s="21">
        <v>100</v>
      </c>
      <c r="M1264" s="21">
        <v>50</v>
      </c>
      <c r="N1264" s="19">
        <f t="shared" si="249"/>
        <v>600</v>
      </c>
      <c r="O1264" s="20">
        <v>1</v>
      </c>
      <c r="P1264" s="20">
        <f>IFERROR(VLOOKUP(F1264,Sheet2!$A:$F,4,0),"")</f>
        <v>919.43</v>
      </c>
      <c r="Q1264" s="20">
        <f>IFERROR(VLOOKUP(F1264,Sheet2!$A:$F,5,0),"")</f>
        <v>948.3</v>
      </c>
      <c r="R1264" s="20">
        <f>IFERROR(VLOOKUP(F1264,Sheet2!$A:$F,6,0),"")</f>
        <v>1030.25</v>
      </c>
      <c r="S1264" s="48">
        <f t="shared" si="250"/>
        <v>413743.5</v>
      </c>
      <c r="T1264" s="48">
        <f t="shared" si="251"/>
        <v>94830</v>
      </c>
      <c r="U1264" s="48">
        <f t="shared" si="252"/>
        <v>51512.5</v>
      </c>
      <c r="V1264" s="48">
        <f t="shared" si="253"/>
        <v>560086</v>
      </c>
      <c r="W1264" s="48">
        <f t="shared" si="254"/>
        <v>288900</v>
      </c>
      <c r="X1264" s="48">
        <f t="shared" si="255"/>
        <v>4050</v>
      </c>
      <c r="Y1264" s="48">
        <f t="shared" si="256"/>
        <v>8530.36</v>
      </c>
      <c r="Z1264" s="48">
        <f t="shared" si="257"/>
        <v>853.03600000000006</v>
      </c>
      <c r="AA1264" s="48">
        <f t="shared" si="258"/>
        <v>8624.1939600000005</v>
      </c>
      <c r="AB1264" s="42">
        <f t="shared" si="259"/>
        <v>871043.5899599999</v>
      </c>
    </row>
    <row r="1265" spans="1:28" x14ac:dyDescent="0.25">
      <c r="A1265" s="41">
        <v>45427</v>
      </c>
      <c r="B1265" s="44" t="str">
        <f t="shared" si="248"/>
        <v>May</v>
      </c>
      <c r="C1265" s="16" t="s">
        <v>3</v>
      </c>
      <c r="D1265" s="16"/>
      <c r="E1265" s="16" t="s">
        <v>20</v>
      </c>
      <c r="F1265" s="16" t="s">
        <v>216</v>
      </c>
      <c r="G1265" s="20" t="str">
        <f>IFERROR(VLOOKUP(F1265,Sheet2!A:F,2,0),"")</f>
        <v>Jugni Saunfi</v>
      </c>
      <c r="H1265" s="44">
        <f>IFERROR(VLOOKUP(F1265,Sheet2!A:G,7,0),"")</f>
        <v>50</v>
      </c>
      <c r="I1265" s="56">
        <f t="shared" si="260"/>
        <v>225</v>
      </c>
      <c r="J1265" s="17">
        <v>289</v>
      </c>
      <c r="K1265" s="21">
        <v>40</v>
      </c>
      <c r="L1265" s="21">
        <v>0</v>
      </c>
      <c r="M1265" s="21">
        <v>10</v>
      </c>
      <c r="N1265" s="19">
        <f t="shared" si="249"/>
        <v>50</v>
      </c>
      <c r="O1265" s="20">
        <v>1</v>
      </c>
      <c r="P1265" s="20">
        <f>IFERROR(VLOOKUP(F1265,Sheet2!$A:$F,4,0),"")</f>
        <v>919.43</v>
      </c>
      <c r="Q1265" s="20">
        <f>IFERROR(VLOOKUP(F1265,Sheet2!$A:$F,5,0),"")</f>
        <v>948.3</v>
      </c>
      <c r="R1265" s="20">
        <f>IFERROR(VLOOKUP(F1265,Sheet2!$A:$F,6,0),"")</f>
        <v>1030.25</v>
      </c>
      <c r="S1265" s="48">
        <f t="shared" si="250"/>
        <v>36777.199999999997</v>
      </c>
      <c r="T1265" s="48">
        <f t="shared" si="251"/>
        <v>0</v>
      </c>
      <c r="U1265" s="48">
        <f t="shared" si="252"/>
        <v>10302.5</v>
      </c>
      <c r="V1265" s="48">
        <f t="shared" si="253"/>
        <v>47079.7</v>
      </c>
      <c r="W1265" s="48">
        <f t="shared" si="254"/>
        <v>24075</v>
      </c>
      <c r="X1265" s="48">
        <f t="shared" si="255"/>
        <v>337.5</v>
      </c>
      <c r="Y1265" s="48">
        <f t="shared" si="256"/>
        <v>714.92200000000003</v>
      </c>
      <c r="Z1265" s="48">
        <f t="shared" si="257"/>
        <v>71.492200000000011</v>
      </c>
      <c r="AA1265" s="48">
        <f t="shared" si="258"/>
        <v>722.78614199999993</v>
      </c>
      <c r="AB1265" s="42">
        <f t="shared" si="259"/>
        <v>73001.400341999994</v>
      </c>
    </row>
    <row r="1266" spans="1:28" x14ac:dyDescent="0.25">
      <c r="A1266" s="41">
        <v>45427</v>
      </c>
      <c r="B1266" s="44" t="str">
        <f t="shared" si="248"/>
        <v>May</v>
      </c>
      <c r="C1266" s="16" t="s">
        <v>3</v>
      </c>
      <c r="D1266" s="16"/>
      <c r="E1266" s="16" t="s">
        <v>50</v>
      </c>
      <c r="F1266" s="16" t="s">
        <v>216</v>
      </c>
      <c r="G1266" s="20" t="str">
        <f>IFERROR(VLOOKUP(F1266,Sheet2!A:F,2,0),"")</f>
        <v>Jugni Saunfi</v>
      </c>
      <c r="H1266" s="44">
        <f>IFERROR(VLOOKUP(F1266,Sheet2!A:G,7,0),"")</f>
        <v>50</v>
      </c>
      <c r="I1266" s="56">
        <f t="shared" si="260"/>
        <v>2700</v>
      </c>
      <c r="J1266" s="17">
        <v>290</v>
      </c>
      <c r="K1266" s="21">
        <v>300</v>
      </c>
      <c r="L1266" s="21">
        <v>200</v>
      </c>
      <c r="M1266" s="21">
        <v>100</v>
      </c>
      <c r="N1266" s="19">
        <f t="shared" si="249"/>
        <v>600</v>
      </c>
      <c r="O1266" s="20">
        <v>1</v>
      </c>
      <c r="P1266" s="20">
        <f>IFERROR(VLOOKUP(F1266,Sheet2!$A:$F,4,0),"")</f>
        <v>919.43</v>
      </c>
      <c r="Q1266" s="20">
        <f>IFERROR(VLOOKUP(F1266,Sheet2!$A:$F,5,0),"")</f>
        <v>948.3</v>
      </c>
      <c r="R1266" s="20">
        <f>IFERROR(VLOOKUP(F1266,Sheet2!$A:$F,6,0),"")</f>
        <v>1030.25</v>
      </c>
      <c r="S1266" s="48">
        <f t="shared" si="250"/>
        <v>275829</v>
      </c>
      <c r="T1266" s="48">
        <f t="shared" si="251"/>
        <v>189660</v>
      </c>
      <c r="U1266" s="48">
        <f t="shared" si="252"/>
        <v>103025</v>
      </c>
      <c r="V1266" s="48">
        <f t="shared" si="253"/>
        <v>568514</v>
      </c>
      <c r="W1266" s="48">
        <f t="shared" si="254"/>
        <v>288900</v>
      </c>
      <c r="X1266" s="48">
        <f t="shared" si="255"/>
        <v>4050</v>
      </c>
      <c r="Y1266" s="48">
        <f t="shared" si="256"/>
        <v>8614.64</v>
      </c>
      <c r="Z1266" s="48">
        <f t="shared" si="257"/>
        <v>861.46399999999994</v>
      </c>
      <c r="AA1266" s="48">
        <f t="shared" si="258"/>
        <v>8709.4010400000006</v>
      </c>
      <c r="AB1266" s="42">
        <f t="shared" si="259"/>
        <v>879649.50504000008</v>
      </c>
    </row>
    <row r="1267" spans="1:28" x14ac:dyDescent="0.25">
      <c r="A1267" s="41">
        <v>45427</v>
      </c>
      <c r="B1267" s="44" t="str">
        <f t="shared" si="248"/>
        <v>May</v>
      </c>
      <c r="C1267" s="16" t="s">
        <v>3</v>
      </c>
      <c r="D1267" s="16"/>
      <c r="E1267" s="16" t="s">
        <v>50</v>
      </c>
      <c r="F1267" s="16" t="s">
        <v>216</v>
      </c>
      <c r="G1267" s="20" t="str">
        <f>IFERROR(VLOOKUP(F1267,Sheet2!A:F,2,0),"")</f>
        <v>Jugni Saunfi</v>
      </c>
      <c r="H1267" s="44">
        <f>IFERROR(VLOOKUP(F1267,Sheet2!A:G,7,0),"")</f>
        <v>50</v>
      </c>
      <c r="I1267" s="56">
        <f t="shared" si="260"/>
        <v>2700</v>
      </c>
      <c r="J1267" s="17">
        <v>291</v>
      </c>
      <c r="K1267" s="21">
        <v>200</v>
      </c>
      <c r="L1267" s="21">
        <v>275</v>
      </c>
      <c r="M1267" s="21">
        <v>125</v>
      </c>
      <c r="N1267" s="19">
        <f t="shared" si="249"/>
        <v>600</v>
      </c>
      <c r="O1267" s="20">
        <v>1</v>
      </c>
      <c r="P1267" s="20">
        <f>IFERROR(VLOOKUP(F1267,Sheet2!$A:$F,4,0),"")</f>
        <v>919.43</v>
      </c>
      <c r="Q1267" s="20">
        <f>IFERROR(VLOOKUP(F1267,Sheet2!$A:$F,5,0),"")</f>
        <v>948.3</v>
      </c>
      <c r="R1267" s="20">
        <f>IFERROR(VLOOKUP(F1267,Sheet2!$A:$F,6,0),"")</f>
        <v>1030.25</v>
      </c>
      <c r="S1267" s="48">
        <f t="shared" si="250"/>
        <v>183886</v>
      </c>
      <c r="T1267" s="48">
        <f t="shared" si="251"/>
        <v>260782.5</v>
      </c>
      <c r="U1267" s="48">
        <f t="shared" si="252"/>
        <v>128781.25</v>
      </c>
      <c r="V1267" s="48">
        <f t="shared" si="253"/>
        <v>573449.75</v>
      </c>
      <c r="W1267" s="48">
        <f t="shared" si="254"/>
        <v>288900</v>
      </c>
      <c r="X1267" s="48">
        <f t="shared" si="255"/>
        <v>4050</v>
      </c>
      <c r="Y1267" s="48">
        <f t="shared" si="256"/>
        <v>8663.9974999999995</v>
      </c>
      <c r="Z1267" s="48">
        <f t="shared" si="257"/>
        <v>866.39975000000004</v>
      </c>
      <c r="AA1267" s="48">
        <f t="shared" si="258"/>
        <v>8759.3014725000012</v>
      </c>
      <c r="AB1267" s="42">
        <f t="shared" si="259"/>
        <v>884689.4487225</v>
      </c>
    </row>
    <row r="1268" spans="1:28" x14ac:dyDescent="0.25">
      <c r="A1268" s="41">
        <v>45427</v>
      </c>
      <c r="B1268" s="44" t="str">
        <f t="shared" si="248"/>
        <v>May</v>
      </c>
      <c r="C1268" s="16" t="s">
        <v>3</v>
      </c>
      <c r="D1268" s="16"/>
      <c r="E1268" s="16" t="s">
        <v>17</v>
      </c>
      <c r="F1268" s="16" t="s">
        <v>221</v>
      </c>
      <c r="G1268" s="20" t="str">
        <f>IFERROR(VLOOKUP(F1268,Sheet2!A:F,2,0),"")</f>
        <v>Jugni Apple Vodka</v>
      </c>
      <c r="H1268" s="44">
        <f>IFERROR(VLOOKUP(F1268,Sheet2!A:G,7,0),"")</f>
        <v>50</v>
      </c>
      <c r="I1268" s="56">
        <f t="shared" si="260"/>
        <v>292.5</v>
      </c>
      <c r="J1268" s="17">
        <v>292</v>
      </c>
      <c r="K1268" s="21">
        <v>0</v>
      </c>
      <c r="L1268" s="21">
        <v>15</v>
      </c>
      <c r="M1268" s="21">
        <v>50</v>
      </c>
      <c r="N1268" s="19">
        <f t="shared" si="249"/>
        <v>65</v>
      </c>
      <c r="O1268" s="20">
        <v>1</v>
      </c>
      <c r="P1268" s="20">
        <f>IFERROR(VLOOKUP(F1268,Sheet2!$A:$F,4,0),"")</f>
        <v>919.43</v>
      </c>
      <c r="Q1268" s="20">
        <f>IFERROR(VLOOKUP(F1268,Sheet2!$A:$F,5,0),"")</f>
        <v>948.3</v>
      </c>
      <c r="R1268" s="20">
        <f>IFERROR(VLOOKUP(F1268,Sheet2!$A:$F,6,0),"")</f>
        <v>1030.25</v>
      </c>
      <c r="S1268" s="48">
        <f t="shared" si="250"/>
        <v>0</v>
      </c>
      <c r="T1268" s="48">
        <f t="shared" si="251"/>
        <v>14224.5</v>
      </c>
      <c r="U1268" s="48">
        <f t="shared" si="252"/>
        <v>51512.5</v>
      </c>
      <c r="V1268" s="48">
        <f t="shared" si="253"/>
        <v>65737</v>
      </c>
      <c r="W1268" s="48">
        <f t="shared" si="254"/>
        <v>31297.5</v>
      </c>
      <c r="X1268" s="48">
        <f t="shared" si="255"/>
        <v>438.75</v>
      </c>
      <c r="Y1268" s="48">
        <f t="shared" si="256"/>
        <v>974.73250000000007</v>
      </c>
      <c r="Z1268" s="48">
        <f t="shared" si="257"/>
        <v>97.473250000000007</v>
      </c>
      <c r="AA1268" s="48">
        <f t="shared" si="258"/>
        <v>985.45455749999996</v>
      </c>
      <c r="AB1268" s="42">
        <f t="shared" si="259"/>
        <v>99530.910307499988</v>
      </c>
    </row>
    <row r="1269" spans="1:28" x14ac:dyDescent="0.25">
      <c r="A1269" s="41">
        <v>45427</v>
      </c>
      <c r="B1269" s="44" t="str">
        <f t="shared" si="248"/>
        <v>May</v>
      </c>
      <c r="C1269" s="16" t="s">
        <v>3</v>
      </c>
      <c r="D1269" s="16"/>
      <c r="E1269" s="16" t="s">
        <v>17</v>
      </c>
      <c r="F1269" s="16" t="s">
        <v>217</v>
      </c>
      <c r="G1269" s="20" t="str">
        <f>IFERROR(VLOOKUP(F1269,Sheet2!A:F,2,0),"")</f>
        <v>Dollar Rum</v>
      </c>
      <c r="H1269" s="44">
        <f>IFERROR(VLOOKUP(F1269,Sheet2!A:G,7,0),"")</f>
        <v>65</v>
      </c>
      <c r="I1269" s="56">
        <f t="shared" si="260"/>
        <v>1462.5</v>
      </c>
      <c r="J1269" s="17">
        <v>292</v>
      </c>
      <c r="K1269" s="21">
        <v>150</v>
      </c>
      <c r="L1269" s="21">
        <v>50</v>
      </c>
      <c r="M1269" s="21">
        <v>50</v>
      </c>
      <c r="N1269" s="19">
        <f t="shared" si="249"/>
        <v>250</v>
      </c>
      <c r="O1269" s="20">
        <v>1</v>
      </c>
      <c r="P1269" s="20">
        <f>IFERROR(VLOOKUP(F1269,Sheet2!$A:$F,4,0),"")</f>
        <v>1161.27</v>
      </c>
      <c r="Q1269" s="20">
        <f>IFERROR(VLOOKUP(F1269,Sheet2!$A:$F,5,0),"")</f>
        <v>1190.1300000000001</v>
      </c>
      <c r="R1269" s="20">
        <f>IFERROR(VLOOKUP(F1269,Sheet2!$A:$F,6,0),"")</f>
        <v>1272.08</v>
      </c>
      <c r="S1269" s="48">
        <f t="shared" si="250"/>
        <v>174190.5</v>
      </c>
      <c r="T1269" s="48">
        <f t="shared" si="251"/>
        <v>59506.500000000007</v>
      </c>
      <c r="U1269" s="48">
        <f t="shared" si="252"/>
        <v>63604</v>
      </c>
      <c r="V1269" s="48">
        <f t="shared" si="253"/>
        <v>297301</v>
      </c>
      <c r="W1269" s="48">
        <f t="shared" si="254"/>
        <v>156487.5</v>
      </c>
      <c r="X1269" s="48">
        <f t="shared" si="255"/>
        <v>2193.75</v>
      </c>
      <c r="Y1269" s="48">
        <f t="shared" si="256"/>
        <v>4559.8225000000002</v>
      </c>
      <c r="Z1269" s="48">
        <f t="shared" si="257"/>
        <v>455.98225000000002</v>
      </c>
      <c r="AA1269" s="48">
        <f t="shared" si="258"/>
        <v>4609.9805475000003</v>
      </c>
      <c r="AB1269" s="42">
        <f t="shared" si="259"/>
        <v>465608.03529750003</v>
      </c>
    </row>
    <row r="1270" spans="1:28" x14ac:dyDescent="0.25">
      <c r="A1270" s="41">
        <v>45427</v>
      </c>
      <c r="B1270" s="44" t="str">
        <f t="shared" si="248"/>
        <v>May</v>
      </c>
      <c r="C1270" s="16" t="s">
        <v>3</v>
      </c>
      <c r="D1270" s="16"/>
      <c r="E1270" s="16" t="s">
        <v>35</v>
      </c>
      <c r="F1270" s="16" t="s">
        <v>217</v>
      </c>
      <c r="G1270" s="20" t="str">
        <f>IFERROR(VLOOKUP(F1270,Sheet2!A:F,2,0),"")</f>
        <v>Dollar Rum</v>
      </c>
      <c r="H1270" s="44">
        <f>IFERROR(VLOOKUP(F1270,Sheet2!A:G,7,0),"")</f>
        <v>65</v>
      </c>
      <c r="I1270" s="56">
        <f t="shared" si="260"/>
        <v>3510</v>
      </c>
      <c r="J1270" s="17">
        <v>293</v>
      </c>
      <c r="K1270" s="21">
        <v>400</v>
      </c>
      <c r="L1270" s="21">
        <v>100</v>
      </c>
      <c r="M1270" s="21">
        <v>100</v>
      </c>
      <c r="N1270" s="19">
        <f t="shared" si="249"/>
        <v>600</v>
      </c>
      <c r="O1270" s="20">
        <v>1</v>
      </c>
      <c r="P1270" s="20">
        <f>IFERROR(VLOOKUP(F1270,Sheet2!$A:$F,4,0),"")</f>
        <v>1161.27</v>
      </c>
      <c r="Q1270" s="20">
        <f>IFERROR(VLOOKUP(F1270,Sheet2!$A:$F,5,0),"")</f>
        <v>1190.1300000000001</v>
      </c>
      <c r="R1270" s="20">
        <f>IFERROR(VLOOKUP(F1270,Sheet2!$A:$F,6,0),"")</f>
        <v>1272.08</v>
      </c>
      <c r="S1270" s="48">
        <f t="shared" si="250"/>
        <v>464508</v>
      </c>
      <c r="T1270" s="48">
        <f t="shared" si="251"/>
        <v>119013.00000000001</v>
      </c>
      <c r="U1270" s="48">
        <f t="shared" si="252"/>
        <v>127208</v>
      </c>
      <c r="V1270" s="48">
        <f t="shared" si="253"/>
        <v>710729</v>
      </c>
      <c r="W1270" s="48">
        <f t="shared" si="254"/>
        <v>375570</v>
      </c>
      <c r="X1270" s="48">
        <f t="shared" si="255"/>
        <v>5265</v>
      </c>
      <c r="Y1270" s="48">
        <f t="shared" si="256"/>
        <v>10915.64</v>
      </c>
      <c r="Z1270" s="48">
        <f t="shared" si="257"/>
        <v>1091.5640000000001</v>
      </c>
      <c r="AA1270" s="48">
        <f t="shared" si="258"/>
        <v>11035.712039999999</v>
      </c>
      <c r="AB1270" s="42">
        <f t="shared" si="259"/>
        <v>1114606.9160399998</v>
      </c>
    </row>
    <row r="1271" spans="1:28" x14ac:dyDescent="0.25">
      <c r="A1271" s="41">
        <v>45427</v>
      </c>
      <c r="B1271" s="44" t="str">
        <f t="shared" si="248"/>
        <v>May</v>
      </c>
      <c r="C1271" s="16" t="s">
        <v>3</v>
      </c>
      <c r="D1271" s="16"/>
      <c r="E1271" s="16" t="s">
        <v>35</v>
      </c>
      <c r="F1271" s="16" t="s">
        <v>216</v>
      </c>
      <c r="G1271" s="20" t="str">
        <f>IFERROR(VLOOKUP(F1271,Sheet2!A:F,2,0),"")</f>
        <v>Jugni Saunfi</v>
      </c>
      <c r="H1271" s="44">
        <f>IFERROR(VLOOKUP(F1271,Sheet2!A:G,7,0),"")</f>
        <v>50</v>
      </c>
      <c r="I1271" s="56">
        <f t="shared" si="260"/>
        <v>90</v>
      </c>
      <c r="J1271" s="17">
        <v>293</v>
      </c>
      <c r="K1271" s="21">
        <v>0</v>
      </c>
      <c r="L1271" s="21">
        <v>20</v>
      </c>
      <c r="M1271" s="21">
        <v>0</v>
      </c>
      <c r="N1271" s="19">
        <f t="shared" si="249"/>
        <v>20</v>
      </c>
      <c r="O1271" s="20">
        <v>1</v>
      </c>
      <c r="P1271" s="20">
        <f>IFERROR(VLOOKUP(F1271,Sheet2!$A:$F,4,0),"")</f>
        <v>919.43</v>
      </c>
      <c r="Q1271" s="20">
        <f>IFERROR(VLOOKUP(F1271,Sheet2!$A:$F,5,0),"")</f>
        <v>948.3</v>
      </c>
      <c r="R1271" s="20">
        <f>IFERROR(VLOOKUP(F1271,Sheet2!$A:$F,6,0),"")</f>
        <v>1030.25</v>
      </c>
      <c r="S1271" s="48">
        <f t="shared" si="250"/>
        <v>0</v>
      </c>
      <c r="T1271" s="48">
        <f t="shared" si="251"/>
        <v>18966</v>
      </c>
      <c r="U1271" s="48">
        <f t="shared" si="252"/>
        <v>0</v>
      </c>
      <c r="V1271" s="48">
        <f t="shared" si="253"/>
        <v>18966</v>
      </c>
      <c r="W1271" s="48">
        <f t="shared" si="254"/>
        <v>9630</v>
      </c>
      <c r="X1271" s="48">
        <f t="shared" si="255"/>
        <v>135</v>
      </c>
      <c r="Y1271" s="48">
        <f t="shared" si="256"/>
        <v>287.31</v>
      </c>
      <c r="Z1271" s="48">
        <f t="shared" si="257"/>
        <v>28.731000000000002</v>
      </c>
      <c r="AA1271" s="48">
        <f t="shared" si="258"/>
        <v>290.47041000000002</v>
      </c>
      <c r="AB1271" s="42">
        <f t="shared" si="259"/>
        <v>29337.511410000003</v>
      </c>
    </row>
    <row r="1272" spans="1:28" x14ac:dyDescent="0.25">
      <c r="A1272" s="41">
        <v>45427</v>
      </c>
      <c r="B1272" s="44" t="str">
        <f t="shared" si="248"/>
        <v>May</v>
      </c>
      <c r="C1272" s="16" t="s">
        <v>3</v>
      </c>
      <c r="D1272" s="16"/>
      <c r="E1272" s="16" t="s">
        <v>120</v>
      </c>
      <c r="F1272" s="16" t="s">
        <v>217</v>
      </c>
      <c r="G1272" s="20" t="str">
        <f>IFERROR(VLOOKUP(F1272,Sheet2!A:F,2,0),"")</f>
        <v>Dollar Rum</v>
      </c>
      <c r="H1272" s="44">
        <f>IFERROR(VLOOKUP(F1272,Sheet2!A:G,7,0),"")</f>
        <v>65</v>
      </c>
      <c r="I1272" s="56">
        <f t="shared" si="260"/>
        <v>1755</v>
      </c>
      <c r="J1272" s="17">
        <v>294</v>
      </c>
      <c r="K1272" s="21">
        <v>150</v>
      </c>
      <c r="L1272" s="21">
        <v>0</v>
      </c>
      <c r="M1272" s="21">
        <v>150</v>
      </c>
      <c r="N1272" s="19">
        <f t="shared" si="249"/>
        <v>300</v>
      </c>
      <c r="O1272" s="20">
        <v>1</v>
      </c>
      <c r="P1272" s="20">
        <f>IFERROR(VLOOKUP(F1272,Sheet2!$A:$F,4,0),"")</f>
        <v>1161.27</v>
      </c>
      <c r="Q1272" s="20">
        <f>IFERROR(VLOOKUP(F1272,Sheet2!$A:$F,5,0),"")</f>
        <v>1190.1300000000001</v>
      </c>
      <c r="R1272" s="20">
        <f>IFERROR(VLOOKUP(F1272,Sheet2!$A:$F,6,0),"")</f>
        <v>1272.08</v>
      </c>
      <c r="S1272" s="48">
        <f t="shared" si="250"/>
        <v>174190.5</v>
      </c>
      <c r="T1272" s="48">
        <f t="shared" si="251"/>
        <v>0</v>
      </c>
      <c r="U1272" s="48">
        <f t="shared" si="252"/>
        <v>190812</v>
      </c>
      <c r="V1272" s="48">
        <f t="shared" si="253"/>
        <v>365002.5</v>
      </c>
      <c r="W1272" s="48">
        <f t="shared" si="254"/>
        <v>187785</v>
      </c>
      <c r="X1272" s="48">
        <f t="shared" si="255"/>
        <v>2632.5</v>
      </c>
      <c r="Y1272" s="48">
        <f t="shared" si="256"/>
        <v>5554.2</v>
      </c>
      <c r="Z1272" s="48">
        <f t="shared" si="257"/>
        <v>555.41999999999996</v>
      </c>
      <c r="AA1272" s="48">
        <f t="shared" si="258"/>
        <v>5615.2961999999998</v>
      </c>
      <c r="AB1272" s="42">
        <f t="shared" si="259"/>
        <v>567144.91619999998</v>
      </c>
    </row>
    <row r="1273" spans="1:28" x14ac:dyDescent="0.25">
      <c r="A1273" s="41">
        <v>45427</v>
      </c>
      <c r="B1273" s="44" t="str">
        <f t="shared" si="248"/>
        <v>May</v>
      </c>
      <c r="C1273" s="16" t="s">
        <v>26</v>
      </c>
      <c r="D1273" s="16"/>
      <c r="E1273" s="16" t="s">
        <v>161</v>
      </c>
      <c r="F1273" s="16" t="s">
        <v>213</v>
      </c>
      <c r="G1273" s="20" t="str">
        <f>IFERROR(VLOOKUP(F1273,Sheet2!A:F,2,0),"")</f>
        <v>Malwa</v>
      </c>
      <c r="H1273" s="44">
        <f>IFERROR(VLOOKUP(F1273,Sheet2!A:G,7,0),"")</f>
        <v>50</v>
      </c>
      <c r="I1273" s="56">
        <f t="shared" si="260"/>
        <v>3150</v>
      </c>
      <c r="J1273" s="17">
        <v>153</v>
      </c>
      <c r="K1273" s="21">
        <v>700</v>
      </c>
      <c r="L1273" s="21">
        <v>0</v>
      </c>
      <c r="M1273" s="21">
        <v>0</v>
      </c>
      <c r="N1273" s="19">
        <f t="shared" si="249"/>
        <v>700</v>
      </c>
      <c r="O1273" s="20">
        <v>1</v>
      </c>
      <c r="P1273" s="20">
        <f>IFERROR(VLOOKUP(F1273,Sheet2!$A:$F,4,0),"")</f>
        <v>919.43</v>
      </c>
      <c r="Q1273" s="20">
        <f>IFERROR(VLOOKUP(F1273,Sheet2!$A:$F,5,0),"")</f>
        <v>948.3</v>
      </c>
      <c r="R1273" s="20">
        <f>IFERROR(VLOOKUP(F1273,Sheet2!$A:$F,6,0),"")</f>
        <v>1030.25</v>
      </c>
      <c r="S1273" s="48">
        <f t="shared" si="250"/>
        <v>643601</v>
      </c>
      <c r="T1273" s="48">
        <f t="shared" si="251"/>
        <v>0</v>
      </c>
      <c r="U1273" s="48">
        <f t="shared" si="252"/>
        <v>0</v>
      </c>
      <c r="V1273" s="48">
        <f t="shared" si="253"/>
        <v>643601</v>
      </c>
      <c r="W1273" s="48">
        <f t="shared" si="254"/>
        <v>337050</v>
      </c>
      <c r="X1273" s="48">
        <f t="shared" si="255"/>
        <v>4725</v>
      </c>
      <c r="Y1273" s="48">
        <f t="shared" si="256"/>
        <v>9853.76</v>
      </c>
      <c r="Z1273" s="48">
        <f t="shared" si="257"/>
        <v>985.37600000000009</v>
      </c>
      <c r="AA1273" s="48">
        <f t="shared" si="258"/>
        <v>9962.1513600000017</v>
      </c>
      <c r="AB1273" s="42">
        <f t="shared" si="259"/>
        <v>1006177.2873600001</v>
      </c>
    </row>
    <row r="1274" spans="1:28" x14ac:dyDescent="0.25">
      <c r="A1274" s="41">
        <v>45427</v>
      </c>
      <c r="B1274" s="44" t="str">
        <f t="shared" si="248"/>
        <v>May</v>
      </c>
      <c r="C1274" s="16" t="s">
        <v>26</v>
      </c>
      <c r="D1274" s="16"/>
      <c r="E1274" s="16" t="s">
        <v>161</v>
      </c>
      <c r="F1274" s="16" t="s">
        <v>213</v>
      </c>
      <c r="G1274" s="20" t="str">
        <f>IFERROR(VLOOKUP(F1274,Sheet2!A:F,2,0),"")</f>
        <v>Malwa</v>
      </c>
      <c r="H1274" s="44">
        <f>IFERROR(VLOOKUP(F1274,Sheet2!A:G,7,0),"")</f>
        <v>50</v>
      </c>
      <c r="I1274" s="56">
        <f t="shared" si="260"/>
        <v>3150</v>
      </c>
      <c r="J1274" s="17">
        <v>154</v>
      </c>
      <c r="K1274" s="21">
        <v>700</v>
      </c>
      <c r="L1274" s="21">
        <v>0</v>
      </c>
      <c r="M1274" s="21">
        <v>0</v>
      </c>
      <c r="N1274" s="19">
        <f t="shared" si="249"/>
        <v>700</v>
      </c>
      <c r="O1274" s="20">
        <v>1</v>
      </c>
      <c r="P1274" s="20">
        <f>IFERROR(VLOOKUP(F1274,Sheet2!$A:$F,4,0),"")</f>
        <v>919.43</v>
      </c>
      <c r="Q1274" s="20">
        <f>IFERROR(VLOOKUP(F1274,Sheet2!$A:$F,5,0),"")</f>
        <v>948.3</v>
      </c>
      <c r="R1274" s="20">
        <f>IFERROR(VLOOKUP(F1274,Sheet2!$A:$F,6,0),"")</f>
        <v>1030.25</v>
      </c>
      <c r="S1274" s="48">
        <f t="shared" si="250"/>
        <v>643601</v>
      </c>
      <c r="T1274" s="48">
        <f t="shared" si="251"/>
        <v>0</v>
      </c>
      <c r="U1274" s="48">
        <f t="shared" si="252"/>
        <v>0</v>
      </c>
      <c r="V1274" s="48">
        <f t="shared" si="253"/>
        <v>643601</v>
      </c>
      <c r="W1274" s="48">
        <f t="shared" si="254"/>
        <v>337050</v>
      </c>
      <c r="X1274" s="48">
        <f t="shared" si="255"/>
        <v>4725</v>
      </c>
      <c r="Y1274" s="48">
        <f t="shared" si="256"/>
        <v>9853.76</v>
      </c>
      <c r="Z1274" s="48">
        <f t="shared" si="257"/>
        <v>985.37600000000009</v>
      </c>
      <c r="AA1274" s="48">
        <f t="shared" si="258"/>
        <v>9962.1513600000017</v>
      </c>
      <c r="AB1274" s="42">
        <f t="shared" si="259"/>
        <v>1006177.2873600001</v>
      </c>
    </row>
    <row r="1275" spans="1:28" x14ac:dyDescent="0.25">
      <c r="A1275" s="41">
        <v>45427</v>
      </c>
      <c r="B1275" s="44" t="str">
        <f t="shared" si="248"/>
        <v>May</v>
      </c>
      <c r="C1275" s="16" t="s">
        <v>26</v>
      </c>
      <c r="D1275" s="16"/>
      <c r="E1275" s="16" t="s">
        <v>94</v>
      </c>
      <c r="F1275" s="16" t="s">
        <v>213</v>
      </c>
      <c r="G1275" s="20" t="str">
        <f>IFERROR(VLOOKUP(F1275,Sheet2!A:F,2,0),"")</f>
        <v>Malwa</v>
      </c>
      <c r="H1275" s="44">
        <f>IFERROR(VLOOKUP(F1275,Sheet2!A:G,7,0),"")</f>
        <v>50</v>
      </c>
      <c r="I1275" s="56">
        <f t="shared" si="260"/>
        <v>3150</v>
      </c>
      <c r="J1275" s="17">
        <v>155</v>
      </c>
      <c r="K1275" s="21">
        <v>700</v>
      </c>
      <c r="L1275" s="21">
        <v>0</v>
      </c>
      <c r="M1275" s="21">
        <v>0</v>
      </c>
      <c r="N1275" s="19">
        <f t="shared" si="249"/>
        <v>700</v>
      </c>
      <c r="O1275" s="20">
        <v>1</v>
      </c>
      <c r="P1275" s="20">
        <f>IFERROR(VLOOKUP(F1275,Sheet2!$A:$F,4,0),"")</f>
        <v>919.43</v>
      </c>
      <c r="Q1275" s="20">
        <f>IFERROR(VLOOKUP(F1275,Sheet2!$A:$F,5,0),"")</f>
        <v>948.3</v>
      </c>
      <c r="R1275" s="20">
        <f>IFERROR(VLOOKUP(F1275,Sheet2!$A:$F,6,0),"")</f>
        <v>1030.25</v>
      </c>
      <c r="S1275" s="48">
        <f t="shared" si="250"/>
        <v>643601</v>
      </c>
      <c r="T1275" s="48">
        <f t="shared" si="251"/>
        <v>0</v>
      </c>
      <c r="U1275" s="48">
        <f t="shared" si="252"/>
        <v>0</v>
      </c>
      <c r="V1275" s="48">
        <f t="shared" si="253"/>
        <v>643601</v>
      </c>
      <c r="W1275" s="48">
        <f t="shared" si="254"/>
        <v>337050</v>
      </c>
      <c r="X1275" s="48">
        <f t="shared" si="255"/>
        <v>4725</v>
      </c>
      <c r="Y1275" s="48">
        <f t="shared" si="256"/>
        <v>9853.76</v>
      </c>
      <c r="Z1275" s="48">
        <f t="shared" si="257"/>
        <v>985.37600000000009</v>
      </c>
      <c r="AA1275" s="48">
        <f t="shared" si="258"/>
        <v>9962.1513600000017</v>
      </c>
      <c r="AB1275" s="42">
        <f t="shared" si="259"/>
        <v>1006177.2873600001</v>
      </c>
    </row>
    <row r="1276" spans="1:28" x14ac:dyDescent="0.25">
      <c r="A1276" s="41">
        <v>45427</v>
      </c>
      <c r="B1276" s="44" t="str">
        <f t="shared" si="248"/>
        <v>May</v>
      </c>
      <c r="C1276" s="16" t="s">
        <v>26</v>
      </c>
      <c r="D1276" s="16"/>
      <c r="E1276" s="16" t="s">
        <v>94</v>
      </c>
      <c r="F1276" s="16" t="s">
        <v>213</v>
      </c>
      <c r="G1276" s="20" t="str">
        <f>IFERROR(VLOOKUP(F1276,Sheet2!A:F,2,0),"")</f>
        <v>Malwa</v>
      </c>
      <c r="H1276" s="44">
        <f>IFERROR(VLOOKUP(F1276,Sheet2!A:G,7,0),"")</f>
        <v>50</v>
      </c>
      <c r="I1276" s="56">
        <f t="shared" si="260"/>
        <v>3150</v>
      </c>
      <c r="J1276" s="17">
        <v>156</v>
      </c>
      <c r="K1276" s="21">
        <v>700</v>
      </c>
      <c r="L1276" s="21">
        <v>0</v>
      </c>
      <c r="M1276" s="21">
        <v>0</v>
      </c>
      <c r="N1276" s="19">
        <f t="shared" si="249"/>
        <v>700</v>
      </c>
      <c r="O1276" s="20">
        <v>1</v>
      </c>
      <c r="P1276" s="20">
        <f>IFERROR(VLOOKUP(F1276,Sheet2!$A:$F,4,0),"")</f>
        <v>919.43</v>
      </c>
      <c r="Q1276" s="20">
        <f>IFERROR(VLOOKUP(F1276,Sheet2!$A:$F,5,0),"")</f>
        <v>948.3</v>
      </c>
      <c r="R1276" s="20">
        <f>IFERROR(VLOOKUP(F1276,Sheet2!$A:$F,6,0),"")</f>
        <v>1030.25</v>
      </c>
      <c r="S1276" s="48">
        <f t="shared" si="250"/>
        <v>643601</v>
      </c>
      <c r="T1276" s="48">
        <f t="shared" si="251"/>
        <v>0</v>
      </c>
      <c r="U1276" s="48">
        <f t="shared" si="252"/>
        <v>0</v>
      </c>
      <c r="V1276" s="48">
        <f t="shared" si="253"/>
        <v>643601</v>
      </c>
      <c r="W1276" s="48">
        <f t="shared" si="254"/>
        <v>337050</v>
      </c>
      <c r="X1276" s="48">
        <f t="shared" si="255"/>
        <v>4725</v>
      </c>
      <c r="Y1276" s="48">
        <f t="shared" si="256"/>
        <v>9853.76</v>
      </c>
      <c r="Z1276" s="48">
        <f t="shared" si="257"/>
        <v>985.37600000000009</v>
      </c>
      <c r="AA1276" s="48">
        <f t="shared" si="258"/>
        <v>9962.1513600000017</v>
      </c>
      <c r="AB1276" s="42">
        <f t="shared" si="259"/>
        <v>1006177.2873600001</v>
      </c>
    </row>
    <row r="1277" spans="1:28" x14ac:dyDescent="0.25">
      <c r="A1277" s="41">
        <v>45427</v>
      </c>
      <c r="B1277" s="44" t="str">
        <f t="shared" si="248"/>
        <v>May</v>
      </c>
      <c r="C1277" s="16" t="s">
        <v>26</v>
      </c>
      <c r="D1277" s="16"/>
      <c r="E1277" s="16" t="s">
        <v>134</v>
      </c>
      <c r="F1277" s="16" t="s">
        <v>216</v>
      </c>
      <c r="G1277" s="20" t="str">
        <f>IFERROR(VLOOKUP(F1277,Sheet2!A:F,2,0),"")</f>
        <v>Jugni Saunfi</v>
      </c>
      <c r="H1277" s="44">
        <f>IFERROR(VLOOKUP(F1277,Sheet2!A:G,7,0),"")</f>
        <v>50</v>
      </c>
      <c r="I1277" s="56">
        <f t="shared" si="260"/>
        <v>3600</v>
      </c>
      <c r="J1277" s="17">
        <v>157</v>
      </c>
      <c r="K1277" s="21">
        <v>800</v>
      </c>
      <c r="L1277" s="21">
        <v>0</v>
      </c>
      <c r="M1277" s="21">
        <v>0</v>
      </c>
      <c r="N1277" s="19">
        <f t="shared" si="249"/>
        <v>800</v>
      </c>
      <c r="O1277" s="20">
        <v>1</v>
      </c>
      <c r="P1277" s="20">
        <f>IFERROR(VLOOKUP(F1277,Sheet2!$A:$F,4,0),"")</f>
        <v>919.43</v>
      </c>
      <c r="Q1277" s="20">
        <f>IFERROR(VLOOKUP(F1277,Sheet2!$A:$F,5,0),"")</f>
        <v>948.3</v>
      </c>
      <c r="R1277" s="20">
        <f>IFERROR(VLOOKUP(F1277,Sheet2!$A:$F,6,0),"")</f>
        <v>1030.25</v>
      </c>
      <c r="S1277" s="48">
        <f t="shared" si="250"/>
        <v>735544</v>
      </c>
      <c r="T1277" s="48">
        <f t="shared" si="251"/>
        <v>0</v>
      </c>
      <c r="U1277" s="48">
        <f t="shared" si="252"/>
        <v>0</v>
      </c>
      <c r="V1277" s="48">
        <f t="shared" si="253"/>
        <v>735544</v>
      </c>
      <c r="W1277" s="48">
        <f t="shared" si="254"/>
        <v>385200</v>
      </c>
      <c r="X1277" s="48">
        <f t="shared" si="255"/>
        <v>5400</v>
      </c>
      <c r="Y1277" s="48">
        <f t="shared" si="256"/>
        <v>11261.44</v>
      </c>
      <c r="Z1277" s="48">
        <f t="shared" si="257"/>
        <v>1126.144</v>
      </c>
      <c r="AA1277" s="48">
        <f t="shared" si="258"/>
        <v>11385.315840000001</v>
      </c>
      <c r="AB1277" s="42">
        <f t="shared" si="259"/>
        <v>1149916.8998400001</v>
      </c>
    </row>
    <row r="1278" spans="1:28" x14ac:dyDescent="0.25">
      <c r="A1278" s="41">
        <v>45427</v>
      </c>
      <c r="B1278" s="44" t="str">
        <f t="shared" si="248"/>
        <v>May</v>
      </c>
      <c r="C1278" s="16" t="s">
        <v>26</v>
      </c>
      <c r="D1278" s="16"/>
      <c r="E1278" s="16" t="s">
        <v>134</v>
      </c>
      <c r="F1278" s="16" t="s">
        <v>216</v>
      </c>
      <c r="G1278" s="20" t="str">
        <f>IFERROR(VLOOKUP(F1278,Sheet2!A:F,2,0),"")</f>
        <v>Jugni Saunfi</v>
      </c>
      <c r="H1278" s="44">
        <f>IFERROR(VLOOKUP(F1278,Sheet2!A:G,7,0),"")</f>
        <v>50</v>
      </c>
      <c r="I1278" s="56">
        <f t="shared" si="260"/>
        <v>2700</v>
      </c>
      <c r="J1278" s="17">
        <v>158</v>
      </c>
      <c r="K1278" s="21">
        <v>0</v>
      </c>
      <c r="L1278" s="21">
        <v>400</v>
      </c>
      <c r="M1278" s="21">
        <v>200</v>
      </c>
      <c r="N1278" s="19">
        <f t="shared" si="249"/>
        <v>600</v>
      </c>
      <c r="O1278" s="20">
        <v>1</v>
      </c>
      <c r="P1278" s="20">
        <f>IFERROR(VLOOKUP(F1278,Sheet2!$A:$F,4,0),"")</f>
        <v>919.43</v>
      </c>
      <c r="Q1278" s="20">
        <f>IFERROR(VLOOKUP(F1278,Sheet2!$A:$F,5,0),"")</f>
        <v>948.3</v>
      </c>
      <c r="R1278" s="20">
        <f>IFERROR(VLOOKUP(F1278,Sheet2!$A:$F,6,0),"")</f>
        <v>1030.25</v>
      </c>
      <c r="S1278" s="48">
        <f t="shared" si="250"/>
        <v>0</v>
      </c>
      <c r="T1278" s="48">
        <f t="shared" si="251"/>
        <v>379320</v>
      </c>
      <c r="U1278" s="48">
        <f t="shared" si="252"/>
        <v>206050</v>
      </c>
      <c r="V1278" s="48">
        <f t="shared" si="253"/>
        <v>585370</v>
      </c>
      <c r="W1278" s="48">
        <f t="shared" si="254"/>
        <v>288900</v>
      </c>
      <c r="X1278" s="48">
        <f t="shared" si="255"/>
        <v>4050</v>
      </c>
      <c r="Y1278" s="48">
        <f t="shared" si="256"/>
        <v>8783.2000000000007</v>
      </c>
      <c r="Z1278" s="48">
        <f t="shared" si="257"/>
        <v>878.32000000000016</v>
      </c>
      <c r="AA1278" s="48">
        <f t="shared" si="258"/>
        <v>8879.8151999999991</v>
      </c>
      <c r="AB1278" s="42">
        <f t="shared" si="259"/>
        <v>896861.33519999986</v>
      </c>
    </row>
    <row r="1279" spans="1:28" x14ac:dyDescent="0.25">
      <c r="A1279" s="41">
        <v>45427</v>
      </c>
      <c r="B1279" s="44" t="str">
        <f t="shared" si="248"/>
        <v>May</v>
      </c>
      <c r="C1279" s="16" t="s">
        <v>44</v>
      </c>
      <c r="D1279" s="16"/>
      <c r="E1279" s="16" t="s">
        <v>79</v>
      </c>
      <c r="F1279" s="16" t="s">
        <v>216</v>
      </c>
      <c r="G1279" s="20" t="str">
        <f>IFERROR(VLOOKUP(F1279,Sheet2!A:F,2,0),"")</f>
        <v>Jugni Saunfi</v>
      </c>
      <c r="H1279" s="44">
        <f>IFERROR(VLOOKUP(F1279,Sheet2!A:G,7,0),"")</f>
        <v>50</v>
      </c>
      <c r="I1279" s="56">
        <f t="shared" si="260"/>
        <v>1575</v>
      </c>
      <c r="J1279" s="17">
        <v>188</v>
      </c>
      <c r="K1279" s="21">
        <v>125</v>
      </c>
      <c r="L1279" s="21">
        <v>200</v>
      </c>
      <c r="M1279" s="21">
        <v>25</v>
      </c>
      <c r="N1279" s="19">
        <f t="shared" si="249"/>
        <v>350</v>
      </c>
      <c r="O1279" s="20">
        <v>1</v>
      </c>
      <c r="P1279" s="20">
        <f>IFERROR(VLOOKUP(F1279,Sheet2!$A:$F,4,0),"")</f>
        <v>919.43</v>
      </c>
      <c r="Q1279" s="20">
        <f>IFERROR(VLOOKUP(F1279,Sheet2!$A:$F,5,0),"")</f>
        <v>948.3</v>
      </c>
      <c r="R1279" s="20">
        <f>IFERROR(VLOOKUP(F1279,Sheet2!$A:$F,6,0),"")</f>
        <v>1030.25</v>
      </c>
      <c r="S1279" s="48">
        <f t="shared" si="250"/>
        <v>114928.75</v>
      </c>
      <c r="T1279" s="48">
        <f t="shared" si="251"/>
        <v>189660</v>
      </c>
      <c r="U1279" s="48">
        <f t="shared" si="252"/>
        <v>25756.25</v>
      </c>
      <c r="V1279" s="48">
        <f t="shared" si="253"/>
        <v>330345</v>
      </c>
      <c r="W1279" s="48">
        <f t="shared" si="254"/>
        <v>168525</v>
      </c>
      <c r="X1279" s="48">
        <f t="shared" si="255"/>
        <v>2362.5</v>
      </c>
      <c r="Y1279" s="48">
        <f t="shared" si="256"/>
        <v>5012.3249999999998</v>
      </c>
      <c r="Z1279" s="48">
        <f t="shared" si="257"/>
        <v>501.23250000000002</v>
      </c>
      <c r="AA1279" s="48">
        <f t="shared" si="258"/>
        <v>5067.4605750000001</v>
      </c>
      <c r="AB1279" s="42">
        <f t="shared" si="259"/>
        <v>511813.51807499997</v>
      </c>
    </row>
    <row r="1280" spans="1:28" x14ac:dyDescent="0.25">
      <c r="A1280" s="41">
        <v>45427</v>
      </c>
      <c r="B1280" s="44" t="str">
        <f t="shared" si="248"/>
        <v>May</v>
      </c>
      <c r="C1280" s="16" t="s">
        <v>44</v>
      </c>
      <c r="D1280" s="16"/>
      <c r="E1280" s="16" t="s">
        <v>160</v>
      </c>
      <c r="F1280" s="16" t="s">
        <v>216</v>
      </c>
      <c r="G1280" s="20" t="str">
        <f>IFERROR(VLOOKUP(F1280,Sheet2!A:F,2,0),"")</f>
        <v>Jugni Saunfi</v>
      </c>
      <c r="H1280" s="44">
        <f>IFERROR(VLOOKUP(F1280,Sheet2!A:G,7,0),"")</f>
        <v>50</v>
      </c>
      <c r="I1280" s="56">
        <f t="shared" si="260"/>
        <v>1575</v>
      </c>
      <c r="J1280" s="17">
        <v>189</v>
      </c>
      <c r="K1280" s="21">
        <v>0</v>
      </c>
      <c r="L1280" s="21">
        <v>350</v>
      </c>
      <c r="M1280" s="21">
        <v>0</v>
      </c>
      <c r="N1280" s="19">
        <f t="shared" si="249"/>
        <v>350</v>
      </c>
      <c r="O1280" s="20">
        <v>1</v>
      </c>
      <c r="P1280" s="20">
        <f>IFERROR(VLOOKUP(F1280,Sheet2!$A:$F,4,0),"")</f>
        <v>919.43</v>
      </c>
      <c r="Q1280" s="20">
        <f>IFERROR(VLOOKUP(F1280,Sheet2!$A:$F,5,0),"")</f>
        <v>948.3</v>
      </c>
      <c r="R1280" s="20">
        <f>IFERROR(VLOOKUP(F1280,Sheet2!$A:$F,6,0),"")</f>
        <v>1030.25</v>
      </c>
      <c r="S1280" s="48">
        <f t="shared" si="250"/>
        <v>0</v>
      </c>
      <c r="T1280" s="48">
        <f t="shared" si="251"/>
        <v>331905</v>
      </c>
      <c r="U1280" s="48">
        <f t="shared" si="252"/>
        <v>0</v>
      </c>
      <c r="V1280" s="48">
        <f t="shared" si="253"/>
        <v>331905</v>
      </c>
      <c r="W1280" s="48">
        <f t="shared" si="254"/>
        <v>168525</v>
      </c>
      <c r="X1280" s="48">
        <f t="shared" si="255"/>
        <v>2362.5</v>
      </c>
      <c r="Y1280" s="48">
        <f t="shared" si="256"/>
        <v>5027.9250000000002</v>
      </c>
      <c r="Z1280" s="48">
        <f t="shared" si="257"/>
        <v>502.79250000000002</v>
      </c>
      <c r="AA1280" s="48">
        <f t="shared" si="258"/>
        <v>5083.2321750000001</v>
      </c>
      <c r="AB1280" s="42">
        <f t="shared" si="259"/>
        <v>513406.44967499998</v>
      </c>
    </row>
    <row r="1281" spans="1:28" x14ac:dyDescent="0.25">
      <c r="A1281" s="41">
        <v>45427</v>
      </c>
      <c r="B1281" s="44" t="str">
        <f t="shared" si="248"/>
        <v>May</v>
      </c>
      <c r="C1281" s="16" t="s">
        <v>53</v>
      </c>
      <c r="D1281" s="16"/>
      <c r="E1281" s="16" t="s">
        <v>153</v>
      </c>
      <c r="F1281" s="16" t="s">
        <v>219</v>
      </c>
      <c r="G1281" s="20" t="str">
        <f>IFERROR(VLOOKUP(F1281,Sheet2!A:F,2,0),"")</f>
        <v>Club Whiskey</v>
      </c>
      <c r="H1281" s="44">
        <f>IFERROR(VLOOKUP(F1281,Sheet2!A:G,7,0),"")</f>
        <v>65</v>
      </c>
      <c r="I1281" s="56">
        <f t="shared" si="260"/>
        <v>1755</v>
      </c>
      <c r="J1281" s="17">
        <v>128</v>
      </c>
      <c r="K1281" s="21">
        <v>0</v>
      </c>
      <c r="L1281" s="21">
        <v>150</v>
      </c>
      <c r="M1281" s="21">
        <v>150</v>
      </c>
      <c r="N1281" s="19">
        <f t="shared" si="249"/>
        <v>300</v>
      </c>
      <c r="O1281" s="20">
        <v>1</v>
      </c>
      <c r="P1281" s="20">
        <f>IFERROR(VLOOKUP(F1281,Sheet2!$A:$F,4,0),"")</f>
        <v>1160.02</v>
      </c>
      <c r="Q1281" s="20">
        <f>IFERROR(VLOOKUP(F1281,Sheet2!$A:$F,5,0),"")</f>
        <v>1188.9000000000001</v>
      </c>
      <c r="R1281" s="20">
        <f>IFERROR(VLOOKUP(F1281,Sheet2!$A:$F,6,0),"")</f>
        <v>1270.83</v>
      </c>
      <c r="S1281" s="48">
        <f t="shared" si="250"/>
        <v>0</v>
      </c>
      <c r="T1281" s="48">
        <f t="shared" si="251"/>
        <v>178335</v>
      </c>
      <c r="U1281" s="48">
        <f t="shared" si="252"/>
        <v>190624.5</v>
      </c>
      <c r="V1281" s="48">
        <f t="shared" si="253"/>
        <v>368959.5</v>
      </c>
      <c r="W1281" s="48">
        <f t="shared" si="254"/>
        <v>187785</v>
      </c>
      <c r="X1281" s="48">
        <f t="shared" si="255"/>
        <v>2632.5</v>
      </c>
      <c r="Y1281" s="48">
        <f t="shared" si="256"/>
        <v>5593.77</v>
      </c>
      <c r="Z1281" s="48">
        <f t="shared" si="257"/>
        <v>559.37700000000007</v>
      </c>
      <c r="AA1281" s="48">
        <f t="shared" si="258"/>
        <v>5655.3014700000003</v>
      </c>
      <c r="AB1281" s="42">
        <f t="shared" si="259"/>
        <v>571185.44846999994</v>
      </c>
    </row>
    <row r="1282" spans="1:28" x14ac:dyDescent="0.25">
      <c r="A1282" s="41">
        <v>45427</v>
      </c>
      <c r="B1282" s="44" t="str">
        <f t="shared" si="248"/>
        <v>May</v>
      </c>
      <c r="C1282" s="16" t="s">
        <v>53</v>
      </c>
      <c r="D1282" s="16"/>
      <c r="E1282" s="16" t="s">
        <v>141</v>
      </c>
      <c r="F1282" s="16" t="s">
        <v>219</v>
      </c>
      <c r="G1282" s="20" t="str">
        <f>IFERROR(VLOOKUP(F1282,Sheet2!A:F,2,0),"")</f>
        <v>Club Whiskey</v>
      </c>
      <c r="H1282" s="44">
        <f>IFERROR(VLOOKUP(F1282,Sheet2!A:G,7,0),"")</f>
        <v>65</v>
      </c>
      <c r="I1282" s="56">
        <f t="shared" si="260"/>
        <v>2632.5</v>
      </c>
      <c r="J1282" s="17">
        <v>129</v>
      </c>
      <c r="K1282" s="21">
        <v>50</v>
      </c>
      <c r="L1282" s="21">
        <v>250</v>
      </c>
      <c r="M1282" s="21">
        <v>150</v>
      </c>
      <c r="N1282" s="19">
        <f t="shared" si="249"/>
        <v>450</v>
      </c>
      <c r="O1282" s="20">
        <v>1</v>
      </c>
      <c r="P1282" s="20">
        <f>IFERROR(VLOOKUP(F1282,Sheet2!$A:$F,4,0),"")</f>
        <v>1160.02</v>
      </c>
      <c r="Q1282" s="20">
        <f>IFERROR(VLOOKUP(F1282,Sheet2!$A:$F,5,0),"")</f>
        <v>1188.9000000000001</v>
      </c>
      <c r="R1282" s="20">
        <f>IFERROR(VLOOKUP(F1282,Sheet2!$A:$F,6,0),"")</f>
        <v>1270.83</v>
      </c>
      <c r="S1282" s="48">
        <f t="shared" si="250"/>
        <v>58001</v>
      </c>
      <c r="T1282" s="48">
        <f t="shared" si="251"/>
        <v>297225</v>
      </c>
      <c r="U1282" s="48">
        <f t="shared" si="252"/>
        <v>190624.5</v>
      </c>
      <c r="V1282" s="48">
        <f t="shared" si="253"/>
        <v>545850.5</v>
      </c>
      <c r="W1282" s="48">
        <f t="shared" si="254"/>
        <v>281677.5</v>
      </c>
      <c r="X1282" s="48">
        <f t="shared" si="255"/>
        <v>3948.75</v>
      </c>
      <c r="Y1282" s="48">
        <f t="shared" si="256"/>
        <v>8314.7674999999999</v>
      </c>
      <c r="Z1282" s="48">
        <f t="shared" si="257"/>
        <v>831.47675000000004</v>
      </c>
      <c r="AA1282" s="48">
        <f t="shared" si="258"/>
        <v>8406.2299425000001</v>
      </c>
      <c r="AB1282" s="42">
        <f t="shared" si="259"/>
        <v>849029.2241925</v>
      </c>
    </row>
    <row r="1283" spans="1:28" x14ac:dyDescent="0.25">
      <c r="A1283" s="41">
        <v>45427</v>
      </c>
      <c r="B1283" s="44" t="str">
        <f t="shared" si="248"/>
        <v>May</v>
      </c>
      <c r="C1283" s="16" t="s">
        <v>105</v>
      </c>
      <c r="D1283" s="16"/>
      <c r="E1283" s="16" t="s">
        <v>108</v>
      </c>
      <c r="F1283" s="16" t="s">
        <v>213</v>
      </c>
      <c r="G1283" s="20" t="str">
        <f>IFERROR(VLOOKUP(F1283,Sheet2!A:F,2,0),"")</f>
        <v>Malwa</v>
      </c>
      <c r="H1283" s="44">
        <f>IFERROR(VLOOKUP(F1283,Sheet2!A:G,7,0),"")</f>
        <v>50</v>
      </c>
      <c r="I1283" s="56">
        <f t="shared" si="260"/>
        <v>1575</v>
      </c>
      <c r="J1283" s="17">
        <v>49</v>
      </c>
      <c r="K1283" s="21">
        <v>150</v>
      </c>
      <c r="L1283" s="21">
        <v>150</v>
      </c>
      <c r="M1283" s="21">
        <v>50</v>
      </c>
      <c r="N1283" s="19">
        <f t="shared" si="249"/>
        <v>350</v>
      </c>
      <c r="O1283" s="20">
        <v>1</v>
      </c>
      <c r="P1283" s="20">
        <f>IFERROR(VLOOKUP(F1283,Sheet2!$A:$F,4,0),"")</f>
        <v>919.43</v>
      </c>
      <c r="Q1283" s="20">
        <f>IFERROR(VLOOKUP(F1283,Sheet2!$A:$F,5,0),"")</f>
        <v>948.3</v>
      </c>
      <c r="R1283" s="20">
        <f>IFERROR(VLOOKUP(F1283,Sheet2!$A:$F,6,0),"")</f>
        <v>1030.25</v>
      </c>
      <c r="S1283" s="48">
        <f t="shared" si="250"/>
        <v>137914.5</v>
      </c>
      <c r="T1283" s="48">
        <f t="shared" si="251"/>
        <v>142245</v>
      </c>
      <c r="U1283" s="48">
        <f t="shared" si="252"/>
        <v>51512.5</v>
      </c>
      <c r="V1283" s="48">
        <f t="shared" si="253"/>
        <v>331672</v>
      </c>
      <c r="W1283" s="48">
        <f t="shared" si="254"/>
        <v>168525</v>
      </c>
      <c r="X1283" s="48">
        <f t="shared" si="255"/>
        <v>2362.5</v>
      </c>
      <c r="Y1283" s="48">
        <f t="shared" si="256"/>
        <v>5025.5950000000003</v>
      </c>
      <c r="Z1283" s="48">
        <f t="shared" si="257"/>
        <v>502.55950000000007</v>
      </c>
      <c r="AA1283" s="48">
        <f t="shared" si="258"/>
        <v>5080.8765449999992</v>
      </c>
      <c r="AB1283" s="42">
        <f t="shared" si="259"/>
        <v>513168.53104499995</v>
      </c>
    </row>
    <row r="1284" spans="1:28" x14ac:dyDescent="0.25">
      <c r="A1284" s="41">
        <v>45427</v>
      </c>
      <c r="B1284" s="44" t="str">
        <f t="shared" si="248"/>
        <v>May</v>
      </c>
      <c r="C1284" s="16" t="s">
        <v>105</v>
      </c>
      <c r="D1284" s="16"/>
      <c r="E1284" s="16" t="s">
        <v>108</v>
      </c>
      <c r="F1284" s="16" t="s">
        <v>213</v>
      </c>
      <c r="G1284" s="20" t="str">
        <f>IFERROR(VLOOKUP(F1284,Sheet2!A:F,2,0),"")</f>
        <v>Malwa</v>
      </c>
      <c r="H1284" s="44">
        <f>IFERROR(VLOOKUP(F1284,Sheet2!A:G,7,0),"")</f>
        <v>50</v>
      </c>
      <c r="I1284" s="56">
        <f t="shared" si="260"/>
        <v>1575</v>
      </c>
      <c r="J1284" s="17">
        <v>50</v>
      </c>
      <c r="K1284" s="21">
        <v>150</v>
      </c>
      <c r="L1284" s="21">
        <v>150</v>
      </c>
      <c r="M1284" s="21">
        <v>50</v>
      </c>
      <c r="N1284" s="19">
        <f t="shared" si="249"/>
        <v>350</v>
      </c>
      <c r="O1284" s="20">
        <v>1</v>
      </c>
      <c r="P1284" s="20">
        <f>IFERROR(VLOOKUP(F1284,Sheet2!$A:$F,4,0),"")</f>
        <v>919.43</v>
      </c>
      <c r="Q1284" s="20">
        <f>IFERROR(VLOOKUP(F1284,Sheet2!$A:$F,5,0),"")</f>
        <v>948.3</v>
      </c>
      <c r="R1284" s="20">
        <f>IFERROR(VLOOKUP(F1284,Sheet2!$A:$F,6,0),"")</f>
        <v>1030.25</v>
      </c>
      <c r="S1284" s="48">
        <f t="shared" si="250"/>
        <v>137914.5</v>
      </c>
      <c r="T1284" s="48">
        <f t="shared" si="251"/>
        <v>142245</v>
      </c>
      <c r="U1284" s="48">
        <f t="shared" si="252"/>
        <v>51512.5</v>
      </c>
      <c r="V1284" s="48">
        <f t="shared" si="253"/>
        <v>331672</v>
      </c>
      <c r="W1284" s="48">
        <f t="shared" si="254"/>
        <v>168525</v>
      </c>
      <c r="X1284" s="48">
        <f t="shared" si="255"/>
        <v>2362.5</v>
      </c>
      <c r="Y1284" s="48">
        <f t="shared" si="256"/>
        <v>5025.5950000000003</v>
      </c>
      <c r="Z1284" s="48">
        <f t="shared" si="257"/>
        <v>502.55950000000007</v>
      </c>
      <c r="AA1284" s="48">
        <f t="shared" si="258"/>
        <v>5080.8765449999992</v>
      </c>
      <c r="AB1284" s="42">
        <f t="shared" si="259"/>
        <v>513168.53104499995</v>
      </c>
    </row>
    <row r="1285" spans="1:28" x14ac:dyDescent="0.25">
      <c r="A1285" s="41">
        <v>45427</v>
      </c>
      <c r="B1285" s="44" t="str">
        <f t="shared" ref="B1285:B1348" si="261">TEXT(A1285,"MMM")</f>
        <v>May</v>
      </c>
      <c r="C1285" s="16" t="s">
        <v>105</v>
      </c>
      <c r="D1285" s="16"/>
      <c r="E1285" s="16" t="s">
        <v>108</v>
      </c>
      <c r="F1285" s="16" t="s">
        <v>213</v>
      </c>
      <c r="G1285" s="20" t="str">
        <f>IFERROR(VLOOKUP(F1285,Sheet2!A:F,2,0),"")</f>
        <v>Malwa</v>
      </c>
      <c r="H1285" s="44">
        <f>IFERROR(VLOOKUP(F1285,Sheet2!A:G,7,0),"")</f>
        <v>50</v>
      </c>
      <c r="I1285" s="56">
        <f t="shared" si="260"/>
        <v>1575</v>
      </c>
      <c r="J1285" s="17">
        <v>51</v>
      </c>
      <c r="K1285" s="21">
        <v>150</v>
      </c>
      <c r="L1285" s="21">
        <v>150</v>
      </c>
      <c r="M1285" s="21">
        <v>50</v>
      </c>
      <c r="N1285" s="19">
        <f t="shared" ref="N1285:N1348" si="262">SUM(K1285:M1285)</f>
        <v>350</v>
      </c>
      <c r="O1285" s="20">
        <v>1</v>
      </c>
      <c r="P1285" s="20">
        <f>IFERROR(VLOOKUP(F1285,Sheet2!$A:$F,4,0),"")</f>
        <v>919.43</v>
      </c>
      <c r="Q1285" s="20">
        <f>IFERROR(VLOOKUP(F1285,Sheet2!$A:$F,5,0),"")</f>
        <v>948.3</v>
      </c>
      <c r="R1285" s="20">
        <f>IFERROR(VLOOKUP(F1285,Sheet2!$A:$F,6,0),"")</f>
        <v>1030.25</v>
      </c>
      <c r="S1285" s="48">
        <f t="shared" ref="S1285:S1348" si="263">IFERROR(K1285*P1285," ")</f>
        <v>137914.5</v>
      </c>
      <c r="T1285" s="48">
        <f t="shared" ref="T1285:T1348" si="264">IFERROR(Q1285*L1285," ")</f>
        <v>142245</v>
      </c>
      <c r="U1285" s="48">
        <f t="shared" ref="U1285:U1348" si="265">IFERROR(R1285*M1285," ")</f>
        <v>51512.5</v>
      </c>
      <c r="V1285" s="48">
        <f t="shared" ref="V1285:V1348" si="266">SUM(S1285:U1285)</f>
        <v>331672</v>
      </c>
      <c r="W1285" s="48">
        <f t="shared" ref="W1285:W1348" si="267">IFERROR(IF(O1285=1,I1285*107)," ")+IFERROR(IF(O1285=2,I1285*53.5)," ")</f>
        <v>168525</v>
      </c>
      <c r="X1285" s="48">
        <f t="shared" ref="X1285:X1348" si="268">I1285*1.5</f>
        <v>2362.5</v>
      </c>
      <c r="Y1285" s="48">
        <f t="shared" ref="Y1285:Y1348" si="269">IFERROR(SUM(V1285:X1285)*1%," ")</f>
        <v>5025.5950000000003</v>
      </c>
      <c r="Z1285" s="48">
        <f t="shared" ref="Z1285:Z1348" si="270">IFERROR(Y1285*10%," ")</f>
        <v>502.55950000000007</v>
      </c>
      <c r="AA1285" s="48">
        <f t="shared" ref="AA1285:AA1348" si="271">IFERROR(SUM(V1285:Z1285)*1%," ")</f>
        <v>5080.8765449999992</v>
      </c>
      <c r="AB1285" s="42">
        <f t="shared" ref="AB1285:AB1348" si="272">IFERROR(SUM(V1285:AA1285)," ")</f>
        <v>513168.53104499995</v>
      </c>
    </row>
    <row r="1286" spans="1:28" x14ac:dyDescent="0.25">
      <c r="A1286" s="41">
        <v>45427</v>
      </c>
      <c r="B1286" s="44" t="str">
        <f t="shared" si="261"/>
        <v>May</v>
      </c>
      <c r="C1286" s="16" t="s">
        <v>105</v>
      </c>
      <c r="D1286" s="16"/>
      <c r="E1286" s="16" t="s">
        <v>108</v>
      </c>
      <c r="F1286" s="16" t="s">
        <v>213</v>
      </c>
      <c r="G1286" s="20" t="str">
        <f>IFERROR(VLOOKUP(F1286,Sheet2!A:F,2,0),"")</f>
        <v>Malwa</v>
      </c>
      <c r="H1286" s="44">
        <f>IFERROR(VLOOKUP(F1286,Sheet2!A:G,7,0),"")</f>
        <v>50</v>
      </c>
      <c r="I1286" s="56">
        <f t="shared" ref="I1286:I1349" si="273">IF(H1286=50,N1286*4.5)+IF(H1286=65,N1286*5.85)</f>
        <v>1575</v>
      </c>
      <c r="J1286" s="17">
        <v>52</v>
      </c>
      <c r="K1286" s="21">
        <v>150</v>
      </c>
      <c r="L1286" s="21">
        <v>150</v>
      </c>
      <c r="M1286" s="21">
        <v>50</v>
      </c>
      <c r="N1286" s="19">
        <f t="shared" si="262"/>
        <v>350</v>
      </c>
      <c r="O1286" s="20">
        <v>1</v>
      </c>
      <c r="P1286" s="20">
        <f>IFERROR(VLOOKUP(F1286,Sheet2!$A:$F,4,0),"")</f>
        <v>919.43</v>
      </c>
      <c r="Q1286" s="20">
        <f>IFERROR(VLOOKUP(F1286,Sheet2!$A:$F,5,0),"")</f>
        <v>948.3</v>
      </c>
      <c r="R1286" s="20">
        <f>IFERROR(VLOOKUP(F1286,Sheet2!$A:$F,6,0),"")</f>
        <v>1030.25</v>
      </c>
      <c r="S1286" s="48">
        <f t="shared" si="263"/>
        <v>137914.5</v>
      </c>
      <c r="T1286" s="48">
        <f t="shared" si="264"/>
        <v>142245</v>
      </c>
      <c r="U1286" s="48">
        <f t="shared" si="265"/>
        <v>51512.5</v>
      </c>
      <c r="V1286" s="48">
        <f t="shared" si="266"/>
        <v>331672</v>
      </c>
      <c r="W1286" s="48">
        <f t="shared" si="267"/>
        <v>168525</v>
      </c>
      <c r="X1286" s="48">
        <f t="shared" si="268"/>
        <v>2362.5</v>
      </c>
      <c r="Y1286" s="48">
        <f t="shared" si="269"/>
        <v>5025.5950000000003</v>
      </c>
      <c r="Z1286" s="48">
        <f t="shared" si="270"/>
        <v>502.55950000000007</v>
      </c>
      <c r="AA1286" s="48">
        <f t="shared" si="271"/>
        <v>5080.8765449999992</v>
      </c>
      <c r="AB1286" s="42">
        <f t="shared" si="272"/>
        <v>513168.53104499995</v>
      </c>
    </row>
    <row r="1287" spans="1:28" x14ac:dyDescent="0.25">
      <c r="A1287" s="41">
        <v>45427</v>
      </c>
      <c r="B1287" s="44" t="str">
        <f t="shared" si="261"/>
        <v>May</v>
      </c>
      <c r="C1287" s="16" t="s">
        <v>26</v>
      </c>
      <c r="D1287" s="16"/>
      <c r="E1287" s="16" t="s">
        <v>162</v>
      </c>
      <c r="F1287" s="16" t="s">
        <v>213</v>
      </c>
      <c r="G1287" s="20" t="str">
        <f>IFERROR(VLOOKUP(F1287,Sheet2!A:F,2,0),"")</f>
        <v>Malwa</v>
      </c>
      <c r="H1287" s="44">
        <f>IFERROR(VLOOKUP(F1287,Sheet2!A:G,7,0),"")</f>
        <v>50</v>
      </c>
      <c r="I1287" s="56">
        <f t="shared" si="273"/>
        <v>3600</v>
      </c>
      <c r="J1287" s="17">
        <v>159</v>
      </c>
      <c r="K1287" s="21">
        <v>800</v>
      </c>
      <c r="L1287" s="21">
        <v>0</v>
      </c>
      <c r="M1287" s="21">
        <v>0</v>
      </c>
      <c r="N1287" s="19">
        <f t="shared" si="262"/>
        <v>800</v>
      </c>
      <c r="O1287" s="20">
        <v>1</v>
      </c>
      <c r="P1287" s="20">
        <f>IFERROR(VLOOKUP(F1287,Sheet2!$A:$F,4,0),"")</f>
        <v>919.43</v>
      </c>
      <c r="Q1287" s="20">
        <f>IFERROR(VLOOKUP(F1287,Sheet2!$A:$F,5,0),"")</f>
        <v>948.3</v>
      </c>
      <c r="R1287" s="20">
        <f>IFERROR(VLOOKUP(F1287,Sheet2!$A:$F,6,0),"")</f>
        <v>1030.25</v>
      </c>
      <c r="S1287" s="48">
        <f t="shared" si="263"/>
        <v>735544</v>
      </c>
      <c r="T1287" s="48">
        <f t="shared" si="264"/>
        <v>0</v>
      </c>
      <c r="U1287" s="48">
        <f t="shared" si="265"/>
        <v>0</v>
      </c>
      <c r="V1287" s="48">
        <f t="shared" si="266"/>
        <v>735544</v>
      </c>
      <c r="W1287" s="48">
        <f t="shared" si="267"/>
        <v>385200</v>
      </c>
      <c r="X1287" s="48">
        <f t="shared" si="268"/>
        <v>5400</v>
      </c>
      <c r="Y1287" s="48">
        <f t="shared" si="269"/>
        <v>11261.44</v>
      </c>
      <c r="Z1287" s="48">
        <f t="shared" si="270"/>
        <v>1126.144</v>
      </c>
      <c r="AA1287" s="48">
        <f t="shared" si="271"/>
        <v>11385.315840000001</v>
      </c>
      <c r="AB1287" s="42">
        <f t="shared" si="272"/>
        <v>1149916.8998400001</v>
      </c>
    </row>
    <row r="1288" spans="1:28" x14ac:dyDescent="0.25">
      <c r="A1288" s="41">
        <v>45427</v>
      </c>
      <c r="B1288" s="44" t="str">
        <f t="shared" si="261"/>
        <v>May</v>
      </c>
      <c r="C1288" s="16" t="s">
        <v>26</v>
      </c>
      <c r="D1288" s="16"/>
      <c r="E1288" s="16" t="s">
        <v>162</v>
      </c>
      <c r="F1288" s="16" t="s">
        <v>213</v>
      </c>
      <c r="G1288" s="20" t="str">
        <f>IFERROR(VLOOKUP(F1288,Sheet2!A:F,2,0),"")</f>
        <v>Malwa</v>
      </c>
      <c r="H1288" s="44">
        <f>IFERROR(VLOOKUP(F1288,Sheet2!A:G,7,0),"")</f>
        <v>50</v>
      </c>
      <c r="I1288" s="56">
        <f t="shared" si="273"/>
        <v>2700</v>
      </c>
      <c r="J1288" s="17">
        <v>160</v>
      </c>
      <c r="K1288" s="21">
        <v>0</v>
      </c>
      <c r="L1288" s="21">
        <v>400</v>
      </c>
      <c r="M1288" s="21">
        <v>200</v>
      </c>
      <c r="N1288" s="19">
        <f t="shared" si="262"/>
        <v>600</v>
      </c>
      <c r="O1288" s="20">
        <v>1</v>
      </c>
      <c r="P1288" s="20">
        <f>IFERROR(VLOOKUP(F1288,Sheet2!$A:$F,4,0),"")</f>
        <v>919.43</v>
      </c>
      <c r="Q1288" s="20">
        <f>IFERROR(VLOOKUP(F1288,Sheet2!$A:$F,5,0),"")</f>
        <v>948.3</v>
      </c>
      <c r="R1288" s="20">
        <f>IFERROR(VLOOKUP(F1288,Sheet2!$A:$F,6,0),"")</f>
        <v>1030.25</v>
      </c>
      <c r="S1288" s="48">
        <f t="shared" si="263"/>
        <v>0</v>
      </c>
      <c r="T1288" s="48">
        <f t="shared" si="264"/>
        <v>379320</v>
      </c>
      <c r="U1288" s="48">
        <f t="shared" si="265"/>
        <v>206050</v>
      </c>
      <c r="V1288" s="48">
        <f t="shared" si="266"/>
        <v>585370</v>
      </c>
      <c r="W1288" s="48">
        <f t="shared" si="267"/>
        <v>288900</v>
      </c>
      <c r="X1288" s="48">
        <f t="shared" si="268"/>
        <v>4050</v>
      </c>
      <c r="Y1288" s="48">
        <f t="shared" si="269"/>
        <v>8783.2000000000007</v>
      </c>
      <c r="Z1288" s="48">
        <f t="shared" si="270"/>
        <v>878.32000000000016</v>
      </c>
      <c r="AA1288" s="48">
        <f t="shared" si="271"/>
        <v>8879.8151999999991</v>
      </c>
      <c r="AB1288" s="42">
        <f t="shared" si="272"/>
        <v>896861.33519999986</v>
      </c>
    </row>
    <row r="1289" spans="1:28" x14ac:dyDescent="0.25">
      <c r="A1289" s="41">
        <v>45427</v>
      </c>
      <c r="B1289" s="44" t="str">
        <f t="shared" si="261"/>
        <v>May</v>
      </c>
      <c r="C1289" s="16" t="s">
        <v>60</v>
      </c>
      <c r="D1289" s="16"/>
      <c r="E1289" s="16" t="s">
        <v>18</v>
      </c>
      <c r="F1289" s="16" t="s">
        <v>216</v>
      </c>
      <c r="G1289" s="20" t="str">
        <f>IFERROR(VLOOKUP(F1289,Sheet2!A:F,2,0),"")</f>
        <v>Jugni Saunfi</v>
      </c>
      <c r="H1289" s="44">
        <f>IFERROR(VLOOKUP(F1289,Sheet2!A:G,7,0),"")</f>
        <v>50</v>
      </c>
      <c r="I1289" s="56">
        <f t="shared" si="273"/>
        <v>6300</v>
      </c>
      <c r="J1289" s="17">
        <v>56</v>
      </c>
      <c r="K1289" s="21">
        <v>750</v>
      </c>
      <c r="L1289" s="21">
        <v>400</v>
      </c>
      <c r="M1289" s="21">
        <v>250</v>
      </c>
      <c r="N1289" s="19">
        <f t="shared" si="262"/>
        <v>1400</v>
      </c>
      <c r="O1289" s="20">
        <v>1</v>
      </c>
      <c r="P1289" s="20">
        <f>IFERROR(VLOOKUP(F1289,Sheet2!$A:$F,4,0),"")</f>
        <v>919.43</v>
      </c>
      <c r="Q1289" s="20">
        <f>IFERROR(VLOOKUP(F1289,Sheet2!$A:$F,5,0),"")</f>
        <v>948.3</v>
      </c>
      <c r="R1289" s="20">
        <f>IFERROR(VLOOKUP(F1289,Sheet2!$A:$F,6,0),"")</f>
        <v>1030.25</v>
      </c>
      <c r="S1289" s="48">
        <f t="shared" si="263"/>
        <v>689572.5</v>
      </c>
      <c r="T1289" s="48">
        <f t="shared" si="264"/>
        <v>379320</v>
      </c>
      <c r="U1289" s="48">
        <f t="shared" si="265"/>
        <v>257562.5</v>
      </c>
      <c r="V1289" s="48">
        <f t="shared" si="266"/>
        <v>1326455</v>
      </c>
      <c r="W1289" s="48">
        <f t="shared" si="267"/>
        <v>674100</v>
      </c>
      <c r="X1289" s="48">
        <f t="shared" si="268"/>
        <v>9450</v>
      </c>
      <c r="Y1289" s="48">
        <f t="shared" si="269"/>
        <v>20100.05</v>
      </c>
      <c r="Z1289" s="48">
        <f t="shared" si="270"/>
        <v>2010.0050000000001</v>
      </c>
      <c r="AA1289" s="48">
        <f t="shared" si="271"/>
        <v>20321.150549999998</v>
      </c>
      <c r="AB1289" s="42">
        <f t="shared" si="272"/>
        <v>2052436.2055499998</v>
      </c>
    </row>
    <row r="1290" spans="1:28" x14ac:dyDescent="0.25">
      <c r="A1290" s="41">
        <v>45427</v>
      </c>
      <c r="B1290" s="44" t="str">
        <f t="shared" si="261"/>
        <v>May</v>
      </c>
      <c r="C1290" s="16" t="s">
        <v>113</v>
      </c>
      <c r="D1290" s="16"/>
      <c r="E1290" s="16" t="s">
        <v>147</v>
      </c>
      <c r="F1290" s="16" t="s">
        <v>216</v>
      </c>
      <c r="G1290" s="20" t="str">
        <f>IFERROR(VLOOKUP(F1290,Sheet2!A:F,2,0),"")</f>
        <v>Jugni Saunfi</v>
      </c>
      <c r="H1290" s="44">
        <f>IFERROR(VLOOKUP(F1290,Sheet2!A:G,7,0),"")</f>
        <v>50</v>
      </c>
      <c r="I1290" s="56">
        <f t="shared" si="273"/>
        <v>450</v>
      </c>
      <c r="J1290" s="17">
        <v>70</v>
      </c>
      <c r="K1290" s="21">
        <v>0</v>
      </c>
      <c r="L1290" s="21">
        <v>60</v>
      </c>
      <c r="M1290" s="21">
        <v>40</v>
      </c>
      <c r="N1290" s="19">
        <f t="shared" si="262"/>
        <v>100</v>
      </c>
      <c r="O1290" s="20">
        <v>1</v>
      </c>
      <c r="P1290" s="20">
        <f>IFERROR(VLOOKUP(F1290,Sheet2!$A:$F,4,0),"")</f>
        <v>919.43</v>
      </c>
      <c r="Q1290" s="20">
        <f>IFERROR(VLOOKUP(F1290,Sheet2!$A:$F,5,0),"")</f>
        <v>948.3</v>
      </c>
      <c r="R1290" s="20">
        <f>IFERROR(VLOOKUP(F1290,Sheet2!$A:$F,6,0),"")</f>
        <v>1030.25</v>
      </c>
      <c r="S1290" s="48">
        <f t="shared" si="263"/>
        <v>0</v>
      </c>
      <c r="T1290" s="48">
        <f t="shared" si="264"/>
        <v>56898</v>
      </c>
      <c r="U1290" s="48">
        <f t="shared" si="265"/>
        <v>41210</v>
      </c>
      <c r="V1290" s="48">
        <f t="shared" si="266"/>
        <v>98108</v>
      </c>
      <c r="W1290" s="48">
        <f t="shared" si="267"/>
        <v>48150</v>
      </c>
      <c r="X1290" s="48">
        <f t="shared" si="268"/>
        <v>675</v>
      </c>
      <c r="Y1290" s="48">
        <f t="shared" si="269"/>
        <v>1469.33</v>
      </c>
      <c r="Z1290" s="48">
        <f t="shared" si="270"/>
        <v>146.93299999999999</v>
      </c>
      <c r="AA1290" s="48">
        <f t="shared" si="271"/>
        <v>1485.4926299999997</v>
      </c>
      <c r="AB1290" s="42">
        <f t="shared" si="272"/>
        <v>150034.75562999997</v>
      </c>
    </row>
    <row r="1291" spans="1:28" x14ac:dyDescent="0.25">
      <c r="A1291" s="41">
        <v>45427</v>
      </c>
      <c r="B1291" s="44" t="str">
        <f t="shared" si="261"/>
        <v>May</v>
      </c>
      <c r="C1291" s="16" t="s">
        <v>113</v>
      </c>
      <c r="D1291" s="16"/>
      <c r="E1291" s="16" t="s">
        <v>147</v>
      </c>
      <c r="F1291" s="16" t="s">
        <v>223</v>
      </c>
      <c r="G1291" s="20" t="str">
        <f>IFERROR(VLOOKUP(F1291,Sheet2!A:F,2,0),"")</f>
        <v>Jalwa Mota Santra</v>
      </c>
      <c r="H1291" s="44">
        <f>IFERROR(VLOOKUP(F1291,Sheet2!A:G,7,0),"")</f>
        <v>50</v>
      </c>
      <c r="I1291" s="56">
        <f t="shared" si="273"/>
        <v>180</v>
      </c>
      <c r="J1291" s="17">
        <v>70</v>
      </c>
      <c r="K1291" s="21">
        <v>0</v>
      </c>
      <c r="L1291" s="21">
        <v>20</v>
      </c>
      <c r="M1291" s="21">
        <v>20</v>
      </c>
      <c r="N1291" s="19">
        <f t="shared" si="262"/>
        <v>40</v>
      </c>
      <c r="O1291" s="20">
        <v>1</v>
      </c>
      <c r="P1291" s="20">
        <f>IFERROR(VLOOKUP(F1291,Sheet2!$A:$F,4,0),"")</f>
        <v>919.43</v>
      </c>
      <c r="Q1291" s="20">
        <f>IFERROR(VLOOKUP(F1291,Sheet2!$A:$F,5,0),"")</f>
        <v>948.3</v>
      </c>
      <c r="R1291" s="20">
        <f>IFERROR(VLOOKUP(F1291,Sheet2!$A:$F,6,0),"")</f>
        <v>1030.25</v>
      </c>
      <c r="S1291" s="48">
        <f t="shared" si="263"/>
        <v>0</v>
      </c>
      <c r="T1291" s="48">
        <f t="shared" si="264"/>
        <v>18966</v>
      </c>
      <c r="U1291" s="48">
        <f t="shared" si="265"/>
        <v>20605</v>
      </c>
      <c r="V1291" s="48">
        <f t="shared" si="266"/>
        <v>39571</v>
      </c>
      <c r="W1291" s="48">
        <f t="shared" si="267"/>
        <v>19260</v>
      </c>
      <c r="X1291" s="48">
        <f t="shared" si="268"/>
        <v>270</v>
      </c>
      <c r="Y1291" s="48">
        <f t="shared" si="269"/>
        <v>591.01</v>
      </c>
      <c r="Z1291" s="48">
        <f t="shared" si="270"/>
        <v>59.100999999999999</v>
      </c>
      <c r="AA1291" s="48">
        <f t="shared" si="271"/>
        <v>597.51111000000003</v>
      </c>
      <c r="AB1291" s="42">
        <f t="shared" si="272"/>
        <v>60348.622110000004</v>
      </c>
    </row>
    <row r="1292" spans="1:28" x14ac:dyDescent="0.25">
      <c r="A1292" s="41">
        <v>45427</v>
      </c>
      <c r="B1292" s="44" t="str">
        <f t="shared" si="261"/>
        <v>May</v>
      </c>
      <c r="C1292" s="16" t="s">
        <v>113</v>
      </c>
      <c r="D1292" s="16"/>
      <c r="E1292" s="16" t="s">
        <v>147</v>
      </c>
      <c r="F1292" s="16" t="s">
        <v>216</v>
      </c>
      <c r="G1292" s="20" t="str">
        <f>IFERROR(VLOOKUP(F1292,Sheet2!A:F,2,0),"")</f>
        <v>Jugni Saunfi</v>
      </c>
      <c r="H1292" s="44">
        <f>IFERROR(VLOOKUP(F1292,Sheet2!A:G,7,0),"")</f>
        <v>50</v>
      </c>
      <c r="I1292" s="56">
        <f t="shared" si="273"/>
        <v>450</v>
      </c>
      <c r="J1292" s="17">
        <v>71</v>
      </c>
      <c r="K1292" s="21">
        <v>0</v>
      </c>
      <c r="L1292" s="21">
        <v>60</v>
      </c>
      <c r="M1292" s="21">
        <v>40</v>
      </c>
      <c r="N1292" s="19">
        <f t="shared" si="262"/>
        <v>100</v>
      </c>
      <c r="O1292" s="20">
        <v>1</v>
      </c>
      <c r="P1292" s="20">
        <f>IFERROR(VLOOKUP(F1292,Sheet2!$A:$F,4,0),"")</f>
        <v>919.43</v>
      </c>
      <c r="Q1292" s="20">
        <f>IFERROR(VLOOKUP(F1292,Sheet2!$A:$F,5,0),"")</f>
        <v>948.3</v>
      </c>
      <c r="R1292" s="20">
        <f>IFERROR(VLOOKUP(F1292,Sheet2!$A:$F,6,0),"")</f>
        <v>1030.25</v>
      </c>
      <c r="S1292" s="48">
        <f t="shared" si="263"/>
        <v>0</v>
      </c>
      <c r="T1292" s="48">
        <f t="shared" si="264"/>
        <v>56898</v>
      </c>
      <c r="U1292" s="48">
        <f t="shared" si="265"/>
        <v>41210</v>
      </c>
      <c r="V1292" s="48">
        <f t="shared" si="266"/>
        <v>98108</v>
      </c>
      <c r="W1292" s="48">
        <f t="shared" si="267"/>
        <v>48150</v>
      </c>
      <c r="X1292" s="48">
        <f t="shared" si="268"/>
        <v>675</v>
      </c>
      <c r="Y1292" s="48">
        <f t="shared" si="269"/>
        <v>1469.33</v>
      </c>
      <c r="Z1292" s="48">
        <f t="shared" si="270"/>
        <v>146.93299999999999</v>
      </c>
      <c r="AA1292" s="48">
        <f t="shared" si="271"/>
        <v>1485.4926299999997</v>
      </c>
      <c r="AB1292" s="42">
        <f t="shared" si="272"/>
        <v>150034.75562999997</v>
      </c>
    </row>
    <row r="1293" spans="1:28" x14ac:dyDescent="0.25">
      <c r="A1293" s="41">
        <v>45427</v>
      </c>
      <c r="B1293" s="44" t="str">
        <f t="shared" si="261"/>
        <v>May</v>
      </c>
      <c r="C1293" s="16" t="s">
        <v>113</v>
      </c>
      <c r="D1293" s="16"/>
      <c r="E1293" s="16" t="s">
        <v>147</v>
      </c>
      <c r="F1293" s="16" t="s">
        <v>223</v>
      </c>
      <c r="G1293" s="20" t="str">
        <f>IFERROR(VLOOKUP(F1293,Sheet2!A:F,2,0),"")</f>
        <v>Jalwa Mota Santra</v>
      </c>
      <c r="H1293" s="44">
        <f>IFERROR(VLOOKUP(F1293,Sheet2!A:G,7,0),"")</f>
        <v>50</v>
      </c>
      <c r="I1293" s="56">
        <f t="shared" si="273"/>
        <v>180</v>
      </c>
      <c r="J1293" s="17">
        <v>71</v>
      </c>
      <c r="K1293" s="21">
        <v>0</v>
      </c>
      <c r="L1293" s="21">
        <v>20</v>
      </c>
      <c r="M1293" s="21">
        <v>20</v>
      </c>
      <c r="N1293" s="19">
        <f t="shared" si="262"/>
        <v>40</v>
      </c>
      <c r="O1293" s="20">
        <v>1</v>
      </c>
      <c r="P1293" s="20">
        <f>IFERROR(VLOOKUP(F1293,Sheet2!$A:$F,4,0),"")</f>
        <v>919.43</v>
      </c>
      <c r="Q1293" s="20">
        <f>IFERROR(VLOOKUP(F1293,Sheet2!$A:$F,5,0),"")</f>
        <v>948.3</v>
      </c>
      <c r="R1293" s="20">
        <f>IFERROR(VLOOKUP(F1293,Sheet2!$A:$F,6,0),"")</f>
        <v>1030.25</v>
      </c>
      <c r="S1293" s="48">
        <f t="shared" si="263"/>
        <v>0</v>
      </c>
      <c r="T1293" s="48">
        <f t="shared" si="264"/>
        <v>18966</v>
      </c>
      <c r="U1293" s="48">
        <f t="shared" si="265"/>
        <v>20605</v>
      </c>
      <c r="V1293" s="48">
        <f t="shared" si="266"/>
        <v>39571</v>
      </c>
      <c r="W1293" s="48">
        <f t="shared" si="267"/>
        <v>19260</v>
      </c>
      <c r="X1293" s="48">
        <f t="shared" si="268"/>
        <v>270</v>
      </c>
      <c r="Y1293" s="48">
        <f t="shared" si="269"/>
        <v>591.01</v>
      </c>
      <c r="Z1293" s="48">
        <f t="shared" si="270"/>
        <v>59.100999999999999</v>
      </c>
      <c r="AA1293" s="48">
        <f t="shared" si="271"/>
        <v>597.51111000000003</v>
      </c>
      <c r="AB1293" s="42">
        <f t="shared" si="272"/>
        <v>60348.622110000004</v>
      </c>
    </row>
    <row r="1294" spans="1:28" x14ac:dyDescent="0.25">
      <c r="A1294" s="41">
        <v>45427</v>
      </c>
      <c r="B1294" s="44" t="str">
        <f t="shared" si="261"/>
        <v>May</v>
      </c>
      <c r="C1294" s="16" t="s">
        <v>113</v>
      </c>
      <c r="D1294" s="16"/>
      <c r="E1294" s="16" t="s">
        <v>147</v>
      </c>
      <c r="F1294" s="16" t="s">
        <v>216</v>
      </c>
      <c r="G1294" s="20" t="str">
        <f>IFERROR(VLOOKUP(F1294,Sheet2!A:F,2,0),"")</f>
        <v>Jugni Saunfi</v>
      </c>
      <c r="H1294" s="44">
        <f>IFERROR(VLOOKUP(F1294,Sheet2!A:G,7,0),"")</f>
        <v>50</v>
      </c>
      <c r="I1294" s="56">
        <f t="shared" si="273"/>
        <v>450</v>
      </c>
      <c r="J1294" s="17">
        <v>72</v>
      </c>
      <c r="K1294" s="21">
        <v>0</v>
      </c>
      <c r="L1294" s="21">
        <v>60</v>
      </c>
      <c r="M1294" s="21">
        <v>40</v>
      </c>
      <c r="N1294" s="19">
        <f t="shared" si="262"/>
        <v>100</v>
      </c>
      <c r="O1294" s="20">
        <v>1</v>
      </c>
      <c r="P1294" s="20">
        <f>IFERROR(VLOOKUP(F1294,Sheet2!$A:$F,4,0),"")</f>
        <v>919.43</v>
      </c>
      <c r="Q1294" s="20">
        <f>IFERROR(VLOOKUP(F1294,Sheet2!$A:$F,5,0),"")</f>
        <v>948.3</v>
      </c>
      <c r="R1294" s="20">
        <f>IFERROR(VLOOKUP(F1294,Sheet2!$A:$F,6,0),"")</f>
        <v>1030.25</v>
      </c>
      <c r="S1294" s="48">
        <f t="shared" si="263"/>
        <v>0</v>
      </c>
      <c r="T1294" s="48">
        <f t="shared" si="264"/>
        <v>56898</v>
      </c>
      <c r="U1294" s="48">
        <f t="shared" si="265"/>
        <v>41210</v>
      </c>
      <c r="V1294" s="48">
        <f t="shared" si="266"/>
        <v>98108</v>
      </c>
      <c r="W1294" s="48">
        <f t="shared" si="267"/>
        <v>48150</v>
      </c>
      <c r="X1294" s="48">
        <f t="shared" si="268"/>
        <v>675</v>
      </c>
      <c r="Y1294" s="48">
        <f t="shared" si="269"/>
        <v>1469.33</v>
      </c>
      <c r="Z1294" s="48">
        <f t="shared" si="270"/>
        <v>146.93299999999999</v>
      </c>
      <c r="AA1294" s="48">
        <f t="shared" si="271"/>
        <v>1485.4926299999997</v>
      </c>
      <c r="AB1294" s="42">
        <f t="shared" si="272"/>
        <v>150034.75562999997</v>
      </c>
    </row>
    <row r="1295" spans="1:28" x14ac:dyDescent="0.25">
      <c r="A1295" s="41">
        <v>45427</v>
      </c>
      <c r="B1295" s="44" t="str">
        <f t="shared" si="261"/>
        <v>May</v>
      </c>
      <c r="C1295" s="16" t="s">
        <v>113</v>
      </c>
      <c r="D1295" s="16"/>
      <c r="E1295" s="16" t="s">
        <v>147</v>
      </c>
      <c r="F1295" s="16" t="s">
        <v>223</v>
      </c>
      <c r="G1295" s="20" t="str">
        <f>IFERROR(VLOOKUP(F1295,Sheet2!A:F,2,0),"")</f>
        <v>Jalwa Mota Santra</v>
      </c>
      <c r="H1295" s="44">
        <f>IFERROR(VLOOKUP(F1295,Sheet2!A:G,7,0),"")</f>
        <v>50</v>
      </c>
      <c r="I1295" s="56">
        <f t="shared" si="273"/>
        <v>180</v>
      </c>
      <c r="J1295" s="17">
        <v>72</v>
      </c>
      <c r="K1295" s="21">
        <v>0</v>
      </c>
      <c r="L1295" s="21">
        <v>20</v>
      </c>
      <c r="M1295" s="21">
        <v>20</v>
      </c>
      <c r="N1295" s="19">
        <f t="shared" si="262"/>
        <v>40</v>
      </c>
      <c r="O1295" s="20">
        <v>1</v>
      </c>
      <c r="P1295" s="20">
        <f>IFERROR(VLOOKUP(F1295,Sheet2!$A:$F,4,0),"")</f>
        <v>919.43</v>
      </c>
      <c r="Q1295" s="20">
        <f>IFERROR(VLOOKUP(F1295,Sheet2!$A:$F,5,0),"")</f>
        <v>948.3</v>
      </c>
      <c r="R1295" s="20">
        <f>IFERROR(VLOOKUP(F1295,Sheet2!$A:$F,6,0),"")</f>
        <v>1030.25</v>
      </c>
      <c r="S1295" s="48">
        <f t="shared" si="263"/>
        <v>0</v>
      </c>
      <c r="T1295" s="48">
        <f t="shared" si="264"/>
        <v>18966</v>
      </c>
      <c r="U1295" s="48">
        <f t="shared" si="265"/>
        <v>20605</v>
      </c>
      <c r="V1295" s="48">
        <f t="shared" si="266"/>
        <v>39571</v>
      </c>
      <c r="W1295" s="48">
        <f t="shared" si="267"/>
        <v>19260</v>
      </c>
      <c r="X1295" s="48">
        <f t="shared" si="268"/>
        <v>270</v>
      </c>
      <c r="Y1295" s="48">
        <f t="shared" si="269"/>
        <v>591.01</v>
      </c>
      <c r="Z1295" s="48">
        <f t="shared" si="270"/>
        <v>59.100999999999999</v>
      </c>
      <c r="AA1295" s="48">
        <f t="shared" si="271"/>
        <v>597.51111000000003</v>
      </c>
      <c r="AB1295" s="42">
        <f t="shared" si="272"/>
        <v>60348.622110000004</v>
      </c>
    </row>
    <row r="1296" spans="1:28" x14ac:dyDescent="0.25">
      <c r="A1296" s="41">
        <v>45427</v>
      </c>
      <c r="B1296" s="44" t="str">
        <f t="shared" si="261"/>
        <v>May</v>
      </c>
      <c r="C1296" s="16" t="s">
        <v>113</v>
      </c>
      <c r="D1296" s="16"/>
      <c r="E1296" s="16" t="s">
        <v>147</v>
      </c>
      <c r="F1296" s="16" t="s">
        <v>216</v>
      </c>
      <c r="G1296" s="20" t="str">
        <f>IFERROR(VLOOKUP(F1296,Sheet2!A:F,2,0),"")</f>
        <v>Jugni Saunfi</v>
      </c>
      <c r="H1296" s="44">
        <f>IFERROR(VLOOKUP(F1296,Sheet2!A:G,7,0),"")</f>
        <v>50</v>
      </c>
      <c r="I1296" s="56">
        <f t="shared" si="273"/>
        <v>450</v>
      </c>
      <c r="J1296" s="17">
        <v>73</v>
      </c>
      <c r="K1296" s="21">
        <v>0</v>
      </c>
      <c r="L1296" s="21">
        <v>60</v>
      </c>
      <c r="M1296" s="21">
        <v>40</v>
      </c>
      <c r="N1296" s="19">
        <f t="shared" si="262"/>
        <v>100</v>
      </c>
      <c r="O1296" s="20">
        <v>1</v>
      </c>
      <c r="P1296" s="20">
        <f>IFERROR(VLOOKUP(F1296,Sheet2!$A:$F,4,0),"")</f>
        <v>919.43</v>
      </c>
      <c r="Q1296" s="20">
        <f>IFERROR(VLOOKUP(F1296,Sheet2!$A:$F,5,0),"")</f>
        <v>948.3</v>
      </c>
      <c r="R1296" s="20">
        <f>IFERROR(VLOOKUP(F1296,Sheet2!$A:$F,6,0),"")</f>
        <v>1030.25</v>
      </c>
      <c r="S1296" s="48">
        <f t="shared" si="263"/>
        <v>0</v>
      </c>
      <c r="T1296" s="48">
        <f t="shared" si="264"/>
        <v>56898</v>
      </c>
      <c r="U1296" s="48">
        <f t="shared" si="265"/>
        <v>41210</v>
      </c>
      <c r="V1296" s="48">
        <f t="shared" si="266"/>
        <v>98108</v>
      </c>
      <c r="W1296" s="48">
        <f t="shared" si="267"/>
        <v>48150</v>
      </c>
      <c r="X1296" s="48">
        <f t="shared" si="268"/>
        <v>675</v>
      </c>
      <c r="Y1296" s="48">
        <f t="shared" si="269"/>
        <v>1469.33</v>
      </c>
      <c r="Z1296" s="48">
        <f t="shared" si="270"/>
        <v>146.93299999999999</v>
      </c>
      <c r="AA1296" s="48">
        <f t="shared" si="271"/>
        <v>1485.4926299999997</v>
      </c>
      <c r="AB1296" s="42">
        <f t="shared" si="272"/>
        <v>150034.75562999997</v>
      </c>
    </row>
    <row r="1297" spans="1:28" x14ac:dyDescent="0.25">
      <c r="A1297" s="41">
        <v>45427</v>
      </c>
      <c r="B1297" s="44" t="str">
        <f t="shared" si="261"/>
        <v>May</v>
      </c>
      <c r="C1297" s="16" t="s">
        <v>113</v>
      </c>
      <c r="D1297" s="16"/>
      <c r="E1297" s="16" t="s">
        <v>147</v>
      </c>
      <c r="F1297" s="16" t="s">
        <v>223</v>
      </c>
      <c r="G1297" s="20" t="str">
        <f>IFERROR(VLOOKUP(F1297,Sheet2!A:F,2,0),"")</f>
        <v>Jalwa Mota Santra</v>
      </c>
      <c r="H1297" s="44">
        <f>IFERROR(VLOOKUP(F1297,Sheet2!A:G,7,0),"")</f>
        <v>50</v>
      </c>
      <c r="I1297" s="56">
        <f t="shared" si="273"/>
        <v>180</v>
      </c>
      <c r="J1297" s="17">
        <v>73</v>
      </c>
      <c r="K1297" s="21">
        <v>0</v>
      </c>
      <c r="L1297" s="21">
        <v>20</v>
      </c>
      <c r="M1297" s="21">
        <v>20</v>
      </c>
      <c r="N1297" s="19">
        <f t="shared" si="262"/>
        <v>40</v>
      </c>
      <c r="O1297" s="20">
        <v>1</v>
      </c>
      <c r="P1297" s="20">
        <f>IFERROR(VLOOKUP(F1297,Sheet2!$A:$F,4,0),"")</f>
        <v>919.43</v>
      </c>
      <c r="Q1297" s="20">
        <f>IFERROR(VLOOKUP(F1297,Sheet2!$A:$F,5,0),"")</f>
        <v>948.3</v>
      </c>
      <c r="R1297" s="20">
        <f>IFERROR(VLOOKUP(F1297,Sheet2!$A:$F,6,0),"")</f>
        <v>1030.25</v>
      </c>
      <c r="S1297" s="48">
        <f t="shared" si="263"/>
        <v>0</v>
      </c>
      <c r="T1297" s="48">
        <f t="shared" si="264"/>
        <v>18966</v>
      </c>
      <c r="U1297" s="48">
        <f t="shared" si="265"/>
        <v>20605</v>
      </c>
      <c r="V1297" s="48">
        <f t="shared" si="266"/>
        <v>39571</v>
      </c>
      <c r="W1297" s="48">
        <f t="shared" si="267"/>
        <v>19260</v>
      </c>
      <c r="X1297" s="48">
        <f t="shared" si="268"/>
        <v>270</v>
      </c>
      <c r="Y1297" s="48">
        <f t="shared" si="269"/>
        <v>591.01</v>
      </c>
      <c r="Z1297" s="48">
        <f t="shared" si="270"/>
        <v>59.100999999999999</v>
      </c>
      <c r="AA1297" s="48">
        <f t="shared" si="271"/>
        <v>597.51111000000003</v>
      </c>
      <c r="AB1297" s="42">
        <f t="shared" si="272"/>
        <v>60348.622110000004</v>
      </c>
    </row>
    <row r="1298" spans="1:28" x14ac:dyDescent="0.25">
      <c r="A1298" s="41">
        <v>45427</v>
      </c>
      <c r="B1298" s="44" t="str">
        <f t="shared" si="261"/>
        <v>May</v>
      </c>
      <c r="C1298" s="16" t="s">
        <v>113</v>
      </c>
      <c r="D1298" s="16"/>
      <c r="E1298" s="16" t="s">
        <v>147</v>
      </c>
      <c r="F1298" s="16" t="s">
        <v>216</v>
      </c>
      <c r="G1298" s="20" t="str">
        <f>IFERROR(VLOOKUP(F1298,Sheet2!A:F,2,0),"")</f>
        <v>Jugni Saunfi</v>
      </c>
      <c r="H1298" s="44">
        <f>IFERROR(VLOOKUP(F1298,Sheet2!A:G,7,0),"")</f>
        <v>50</v>
      </c>
      <c r="I1298" s="56">
        <f t="shared" si="273"/>
        <v>900</v>
      </c>
      <c r="J1298" s="17">
        <v>74</v>
      </c>
      <c r="K1298" s="21">
        <v>0</v>
      </c>
      <c r="L1298" s="21">
        <v>120</v>
      </c>
      <c r="M1298" s="21">
        <v>80</v>
      </c>
      <c r="N1298" s="19">
        <f t="shared" si="262"/>
        <v>200</v>
      </c>
      <c r="O1298" s="20">
        <v>1</v>
      </c>
      <c r="P1298" s="20">
        <f>IFERROR(VLOOKUP(F1298,Sheet2!$A:$F,4,0),"")</f>
        <v>919.43</v>
      </c>
      <c r="Q1298" s="20">
        <f>IFERROR(VLOOKUP(F1298,Sheet2!$A:$F,5,0),"")</f>
        <v>948.3</v>
      </c>
      <c r="R1298" s="20">
        <f>IFERROR(VLOOKUP(F1298,Sheet2!$A:$F,6,0),"")</f>
        <v>1030.25</v>
      </c>
      <c r="S1298" s="48">
        <f t="shared" si="263"/>
        <v>0</v>
      </c>
      <c r="T1298" s="48">
        <f t="shared" si="264"/>
        <v>113796</v>
      </c>
      <c r="U1298" s="48">
        <f t="shared" si="265"/>
        <v>82420</v>
      </c>
      <c r="V1298" s="48">
        <f t="shared" si="266"/>
        <v>196216</v>
      </c>
      <c r="W1298" s="48">
        <f t="shared" si="267"/>
        <v>96300</v>
      </c>
      <c r="X1298" s="48">
        <f t="shared" si="268"/>
        <v>1350</v>
      </c>
      <c r="Y1298" s="48">
        <f t="shared" si="269"/>
        <v>2938.66</v>
      </c>
      <c r="Z1298" s="48">
        <f t="shared" si="270"/>
        <v>293.86599999999999</v>
      </c>
      <c r="AA1298" s="48">
        <f t="shared" si="271"/>
        <v>2970.9852599999995</v>
      </c>
      <c r="AB1298" s="42">
        <f t="shared" si="272"/>
        <v>300069.51125999994</v>
      </c>
    </row>
    <row r="1299" spans="1:28" x14ac:dyDescent="0.25">
      <c r="A1299" s="41">
        <v>45427</v>
      </c>
      <c r="B1299" s="44" t="str">
        <f t="shared" si="261"/>
        <v>May</v>
      </c>
      <c r="C1299" s="16" t="s">
        <v>113</v>
      </c>
      <c r="D1299" s="16"/>
      <c r="E1299" s="16" t="s">
        <v>147</v>
      </c>
      <c r="F1299" s="16" t="s">
        <v>223</v>
      </c>
      <c r="G1299" s="20" t="str">
        <f>IFERROR(VLOOKUP(F1299,Sheet2!A:F,2,0),"")</f>
        <v>Jalwa Mota Santra</v>
      </c>
      <c r="H1299" s="44">
        <f>IFERROR(VLOOKUP(F1299,Sheet2!A:G,7,0),"")</f>
        <v>50</v>
      </c>
      <c r="I1299" s="56">
        <f t="shared" si="273"/>
        <v>180</v>
      </c>
      <c r="J1299" s="17">
        <v>74</v>
      </c>
      <c r="K1299" s="21">
        <v>0</v>
      </c>
      <c r="L1299" s="21">
        <v>20</v>
      </c>
      <c r="M1299" s="21">
        <v>20</v>
      </c>
      <c r="N1299" s="19">
        <f t="shared" si="262"/>
        <v>40</v>
      </c>
      <c r="O1299" s="20">
        <v>1</v>
      </c>
      <c r="P1299" s="20">
        <f>IFERROR(VLOOKUP(F1299,Sheet2!$A:$F,4,0),"")</f>
        <v>919.43</v>
      </c>
      <c r="Q1299" s="20">
        <f>IFERROR(VLOOKUP(F1299,Sheet2!$A:$F,5,0),"")</f>
        <v>948.3</v>
      </c>
      <c r="R1299" s="20">
        <f>IFERROR(VLOOKUP(F1299,Sheet2!$A:$F,6,0),"")</f>
        <v>1030.25</v>
      </c>
      <c r="S1299" s="48">
        <f t="shared" si="263"/>
        <v>0</v>
      </c>
      <c r="T1299" s="48">
        <f t="shared" si="264"/>
        <v>18966</v>
      </c>
      <c r="U1299" s="48">
        <f t="shared" si="265"/>
        <v>20605</v>
      </c>
      <c r="V1299" s="48">
        <f t="shared" si="266"/>
        <v>39571</v>
      </c>
      <c r="W1299" s="48">
        <f t="shared" si="267"/>
        <v>19260</v>
      </c>
      <c r="X1299" s="48">
        <f t="shared" si="268"/>
        <v>270</v>
      </c>
      <c r="Y1299" s="48">
        <f t="shared" si="269"/>
        <v>591.01</v>
      </c>
      <c r="Z1299" s="48">
        <f t="shared" si="270"/>
        <v>59.100999999999999</v>
      </c>
      <c r="AA1299" s="48">
        <f t="shared" si="271"/>
        <v>597.51111000000003</v>
      </c>
      <c r="AB1299" s="42">
        <f t="shared" si="272"/>
        <v>60348.622110000004</v>
      </c>
    </row>
    <row r="1300" spans="1:28" x14ac:dyDescent="0.25">
      <c r="A1300" s="41">
        <v>45427</v>
      </c>
      <c r="B1300" s="44" t="str">
        <f t="shared" si="261"/>
        <v>May</v>
      </c>
      <c r="C1300" s="16" t="s">
        <v>113</v>
      </c>
      <c r="D1300" s="16"/>
      <c r="E1300" s="16" t="s">
        <v>147</v>
      </c>
      <c r="F1300" s="16" t="s">
        <v>216</v>
      </c>
      <c r="G1300" s="20" t="str">
        <f>IFERROR(VLOOKUP(F1300,Sheet2!A:F,2,0),"")</f>
        <v>Jugni Saunfi</v>
      </c>
      <c r="H1300" s="44">
        <f>IFERROR(VLOOKUP(F1300,Sheet2!A:G,7,0),"")</f>
        <v>50</v>
      </c>
      <c r="I1300" s="56">
        <f t="shared" si="273"/>
        <v>810</v>
      </c>
      <c r="J1300" s="17">
        <v>75</v>
      </c>
      <c r="K1300" s="21">
        <v>0</v>
      </c>
      <c r="L1300" s="21">
        <v>100</v>
      </c>
      <c r="M1300" s="21">
        <v>80</v>
      </c>
      <c r="N1300" s="19">
        <f t="shared" si="262"/>
        <v>180</v>
      </c>
      <c r="O1300" s="20">
        <v>1</v>
      </c>
      <c r="P1300" s="20">
        <f>IFERROR(VLOOKUP(F1300,Sheet2!$A:$F,4,0),"")</f>
        <v>919.43</v>
      </c>
      <c r="Q1300" s="20">
        <f>IFERROR(VLOOKUP(F1300,Sheet2!$A:$F,5,0),"")</f>
        <v>948.3</v>
      </c>
      <c r="R1300" s="20">
        <f>IFERROR(VLOOKUP(F1300,Sheet2!$A:$F,6,0),"")</f>
        <v>1030.25</v>
      </c>
      <c r="S1300" s="48">
        <f t="shared" si="263"/>
        <v>0</v>
      </c>
      <c r="T1300" s="48">
        <f t="shared" si="264"/>
        <v>94830</v>
      </c>
      <c r="U1300" s="48">
        <f t="shared" si="265"/>
        <v>82420</v>
      </c>
      <c r="V1300" s="48">
        <f t="shared" si="266"/>
        <v>177250</v>
      </c>
      <c r="W1300" s="48">
        <f t="shared" si="267"/>
        <v>86670</v>
      </c>
      <c r="X1300" s="48">
        <f t="shared" si="268"/>
        <v>1215</v>
      </c>
      <c r="Y1300" s="48">
        <f t="shared" si="269"/>
        <v>2651.35</v>
      </c>
      <c r="Z1300" s="48">
        <f t="shared" si="270"/>
        <v>265.13499999999999</v>
      </c>
      <c r="AA1300" s="48">
        <f t="shared" si="271"/>
        <v>2680.51485</v>
      </c>
      <c r="AB1300" s="42">
        <f t="shared" si="272"/>
        <v>270731.99984999996</v>
      </c>
    </row>
    <row r="1301" spans="1:28" x14ac:dyDescent="0.25">
      <c r="A1301" s="41">
        <v>45427</v>
      </c>
      <c r="B1301" s="44" t="str">
        <f t="shared" si="261"/>
        <v>May</v>
      </c>
      <c r="C1301" s="16" t="s">
        <v>113</v>
      </c>
      <c r="D1301" s="16"/>
      <c r="E1301" s="16" t="s">
        <v>147</v>
      </c>
      <c r="F1301" s="16" t="s">
        <v>223</v>
      </c>
      <c r="G1301" s="20" t="str">
        <f>IFERROR(VLOOKUP(F1301,Sheet2!A:F,2,0),"")</f>
        <v>Jalwa Mota Santra</v>
      </c>
      <c r="H1301" s="44">
        <f>IFERROR(VLOOKUP(F1301,Sheet2!A:G,7,0),"")</f>
        <v>50</v>
      </c>
      <c r="I1301" s="56">
        <f t="shared" si="273"/>
        <v>360</v>
      </c>
      <c r="J1301" s="17">
        <v>75</v>
      </c>
      <c r="K1301" s="21">
        <v>0</v>
      </c>
      <c r="L1301" s="21">
        <v>40</v>
      </c>
      <c r="M1301" s="21">
        <v>40</v>
      </c>
      <c r="N1301" s="19">
        <f t="shared" si="262"/>
        <v>80</v>
      </c>
      <c r="O1301" s="20">
        <v>1</v>
      </c>
      <c r="P1301" s="20">
        <f>IFERROR(VLOOKUP(F1301,Sheet2!$A:$F,4,0),"")</f>
        <v>919.43</v>
      </c>
      <c r="Q1301" s="20">
        <f>IFERROR(VLOOKUP(F1301,Sheet2!$A:$F,5,0),"")</f>
        <v>948.3</v>
      </c>
      <c r="R1301" s="20">
        <f>IFERROR(VLOOKUP(F1301,Sheet2!$A:$F,6,0),"")</f>
        <v>1030.25</v>
      </c>
      <c r="S1301" s="48">
        <f t="shared" si="263"/>
        <v>0</v>
      </c>
      <c r="T1301" s="48">
        <f t="shared" si="264"/>
        <v>37932</v>
      </c>
      <c r="U1301" s="48">
        <f t="shared" si="265"/>
        <v>41210</v>
      </c>
      <c r="V1301" s="48">
        <f t="shared" si="266"/>
        <v>79142</v>
      </c>
      <c r="W1301" s="48">
        <f t="shared" si="267"/>
        <v>38520</v>
      </c>
      <c r="X1301" s="48">
        <f t="shared" si="268"/>
        <v>540</v>
      </c>
      <c r="Y1301" s="48">
        <f t="shared" si="269"/>
        <v>1182.02</v>
      </c>
      <c r="Z1301" s="48">
        <f t="shared" si="270"/>
        <v>118.202</v>
      </c>
      <c r="AA1301" s="48">
        <f t="shared" si="271"/>
        <v>1195.0222200000001</v>
      </c>
      <c r="AB1301" s="42">
        <f t="shared" si="272"/>
        <v>120697.24422000001</v>
      </c>
    </row>
    <row r="1302" spans="1:28" x14ac:dyDescent="0.25">
      <c r="A1302" s="41">
        <v>45427</v>
      </c>
      <c r="B1302" s="44" t="str">
        <f t="shared" si="261"/>
        <v>May</v>
      </c>
      <c r="C1302" s="16" t="s">
        <v>113</v>
      </c>
      <c r="D1302" s="16"/>
      <c r="E1302" s="16" t="s">
        <v>147</v>
      </c>
      <c r="F1302" s="16" t="s">
        <v>216</v>
      </c>
      <c r="G1302" s="20" t="str">
        <f>IFERROR(VLOOKUP(F1302,Sheet2!A:F,2,0),"")</f>
        <v>Jugni Saunfi</v>
      </c>
      <c r="H1302" s="44">
        <f>IFERROR(VLOOKUP(F1302,Sheet2!A:G,7,0),"")</f>
        <v>50</v>
      </c>
      <c r="I1302" s="56">
        <f t="shared" si="273"/>
        <v>315</v>
      </c>
      <c r="J1302" s="17">
        <v>76</v>
      </c>
      <c r="K1302" s="21">
        <v>0</v>
      </c>
      <c r="L1302" s="21">
        <v>40</v>
      </c>
      <c r="M1302" s="21">
        <v>30</v>
      </c>
      <c r="N1302" s="19">
        <f t="shared" si="262"/>
        <v>70</v>
      </c>
      <c r="O1302" s="20">
        <v>1</v>
      </c>
      <c r="P1302" s="20">
        <f>IFERROR(VLOOKUP(F1302,Sheet2!$A:$F,4,0),"")</f>
        <v>919.43</v>
      </c>
      <c r="Q1302" s="20">
        <f>IFERROR(VLOOKUP(F1302,Sheet2!$A:$F,5,0),"")</f>
        <v>948.3</v>
      </c>
      <c r="R1302" s="20">
        <f>IFERROR(VLOOKUP(F1302,Sheet2!$A:$F,6,0),"")</f>
        <v>1030.25</v>
      </c>
      <c r="S1302" s="48">
        <f t="shared" si="263"/>
        <v>0</v>
      </c>
      <c r="T1302" s="48">
        <f t="shared" si="264"/>
        <v>37932</v>
      </c>
      <c r="U1302" s="48">
        <f t="shared" si="265"/>
        <v>30907.5</v>
      </c>
      <c r="V1302" s="48">
        <f t="shared" si="266"/>
        <v>68839.5</v>
      </c>
      <c r="W1302" s="48">
        <f t="shared" si="267"/>
        <v>33705</v>
      </c>
      <c r="X1302" s="48">
        <f t="shared" si="268"/>
        <v>472.5</v>
      </c>
      <c r="Y1302" s="48">
        <f t="shared" si="269"/>
        <v>1030.17</v>
      </c>
      <c r="Z1302" s="48">
        <f t="shared" si="270"/>
        <v>103.01700000000001</v>
      </c>
      <c r="AA1302" s="48">
        <f t="shared" si="271"/>
        <v>1041.5018700000001</v>
      </c>
      <c r="AB1302" s="42">
        <f t="shared" si="272"/>
        <v>105191.68887000001</v>
      </c>
    </row>
    <row r="1303" spans="1:28" x14ac:dyDescent="0.25">
      <c r="A1303" s="41">
        <v>45427</v>
      </c>
      <c r="B1303" s="44" t="str">
        <f t="shared" si="261"/>
        <v>May</v>
      </c>
      <c r="C1303" s="16" t="s">
        <v>113</v>
      </c>
      <c r="D1303" s="16"/>
      <c r="E1303" s="16" t="s">
        <v>147</v>
      </c>
      <c r="F1303" s="16" t="s">
        <v>223</v>
      </c>
      <c r="G1303" s="20" t="str">
        <f>IFERROR(VLOOKUP(F1303,Sheet2!A:F,2,0),"")</f>
        <v>Jalwa Mota Santra</v>
      </c>
      <c r="H1303" s="44">
        <f>IFERROR(VLOOKUP(F1303,Sheet2!A:G,7,0),"")</f>
        <v>50</v>
      </c>
      <c r="I1303" s="56">
        <f t="shared" si="273"/>
        <v>180</v>
      </c>
      <c r="J1303" s="17">
        <v>76</v>
      </c>
      <c r="K1303" s="21">
        <v>0</v>
      </c>
      <c r="L1303" s="21">
        <v>20</v>
      </c>
      <c r="M1303" s="21">
        <v>20</v>
      </c>
      <c r="N1303" s="19">
        <f t="shared" si="262"/>
        <v>40</v>
      </c>
      <c r="O1303" s="20">
        <v>1</v>
      </c>
      <c r="P1303" s="20">
        <f>IFERROR(VLOOKUP(F1303,Sheet2!$A:$F,4,0),"")</f>
        <v>919.43</v>
      </c>
      <c r="Q1303" s="20">
        <f>IFERROR(VLOOKUP(F1303,Sheet2!$A:$F,5,0),"")</f>
        <v>948.3</v>
      </c>
      <c r="R1303" s="20">
        <f>IFERROR(VLOOKUP(F1303,Sheet2!$A:$F,6,0),"")</f>
        <v>1030.25</v>
      </c>
      <c r="S1303" s="48">
        <f t="shared" si="263"/>
        <v>0</v>
      </c>
      <c r="T1303" s="48">
        <f t="shared" si="264"/>
        <v>18966</v>
      </c>
      <c r="U1303" s="48">
        <f t="shared" si="265"/>
        <v>20605</v>
      </c>
      <c r="V1303" s="48">
        <f t="shared" si="266"/>
        <v>39571</v>
      </c>
      <c r="W1303" s="48">
        <f t="shared" si="267"/>
        <v>19260</v>
      </c>
      <c r="X1303" s="48">
        <f t="shared" si="268"/>
        <v>270</v>
      </c>
      <c r="Y1303" s="48">
        <f t="shared" si="269"/>
        <v>591.01</v>
      </c>
      <c r="Z1303" s="48">
        <f t="shared" si="270"/>
        <v>59.100999999999999</v>
      </c>
      <c r="AA1303" s="48">
        <f t="shared" si="271"/>
        <v>597.51111000000003</v>
      </c>
      <c r="AB1303" s="42">
        <f t="shared" si="272"/>
        <v>60348.622110000004</v>
      </c>
    </row>
    <row r="1304" spans="1:28" x14ac:dyDescent="0.25">
      <c r="A1304" s="41">
        <v>45427</v>
      </c>
      <c r="B1304" s="44" t="str">
        <f t="shared" si="261"/>
        <v>May</v>
      </c>
      <c r="C1304" s="16" t="s">
        <v>113</v>
      </c>
      <c r="D1304" s="16"/>
      <c r="E1304" s="16" t="s">
        <v>147</v>
      </c>
      <c r="F1304" s="16" t="s">
        <v>216</v>
      </c>
      <c r="G1304" s="20" t="str">
        <f>IFERROR(VLOOKUP(F1304,Sheet2!A:F,2,0),"")</f>
        <v>Jugni Saunfi</v>
      </c>
      <c r="H1304" s="44">
        <f>IFERROR(VLOOKUP(F1304,Sheet2!A:G,7,0),"")</f>
        <v>50</v>
      </c>
      <c r="I1304" s="56">
        <f t="shared" si="273"/>
        <v>675</v>
      </c>
      <c r="J1304" s="17">
        <v>77</v>
      </c>
      <c r="K1304" s="21">
        <v>0</v>
      </c>
      <c r="L1304" s="21">
        <v>100</v>
      </c>
      <c r="M1304" s="21">
        <v>50</v>
      </c>
      <c r="N1304" s="19">
        <f t="shared" si="262"/>
        <v>150</v>
      </c>
      <c r="O1304" s="20">
        <v>1</v>
      </c>
      <c r="P1304" s="20">
        <f>IFERROR(VLOOKUP(F1304,Sheet2!$A:$F,4,0),"")</f>
        <v>919.43</v>
      </c>
      <c r="Q1304" s="20">
        <f>IFERROR(VLOOKUP(F1304,Sheet2!$A:$F,5,0),"")</f>
        <v>948.3</v>
      </c>
      <c r="R1304" s="20">
        <f>IFERROR(VLOOKUP(F1304,Sheet2!$A:$F,6,0),"")</f>
        <v>1030.25</v>
      </c>
      <c r="S1304" s="48">
        <f t="shared" si="263"/>
        <v>0</v>
      </c>
      <c r="T1304" s="48">
        <f t="shared" si="264"/>
        <v>94830</v>
      </c>
      <c r="U1304" s="48">
        <f t="shared" si="265"/>
        <v>51512.5</v>
      </c>
      <c r="V1304" s="48">
        <f t="shared" si="266"/>
        <v>146342.5</v>
      </c>
      <c r="W1304" s="48">
        <f t="shared" si="267"/>
        <v>72225</v>
      </c>
      <c r="X1304" s="48">
        <f t="shared" si="268"/>
        <v>1012.5</v>
      </c>
      <c r="Y1304" s="48">
        <f t="shared" si="269"/>
        <v>2195.8000000000002</v>
      </c>
      <c r="Z1304" s="48">
        <f t="shared" si="270"/>
        <v>219.58000000000004</v>
      </c>
      <c r="AA1304" s="48">
        <f t="shared" si="271"/>
        <v>2219.9537999999998</v>
      </c>
      <c r="AB1304" s="42">
        <f t="shared" si="272"/>
        <v>224215.33379999996</v>
      </c>
    </row>
    <row r="1305" spans="1:28" x14ac:dyDescent="0.25">
      <c r="A1305" s="41">
        <v>45427</v>
      </c>
      <c r="B1305" s="44" t="str">
        <f t="shared" si="261"/>
        <v>May</v>
      </c>
      <c r="C1305" s="16" t="s">
        <v>113</v>
      </c>
      <c r="D1305" s="16"/>
      <c r="E1305" s="16" t="s">
        <v>147</v>
      </c>
      <c r="F1305" s="16" t="s">
        <v>223</v>
      </c>
      <c r="G1305" s="20" t="str">
        <f>IFERROR(VLOOKUP(F1305,Sheet2!A:F,2,0),"")</f>
        <v>Jalwa Mota Santra</v>
      </c>
      <c r="H1305" s="44">
        <f>IFERROR(VLOOKUP(F1305,Sheet2!A:G,7,0),"")</f>
        <v>50</v>
      </c>
      <c r="I1305" s="56">
        <f t="shared" si="273"/>
        <v>360</v>
      </c>
      <c r="J1305" s="17">
        <v>77</v>
      </c>
      <c r="K1305" s="21">
        <v>0</v>
      </c>
      <c r="L1305" s="21">
        <v>40</v>
      </c>
      <c r="M1305" s="21">
        <v>40</v>
      </c>
      <c r="N1305" s="19">
        <f t="shared" si="262"/>
        <v>80</v>
      </c>
      <c r="O1305" s="20">
        <v>1</v>
      </c>
      <c r="P1305" s="20">
        <f>IFERROR(VLOOKUP(F1305,Sheet2!$A:$F,4,0),"")</f>
        <v>919.43</v>
      </c>
      <c r="Q1305" s="20">
        <f>IFERROR(VLOOKUP(F1305,Sheet2!$A:$F,5,0),"")</f>
        <v>948.3</v>
      </c>
      <c r="R1305" s="20">
        <f>IFERROR(VLOOKUP(F1305,Sheet2!$A:$F,6,0),"")</f>
        <v>1030.25</v>
      </c>
      <c r="S1305" s="48">
        <f t="shared" si="263"/>
        <v>0</v>
      </c>
      <c r="T1305" s="48">
        <f t="shared" si="264"/>
        <v>37932</v>
      </c>
      <c r="U1305" s="48">
        <f t="shared" si="265"/>
        <v>41210</v>
      </c>
      <c r="V1305" s="48">
        <f t="shared" si="266"/>
        <v>79142</v>
      </c>
      <c r="W1305" s="48">
        <f t="shared" si="267"/>
        <v>38520</v>
      </c>
      <c r="X1305" s="48">
        <f t="shared" si="268"/>
        <v>540</v>
      </c>
      <c r="Y1305" s="48">
        <f t="shared" si="269"/>
        <v>1182.02</v>
      </c>
      <c r="Z1305" s="48">
        <f t="shared" si="270"/>
        <v>118.202</v>
      </c>
      <c r="AA1305" s="48">
        <f t="shared" si="271"/>
        <v>1195.0222200000001</v>
      </c>
      <c r="AB1305" s="42">
        <f t="shared" si="272"/>
        <v>120697.24422000001</v>
      </c>
    </row>
    <row r="1306" spans="1:28" x14ac:dyDescent="0.25">
      <c r="A1306" s="41">
        <v>45428</v>
      </c>
      <c r="B1306" s="44" t="str">
        <f t="shared" si="261"/>
        <v>May</v>
      </c>
      <c r="C1306" s="16" t="s">
        <v>44</v>
      </c>
      <c r="D1306" s="16"/>
      <c r="E1306" s="16" t="s">
        <v>45</v>
      </c>
      <c r="F1306" s="16" t="s">
        <v>223</v>
      </c>
      <c r="G1306" s="20" t="str">
        <f>IFERROR(VLOOKUP(F1306,Sheet2!A:F,2,0),"")</f>
        <v>Jalwa Mota Santra</v>
      </c>
      <c r="H1306" s="44">
        <f>IFERROR(VLOOKUP(F1306,Sheet2!A:G,7,0),"")</f>
        <v>50</v>
      </c>
      <c r="I1306" s="56">
        <f t="shared" si="273"/>
        <v>2700</v>
      </c>
      <c r="J1306" s="17">
        <v>190</v>
      </c>
      <c r="K1306" s="21">
        <v>600</v>
      </c>
      <c r="L1306" s="21">
        <v>0</v>
      </c>
      <c r="M1306" s="21">
        <v>0</v>
      </c>
      <c r="N1306" s="19">
        <f t="shared" si="262"/>
        <v>600</v>
      </c>
      <c r="O1306" s="20">
        <v>1</v>
      </c>
      <c r="P1306" s="20">
        <f>IFERROR(VLOOKUP(F1306,Sheet2!$A:$F,4,0),"")</f>
        <v>919.43</v>
      </c>
      <c r="Q1306" s="20">
        <f>IFERROR(VLOOKUP(F1306,Sheet2!$A:$F,5,0),"")</f>
        <v>948.3</v>
      </c>
      <c r="R1306" s="20">
        <f>IFERROR(VLOOKUP(F1306,Sheet2!$A:$F,6,0),"")</f>
        <v>1030.25</v>
      </c>
      <c r="S1306" s="48">
        <f t="shared" si="263"/>
        <v>551658</v>
      </c>
      <c r="T1306" s="48">
        <f t="shared" si="264"/>
        <v>0</v>
      </c>
      <c r="U1306" s="48">
        <f t="shared" si="265"/>
        <v>0</v>
      </c>
      <c r="V1306" s="48">
        <f t="shared" si="266"/>
        <v>551658</v>
      </c>
      <c r="W1306" s="48">
        <f t="shared" si="267"/>
        <v>288900</v>
      </c>
      <c r="X1306" s="48">
        <f t="shared" si="268"/>
        <v>4050</v>
      </c>
      <c r="Y1306" s="48">
        <f t="shared" si="269"/>
        <v>8446.08</v>
      </c>
      <c r="Z1306" s="48">
        <f t="shared" si="270"/>
        <v>844.60800000000006</v>
      </c>
      <c r="AA1306" s="48">
        <f t="shared" si="271"/>
        <v>8538.9868800000004</v>
      </c>
      <c r="AB1306" s="42">
        <f t="shared" si="272"/>
        <v>862437.67487999995</v>
      </c>
    </row>
    <row r="1307" spans="1:28" x14ac:dyDescent="0.25">
      <c r="A1307" s="41">
        <v>45428</v>
      </c>
      <c r="B1307" s="44" t="str">
        <f t="shared" si="261"/>
        <v>May</v>
      </c>
      <c r="C1307" s="16" t="s">
        <v>44</v>
      </c>
      <c r="D1307" s="16"/>
      <c r="E1307" s="16" t="s">
        <v>45</v>
      </c>
      <c r="F1307" s="16" t="s">
        <v>223</v>
      </c>
      <c r="G1307" s="20" t="str">
        <f>IFERROR(VLOOKUP(F1307,Sheet2!A:F,2,0),"")</f>
        <v>Jalwa Mota Santra</v>
      </c>
      <c r="H1307" s="44">
        <f>IFERROR(VLOOKUP(F1307,Sheet2!A:G,7,0),"")</f>
        <v>50</v>
      </c>
      <c r="I1307" s="56">
        <f t="shared" si="273"/>
        <v>2250</v>
      </c>
      <c r="J1307" s="17">
        <v>191</v>
      </c>
      <c r="K1307" s="21">
        <v>0</v>
      </c>
      <c r="L1307" s="21">
        <v>500</v>
      </c>
      <c r="M1307" s="21">
        <v>0</v>
      </c>
      <c r="N1307" s="19">
        <f t="shared" si="262"/>
        <v>500</v>
      </c>
      <c r="O1307" s="20">
        <v>1</v>
      </c>
      <c r="P1307" s="20">
        <f>IFERROR(VLOOKUP(F1307,Sheet2!$A:$F,4,0),"")</f>
        <v>919.43</v>
      </c>
      <c r="Q1307" s="20">
        <f>IFERROR(VLOOKUP(F1307,Sheet2!$A:$F,5,0),"")</f>
        <v>948.3</v>
      </c>
      <c r="R1307" s="20">
        <f>IFERROR(VLOOKUP(F1307,Sheet2!$A:$F,6,0),"")</f>
        <v>1030.25</v>
      </c>
      <c r="S1307" s="48">
        <f t="shared" si="263"/>
        <v>0</v>
      </c>
      <c r="T1307" s="48">
        <f t="shared" si="264"/>
        <v>474150</v>
      </c>
      <c r="U1307" s="48">
        <f t="shared" si="265"/>
        <v>0</v>
      </c>
      <c r="V1307" s="48">
        <f t="shared" si="266"/>
        <v>474150</v>
      </c>
      <c r="W1307" s="48">
        <f t="shared" si="267"/>
        <v>240750</v>
      </c>
      <c r="X1307" s="48">
        <f t="shared" si="268"/>
        <v>3375</v>
      </c>
      <c r="Y1307" s="48">
        <f t="shared" si="269"/>
        <v>7182.75</v>
      </c>
      <c r="Z1307" s="48">
        <f t="shared" si="270"/>
        <v>718.27500000000009</v>
      </c>
      <c r="AA1307" s="48">
        <f t="shared" si="271"/>
        <v>7261.7602500000003</v>
      </c>
      <c r="AB1307" s="42">
        <f t="shared" si="272"/>
        <v>733437.78525000007</v>
      </c>
    </row>
    <row r="1308" spans="1:28" x14ac:dyDescent="0.25">
      <c r="A1308" s="41">
        <v>45428</v>
      </c>
      <c r="B1308" s="44" t="str">
        <f t="shared" si="261"/>
        <v>May</v>
      </c>
      <c r="C1308" s="16" t="s">
        <v>44</v>
      </c>
      <c r="D1308" s="16"/>
      <c r="E1308" s="16" t="s">
        <v>45</v>
      </c>
      <c r="F1308" s="16" t="s">
        <v>223</v>
      </c>
      <c r="G1308" s="20" t="str">
        <f>IFERROR(VLOOKUP(F1308,Sheet2!A:F,2,0),"")</f>
        <v>Jalwa Mota Santra</v>
      </c>
      <c r="H1308" s="44">
        <f>IFERROR(VLOOKUP(F1308,Sheet2!A:G,7,0),"")</f>
        <v>50</v>
      </c>
      <c r="I1308" s="56">
        <f t="shared" si="273"/>
        <v>1350</v>
      </c>
      <c r="J1308" s="17">
        <v>192</v>
      </c>
      <c r="K1308" s="21">
        <v>0</v>
      </c>
      <c r="L1308" s="21">
        <v>0</v>
      </c>
      <c r="M1308" s="21">
        <v>300</v>
      </c>
      <c r="N1308" s="19">
        <f t="shared" si="262"/>
        <v>300</v>
      </c>
      <c r="O1308" s="20">
        <v>1</v>
      </c>
      <c r="P1308" s="20">
        <f>IFERROR(VLOOKUP(F1308,Sheet2!$A:$F,4,0),"")</f>
        <v>919.43</v>
      </c>
      <c r="Q1308" s="20">
        <f>IFERROR(VLOOKUP(F1308,Sheet2!$A:$F,5,0),"")</f>
        <v>948.3</v>
      </c>
      <c r="R1308" s="20">
        <f>IFERROR(VLOOKUP(F1308,Sheet2!$A:$F,6,0),"")</f>
        <v>1030.25</v>
      </c>
      <c r="S1308" s="48">
        <f t="shared" si="263"/>
        <v>0</v>
      </c>
      <c r="T1308" s="48">
        <f t="shared" si="264"/>
        <v>0</v>
      </c>
      <c r="U1308" s="48">
        <f t="shared" si="265"/>
        <v>309075</v>
      </c>
      <c r="V1308" s="48">
        <f t="shared" si="266"/>
        <v>309075</v>
      </c>
      <c r="W1308" s="48">
        <f t="shared" si="267"/>
        <v>144450</v>
      </c>
      <c r="X1308" s="48">
        <f t="shared" si="268"/>
        <v>2025</v>
      </c>
      <c r="Y1308" s="48">
        <f t="shared" si="269"/>
        <v>4555.5</v>
      </c>
      <c r="Z1308" s="48">
        <f t="shared" si="270"/>
        <v>455.55</v>
      </c>
      <c r="AA1308" s="48">
        <f t="shared" si="271"/>
        <v>4605.6104999999998</v>
      </c>
      <c r="AB1308" s="42">
        <f t="shared" si="272"/>
        <v>465166.6605</v>
      </c>
    </row>
    <row r="1309" spans="1:28" x14ac:dyDescent="0.25">
      <c r="A1309" s="41">
        <v>45428</v>
      </c>
      <c r="B1309" s="44" t="str">
        <f t="shared" si="261"/>
        <v>May</v>
      </c>
      <c r="C1309" s="16" t="s">
        <v>44</v>
      </c>
      <c r="D1309" s="16"/>
      <c r="E1309" s="16" t="s">
        <v>80</v>
      </c>
      <c r="F1309" s="16" t="s">
        <v>223</v>
      </c>
      <c r="G1309" s="20" t="str">
        <f>IFERROR(VLOOKUP(F1309,Sheet2!A:F,2,0),"")</f>
        <v>Jalwa Mota Santra</v>
      </c>
      <c r="H1309" s="44">
        <f>IFERROR(VLOOKUP(F1309,Sheet2!A:G,7,0),"")</f>
        <v>50</v>
      </c>
      <c r="I1309" s="56">
        <f t="shared" si="273"/>
        <v>3600</v>
      </c>
      <c r="J1309" s="17">
        <v>193</v>
      </c>
      <c r="K1309" s="21">
        <v>400</v>
      </c>
      <c r="L1309" s="21">
        <v>300</v>
      </c>
      <c r="M1309" s="21">
        <v>100</v>
      </c>
      <c r="N1309" s="19">
        <f t="shared" si="262"/>
        <v>800</v>
      </c>
      <c r="O1309" s="20">
        <v>1</v>
      </c>
      <c r="P1309" s="20">
        <f>IFERROR(VLOOKUP(F1309,Sheet2!$A:$F,4,0),"")</f>
        <v>919.43</v>
      </c>
      <c r="Q1309" s="20">
        <f>IFERROR(VLOOKUP(F1309,Sheet2!$A:$F,5,0),"")</f>
        <v>948.3</v>
      </c>
      <c r="R1309" s="20">
        <f>IFERROR(VLOOKUP(F1309,Sheet2!$A:$F,6,0),"")</f>
        <v>1030.25</v>
      </c>
      <c r="S1309" s="48">
        <f t="shared" si="263"/>
        <v>367772</v>
      </c>
      <c r="T1309" s="48">
        <f t="shared" si="264"/>
        <v>284490</v>
      </c>
      <c r="U1309" s="48">
        <f t="shared" si="265"/>
        <v>103025</v>
      </c>
      <c r="V1309" s="48">
        <f t="shared" si="266"/>
        <v>755287</v>
      </c>
      <c r="W1309" s="48">
        <f t="shared" si="267"/>
        <v>385200</v>
      </c>
      <c r="X1309" s="48">
        <f t="shared" si="268"/>
        <v>5400</v>
      </c>
      <c r="Y1309" s="48">
        <f t="shared" si="269"/>
        <v>11458.87</v>
      </c>
      <c r="Z1309" s="48">
        <f t="shared" si="270"/>
        <v>1145.8870000000002</v>
      </c>
      <c r="AA1309" s="48">
        <f t="shared" si="271"/>
        <v>11584.917570000003</v>
      </c>
      <c r="AB1309" s="42">
        <f t="shared" si="272"/>
        <v>1170076.6745700003</v>
      </c>
    </row>
    <row r="1310" spans="1:28" x14ac:dyDescent="0.25">
      <c r="A1310" s="41">
        <v>45428</v>
      </c>
      <c r="B1310" s="44" t="str">
        <f t="shared" si="261"/>
        <v>May</v>
      </c>
      <c r="C1310" s="16" t="s">
        <v>44</v>
      </c>
      <c r="D1310" s="16"/>
      <c r="E1310" s="16" t="s">
        <v>80</v>
      </c>
      <c r="F1310" s="16" t="s">
        <v>216</v>
      </c>
      <c r="G1310" s="20" t="str">
        <f>IFERROR(VLOOKUP(F1310,Sheet2!A:F,2,0),"")</f>
        <v>Jugni Saunfi</v>
      </c>
      <c r="H1310" s="44">
        <f>IFERROR(VLOOKUP(F1310,Sheet2!A:G,7,0),"")</f>
        <v>50</v>
      </c>
      <c r="I1310" s="56">
        <f t="shared" si="273"/>
        <v>2700</v>
      </c>
      <c r="J1310" s="17">
        <v>194</v>
      </c>
      <c r="K1310" s="21">
        <v>300</v>
      </c>
      <c r="L1310" s="21">
        <v>200</v>
      </c>
      <c r="M1310" s="21">
        <v>100</v>
      </c>
      <c r="N1310" s="19">
        <f t="shared" si="262"/>
        <v>600</v>
      </c>
      <c r="O1310" s="20">
        <v>1</v>
      </c>
      <c r="P1310" s="20">
        <f>IFERROR(VLOOKUP(F1310,Sheet2!$A:$F,4,0),"")</f>
        <v>919.43</v>
      </c>
      <c r="Q1310" s="20">
        <f>IFERROR(VLOOKUP(F1310,Sheet2!$A:$F,5,0),"")</f>
        <v>948.3</v>
      </c>
      <c r="R1310" s="20">
        <f>IFERROR(VLOOKUP(F1310,Sheet2!$A:$F,6,0),"")</f>
        <v>1030.25</v>
      </c>
      <c r="S1310" s="48">
        <f t="shared" si="263"/>
        <v>275829</v>
      </c>
      <c r="T1310" s="48">
        <f t="shared" si="264"/>
        <v>189660</v>
      </c>
      <c r="U1310" s="48">
        <f t="shared" si="265"/>
        <v>103025</v>
      </c>
      <c r="V1310" s="48">
        <f t="shared" si="266"/>
        <v>568514</v>
      </c>
      <c r="W1310" s="48">
        <f t="shared" si="267"/>
        <v>288900</v>
      </c>
      <c r="X1310" s="48">
        <f t="shared" si="268"/>
        <v>4050</v>
      </c>
      <c r="Y1310" s="48">
        <f t="shared" si="269"/>
        <v>8614.64</v>
      </c>
      <c r="Z1310" s="48">
        <f t="shared" si="270"/>
        <v>861.46399999999994</v>
      </c>
      <c r="AA1310" s="48">
        <f t="shared" si="271"/>
        <v>8709.4010400000006</v>
      </c>
      <c r="AB1310" s="42">
        <f t="shared" si="272"/>
        <v>879649.50504000008</v>
      </c>
    </row>
    <row r="1311" spans="1:28" x14ac:dyDescent="0.25">
      <c r="A1311" s="41">
        <v>45428</v>
      </c>
      <c r="B1311" s="44" t="str">
        <f t="shared" si="261"/>
        <v>May</v>
      </c>
      <c r="C1311" s="16" t="s">
        <v>53</v>
      </c>
      <c r="D1311" s="16"/>
      <c r="E1311" s="16" t="s">
        <v>55</v>
      </c>
      <c r="F1311" s="16" t="s">
        <v>216</v>
      </c>
      <c r="G1311" s="20" t="str">
        <f>IFERROR(VLOOKUP(F1311,Sheet2!A:F,2,0),"")</f>
        <v>Jugni Saunfi</v>
      </c>
      <c r="H1311" s="44">
        <f>IFERROR(VLOOKUP(F1311,Sheet2!A:G,7,0),"")</f>
        <v>50</v>
      </c>
      <c r="I1311" s="56">
        <f t="shared" si="273"/>
        <v>1170</v>
      </c>
      <c r="J1311" s="17">
        <v>130</v>
      </c>
      <c r="K1311" s="21">
        <v>0</v>
      </c>
      <c r="L1311" s="21">
        <v>100</v>
      </c>
      <c r="M1311" s="21">
        <v>160</v>
      </c>
      <c r="N1311" s="19">
        <f t="shared" si="262"/>
        <v>260</v>
      </c>
      <c r="O1311" s="20">
        <v>1</v>
      </c>
      <c r="P1311" s="20">
        <f>IFERROR(VLOOKUP(F1311,Sheet2!$A:$F,4,0),"")</f>
        <v>919.43</v>
      </c>
      <c r="Q1311" s="20">
        <f>IFERROR(VLOOKUP(F1311,Sheet2!$A:$F,5,0),"")</f>
        <v>948.3</v>
      </c>
      <c r="R1311" s="20">
        <f>IFERROR(VLOOKUP(F1311,Sheet2!$A:$F,6,0),"")</f>
        <v>1030.25</v>
      </c>
      <c r="S1311" s="48">
        <f t="shared" si="263"/>
        <v>0</v>
      </c>
      <c r="T1311" s="48">
        <f t="shared" si="264"/>
        <v>94830</v>
      </c>
      <c r="U1311" s="48">
        <f t="shared" si="265"/>
        <v>164840</v>
      </c>
      <c r="V1311" s="48">
        <f t="shared" si="266"/>
        <v>259670</v>
      </c>
      <c r="W1311" s="48">
        <f t="shared" si="267"/>
        <v>125190</v>
      </c>
      <c r="X1311" s="48">
        <f t="shared" si="268"/>
        <v>1755</v>
      </c>
      <c r="Y1311" s="48">
        <f t="shared" si="269"/>
        <v>3866.15</v>
      </c>
      <c r="Z1311" s="48">
        <f t="shared" si="270"/>
        <v>386.61500000000001</v>
      </c>
      <c r="AA1311" s="48">
        <f t="shared" si="271"/>
        <v>3908.6776500000001</v>
      </c>
      <c r="AB1311" s="42">
        <f t="shared" si="272"/>
        <v>394776.44265000004</v>
      </c>
    </row>
    <row r="1312" spans="1:28" x14ac:dyDescent="0.25">
      <c r="A1312" s="41">
        <v>45428</v>
      </c>
      <c r="B1312" s="44" t="str">
        <f t="shared" si="261"/>
        <v>May</v>
      </c>
      <c r="C1312" s="16" t="s">
        <v>53</v>
      </c>
      <c r="D1312" s="16"/>
      <c r="E1312" s="16" t="s">
        <v>55</v>
      </c>
      <c r="F1312" s="16" t="s">
        <v>219</v>
      </c>
      <c r="G1312" s="20" t="str">
        <f>IFERROR(VLOOKUP(F1312,Sheet2!A:F,2,0),"")</f>
        <v>Club Whiskey</v>
      </c>
      <c r="H1312" s="44">
        <f>IFERROR(VLOOKUP(F1312,Sheet2!A:G,7,0),"")</f>
        <v>65</v>
      </c>
      <c r="I1312" s="56">
        <f t="shared" si="273"/>
        <v>2340</v>
      </c>
      <c r="J1312" s="17">
        <v>130</v>
      </c>
      <c r="K1312" s="21">
        <v>0</v>
      </c>
      <c r="L1312" s="21">
        <v>200</v>
      </c>
      <c r="M1312" s="21">
        <v>200</v>
      </c>
      <c r="N1312" s="19">
        <f t="shared" si="262"/>
        <v>400</v>
      </c>
      <c r="O1312" s="20">
        <v>1</v>
      </c>
      <c r="P1312" s="20">
        <f>IFERROR(VLOOKUP(F1312,Sheet2!$A:$F,4,0),"")</f>
        <v>1160.02</v>
      </c>
      <c r="Q1312" s="20">
        <f>IFERROR(VLOOKUP(F1312,Sheet2!$A:$F,5,0),"")</f>
        <v>1188.9000000000001</v>
      </c>
      <c r="R1312" s="20">
        <f>IFERROR(VLOOKUP(F1312,Sheet2!$A:$F,6,0),"")</f>
        <v>1270.83</v>
      </c>
      <c r="S1312" s="48">
        <f t="shared" si="263"/>
        <v>0</v>
      </c>
      <c r="T1312" s="48">
        <f t="shared" si="264"/>
        <v>237780.00000000003</v>
      </c>
      <c r="U1312" s="48">
        <f t="shared" si="265"/>
        <v>254166</v>
      </c>
      <c r="V1312" s="48">
        <f t="shared" si="266"/>
        <v>491946</v>
      </c>
      <c r="W1312" s="48">
        <f t="shared" si="267"/>
        <v>250380</v>
      </c>
      <c r="X1312" s="48">
        <f t="shared" si="268"/>
        <v>3510</v>
      </c>
      <c r="Y1312" s="48">
        <f t="shared" si="269"/>
        <v>7458.3600000000006</v>
      </c>
      <c r="Z1312" s="48">
        <f t="shared" si="270"/>
        <v>745.83600000000013</v>
      </c>
      <c r="AA1312" s="48">
        <f t="shared" si="271"/>
        <v>7540.4019600000001</v>
      </c>
      <c r="AB1312" s="42">
        <f t="shared" si="272"/>
        <v>761580.59796000004</v>
      </c>
    </row>
    <row r="1313" spans="1:28" x14ac:dyDescent="0.25">
      <c r="A1313" s="41">
        <v>45428</v>
      </c>
      <c r="B1313" s="44" t="str">
        <f t="shared" si="261"/>
        <v>May</v>
      </c>
      <c r="C1313" s="16" t="s">
        <v>53</v>
      </c>
      <c r="D1313" s="16"/>
      <c r="E1313" s="16" t="s">
        <v>82</v>
      </c>
      <c r="F1313" s="16" t="s">
        <v>218</v>
      </c>
      <c r="G1313" s="20" t="str">
        <f>IFERROR(VLOOKUP(F1313,Sheet2!A:F,2,0),"")</f>
        <v>Club Rum</v>
      </c>
      <c r="H1313" s="44">
        <f>IFERROR(VLOOKUP(F1313,Sheet2!A:G,7,0),"")</f>
        <v>65</v>
      </c>
      <c r="I1313" s="56">
        <f t="shared" si="273"/>
        <v>585</v>
      </c>
      <c r="J1313" s="17">
        <v>131</v>
      </c>
      <c r="K1313" s="21">
        <v>100</v>
      </c>
      <c r="L1313" s="21">
        <v>0</v>
      </c>
      <c r="M1313" s="21">
        <v>0</v>
      </c>
      <c r="N1313" s="19">
        <f t="shared" si="262"/>
        <v>100</v>
      </c>
      <c r="O1313" s="20">
        <v>1</v>
      </c>
      <c r="P1313" s="20">
        <f>IFERROR(VLOOKUP(F1313,Sheet2!$A:$F,4,0),"")</f>
        <v>1161.27</v>
      </c>
      <c r="Q1313" s="20">
        <f>IFERROR(VLOOKUP(F1313,Sheet2!$A:$F,5,0),"")</f>
        <v>1190.1300000000001</v>
      </c>
      <c r="R1313" s="20">
        <f>IFERROR(VLOOKUP(F1313,Sheet2!$A:$F,6,0),"")</f>
        <v>1272.08</v>
      </c>
      <c r="S1313" s="48">
        <f t="shared" si="263"/>
        <v>116127</v>
      </c>
      <c r="T1313" s="48">
        <f t="shared" si="264"/>
        <v>0</v>
      </c>
      <c r="U1313" s="48">
        <f t="shared" si="265"/>
        <v>0</v>
      </c>
      <c r="V1313" s="48">
        <f t="shared" si="266"/>
        <v>116127</v>
      </c>
      <c r="W1313" s="48">
        <f t="shared" si="267"/>
        <v>62595</v>
      </c>
      <c r="X1313" s="48">
        <f t="shared" si="268"/>
        <v>877.5</v>
      </c>
      <c r="Y1313" s="48">
        <f t="shared" si="269"/>
        <v>1795.9950000000001</v>
      </c>
      <c r="Z1313" s="48">
        <f t="shared" si="270"/>
        <v>179.59950000000003</v>
      </c>
      <c r="AA1313" s="48">
        <f t="shared" si="271"/>
        <v>1815.750945</v>
      </c>
      <c r="AB1313" s="42">
        <f t="shared" si="272"/>
        <v>183390.84544500001</v>
      </c>
    </row>
    <row r="1314" spans="1:28" x14ac:dyDescent="0.25">
      <c r="A1314" s="41">
        <v>45428</v>
      </c>
      <c r="B1314" s="44" t="str">
        <f t="shared" si="261"/>
        <v>May</v>
      </c>
      <c r="C1314" s="16" t="s">
        <v>53</v>
      </c>
      <c r="D1314" s="16"/>
      <c r="E1314" s="16" t="s">
        <v>82</v>
      </c>
      <c r="F1314" s="16" t="s">
        <v>219</v>
      </c>
      <c r="G1314" s="20" t="str">
        <f>IFERROR(VLOOKUP(F1314,Sheet2!A:F,2,0),"")</f>
        <v>Club Whiskey</v>
      </c>
      <c r="H1314" s="44">
        <f>IFERROR(VLOOKUP(F1314,Sheet2!A:G,7,0),"")</f>
        <v>65</v>
      </c>
      <c r="I1314" s="56">
        <f t="shared" si="273"/>
        <v>1755</v>
      </c>
      <c r="J1314" s="17">
        <v>131</v>
      </c>
      <c r="K1314" s="21">
        <v>250</v>
      </c>
      <c r="L1314" s="21">
        <v>50</v>
      </c>
      <c r="M1314" s="21">
        <v>0</v>
      </c>
      <c r="N1314" s="19">
        <f t="shared" si="262"/>
        <v>300</v>
      </c>
      <c r="O1314" s="20">
        <v>1</v>
      </c>
      <c r="P1314" s="20">
        <f>IFERROR(VLOOKUP(F1314,Sheet2!$A:$F,4,0),"")</f>
        <v>1160.02</v>
      </c>
      <c r="Q1314" s="20">
        <f>IFERROR(VLOOKUP(F1314,Sheet2!$A:$F,5,0),"")</f>
        <v>1188.9000000000001</v>
      </c>
      <c r="R1314" s="20">
        <f>IFERROR(VLOOKUP(F1314,Sheet2!$A:$F,6,0),"")</f>
        <v>1270.83</v>
      </c>
      <c r="S1314" s="48">
        <f t="shared" si="263"/>
        <v>290005</v>
      </c>
      <c r="T1314" s="48">
        <f t="shared" si="264"/>
        <v>59445.000000000007</v>
      </c>
      <c r="U1314" s="48">
        <f t="shared" si="265"/>
        <v>0</v>
      </c>
      <c r="V1314" s="48">
        <f t="shared" si="266"/>
        <v>349450</v>
      </c>
      <c r="W1314" s="48">
        <f t="shared" si="267"/>
        <v>187785</v>
      </c>
      <c r="X1314" s="48">
        <f t="shared" si="268"/>
        <v>2632.5</v>
      </c>
      <c r="Y1314" s="48">
        <f t="shared" si="269"/>
        <v>5398.6750000000002</v>
      </c>
      <c r="Z1314" s="48">
        <f t="shared" si="270"/>
        <v>539.86750000000006</v>
      </c>
      <c r="AA1314" s="48">
        <f t="shared" si="271"/>
        <v>5458.0604250000015</v>
      </c>
      <c r="AB1314" s="42">
        <f t="shared" si="272"/>
        <v>551264.10292500013</v>
      </c>
    </row>
    <row r="1315" spans="1:28" x14ac:dyDescent="0.25">
      <c r="A1315" s="41">
        <v>45428</v>
      </c>
      <c r="B1315" s="44" t="str">
        <f t="shared" si="261"/>
        <v>May</v>
      </c>
      <c r="C1315" s="16" t="s">
        <v>53</v>
      </c>
      <c r="D1315" s="16"/>
      <c r="E1315" s="16" t="s">
        <v>153</v>
      </c>
      <c r="F1315" s="16" t="s">
        <v>216</v>
      </c>
      <c r="G1315" s="20" t="str">
        <f>IFERROR(VLOOKUP(F1315,Sheet2!A:F,2,0),"")</f>
        <v>Jugni Saunfi</v>
      </c>
      <c r="H1315" s="44">
        <f>IFERROR(VLOOKUP(F1315,Sheet2!A:G,7,0),"")</f>
        <v>50</v>
      </c>
      <c r="I1315" s="56">
        <f t="shared" si="273"/>
        <v>639</v>
      </c>
      <c r="J1315" s="17">
        <v>132</v>
      </c>
      <c r="K1315" s="21">
        <v>92</v>
      </c>
      <c r="L1315" s="21">
        <v>0</v>
      </c>
      <c r="M1315" s="21">
        <v>50</v>
      </c>
      <c r="N1315" s="19">
        <f t="shared" si="262"/>
        <v>142</v>
      </c>
      <c r="O1315" s="20">
        <v>1</v>
      </c>
      <c r="P1315" s="20">
        <f>IFERROR(VLOOKUP(F1315,Sheet2!$A:$F,4,0),"")</f>
        <v>919.43</v>
      </c>
      <c r="Q1315" s="20">
        <f>IFERROR(VLOOKUP(F1315,Sheet2!$A:$F,5,0),"")</f>
        <v>948.3</v>
      </c>
      <c r="R1315" s="20">
        <f>IFERROR(VLOOKUP(F1315,Sheet2!$A:$F,6,0),"")</f>
        <v>1030.25</v>
      </c>
      <c r="S1315" s="48">
        <f t="shared" si="263"/>
        <v>84587.56</v>
      </c>
      <c r="T1315" s="48">
        <f t="shared" si="264"/>
        <v>0</v>
      </c>
      <c r="U1315" s="48">
        <f t="shared" si="265"/>
        <v>51512.5</v>
      </c>
      <c r="V1315" s="48">
        <f t="shared" si="266"/>
        <v>136100.06</v>
      </c>
      <c r="W1315" s="48">
        <f t="shared" si="267"/>
        <v>68373</v>
      </c>
      <c r="X1315" s="48">
        <f t="shared" si="268"/>
        <v>958.5</v>
      </c>
      <c r="Y1315" s="48">
        <f t="shared" si="269"/>
        <v>2054.3155999999999</v>
      </c>
      <c r="Z1315" s="48">
        <f t="shared" si="270"/>
        <v>205.43155999999999</v>
      </c>
      <c r="AA1315" s="48">
        <f t="shared" si="271"/>
        <v>2076.9130716</v>
      </c>
      <c r="AB1315" s="42">
        <f t="shared" si="272"/>
        <v>209768.22023159999</v>
      </c>
    </row>
    <row r="1316" spans="1:28" x14ac:dyDescent="0.25">
      <c r="A1316" s="41">
        <v>45428</v>
      </c>
      <c r="B1316" s="44" t="str">
        <f t="shared" si="261"/>
        <v>May</v>
      </c>
      <c r="C1316" s="16" t="s">
        <v>53</v>
      </c>
      <c r="D1316" s="16"/>
      <c r="E1316" s="16" t="s">
        <v>153</v>
      </c>
      <c r="F1316" s="16" t="s">
        <v>219</v>
      </c>
      <c r="G1316" s="20" t="str">
        <f>IFERROR(VLOOKUP(F1316,Sheet2!A:F,2,0),"")</f>
        <v>Club Whiskey</v>
      </c>
      <c r="H1316" s="44">
        <f>IFERROR(VLOOKUP(F1316,Sheet2!A:G,7,0),"")</f>
        <v>65</v>
      </c>
      <c r="I1316" s="56">
        <f t="shared" si="273"/>
        <v>924.3</v>
      </c>
      <c r="J1316" s="17">
        <v>132</v>
      </c>
      <c r="K1316" s="21">
        <v>58</v>
      </c>
      <c r="L1316" s="21">
        <v>50</v>
      </c>
      <c r="M1316" s="21">
        <v>50</v>
      </c>
      <c r="N1316" s="19">
        <f t="shared" si="262"/>
        <v>158</v>
      </c>
      <c r="O1316" s="20">
        <v>1</v>
      </c>
      <c r="P1316" s="20">
        <f>IFERROR(VLOOKUP(F1316,Sheet2!$A:$F,4,0),"")</f>
        <v>1160.02</v>
      </c>
      <c r="Q1316" s="20">
        <f>IFERROR(VLOOKUP(F1316,Sheet2!$A:$F,5,0),"")</f>
        <v>1188.9000000000001</v>
      </c>
      <c r="R1316" s="20">
        <f>IFERROR(VLOOKUP(F1316,Sheet2!$A:$F,6,0),"")</f>
        <v>1270.83</v>
      </c>
      <c r="S1316" s="48">
        <f t="shared" si="263"/>
        <v>67281.16</v>
      </c>
      <c r="T1316" s="48">
        <f t="shared" si="264"/>
        <v>59445.000000000007</v>
      </c>
      <c r="U1316" s="48">
        <f t="shared" si="265"/>
        <v>63541.5</v>
      </c>
      <c r="V1316" s="48">
        <f t="shared" si="266"/>
        <v>190267.66</v>
      </c>
      <c r="W1316" s="48">
        <f t="shared" si="267"/>
        <v>98900.099999999991</v>
      </c>
      <c r="X1316" s="48">
        <f t="shared" si="268"/>
        <v>1386.4499999999998</v>
      </c>
      <c r="Y1316" s="48">
        <f t="shared" si="269"/>
        <v>2905.5421000000001</v>
      </c>
      <c r="Z1316" s="48">
        <f t="shared" si="270"/>
        <v>290.55421000000001</v>
      </c>
      <c r="AA1316" s="48">
        <f t="shared" si="271"/>
        <v>2937.5030631000004</v>
      </c>
      <c r="AB1316" s="42">
        <f t="shared" si="272"/>
        <v>296687.8093731</v>
      </c>
    </row>
    <row r="1317" spans="1:28" x14ac:dyDescent="0.25">
      <c r="A1317" s="41">
        <v>45428</v>
      </c>
      <c r="B1317" s="44" t="str">
        <f t="shared" si="261"/>
        <v>May</v>
      </c>
      <c r="C1317" s="16" t="s">
        <v>59</v>
      </c>
      <c r="D1317" s="16"/>
      <c r="E1317" s="16" t="s">
        <v>109</v>
      </c>
      <c r="F1317" s="16" t="s">
        <v>213</v>
      </c>
      <c r="G1317" s="20" t="str">
        <f>IFERROR(VLOOKUP(F1317,Sheet2!A:F,2,0),"")</f>
        <v>Malwa</v>
      </c>
      <c r="H1317" s="44">
        <f>IFERROR(VLOOKUP(F1317,Sheet2!A:G,7,0),"")</f>
        <v>50</v>
      </c>
      <c r="I1317" s="56">
        <f t="shared" si="273"/>
        <v>1350</v>
      </c>
      <c r="J1317" s="17">
        <v>138</v>
      </c>
      <c r="K1317" s="21">
        <v>300</v>
      </c>
      <c r="L1317" s="21">
        <v>0</v>
      </c>
      <c r="M1317" s="21">
        <v>0</v>
      </c>
      <c r="N1317" s="19">
        <f t="shared" si="262"/>
        <v>300</v>
      </c>
      <c r="O1317" s="20">
        <v>1</v>
      </c>
      <c r="P1317" s="20">
        <f>IFERROR(VLOOKUP(F1317,Sheet2!$A:$F,4,0),"")</f>
        <v>919.43</v>
      </c>
      <c r="Q1317" s="20">
        <f>IFERROR(VLOOKUP(F1317,Sheet2!$A:$F,5,0),"")</f>
        <v>948.3</v>
      </c>
      <c r="R1317" s="20">
        <f>IFERROR(VLOOKUP(F1317,Sheet2!$A:$F,6,0),"")</f>
        <v>1030.25</v>
      </c>
      <c r="S1317" s="48">
        <f t="shared" si="263"/>
        <v>275829</v>
      </c>
      <c r="T1317" s="48">
        <f t="shared" si="264"/>
        <v>0</v>
      </c>
      <c r="U1317" s="48">
        <f t="shared" si="265"/>
        <v>0</v>
      </c>
      <c r="V1317" s="48">
        <f t="shared" si="266"/>
        <v>275829</v>
      </c>
      <c r="W1317" s="48">
        <f t="shared" si="267"/>
        <v>144450</v>
      </c>
      <c r="X1317" s="48">
        <f t="shared" si="268"/>
        <v>2025</v>
      </c>
      <c r="Y1317" s="48">
        <f t="shared" si="269"/>
        <v>4223.04</v>
      </c>
      <c r="Z1317" s="48">
        <f t="shared" si="270"/>
        <v>422.30400000000003</v>
      </c>
      <c r="AA1317" s="48">
        <f t="shared" si="271"/>
        <v>4269.4934400000002</v>
      </c>
      <c r="AB1317" s="42">
        <f t="shared" si="272"/>
        <v>431218.83743999997</v>
      </c>
    </row>
    <row r="1318" spans="1:28" x14ac:dyDescent="0.25">
      <c r="A1318" s="41">
        <v>45428</v>
      </c>
      <c r="B1318" s="44" t="str">
        <f t="shared" si="261"/>
        <v>May</v>
      </c>
      <c r="C1318" s="16" t="s">
        <v>59</v>
      </c>
      <c r="D1318" s="16"/>
      <c r="E1318" s="16" t="s">
        <v>109</v>
      </c>
      <c r="F1318" s="16" t="s">
        <v>213</v>
      </c>
      <c r="G1318" s="20" t="str">
        <f>IFERROR(VLOOKUP(F1318,Sheet2!A:F,2,0),"")</f>
        <v>Malwa</v>
      </c>
      <c r="H1318" s="44">
        <f>IFERROR(VLOOKUP(F1318,Sheet2!A:G,7,0),"")</f>
        <v>50</v>
      </c>
      <c r="I1318" s="56">
        <f t="shared" si="273"/>
        <v>1350</v>
      </c>
      <c r="J1318" s="17">
        <v>139</v>
      </c>
      <c r="K1318" s="21">
        <v>300</v>
      </c>
      <c r="L1318" s="21">
        <v>0</v>
      </c>
      <c r="M1318" s="21">
        <v>0</v>
      </c>
      <c r="N1318" s="19">
        <f t="shared" si="262"/>
        <v>300</v>
      </c>
      <c r="O1318" s="20">
        <v>1</v>
      </c>
      <c r="P1318" s="20">
        <f>IFERROR(VLOOKUP(F1318,Sheet2!$A:$F,4,0),"")</f>
        <v>919.43</v>
      </c>
      <c r="Q1318" s="20">
        <f>IFERROR(VLOOKUP(F1318,Sheet2!$A:$F,5,0),"")</f>
        <v>948.3</v>
      </c>
      <c r="R1318" s="20">
        <f>IFERROR(VLOOKUP(F1318,Sheet2!$A:$F,6,0),"")</f>
        <v>1030.25</v>
      </c>
      <c r="S1318" s="48">
        <f t="shared" si="263"/>
        <v>275829</v>
      </c>
      <c r="T1318" s="48">
        <f t="shared" si="264"/>
        <v>0</v>
      </c>
      <c r="U1318" s="48">
        <f t="shared" si="265"/>
        <v>0</v>
      </c>
      <c r="V1318" s="48">
        <f t="shared" si="266"/>
        <v>275829</v>
      </c>
      <c r="W1318" s="48">
        <f t="shared" si="267"/>
        <v>144450</v>
      </c>
      <c r="X1318" s="48">
        <f t="shared" si="268"/>
        <v>2025</v>
      </c>
      <c r="Y1318" s="48">
        <f t="shared" si="269"/>
        <v>4223.04</v>
      </c>
      <c r="Z1318" s="48">
        <f t="shared" si="270"/>
        <v>422.30400000000003</v>
      </c>
      <c r="AA1318" s="48">
        <f t="shared" si="271"/>
        <v>4269.4934400000002</v>
      </c>
      <c r="AB1318" s="42">
        <f t="shared" si="272"/>
        <v>431218.83743999997</v>
      </c>
    </row>
    <row r="1319" spans="1:28" x14ac:dyDescent="0.25">
      <c r="A1319" s="41">
        <v>45428</v>
      </c>
      <c r="B1319" s="44" t="str">
        <f t="shared" si="261"/>
        <v>May</v>
      </c>
      <c r="C1319" s="16" t="s">
        <v>59</v>
      </c>
      <c r="D1319" s="16"/>
      <c r="E1319" s="16" t="s">
        <v>109</v>
      </c>
      <c r="F1319" s="16" t="s">
        <v>213</v>
      </c>
      <c r="G1319" s="20" t="str">
        <f>IFERROR(VLOOKUP(F1319,Sheet2!A:F,2,0),"")</f>
        <v>Malwa</v>
      </c>
      <c r="H1319" s="44">
        <f>IFERROR(VLOOKUP(F1319,Sheet2!A:G,7,0),"")</f>
        <v>50</v>
      </c>
      <c r="I1319" s="56">
        <f t="shared" si="273"/>
        <v>1350</v>
      </c>
      <c r="J1319" s="17">
        <v>140</v>
      </c>
      <c r="K1319" s="21">
        <v>300</v>
      </c>
      <c r="L1319" s="21">
        <v>0</v>
      </c>
      <c r="M1319" s="21">
        <v>0</v>
      </c>
      <c r="N1319" s="19">
        <f t="shared" si="262"/>
        <v>300</v>
      </c>
      <c r="O1319" s="20">
        <v>1</v>
      </c>
      <c r="P1319" s="20">
        <f>IFERROR(VLOOKUP(F1319,Sheet2!$A:$F,4,0),"")</f>
        <v>919.43</v>
      </c>
      <c r="Q1319" s="20">
        <f>IFERROR(VLOOKUP(F1319,Sheet2!$A:$F,5,0),"")</f>
        <v>948.3</v>
      </c>
      <c r="R1319" s="20">
        <f>IFERROR(VLOOKUP(F1319,Sheet2!$A:$F,6,0),"")</f>
        <v>1030.25</v>
      </c>
      <c r="S1319" s="48">
        <f t="shared" si="263"/>
        <v>275829</v>
      </c>
      <c r="T1319" s="48">
        <f t="shared" si="264"/>
        <v>0</v>
      </c>
      <c r="U1319" s="48">
        <f t="shared" si="265"/>
        <v>0</v>
      </c>
      <c r="V1319" s="48">
        <f t="shared" si="266"/>
        <v>275829</v>
      </c>
      <c r="W1319" s="48">
        <f t="shared" si="267"/>
        <v>144450</v>
      </c>
      <c r="X1319" s="48">
        <f t="shared" si="268"/>
        <v>2025</v>
      </c>
      <c r="Y1319" s="48">
        <f t="shared" si="269"/>
        <v>4223.04</v>
      </c>
      <c r="Z1319" s="48">
        <f t="shared" si="270"/>
        <v>422.30400000000003</v>
      </c>
      <c r="AA1319" s="48">
        <f t="shared" si="271"/>
        <v>4269.4934400000002</v>
      </c>
      <c r="AB1319" s="42">
        <f t="shared" si="272"/>
        <v>431218.83743999997</v>
      </c>
    </row>
    <row r="1320" spans="1:28" x14ac:dyDescent="0.25">
      <c r="A1320" s="41">
        <v>45428</v>
      </c>
      <c r="B1320" s="44" t="str">
        <f t="shared" si="261"/>
        <v>May</v>
      </c>
      <c r="C1320" s="16" t="s">
        <v>59</v>
      </c>
      <c r="D1320" s="16"/>
      <c r="E1320" s="16" t="s">
        <v>109</v>
      </c>
      <c r="F1320" s="16" t="s">
        <v>213</v>
      </c>
      <c r="G1320" s="20" t="str">
        <f>IFERROR(VLOOKUP(F1320,Sheet2!A:F,2,0),"")</f>
        <v>Malwa</v>
      </c>
      <c r="H1320" s="44">
        <f>IFERROR(VLOOKUP(F1320,Sheet2!A:G,7,0),"")</f>
        <v>50</v>
      </c>
      <c r="I1320" s="56">
        <f t="shared" si="273"/>
        <v>1350</v>
      </c>
      <c r="J1320" s="17">
        <v>141</v>
      </c>
      <c r="K1320" s="21">
        <v>300</v>
      </c>
      <c r="L1320" s="21">
        <v>0</v>
      </c>
      <c r="M1320" s="21">
        <v>0</v>
      </c>
      <c r="N1320" s="19">
        <f t="shared" si="262"/>
        <v>300</v>
      </c>
      <c r="O1320" s="20">
        <v>1</v>
      </c>
      <c r="P1320" s="20">
        <f>IFERROR(VLOOKUP(F1320,Sheet2!$A:$F,4,0),"")</f>
        <v>919.43</v>
      </c>
      <c r="Q1320" s="20">
        <f>IFERROR(VLOOKUP(F1320,Sheet2!$A:$F,5,0),"")</f>
        <v>948.3</v>
      </c>
      <c r="R1320" s="20">
        <f>IFERROR(VLOOKUP(F1320,Sheet2!$A:$F,6,0),"")</f>
        <v>1030.25</v>
      </c>
      <c r="S1320" s="48">
        <f t="shared" si="263"/>
        <v>275829</v>
      </c>
      <c r="T1320" s="48">
        <f t="shared" si="264"/>
        <v>0</v>
      </c>
      <c r="U1320" s="48">
        <f t="shared" si="265"/>
        <v>0</v>
      </c>
      <c r="V1320" s="48">
        <f t="shared" si="266"/>
        <v>275829</v>
      </c>
      <c r="W1320" s="48">
        <f t="shared" si="267"/>
        <v>144450</v>
      </c>
      <c r="X1320" s="48">
        <f t="shared" si="268"/>
        <v>2025</v>
      </c>
      <c r="Y1320" s="48">
        <f t="shared" si="269"/>
        <v>4223.04</v>
      </c>
      <c r="Z1320" s="48">
        <f t="shared" si="270"/>
        <v>422.30400000000003</v>
      </c>
      <c r="AA1320" s="48">
        <f t="shared" si="271"/>
        <v>4269.4934400000002</v>
      </c>
      <c r="AB1320" s="42">
        <f t="shared" si="272"/>
        <v>431218.83743999997</v>
      </c>
    </row>
    <row r="1321" spans="1:28" x14ac:dyDescent="0.25">
      <c r="A1321" s="41">
        <v>45428</v>
      </c>
      <c r="B1321" s="44" t="str">
        <f t="shared" si="261"/>
        <v>May</v>
      </c>
      <c r="C1321" s="16" t="s">
        <v>59</v>
      </c>
      <c r="D1321" s="16"/>
      <c r="E1321" s="16" t="s">
        <v>109</v>
      </c>
      <c r="F1321" s="16" t="s">
        <v>213</v>
      </c>
      <c r="G1321" s="20" t="str">
        <f>IFERROR(VLOOKUP(F1321,Sheet2!A:F,2,0),"")</f>
        <v>Malwa</v>
      </c>
      <c r="H1321" s="44">
        <f>IFERROR(VLOOKUP(F1321,Sheet2!A:G,7,0),"")</f>
        <v>50</v>
      </c>
      <c r="I1321" s="56">
        <f t="shared" si="273"/>
        <v>900</v>
      </c>
      <c r="J1321" s="17">
        <v>142</v>
      </c>
      <c r="K1321" s="21">
        <v>200</v>
      </c>
      <c r="L1321" s="21">
        <v>0</v>
      </c>
      <c r="M1321" s="21">
        <v>0</v>
      </c>
      <c r="N1321" s="19">
        <f t="shared" si="262"/>
        <v>200</v>
      </c>
      <c r="O1321" s="20">
        <v>1</v>
      </c>
      <c r="P1321" s="20">
        <f>IFERROR(VLOOKUP(F1321,Sheet2!$A:$F,4,0),"")</f>
        <v>919.43</v>
      </c>
      <c r="Q1321" s="20">
        <f>IFERROR(VLOOKUP(F1321,Sheet2!$A:$F,5,0),"")</f>
        <v>948.3</v>
      </c>
      <c r="R1321" s="20">
        <f>IFERROR(VLOOKUP(F1321,Sheet2!$A:$F,6,0),"")</f>
        <v>1030.25</v>
      </c>
      <c r="S1321" s="48">
        <f t="shared" si="263"/>
        <v>183886</v>
      </c>
      <c r="T1321" s="48">
        <f t="shared" si="264"/>
        <v>0</v>
      </c>
      <c r="U1321" s="48">
        <f t="shared" si="265"/>
        <v>0</v>
      </c>
      <c r="V1321" s="48">
        <f t="shared" si="266"/>
        <v>183886</v>
      </c>
      <c r="W1321" s="48">
        <f t="shared" si="267"/>
        <v>96300</v>
      </c>
      <c r="X1321" s="48">
        <f t="shared" si="268"/>
        <v>1350</v>
      </c>
      <c r="Y1321" s="48">
        <f t="shared" si="269"/>
        <v>2815.36</v>
      </c>
      <c r="Z1321" s="48">
        <f t="shared" si="270"/>
        <v>281.536</v>
      </c>
      <c r="AA1321" s="48">
        <f t="shared" si="271"/>
        <v>2846.3289600000003</v>
      </c>
      <c r="AB1321" s="42">
        <f t="shared" si="272"/>
        <v>287479.22496000002</v>
      </c>
    </row>
    <row r="1322" spans="1:28" x14ac:dyDescent="0.25">
      <c r="A1322" s="41">
        <v>45428</v>
      </c>
      <c r="B1322" s="44" t="str">
        <f t="shared" si="261"/>
        <v>May</v>
      </c>
      <c r="C1322" s="16" t="s">
        <v>59</v>
      </c>
      <c r="D1322" s="16"/>
      <c r="E1322" s="16" t="s">
        <v>109</v>
      </c>
      <c r="F1322" s="16" t="s">
        <v>213</v>
      </c>
      <c r="G1322" s="20" t="str">
        <f>IFERROR(VLOOKUP(F1322,Sheet2!A:F,2,0),"")</f>
        <v>Malwa</v>
      </c>
      <c r="H1322" s="44">
        <f>IFERROR(VLOOKUP(F1322,Sheet2!A:G,7,0),"")</f>
        <v>50</v>
      </c>
      <c r="I1322" s="56">
        <f t="shared" si="273"/>
        <v>1350</v>
      </c>
      <c r="J1322" s="17">
        <v>143</v>
      </c>
      <c r="K1322" s="21">
        <v>300</v>
      </c>
      <c r="L1322" s="21">
        <v>0</v>
      </c>
      <c r="M1322" s="21">
        <v>0</v>
      </c>
      <c r="N1322" s="19">
        <f t="shared" si="262"/>
        <v>300</v>
      </c>
      <c r="O1322" s="20">
        <v>1</v>
      </c>
      <c r="P1322" s="20">
        <f>IFERROR(VLOOKUP(F1322,Sheet2!$A:$F,4,0),"")</f>
        <v>919.43</v>
      </c>
      <c r="Q1322" s="20">
        <f>IFERROR(VLOOKUP(F1322,Sheet2!$A:$F,5,0),"")</f>
        <v>948.3</v>
      </c>
      <c r="R1322" s="20">
        <f>IFERROR(VLOOKUP(F1322,Sheet2!$A:$F,6,0),"")</f>
        <v>1030.25</v>
      </c>
      <c r="S1322" s="48">
        <f t="shared" si="263"/>
        <v>275829</v>
      </c>
      <c r="T1322" s="48">
        <f t="shared" si="264"/>
        <v>0</v>
      </c>
      <c r="U1322" s="48">
        <f t="shared" si="265"/>
        <v>0</v>
      </c>
      <c r="V1322" s="48">
        <f t="shared" si="266"/>
        <v>275829</v>
      </c>
      <c r="W1322" s="48">
        <f t="shared" si="267"/>
        <v>144450</v>
      </c>
      <c r="X1322" s="48">
        <f t="shared" si="268"/>
        <v>2025</v>
      </c>
      <c r="Y1322" s="48">
        <f t="shared" si="269"/>
        <v>4223.04</v>
      </c>
      <c r="Z1322" s="48">
        <f t="shared" si="270"/>
        <v>422.30400000000003</v>
      </c>
      <c r="AA1322" s="48">
        <f t="shared" si="271"/>
        <v>4269.4934400000002</v>
      </c>
      <c r="AB1322" s="42">
        <f t="shared" si="272"/>
        <v>431218.83743999997</v>
      </c>
    </row>
    <row r="1323" spans="1:28" x14ac:dyDescent="0.25">
      <c r="A1323" s="41">
        <v>45428</v>
      </c>
      <c r="B1323" s="44" t="str">
        <f t="shared" si="261"/>
        <v>May</v>
      </c>
      <c r="C1323" s="16" t="s">
        <v>59</v>
      </c>
      <c r="D1323" s="16"/>
      <c r="E1323" s="16" t="s">
        <v>109</v>
      </c>
      <c r="F1323" s="16" t="s">
        <v>213</v>
      </c>
      <c r="G1323" s="20" t="str">
        <f>IFERROR(VLOOKUP(F1323,Sheet2!A:F,2,0),"")</f>
        <v>Malwa</v>
      </c>
      <c r="H1323" s="44">
        <f>IFERROR(VLOOKUP(F1323,Sheet2!A:G,7,0),"")</f>
        <v>50</v>
      </c>
      <c r="I1323" s="56">
        <f t="shared" si="273"/>
        <v>1350</v>
      </c>
      <c r="J1323" s="17">
        <v>144</v>
      </c>
      <c r="K1323" s="21">
        <v>300</v>
      </c>
      <c r="L1323" s="21">
        <v>0</v>
      </c>
      <c r="M1323" s="21">
        <v>0</v>
      </c>
      <c r="N1323" s="19">
        <f t="shared" si="262"/>
        <v>300</v>
      </c>
      <c r="O1323" s="20">
        <v>1</v>
      </c>
      <c r="P1323" s="20">
        <f>IFERROR(VLOOKUP(F1323,Sheet2!$A:$F,4,0),"")</f>
        <v>919.43</v>
      </c>
      <c r="Q1323" s="20">
        <f>IFERROR(VLOOKUP(F1323,Sheet2!$A:$F,5,0),"")</f>
        <v>948.3</v>
      </c>
      <c r="R1323" s="20">
        <f>IFERROR(VLOOKUP(F1323,Sheet2!$A:$F,6,0),"")</f>
        <v>1030.25</v>
      </c>
      <c r="S1323" s="48">
        <f t="shared" si="263"/>
        <v>275829</v>
      </c>
      <c r="T1323" s="48">
        <f t="shared" si="264"/>
        <v>0</v>
      </c>
      <c r="U1323" s="48">
        <f t="shared" si="265"/>
        <v>0</v>
      </c>
      <c r="V1323" s="48">
        <f t="shared" si="266"/>
        <v>275829</v>
      </c>
      <c r="W1323" s="48">
        <f t="shared" si="267"/>
        <v>144450</v>
      </c>
      <c r="X1323" s="48">
        <f t="shared" si="268"/>
        <v>2025</v>
      </c>
      <c r="Y1323" s="48">
        <f t="shared" si="269"/>
        <v>4223.04</v>
      </c>
      <c r="Z1323" s="48">
        <f t="shared" si="270"/>
        <v>422.30400000000003</v>
      </c>
      <c r="AA1323" s="48">
        <f t="shared" si="271"/>
        <v>4269.4934400000002</v>
      </c>
      <c r="AB1323" s="42">
        <f t="shared" si="272"/>
        <v>431218.83743999997</v>
      </c>
    </row>
    <row r="1324" spans="1:28" x14ac:dyDescent="0.25">
      <c r="A1324" s="41">
        <v>45428</v>
      </c>
      <c r="B1324" s="44" t="str">
        <f t="shared" si="261"/>
        <v>May</v>
      </c>
      <c r="C1324" s="16" t="s">
        <v>59</v>
      </c>
      <c r="D1324" s="16"/>
      <c r="E1324" s="16" t="s">
        <v>109</v>
      </c>
      <c r="F1324" s="16" t="s">
        <v>213</v>
      </c>
      <c r="G1324" s="20" t="str">
        <f>IFERROR(VLOOKUP(F1324,Sheet2!A:F,2,0),"")</f>
        <v>Malwa</v>
      </c>
      <c r="H1324" s="44">
        <f>IFERROR(VLOOKUP(F1324,Sheet2!A:G,7,0),"")</f>
        <v>50</v>
      </c>
      <c r="I1324" s="56">
        <f t="shared" si="273"/>
        <v>1800</v>
      </c>
      <c r="J1324" s="17">
        <v>145</v>
      </c>
      <c r="K1324" s="21">
        <v>0</v>
      </c>
      <c r="L1324" s="21">
        <v>400</v>
      </c>
      <c r="M1324" s="21">
        <v>0</v>
      </c>
      <c r="N1324" s="19">
        <f t="shared" si="262"/>
        <v>400</v>
      </c>
      <c r="O1324" s="20">
        <v>1</v>
      </c>
      <c r="P1324" s="20">
        <f>IFERROR(VLOOKUP(F1324,Sheet2!$A:$F,4,0),"")</f>
        <v>919.43</v>
      </c>
      <c r="Q1324" s="20">
        <f>IFERROR(VLOOKUP(F1324,Sheet2!$A:$F,5,0),"")</f>
        <v>948.3</v>
      </c>
      <c r="R1324" s="20">
        <f>IFERROR(VLOOKUP(F1324,Sheet2!$A:$F,6,0),"")</f>
        <v>1030.25</v>
      </c>
      <c r="S1324" s="48">
        <f t="shared" si="263"/>
        <v>0</v>
      </c>
      <c r="T1324" s="48">
        <f t="shared" si="264"/>
        <v>379320</v>
      </c>
      <c r="U1324" s="48">
        <f t="shared" si="265"/>
        <v>0</v>
      </c>
      <c r="V1324" s="48">
        <f t="shared" si="266"/>
        <v>379320</v>
      </c>
      <c r="W1324" s="48">
        <f t="shared" si="267"/>
        <v>192600</v>
      </c>
      <c r="X1324" s="48">
        <f t="shared" si="268"/>
        <v>2700</v>
      </c>
      <c r="Y1324" s="48">
        <f t="shared" si="269"/>
        <v>5746.2</v>
      </c>
      <c r="Z1324" s="48">
        <f t="shared" si="270"/>
        <v>574.62</v>
      </c>
      <c r="AA1324" s="48">
        <f t="shared" si="271"/>
        <v>5809.4081999999999</v>
      </c>
      <c r="AB1324" s="42">
        <f t="shared" si="272"/>
        <v>586750.2281999999</v>
      </c>
    </row>
    <row r="1325" spans="1:28" x14ac:dyDescent="0.25">
      <c r="A1325" s="41">
        <v>45428</v>
      </c>
      <c r="B1325" s="44" t="str">
        <f t="shared" si="261"/>
        <v>May</v>
      </c>
      <c r="C1325" s="16" t="s">
        <v>59</v>
      </c>
      <c r="D1325" s="16"/>
      <c r="E1325" s="16" t="s">
        <v>109</v>
      </c>
      <c r="F1325" s="16" t="s">
        <v>213</v>
      </c>
      <c r="G1325" s="20" t="str">
        <f>IFERROR(VLOOKUP(F1325,Sheet2!A:F,2,0),"")</f>
        <v>Malwa</v>
      </c>
      <c r="H1325" s="44">
        <f>IFERROR(VLOOKUP(F1325,Sheet2!A:G,7,0),"")</f>
        <v>50</v>
      </c>
      <c r="I1325" s="56">
        <f t="shared" si="273"/>
        <v>1800</v>
      </c>
      <c r="J1325" s="17">
        <v>146</v>
      </c>
      <c r="K1325" s="21">
        <v>0</v>
      </c>
      <c r="L1325" s="21">
        <v>0</v>
      </c>
      <c r="M1325" s="21">
        <v>400</v>
      </c>
      <c r="N1325" s="19">
        <f t="shared" si="262"/>
        <v>400</v>
      </c>
      <c r="O1325" s="20">
        <v>1</v>
      </c>
      <c r="P1325" s="20">
        <f>IFERROR(VLOOKUP(F1325,Sheet2!$A:$F,4,0),"")</f>
        <v>919.43</v>
      </c>
      <c r="Q1325" s="20">
        <f>IFERROR(VLOOKUP(F1325,Sheet2!$A:$F,5,0),"")</f>
        <v>948.3</v>
      </c>
      <c r="R1325" s="20">
        <f>IFERROR(VLOOKUP(F1325,Sheet2!$A:$F,6,0),"")</f>
        <v>1030.25</v>
      </c>
      <c r="S1325" s="48">
        <f t="shared" si="263"/>
        <v>0</v>
      </c>
      <c r="T1325" s="48">
        <f t="shared" si="264"/>
        <v>0</v>
      </c>
      <c r="U1325" s="48">
        <f t="shared" si="265"/>
        <v>412100</v>
      </c>
      <c r="V1325" s="48">
        <f t="shared" si="266"/>
        <v>412100</v>
      </c>
      <c r="W1325" s="48">
        <f t="shared" si="267"/>
        <v>192600</v>
      </c>
      <c r="X1325" s="48">
        <f t="shared" si="268"/>
        <v>2700</v>
      </c>
      <c r="Y1325" s="48">
        <f t="shared" si="269"/>
        <v>6074</v>
      </c>
      <c r="Z1325" s="48">
        <f t="shared" si="270"/>
        <v>607.4</v>
      </c>
      <c r="AA1325" s="48">
        <f t="shared" si="271"/>
        <v>6140.8140000000003</v>
      </c>
      <c r="AB1325" s="42">
        <f t="shared" si="272"/>
        <v>620222.21400000004</v>
      </c>
    </row>
    <row r="1326" spans="1:28" x14ac:dyDescent="0.25">
      <c r="A1326" s="41">
        <v>45428</v>
      </c>
      <c r="B1326" s="44" t="str">
        <f t="shared" si="261"/>
        <v>May</v>
      </c>
      <c r="C1326" s="16" t="s">
        <v>3</v>
      </c>
      <c r="D1326" s="16"/>
      <c r="E1326" s="16" t="s">
        <v>69</v>
      </c>
      <c r="F1326" s="16" t="s">
        <v>217</v>
      </c>
      <c r="G1326" s="20" t="str">
        <f>IFERROR(VLOOKUP(F1326,Sheet2!A:F,2,0),"")</f>
        <v>Dollar Rum</v>
      </c>
      <c r="H1326" s="44">
        <f>IFERROR(VLOOKUP(F1326,Sheet2!A:G,7,0),"")</f>
        <v>65</v>
      </c>
      <c r="I1326" s="56">
        <f t="shared" si="273"/>
        <v>2047.4999999999998</v>
      </c>
      <c r="J1326" s="17">
        <v>295</v>
      </c>
      <c r="K1326" s="21">
        <v>150</v>
      </c>
      <c r="L1326" s="21">
        <v>100</v>
      </c>
      <c r="M1326" s="21">
        <v>100</v>
      </c>
      <c r="N1326" s="19">
        <f t="shared" si="262"/>
        <v>350</v>
      </c>
      <c r="O1326" s="20">
        <v>1</v>
      </c>
      <c r="P1326" s="20">
        <f>IFERROR(VLOOKUP(F1326,Sheet2!$A:$F,4,0),"")</f>
        <v>1161.27</v>
      </c>
      <c r="Q1326" s="20">
        <f>IFERROR(VLOOKUP(F1326,Sheet2!$A:$F,5,0),"")</f>
        <v>1190.1300000000001</v>
      </c>
      <c r="R1326" s="20">
        <f>IFERROR(VLOOKUP(F1326,Sheet2!$A:$F,6,0),"")</f>
        <v>1272.08</v>
      </c>
      <c r="S1326" s="48">
        <f t="shared" si="263"/>
        <v>174190.5</v>
      </c>
      <c r="T1326" s="48">
        <f t="shared" si="264"/>
        <v>119013.00000000001</v>
      </c>
      <c r="U1326" s="48">
        <f t="shared" si="265"/>
        <v>127208</v>
      </c>
      <c r="V1326" s="48">
        <f t="shared" si="266"/>
        <v>420411.5</v>
      </c>
      <c r="W1326" s="48">
        <f t="shared" si="267"/>
        <v>219082.49999999997</v>
      </c>
      <c r="X1326" s="48">
        <f t="shared" si="268"/>
        <v>3071.2499999999995</v>
      </c>
      <c r="Y1326" s="48">
        <f t="shared" si="269"/>
        <v>6425.6525000000001</v>
      </c>
      <c r="Z1326" s="48">
        <f t="shared" si="270"/>
        <v>642.56525000000011</v>
      </c>
      <c r="AA1326" s="48">
        <f t="shared" si="271"/>
        <v>6496.3346775</v>
      </c>
      <c r="AB1326" s="42">
        <f t="shared" si="272"/>
        <v>656129.8024274999</v>
      </c>
    </row>
    <row r="1327" spans="1:28" x14ac:dyDescent="0.25">
      <c r="A1327" s="41">
        <v>45428</v>
      </c>
      <c r="B1327" s="44" t="str">
        <f t="shared" si="261"/>
        <v>May</v>
      </c>
      <c r="C1327" s="16" t="s">
        <v>3</v>
      </c>
      <c r="D1327" s="16"/>
      <c r="E1327" s="16" t="s">
        <v>70</v>
      </c>
      <c r="F1327" s="16" t="s">
        <v>217</v>
      </c>
      <c r="G1327" s="20" t="str">
        <f>IFERROR(VLOOKUP(F1327,Sheet2!A:F,2,0),"")</f>
        <v>Dollar Rum</v>
      </c>
      <c r="H1327" s="44">
        <f>IFERROR(VLOOKUP(F1327,Sheet2!A:G,7,0),"")</f>
        <v>65</v>
      </c>
      <c r="I1327" s="56">
        <f t="shared" si="273"/>
        <v>2047.4999999999998</v>
      </c>
      <c r="J1327" s="17">
        <v>296</v>
      </c>
      <c r="K1327" s="21">
        <v>300</v>
      </c>
      <c r="L1327" s="21">
        <v>25</v>
      </c>
      <c r="M1327" s="21">
        <v>25</v>
      </c>
      <c r="N1327" s="19">
        <f t="shared" si="262"/>
        <v>350</v>
      </c>
      <c r="O1327" s="20">
        <v>1</v>
      </c>
      <c r="P1327" s="20">
        <f>IFERROR(VLOOKUP(F1327,Sheet2!$A:$F,4,0),"")</f>
        <v>1161.27</v>
      </c>
      <c r="Q1327" s="20">
        <f>IFERROR(VLOOKUP(F1327,Sheet2!$A:$F,5,0),"")</f>
        <v>1190.1300000000001</v>
      </c>
      <c r="R1327" s="20">
        <f>IFERROR(VLOOKUP(F1327,Sheet2!$A:$F,6,0),"")</f>
        <v>1272.08</v>
      </c>
      <c r="S1327" s="48">
        <f t="shared" si="263"/>
        <v>348381</v>
      </c>
      <c r="T1327" s="48">
        <f t="shared" si="264"/>
        <v>29753.250000000004</v>
      </c>
      <c r="U1327" s="48">
        <f t="shared" si="265"/>
        <v>31802</v>
      </c>
      <c r="V1327" s="48">
        <f t="shared" si="266"/>
        <v>409936.25</v>
      </c>
      <c r="W1327" s="48">
        <f t="shared" si="267"/>
        <v>219082.49999999997</v>
      </c>
      <c r="X1327" s="48">
        <f t="shared" si="268"/>
        <v>3071.2499999999995</v>
      </c>
      <c r="Y1327" s="48">
        <f t="shared" si="269"/>
        <v>6320.9000000000005</v>
      </c>
      <c r="Z1327" s="48">
        <f t="shared" si="270"/>
        <v>632.09000000000015</v>
      </c>
      <c r="AA1327" s="48">
        <f t="shared" si="271"/>
        <v>6390.4299000000001</v>
      </c>
      <c r="AB1327" s="42">
        <f t="shared" si="272"/>
        <v>645433.41989999998</v>
      </c>
    </row>
    <row r="1328" spans="1:28" x14ac:dyDescent="0.25">
      <c r="A1328" s="41">
        <v>45428</v>
      </c>
      <c r="B1328" s="44" t="str">
        <f t="shared" si="261"/>
        <v>May</v>
      </c>
      <c r="C1328" s="16" t="s">
        <v>3</v>
      </c>
      <c r="D1328" s="16"/>
      <c r="E1328" s="16" t="s">
        <v>42</v>
      </c>
      <c r="F1328" s="16" t="s">
        <v>217</v>
      </c>
      <c r="G1328" s="20" t="str">
        <f>IFERROR(VLOOKUP(F1328,Sheet2!A:F,2,0),"")</f>
        <v>Dollar Rum</v>
      </c>
      <c r="H1328" s="44">
        <f>IFERROR(VLOOKUP(F1328,Sheet2!A:G,7,0),"")</f>
        <v>65</v>
      </c>
      <c r="I1328" s="56">
        <f t="shared" si="273"/>
        <v>1755</v>
      </c>
      <c r="J1328" s="17">
        <v>297</v>
      </c>
      <c r="K1328" s="21">
        <v>100</v>
      </c>
      <c r="L1328" s="21">
        <v>100</v>
      </c>
      <c r="M1328" s="21">
        <v>100</v>
      </c>
      <c r="N1328" s="19">
        <f t="shared" si="262"/>
        <v>300</v>
      </c>
      <c r="O1328" s="20">
        <v>1</v>
      </c>
      <c r="P1328" s="20">
        <f>IFERROR(VLOOKUP(F1328,Sheet2!$A:$F,4,0),"")</f>
        <v>1161.27</v>
      </c>
      <c r="Q1328" s="20">
        <f>IFERROR(VLOOKUP(F1328,Sheet2!$A:$F,5,0),"")</f>
        <v>1190.1300000000001</v>
      </c>
      <c r="R1328" s="20">
        <f>IFERROR(VLOOKUP(F1328,Sheet2!$A:$F,6,0),"")</f>
        <v>1272.08</v>
      </c>
      <c r="S1328" s="48">
        <f t="shared" si="263"/>
        <v>116127</v>
      </c>
      <c r="T1328" s="48">
        <f t="shared" si="264"/>
        <v>119013.00000000001</v>
      </c>
      <c r="U1328" s="48">
        <f t="shared" si="265"/>
        <v>127208</v>
      </c>
      <c r="V1328" s="48">
        <f t="shared" si="266"/>
        <v>362348</v>
      </c>
      <c r="W1328" s="48">
        <f t="shared" si="267"/>
        <v>187785</v>
      </c>
      <c r="X1328" s="48">
        <f t="shared" si="268"/>
        <v>2632.5</v>
      </c>
      <c r="Y1328" s="48">
        <f t="shared" si="269"/>
        <v>5527.6549999999997</v>
      </c>
      <c r="Z1328" s="48">
        <f t="shared" si="270"/>
        <v>552.76549999999997</v>
      </c>
      <c r="AA1328" s="48">
        <f t="shared" si="271"/>
        <v>5588.4592050000001</v>
      </c>
      <c r="AB1328" s="42">
        <f t="shared" si="272"/>
        <v>564434.37970499997</v>
      </c>
    </row>
    <row r="1329" spans="1:28" x14ac:dyDescent="0.25">
      <c r="A1329" s="41">
        <v>45428</v>
      </c>
      <c r="B1329" s="44" t="str">
        <f t="shared" si="261"/>
        <v>May</v>
      </c>
      <c r="C1329" s="16" t="s">
        <v>44</v>
      </c>
      <c r="D1329" s="16"/>
      <c r="E1329" s="16" t="s">
        <v>52</v>
      </c>
      <c r="F1329" s="16" t="s">
        <v>216</v>
      </c>
      <c r="G1329" s="20" t="str">
        <f>IFERROR(VLOOKUP(F1329,Sheet2!A:F,2,0),"")</f>
        <v>Jugni Saunfi</v>
      </c>
      <c r="H1329" s="44">
        <f>IFERROR(VLOOKUP(F1329,Sheet2!A:G,7,0),"")</f>
        <v>50</v>
      </c>
      <c r="I1329" s="56">
        <f t="shared" si="273"/>
        <v>360</v>
      </c>
      <c r="J1329" s="17">
        <v>195</v>
      </c>
      <c r="K1329" s="21">
        <v>0</v>
      </c>
      <c r="L1329" s="21">
        <v>80</v>
      </c>
      <c r="M1329" s="21">
        <v>0</v>
      </c>
      <c r="N1329" s="19">
        <f t="shared" si="262"/>
        <v>80</v>
      </c>
      <c r="O1329" s="20">
        <v>1</v>
      </c>
      <c r="P1329" s="20">
        <f>IFERROR(VLOOKUP(F1329,Sheet2!$A:$F,4,0),"")</f>
        <v>919.43</v>
      </c>
      <c r="Q1329" s="20">
        <f>IFERROR(VLOOKUP(F1329,Sheet2!$A:$F,5,0),"")</f>
        <v>948.3</v>
      </c>
      <c r="R1329" s="20">
        <f>IFERROR(VLOOKUP(F1329,Sheet2!$A:$F,6,0),"")</f>
        <v>1030.25</v>
      </c>
      <c r="S1329" s="48">
        <f t="shared" si="263"/>
        <v>0</v>
      </c>
      <c r="T1329" s="48">
        <f t="shared" si="264"/>
        <v>75864</v>
      </c>
      <c r="U1329" s="48">
        <f t="shared" si="265"/>
        <v>0</v>
      </c>
      <c r="V1329" s="48">
        <f t="shared" si="266"/>
        <v>75864</v>
      </c>
      <c r="W1329" s="48">
        <f t="shared" si="267"/>
        <v>38520</v>
      </c>
      <c r="X1329" s="48">
        <f t="shared" si="268"/>
        <v>540</v>
      </c>
      <c r="Y1329" s="48">
        <f t="shared" si="269"/>
        <v>1149.24</v>
      </c>
      <c r="Z1329" s="48">
        <f t="shared" si="270"/>
        <v>114.92400000000001</v>
      </c>
      <c r="AA1329" s="48">
        <f t="shared" si="271"/>
        <v>1161.8816400000001</v>
      </c>
      <c r="AB1329" s="42">
        <f t="shared" si="272"/>
        <v>117350.04564000001</v>
      </c>
    </row>
    <row r="1330" spans="1:28" x14ac:dyDescent="0.25">
      <c r="A1330" s="41">
        <v>45428</v>
      </c>
      <c r="B1330" s="44" t="str">
        <f t="shared" si="261"/>
        <v>May</v>
      </c>
      <c r="C1330" s="16" t="s">
        <v>44</v>
      </c>
      <c r="D1330" s="16"/>
      <c r="E1330" s="16" t="s">
        <v>52</v>
      </c>
      <c r="F1330" s="16" t="s">
        <v>221</v>
      </c>
      <c r="G1330" s="20" t="str">
        <f>IFERROR(VLOOKUP(F1330,Sheet2!A:F,2,0),"")</f>
        <v>Jugni Apple Vodka</v>
      </c>
      <c r="H1330" s="44">
        <f>IFERROR(VLOOKUP(F1330,Sheet2!A:G,7,0),"")</f>
        <v>50</v>
      </c>
      <c r="I1330" s="56">
        <f t="shared" si="273"/>
        <v>315</v>
      </c>
      <c r="J1330" s="17">
        <v>195</v>
      </c>
      <c r="K1330" s="21">
        <v>0</v>
      </c>
      <c r="L1330" s="21">
        <v>70</v>
      </c>
      <c r="M1330" s="21">
        <v>0</v>
      </c>
      <c r="N1330" s="19">
        <f t="shared" si="262"/>
        <v>70</v>
      </c>
      <c r="O1330" s="20">
        <v>1</v>
      </c>
      <c r="P1330" s="20">
        <f>IFERROR(VLOOKUP(F1330,Sheet2!$A:$F,4,0),"")</f>
        <v>919.43</v>
      </c>
      <c r="Q1330" s="20">
        <f>IFERROR(VLOOKUP(F1330,Sheet2!$A:$F,5,0),"")</f>
        <v>948.3</v>
      </c>
      <c r="R1330" s="20">
        <f>IFERROR(VLOOKUP(F1330,Sheet2!$A:$F,6,0),"")</f>
        <v>1030.25</v>
      </c>
      <c r="S1330" s="48">
        <f t="shared" si="263"/>
        <v>0</v>
      </c>
      <c r="T1330" s="48">
        <f t="shared" si="264"/>
        <v>66381</v>
      </c>
      <c r="U1330" s="48">
        <f t="shared" si="265"/>
        <v>0</v>
      </c>
      <c r="V1330" s="48">
        <f t="shared" si="266"/>
        <v>66381</v>
      </c>
      <c r="W1330" s="48">
        <f t="shared" si="267"/>
        <v>33705</v>
      </c>
      <c r="X1330" s="48">
        <f t="shared" si="268"/>
        <v>472.5</v>
      </c>
      <c r="Y1330" s="48">
        <f t="shared" si="269"/>
        <v>1005.585</v>
      </c>
      <c r="Z1330" s="48">
        <f t="shared" si="270"/>
        <v>100.55850000000001</v>
      </c>
      <c r="AA1330" s="48">
        <f t="shared" si="271"/>
        <v>1016.6464350000001</v>
      </c>
      <c r="AB1330" s="42">
        <f t="shared" si="272"/>
        <v>102681.28993500001</v>
      </c>
    </row>
    <row r="1331" spans="1:28" x14ac:dyDescent="0.25">
      <c r="A1331" s="41">
        <v>45428</v>
      </c>
      <c r="B1331" s="44" t="str">
        <f t="shared" si="261"/>
        <v>May</v>
      </c>
      <c r="C1331" s="16" t="s">
        <v>44</v>
      </c>
      <c r="D1331" s="16"/>
      <c r="E1331" s="16" t="s">
        <v>52</v>
      </c>
      <c r="F1331" s="16" t="s">
        <v>223</v>
      </c>
      <c r="G1331" s="20" t="str">
        <f>IFERROR(VLOOKUP(F1331,Sheet2!A:F,2,0),"")</f>
        <v>Jalwa Mota Santra</v>
      </c>
      <c r="H1331" s="44">
        <f>IFERROR(VLOOKUP(F1331,Sheet2!A:G,7,0),"")</f>
        <v>50</v>
      </c>
      <c r="I1331" s="56">
        <f t="shared" si="273"/>
        <v>675</v>
      </c>
      <c r="J1331" s="17">
        <v>195</v>
      </c>
      <c r="K1331" s="21">
        <v>0</v>
      </c>
      <c r="L1331" s="21">
        <v>150</v>
      </c>
      <c r="M1331" s="21">
        <v>0</v>
      </c>
      <c r="N1331" s="19">
        <f t="shared" si="262"/>
        <v>150</v>
      </c>
      <c r="O1331" s="20">
        <v>1</v>
      </c>
      <c r="P1331" s="20">
        <f>IFERROR(VLOOKUP(F1331,Sheet2!$A:$F,4,0),"")</f>
        <v>919.43</v>
      </c>
      <c r="Q1331" s="20">
        <f>IFERROR(VLOOKUP(F1331,Sheet2!$A:$F,5,0),"")</f>
        <v>948.3</v>
      </c>
      <c r="R1331" s="20">
        <f>IFERROR(VLOOKUP(F1331,Sheet2!$A:$F,6,0),"")</f>
        <v>1030.25</v>
      </c>
      <c r="S1331" s="48">
        <f t="shared" si="263"/>
        <v>0</v>
      </c>
      <c r="T1331" s="48">
        <f t="shared" si="264"/>
        <v>142245</v>
      </c>
      <c r="U1331" s="48">
        <f t="shared" si="265"/>
        <v>0</v>
      </c>
      <c r="V1331" s="48">
        <f t="shared" si="266"/>
        <v>142245</v>
      </c>
      <c r="W1331" s="48">
        <f t="shared" si="267"/>
        <v>72225</v>
      </c>
      <c r="X1331" s="48">
        <f t="shared" si="268"/>
        <v>1012.5</v>
      </c>
      <c r="Y1331" s="48">
        <f t="shared" si="269"/>
        <v>2154.8249999999998</v>
      </c>
      <c r="Z1331" s="48">
        <f t="shared" si="270"/>
        <v>215.48249999999999</v>
      </c>
      <c r="AA1331" s="48">
        <f t="shared" si="271"/>
        <v>2178.5280750000002</v>
      </c>
      <c r="AB1331" s="42">
        <f t="shared" si="272"/>
        <v>220031.33557500003</v>
      </c>
    </row>
    <row r="1332" spans="1:28" x14ac:dyDescent="0.25">
      <c r="A1332" s="41">
        <v>45428</v>
      </c>
      <c r="B1332" s="44" t="str">
        <f t="shared" si="261"/>
        <v>May</v>
      </c>
      <c r="C1332" s="16" t="s">
        <v>3</v>
      </c>
      <c r="D1332" s="16"/>
      <c r="E1332" s="16" t="s">
        <v>61</v>
      </c>
      <c r="F1332" s="16" t="s">
        <v>217</v>
      </c>
      <c r="G1332" s="20" t="str">
        <f>IFERROR(VLOOKUP(F1332,Sheet2!A:F,2,0),"")</f>
        <v>Dollar Rum</v>
      </c>
      <c r="H1332" s="44">
        <f>IFERROR(VLOOKUP(F1332,Sheet2!A:G,7,0),"")</f>
        <v>65</v>
      </c>
      <c r="I1332" s="56">
        <f t="shared" si="273"/>
        <v>585</v>
      </c>
      <c r="J1332" s="17">
        <v>298</v>
      </c>
      <c r="K1332" s="21">
        <v>90</v>
      </c>
      <c r="L1332" s="21">
        <v>5</v>
      </c>
      <c r="M1332" s="21">
        <v>5</v>
      </c>
      <c r="N1332" s="19">
        <f t="shared" si="262"/>
        <v>100</v>
      </c>
      <c r="O1332" s="20">
        <v>1</v>
      </c>
      <c r="P1332" s="20">
        <f>IFERROR(VLOOKUP(F1332,Sheet2!$A:$F,4,0),"")</f>
        <v>1161.27</v>
      </c>
      <c r="Q1332" s="20">
        <f>IFERROR(VLOOKUP(F1332,Sheet2!$A:$F,5,0),"")</f>
        <v>1190.1300000000001</v>
      </c>
      <c r="R1332" s="20">
        <f>IFERROR(VLOOKUP(F1332,Sheet2!$A:$F,6,0),"")</f>
        <v>1272.08</v>
      </c>
      <c r="S1332" s="48">
        <f t="shared" si="263"/>
        <v>104514.3</v>
      </c>
      <c r="T1332" s="48">
        <f t="shared" si="264"/>
        <v>5950.6500000000005</v>
      </c>
      <c r="U1332" s="48">
        <f t="shared" si="265"/>
        <v>6360.4</v>
      </c>
      <c r="V1332" s="48">
        <f t="shared" si="266"/>
        <v>116825.34999999999</v>
      </c>
      <c r="W1332" s="48">
        <f t="shared" si="267"/>
        <v>62595</v>
      </c>
      <c r="X1332" s="48">
        <f t="shared" si="268"/>
        <v>877.5</v>
      </c>
      <c r="Y1332" s="48">
        <f t="shared" si="269"/>
        <v>1802.9784999999997</v>
      </c>
      <c r="Z1332" s="48">
        <f t="shared" si="270"/>
        <v>180.29784999999998</v>
      </c>
      <c r="AA1332" s="48">
        <f t="shared" si="271"/>
        <v>1822.8112634999998</v>
      </c>
      <c r="AB1332" s="42">
        <f t="shared" si="272"/>
        <v>184103.93761349999</v>
      </c>
    </row>
    <row r="1333" spans="1:28" x14ac:dyDescent="0.25">
      <c r="A1333" s="41">
        <v>45428</v>
      </c>
      <c r="B1333" s="44" t="str">
        <f t="shared" si="261"/>
        <v>May</v>
      </c>
      <c r="C1333" s="16" t="s">
        <v>3</v>
      </c>
      <c r="D1333" s="16"/>
      <c r="E1333" s="16" t="s">
        <v>36</v>
      </c>
      <c r="F1333" s="16" t="s">
        <v>217</v>
      </c>
      <c r="G1333" s="20" t="str">
        <f>IFERROR(VLOOKUP(F1333,Sheet2!A:F,2,0),"")</f>
        <v>Dollar Rum</v>
      </c>
      <c r="H1333" s="44">
        <f>IFERROR(VLOOKUP(F1333,Sheet2!A:G,7,0),"")</f>
        <v>65</v>
      </c>
      <c r="I1333" s="56">
        <f t="shared" si="273"/>
        <v>3510</v>
      </c>
      <c r="J1333" s="17">
        <v>299</v>
      </c>
      <c r="K1333" s="21">
        <v>300</v>
      </c>
      <c r="L1333" s="21">
        <v>200</v>
      </c>
      <c r="M1333" s="21">
        <v>100</v>
      </c>
      <c r="N1333" s="19">
        <f t="shared" si="262"/>
        <v>600</v>
      </c>
      <c r="O1333" s="20">
        <v>1</v>
      </c>
      <c r="P1333" s="20">
        <f>IFERROR(VLOOKUP(F1333,Sheet2!$A:$F,4,0),"")</f>
        <v>1161.27</v>
      </c>
      <c r="Q1333" s="20">
        <f>IFERROR(VLOOKUP(F1333,Sheet2!$A:$F,5,0),"")</f>
        <v>1190.1300000000001</v>
      </c>
      <c r="R1333" s="20">
        <f>IFERROR(VLOOKUP(F1333,Sheet2!$A:$F,6,0),"")</f>
        <v>1272.08</v>
      </c>
      <c r="S1333" s="48">
        <f t="shared" si="263"/>
        <v>348381</v>
      </c>
      <c r="T1333" s="48">
        <f t="shared" si="264"/>
        <v>238026.00000000003</v>
      </c>
      <c r="U1333" s="48">
        <f t="shared" si="265"/>
        <v>127208</v>
      </c>
      <c r="V1333" s="48">
        <f t="shared" si="266"/>
        <v>713615</v>
      </c>
      <c r="W1333" s="48">
        <f t="shared" si="267"/>
        <v>375570</v>
      </c>
      <c r="X1333" s="48">
        <f t="shared" si="268"/>
        <v>5265</v>
      </c>
      <c r="Y1333" s="48">
        <f t="shared" si="269"/>
        <v>10944.5</v>
      </c>
      <c r="Z1333" s="48">
        <f t="shared" si="270"/>
        <v>1094.45</v>
      </c>
      <c r="AA1333" s="48">
        <f t="shared" si="271"/>
        <v>11064.889499999999</v>
      </c>
      <c r="AB1333" s="42">
        <f t="shared" si="272"/>
        <v>1117553.8395</v>
      </c>
    </row>
    <row r="1334" spans="1:28" x14ac:dyDescent="0.25">
      <c r="A1334" s="41">
        <v>45428</v>
      </c>
      <c r="B1334" s="44" t="str">
        <f t="shared" si="261"/>
        <v>May</v>
      </c>
      <c r="C1334" s="16" t="s">
        <v>26</v>
      </c>
      <c r="D1334" s="16"/>
      <c r="E1334" s="16" t="s">
        <v>152</v>
      </c>
      <c r="F1334" s="16" t="s">
        <v>213</v>
      </c>
      <c r="G1334" s="20" t="str">
        <f>IFERROR(VLOOKUP(F1334,Sheet2!A:F,2,0),"")</f>
        <v>Malwa</v>
      </c>
      <c r="H1334" s="44">
        <f>IFERROR(VLOOKUP(F1334,Sheet2!A:G,7,0),"")</f>
        <v>50</v>
      </c>
      <c r="I1334" s="56">
        <f t="shared" si="273"/>
        <v>3600</v>
      </c>
      <c r="J1334" s="17">
        <v>161</v>
      </c>
      <c r="K1334" s="21">
        <v>800</v>
      </c>
      <c r="L1334" s="21">
        <v>0</v>
      </c>
      <c r="M1334" s="21">
        <v>0</v>
      </c>
      <c r="N1334" s="19">
        <f t="shared" si="262"/>
        <v>800</v>
      </c>
      <c r="O1334" s="20">
        <v>1</v>
      </c>
      <c r="P1334" s="20">
        <f>IFERROR(VLOOKUP(F1334,Sheet2!$A:$F,4,0),"")</f>
        <v>919.43</v>
      </c>
      <c r="Q1334" s="20">
        <f>IFERROR(VLOOKUP(F1334,Sheet2!$A:$F,5,0),"")</f>
        <v>948.3</v>
      </c>
      <c r="R1334" s="20">
        <f>IFERROR(VLOOKUP(F1334,Sheet2!$A:$F,6,0),"")</f>
        <v>1030.25</v>
      </c>
      <c r="S1334" s="48">
        <f t="shared" si="263"/>
        <v>735544</v>
      </c>
      <c r="T1334" s="48">
        <f t="shared" si="264"/>
        <v>0</v>
      </c>
      <c r="U1334" s="48">
        <f t="shared" si="265"/>
        <v>0</v>
      </c>
      <c r="V1334" s="48">
        <f t="shared" si="266"/>
        <v>735544</v>
      </c>
      <c r="W1334" s="48">
        <f t="shared" si="267"/>
        <v>385200</v>
      </c>
      <c r="X1334" s="48">
        <f t="shared" si="268"/>
        <v>5400</v>
      </c>
      <c r="Y1334" s="48">
        <f t="shared" si="269"/>
        <v>11261.44</v>
      </c>
      <c r="Z1334" s="48">
        <f t="shared" si="270"/>
        <v>1126.144</v>
      </c>
      <c r="AA1334" s="48">
        <f t="shared" si="271"/>
        <v>11385.315840000001</v>
      </c>
      <c r="AB1334" s="42">
        <f t="shared" si="272"/>
        <v>1149916.8998400001</v>
      </c>
    </row>
    <row r="1335" spans="1:28" x14ac:dyDescent="0.25">
      <c r="A1335" s="41">
        <v>45428</v>
      </c>
      <c r="B1335" s="44" t="str">
        <f t="shared" si="261"/>
        <v>May</v>
      </c>
      <c r="C1335" s="16" t="s">
        <v>26</v>
      </c>
      <c r="D1335" s="16"/>
      <c r="E1335" s="16" t="s">
        <v>152</v>
      </c>
      <c r="F1335" s="16" t="s">
        <v>213</v>
      </c>
      <c r="G1335" s="20" t="str">
        <f>IFERROR(VLOOKUP(F1335,Sheet2!A:F,2,0),"")</f>
        <v>Malwa</v>
      </c>
      <c r="H1335" s="44">
        <f>IFERROR(VLOOKUP(F1335,Sheet2!A:G,7,0),"")</f>
        <v>50</v>
      </c>
      <c r="I1335" s="56">
        <f t="shared" si="273"/>
        <v>2700</v>
      </c>
      <c r="J1335" s="17">
        <v>162</v>
      </c>
      <c r="K1335" s="21">
        <v>0</v>
      </c>
      <c r="L1335" s="21">
        <v>400</v>
      </c>
      <c r="M1335" s="21">
        <v>200</v>
      </c>
      <c r="N1335" s="19">
        <f t="shared" si="262"/>
        <v>600</v>
      </c>
      <c r="O1335" s="20">
        <v>1</v>
      </c>
      <c r="P1335" s="20">
        <f>IFERROR(VLOOKUP(F1335,Sheet2!$A:$F,4,0),"")</f>
        <v>919.43</v>
      </c>
      <c r="Q1335" s="20">
        <f>IFERROR(VLOOKUP(F1335,Sheet2!$A:$F,5,0),"")</f>
        <v>948.3</v>
      </c>
      <c r="R1335" s="20">
        <f>IFERROR(VLOOKUP(F1335,Sheet2!$A:$F,6,0),"")</f>
        <v>1030.25</v>
      </c>
      <c r="S1335" s="48">
        <f t="shared" si="263"/>
        <v>0</v>
      </c>
      <c r="T1335" s="48">
        <f t="shared" si="264"/>
        <v>379320</v>
      </c>
      <c r="U1335" s="48">
        <f t="shared" si="265"/>
        <v>206050</v>
      </c>
      <c r="V1335" s="48">
        <f t="shared" si="266"/>
        <v>585370</v>
      </c>
      <c r="W1335" s="48">
        <f t="shared" si="267"/>
        <v>288900</v>
      </c>
      <c r="X1335" s="48">
        <f t="shared" si="268"/>
        <v>4050</v>
      </c>
      <c r="Y1335" s="48">
        <f t="shared" si="269"/>
        <v>8783.2000000000007</v>
      </c>
      <c r="Z1335" s="48">
        <f t="shared" si="270"/>
        <v>878.32000000000016</v>
      </c>
      <c r="AA1335" s="48">
        <f t="shared" si="271"/>
        <v>8879.8151999999991</v>
      </c>
      <c r="AB1335" s="42">
        <f t="shared" si="272"/>
        <v>896861.33519999986</v>
      </c>
    </row>
    <row r="1336" spans="1:28" x14ac:dyDescent="0.25">
      <c r="A1336" s="41">
        <v>45428</v>
      </c>
      <c r="B1336" s="44" t="str">
        <f t="shared" si="261"/>
        <v>May</v>
      </c>
      <c r="C1336" s="16" t="s">
        <v>26</v>
      </c>
      <c r="D1336" s="16"/>
      <c r="E1336" s="16" t="s">
        <v>104</v>
      </c>
      <c r="F1336" s="16" t="s">
        <v>213</v>
      </c>
      <c r="G1336" s="20" t="str">
        <f>IFERROR(VLOOKUP(F1336,Sheet2!A:F,2,0),"")</f>
        <v>Malwa</v>
      </c>
      <c r="H1336" s="44">
        <f>IFERROR(VLOOKUP(F1336,Sheet2!A:G,7,0),"")</f>
        <v>50</v>
      </c>
      <c r="I1336" s="56">
        <f t="shared" si="273"/>
        <v>1125</v>
      </c>
      <c r="J1336" s="17">
        <v>163</v>
      </c>
      <c r="K1336" s="21">
        <v>50</v>
      </c>
      <c r="L1336" s="21">
        <v>0</v>
      </c>
      <c r="M1336" s="21">
        <v>200</v>
      </c>
      <c r="N1336" s="19">
        <f t="shared" si="262"/>
        <v>250</v>
      </c>
      <c r="O1336" s="20">
        <v>1</v>
      </c>
      <c r="P1336" s="20">
        <f>IFERROR(VLOOKUP(F1336,Sheet2!$A:$F,4,0),"")</f>
        <v>919.43</v>
      </c>
      <c r="Q1336" s="20">
        <f>IFERROR(VLOOKUP(F1336,Sheet2!$A:$F,5,0),"")</f>
        <v>948.3</v>
      </c>
      <c r="R1336" s="20">
        <f>IFERROR(VLOOKUP(F1336,Sheet2!$A:$F,6,0),"")</f>
        <v>1030.25</v>
      </c>
      <c r="S1336" s="48">
        <f t="shared" si="263"/>
        <v>45971.5</v>
      </c>
      <c r="T1336" s="48">
        <f t="shared" si="264"/>
        <v>0</v>
      </c>
      <c r="U1336" s="48">
        <f t="shared" si="265"/>
        <v>206050</v>
      </c>
      <c r="V1336" s="48">
        <f t="shared" si="266"/>
        <v>252021.5</v>
      </c>
      <c r="W1336" s="48">
        <f t="shared" si="267"/>
        <v>120375</v>
      </c>
      <c r="X1336" s="48">
        <f t="shared" si="268"/>
        <v>1687.5</v>
      </c>
      <c r="Y1336" s="48">
        <f t="shared" si="269"/>
        <v>3740.84</v>
      </c>
      <c r="Z1336" s="48">
        <f t="shared" si="270"/>
        <v>374.08400000000006</v>
      </c>
      <c r="AA1336" s="48">
        <f t="shared" si="271"/>
        <v>3781.9892399999999</v>
      </c>
      <c r="AB1336" s="42">
        <f t="shared" si="272"/>
        <v>381980.91324000002</v>
      </c>
    </row>
    <row r="1337" spans="1:28" x14ac:dyDescent="0.25">
      <c r="A1337" s="41">
        <v>45428</v>
      </c>
      <c r="B1337" s="44" t="str">
        <f t="shared" si="261"/>
        <v>May</v>
      </c>
      <c r="C1337" s="16" t="s">
        <v>26</v>
      </c>
      <c r="D1337" s="16"/>
      <c r="E1337" s="16" t="s">
        <v>104</v>
      </c>
      <c r="F1337" s="16" t="s">
        <v>213</v>
      </c>
      <c r="G1337" s="20" t="str">
        <f>IFERROR(VLOOKUP(F1337,Sheet2!A:F,2,0),"")</f>
        <v>Malwa</v>
      </c>
      <c r="H1337" s="44">
        <f>IFERROR(VLOOKUP(F1337,Sheet2!A:G,7,0),"")</f>
        <v>50</v>
      </c>
      <c r="I1337" s="56">
        <f t="shared" si="273"/>
        <v>1125</v>
      </c>
      <c r="J1337" s="17">
        <v>164</v>
      </c>
      <c r="K1337" s="21">
        <v>250</v>
      </c>
      <c r="L1337" s="21">
        <v>0</v>
      </c>
      <c r="M1337" s="21">
        <v>0</v>
      </c>
      <c r="N1337" s="19">
        <f t="shared" si="262"/>
        <v>250</v>
      </c>
      <c r="O1337" s="20">
        <v>1</v>
      </c>
      <c r="P1337" s="20">
        <f>IFERROR(VLOOKUP(F1337,Sheet2!$A:$F,4,0),"")</f>
        <v>919.43</v>
      </c>
      <c r="Q1337" s="20">
        <f>IFERROR(VLOOKUP(F1337,Sheet2!$A:$F,5,0),"")</f>
        <v>948.3</v>
      </c>
      <c r="R1337" s="20">
        <f>IFERROR(VLOOKUP(F1337,Sheet2!$A:$F,6,0),"")</f>
        <v>1030.25</v>
      </c>
      <c r="S1337" s="48">
        <f t="shared" si="263"/>
        <v>229857.5</v>
      </c>
      <c r="T1337" s="48">
        <f t="shared" si="264"/>
        <v>0</v>
      </c>
      <c r="U1337" s="48">
        <f t="shared" si="265"/>
        <v>0</v>
      </c>
      <c r="V1337" s="48">
        <f t="shared" si="266"/>
        <v>229857.5</v>
      </c>
      <c r="W1337" s="48">
        <f t="shared" si="267"/>
        <v>120375</v>
      </c>
      <c r="X1337" s="48">
        <f t="shared" si="268"/>
        <v>1687.5</v>
      </c>
      <c r="Y1337" s="48">
        <f t="shared" si="269"/>
        <v>3519.2000000000003</v>
      </c>
      <c r="Z1337" s="48">
        <f t="shared" si="270"/>
        <v>351.92000000000007</v>
      </c>
      <c r="AA1337" s="48">
        <f t="shared" si="271"/>
        <v>3557.9112</v>
      </c>
      <c r="AB1337" s="42">
        <f t="shared" si="272"/>
        <v>359349.03119999997</v>
      </c>
    </row>
    <row r="1338" spans="1:28" x14ac:dyDescent="0.25">
      <c r="A1338" s="41">
        <v>45428</v>
      </c>
      <c r="B1338" s="44" t="str">
        <f t="shared" si="261"/>
        <v>May</v>
      </c>
      <c r="C1338" s="16" t="s">
        <v>26</v>
      </c>
      <c r="D1338" s="16"/>
      <c r="E1338" s="16" t="s">
        <v>104</v>
      </c>
      <c r="F1338" s="16" t="s">
        <v>213</v>
      </c>
      <c r="G1338" s="20" t="str">
        <f>IFERROR(VLOOKUP(F1338,Sheet2!A:F,2,0),"")</f>
        <v>Malwa</v>
      </c>
      <c r="H1338" s="44">
        <f>IFERROR(VLOOKUP(F1338,Sheet2!A:G,7,0),"")</f>
        <v>50</v>
      </c>
      <c r="I1338" s="56">
        <f t="shared" si="273"/>
        <v>585</v>
      </c>
      <c r="J1338" s="17">
        <v>165</v>
      </c>
      <c r="K1338" s="21">
        <v>30</v>
      </c>
      <c r="L1338" s="21">
        <v>0</v>
      </c>
      <c r="M1338" s="21">
        <v>100</v>
      </c>
      <c r="N1338" s="19">
        <f t="shared" si="262"/>
        <v>130</v>
      </c>
      <c r="O1338" s="20">
        <v>1</v>
      </c>
      <c r="P1338" s="20">
        <f>IFERROR(VLOOKUP(F1338,Sheet2!$A:$F,4,0),"")</f>
        <v>919.43</v>
      </c>
      <c r="Q1338" s="20">
        <f>IFERROR(VLOOKUP(F1338,Sheet2!$A:$F,5,0),"")</f>
        <v>948.3</v>
      </c>
      <c r="R1338" s="20">
        <f>IFERROR(VLOOKUP(F1338,Sheet2!$A:$F,6,0),"")</f>
        <v>1030.25</v>
      </c>
      <c r="S1338" s="48">
        <f t="shared" si="263"/>
        <v>27582.899999999998</v>
      </c>
      <c r="T1338" s="48">
        <f t="shared" si="264"/>
        <v>0</v>
      </c>
      <c r="U1338" s="48">
        <f t="shared" si="265"/>
        <v>103025</v>
      </c>
      <c r="V1338" s="48">
        <f t="shared" si="266"/>
        <v>130607.9</v>
      </c>
      <c r="W1338" s="48">
        <f t="shared" si="267"/>
        <v>62595</v>
      </c>
      <c r="X1338" s="48">
        <f t="shared" si="268"/>
        <v>877.5</v>
      </c>
      <c r="Y1338" s="48">
        <f t="shared" si="269"/>
        <v>1940.8040000000001</v>
      </c>
      <c r="Z1338" s="48">
        <f t="shared" si="270"/>
        <v>194.08040000000003</v>
      </c>
      <c r="AA1338" s="48">
        <f t="shared" si="271"/>
        <v>1962.1528440000002</v>
      </c>
      <c r="AB1338" s="42">
        <f t="shared" si="272"/>
        <v>198177.437244</v>
      </c>
    </row>
    <row r="1339" spans="1:28" x14ac:dyDescent="0.25">
      <c r="A1339" s="41">
        <v>45428</v>
      </c>
      <c r="B1339" s="44" t="str">
        <f t="shared" si="261"/>
        <v>May</v>
      </c>
      <c r="C1339" s="16" t="s">
        <v>26</v>
      </c>
      <c r="D1339" s="16"/>
      <c r="E1339" s="16" t="s">
        <v>39</v>
      </c>
      <c r="F1339" s="16" t="s">
        <v>213</v>
      </c>
      <c r="G1339" s="20" t="str">
        <f>IFERROR(VLOOKUP(F1339,Sheet2!A:F,2,0),"")</f>
        <v>Malwa</v>
      </c>
      <c r="H1339" s="44">
        <f>IFERROR(VLOOKUP(F1339,Sheet2!A:G,7,0),"")</f>
        <v>50</v>
      </c>
      <c r="I1339" s="56">
        <f t="shared" si="273"/>
        <v>3150</v>
      </c>
      <c r="J1339" s="17">
        <v>166</v>
      </c>
      <c r="K1339" s="21">
        <v>700</v>
      </c>
      <c r="L1339" s="21">
        <v>0</v>
      </c>
      <c r="M1339" s="21">
        <v>0</v>
      </c>
      <c r="N1339" s="19">
        <f t="shared" si="262"/>
        <v>700</v>
      </c>
      <c r="O1339" s="20">
        <v>1</v>
      </c>
      <c r="P1339" s="20">
        <f>IFERROR(VLOOKUP(F1339,Sheet2!$A:$F,4,0),"")</f>
        <v>919.43</v>
      </c>
      <c r="Q1339" s="20">
        <f>IFERROR(VLOOKUP(F1339,Sheet2!$A:$F,5,0),"")</f>
        <v>948.3</v>
      </c>
      <c r="R1339" s="20">
        <f>IFERROR(VLOOKUP(F1339,Sheet2!$A:$F,6,0),"")</f>
        <v>1030.25</v>
      </c>
      <c r="S1339" s="48">
        <f t="shared" si="263"/>
        <v>643601</v>
      </c>
      <c r="T1339" s="48">
        <f t="shared" si="264"/>
        <v>0</v>
      </c>
      <c r="U1339" s="48">
        <f t="shared" si="265"/>
        <v>0</v>
      </c>
      <c r="V1339" s="48">
        <f t="shared" si="266"/>
        <v>643601</v>
      </c>
      <c r="W1339" s="48">
        <f t="shared" si="267"/>
        <v>337050</v>
      </c>
      <c r="X1339" s="48">
        <f t="shared" si="268"/>
        <v>4725</v>
      </c>
      <c r="Y1339" s="48">
        <f t="shared" si="269"/>
        <v>9853.76</v>
      </c>
      <c r="Z1339" s="48">
        <f t="shared" si="270"/>
        <v>985.37600000000009</v>
      </c>
      <c r="AA1339" s="48">
        <f t="shared" si="271"/>
        <v>9962.1513600000017</v>
      </c>
      <c r="AB1339" s="42">
        <f t="shared" si="272"/>
        <v>1006177.2873600001</v>
      </c>
    </row>
    <row r="1340" spans="1:28" x14ac:dyDescent="0.25">
      <c r="A1340" s="41">
        <v>45428</v>
      </c>
      <c r="B1340" s="44" t="str">
        <f t="shared" si="261"/>
        <v>May</v>
      </c>
      <c r="C1340" s="16" t="s">
        <v>26</v>
      </c>
      <c r="D1340" s="16"/>
      <c r="E1340" s="16" t="s">
        <v>39</v>
      </c>
      <c r="F1340" s="16" t="s">
        <v>213</v>
      </c>
      <c r="G1340" s="20" t="str">
        <f>IFERROR(VLOOKUP(F1340,Sheet2!A:F,2,0),"")</f>
        <v>Malwa</v>
      </c>
      <c r="H1340" s="44">
        <f>IFERROR(VLOOKUP(F1340,Sheet2!A:G,7,0),"")</f>
        <v>50</v>
      </c>
      <c r="I1340" s="56">
        <f t="shared" si="273"/>
        <v>3150</v>
      </c>
      <c r="J1340" s="17">
        <v>167</v>
      </c>
      <c r="K1340" s="21">
        <v>700</v>
      </c>
      <c r="L1340" s="21">
        <v>0</v>
      </c>
      <c r="M1340" s="21">
        <v>0</v>
      </c>
      <c r="N1340" s="19">
        <f t="shared" si="262"/>
        <v>700</v>
      </c>
      <c r="O1340" s="20">
        <v>1</v>
      </c>
      <c r="P1340" s="20">
        <f>IFERROR(VLOOKUP(F1340,Sheet2!$A:$F,4,0),"")</f>
        <v>919.43</v>
      </c>
      <c r="Q1340" s="20">
        <f>IFERROR(VLOOKUP(F1340,Sheet2!$A:$F,5,0),"")</f>
        <v>948.3</v>
      </c>
      <c r="R1340" s="20">
        <f>IFERROR(VLOOKUP(F1340,Sheet2!$A:$F,6,0),"")</f>
        <v>1030.25</v>
      </c>
      <c r="S1340" s="48">
        <f t="shared" si="263"/>
        <v>643601</v>
      </c>
      <c r="T1340" s="48">
        <f t="shared" si="264"/>
        <v>0</v>
      </c>
      <c r="U1340" s="48">
        <f t="shared" si="265"/>
        <v>0</v>
      </c>
      <c r="V1340" s="48">
        <f t="shared" si="266"/>
        <v>643601</v>
      </c>
      <c r="W1340" s="48">
        <f t="shared" si="267"/>
        <v>337050</v>
      </c>
      <c r="X1340" s="48">
        <f t="shared" si="268"/>
        <v>4725</v>
      </c>
      <c r="Y1340" s="48">
        <f t="shared" si="269"/>
        <v>9853.76</v>
      </c>
      <c r="Z1340" s="48">
        <f t="shared" si="270"/>
        <v>985.37600000000009</v>
      </c>
      <c r="AA1340" s="48">
        <f t="shared" si="271"/>
        <v>9962.1513600000017</v>
      </c>
      <c r="AB1340" s="42">
        <f t="shared" si="272"/>
        <v>1006177.2873600001</v>
      </c>
    </row>
    <row r="1341" spans="1:28" x14ac:dyDescent="0.25">
      <c r="A1341" s="41">
        <v>45428</v>
      </c>
      <c r="B1341" s="44" t="str">
        <f t="shared" si="261"/>
        <v>May</v>
      </c>
      <c r="C1341" s="16" t="s">
        <v>44</v>
      </c>
      <c r="D1341" s="16"/>
      <c r="E1341" s="16" t="s">
        <v>80</v>
      </c>
      <c r="F1341" s="16" t="s">
        <v>216</v>
      </c>
      <c r="G1341" s="20" t="str">
        <f>IFERROR(VLOOKUP(F1341,Sheet2!A:F,2,0),"")</f>
        <v>Jugni Saunfi</v>
      </c>
      <c r="H1341" s="44">
        <f>IFERROR(VLOOKUP(F1341,Sheet2!A:G,7,0),"")</f>
        <v>50</v>
      </c>
      <c r="I1341" s="56">
        <f t="shared" si="273"/>
        <v>1800</v>
      </c>
      <c r="J1341" s="17">
        <v>196</v>
      </c>
      <c r="K1341" s="21">
        <v>0</v>
      </c>
      <c r="L1341" s="21">
        <v>300</v>
      </c>
      <c r="M1341" s="21">
        <v>100</v>
      </c>
      <c r="N1341" s="19">
        <f t="shared" si="262"/>
        <v>400</v>
      </c>
      <c r="O1341" s="20">
        <v>1</v>
      </c>
      <c r="P1341" s="20">
        <f>IFERROR(VLOOKUP(F1341,Sheet2!$A:$F,4,0),"")</f>
        <v>919.43</v>
      </c>
      <c r="Q1341" s="20">
        <f>IFERROR(VLOOKUP(F1341,Sheet2!$A:$F,5,0),"")</f>
        <v>948.3</v>
      </c>
      <c r="R1341" s="20">
        <f>IFERROR(VLOOKUP(F1341,Sheet2!$A:$F,6,0),"")</f>
        <v>1030.25</v>
      </c>
      <c r="S1341" s="48">
        <f t="shared" si="263"/>
        <v>0</v>
      </c>
      <c r="T1341" s="48">
        <f t="shared" si="264"/>
        <v>284490</v>
      </c>
      <c r="U1341" s="48">
        <f t="shared" si="265"/>
        <v>103025</v>
      </c>
      <c r="V1341" s="48">
        <f t="shared" si="266"/>
        <v>387515</v>
      </c>
      <c r="W1341" s="48">
        <f t="shared" si="267"/>
        <v>192600</v>
      </c>
      <c r="X1341" s="48">
        <f t="shared" si="268"/>
        <v>2700</v>
      </c>
      <c r="Y1341" s="48">
        <f t="shared" si="269"/>
        <v>5828.1500000000005</v>
      </c>
      <c r="Z1341" s="48">
        <f t="shared" si="270"/>
        <v>582.81500000000005</v>
      </c>
      <c r="AA1341" s="48">
        <f t="shared" si="271"/>
        <v>5892.25965</v>
      </c>
      <c r="AB1341" s="42">
        <f t="shared" si="272"/>
        <v>595118.22464999999</v>
      </c>
    </row>
    <row r="1342" spans="1:28" x14ac:dyDescent="0.25">
      <c r="A1342" s="41">
        <v>45428</v>
      </c>
      <c r="B1342" s="44" t="str">
        <f t="shared" si="261"/>
        <v>May</v>
      </c>
      <c r="C1342" s="16" t="s">
        <v>44</v>
      </c>
      <c r="D1342" s="16"/>
      <c r="E1342" s="16" t="s">
        <v>80</v>
      </c>
      <c r="F1342" s="16" t="s">
        <v>216</v>
      </c>
      <c r="G1342" s="20" t="str">
        <f>IFERROR(VLOOKUP(F1342,Sheet2!A:F,2,0),"")</f>
        <v>Jugni Saunfi</v>
      </c>
      <c r="H1342" s="44">
        <f>IFERROR(VLOOKUP(F1342,Sheet2!A:G,7,0),"")</f>
        <v>50</v>
      </c>
      <c r="I1342" s="56">
        <f t="shared" si="273"/>
        <v>1350</v>
      </c>
      <c r="J1342" s="17">
        <v>197</v>
      </c>
      <c r="K1342" s="21">
        <v>300</v>
      </c>
      <c r="L1342" s="21">
        <v>0</v>
      </c>
      <c r="M1342" s="21">
        <v>0</v>
      </c>
      <c r="N1342" s="19">
        <f t="shared" si="262"/>
        <v>300</v>
      </c>
      <c r="O1342" s="20">
        <v>1</v>
      </c>
      <c r="P1342" s="20">
        <f>IFERROR(VLOOKUP(F1342,Sheet2!$A:$F,4,0),"")</f>
        <v>919.43</v>
      </c>
      <c r="Q1342" s="20">
        <f>IFERROR(VLOOKUP(F1342,Sheet2!$A:$F,5,0),"")</f>
        <v>948.3</v>
      </c>
      <c r="R1342" s="20">
        <f>IFERROR(VLOOKUP(F1342,Sheet2!$A:$F,6,0),"")</f>
        <v>1030.25</v>
      </c>
      <c r="S1342" s="48">
        <f t="shared" si="263"/>
        <v>275829</v>
      </c>
      <c r="T1342" s="48">
        <f t="shared" si="264"/>
        <v>0</v>
      </c>
      <c r="U1342" s="48">
        <f t="shared" si="265"/>
        <v>0</v>
      </c>
      <c r="V1342" s="48">
        <f t="shared" si="266"/>
        <v>275829</v>
      </c>
      <c r="W1342" s="48">
        <f t="shared" si="267"/>
        <v>144450</v>
      </c>
      <c r="X1342" s="48">
        <f t="shared" si="268"/>
        <v>2025</v>
      </c>
      <c r="Y1342" s="48">
        <f t="shared" si="269"/>
        <v>4223.04</v>
      </c>
      <c r="Z1342" s="48">
        <f t="shared" si="270"/>
        <v>422.30400000000003</v>
      </c>
      <c r="AA1342" s="48">
        <f t="shared" si="271"/>
        <v>4269.4934400000002</v>
      </c>
      <c r="AB1342" s="42">
        <f t="shared" si="272"/>
        <v>431218.83743999997</v>
      </c>
    </row>
    <row r="1343" spans="1:28" x14ac:dyDescent="0.25">
      <c r="A1343" s="41">
        <v>45428</v>
      </c>
      <c r="B1343" s="44" t="str">
        <f t="shared" si="261"/>
        <v>May</v>
      </c>
      <c r="C1343" s="16" t="s">
        <v>53</v>
      </c>
      <c r="D1343" s="16"/>
      <c r="E1343" s="16" t="s">
        <v>141</v>
      </c>
      <c r="F1343" s="16" t="s">
        <v>218</v>
      </c>
      <c r="G1343" s="20" t="str">
        <f>IFERROR(VLOOKUP(F1343,Sheet2!A:F,2,0),"")</f>
        <v>Club Rum</v>
      </c>
      <c r="H1343" s="44">
        <f>IFERROR(VLOOKUP(F1343,Sheet2!A:G,7,0),"")</f>
        <v>65</v>
      </c>
      <c r="I1343" s="56">
        <f t="shared" si="273"/>
        <v>146.25</v>
      </c>
      <c r="J1343" s="17">
        <v>133</v>
      </c>
      <c r="K1343" s="21">
        <v>0</v>
      </c>
      <c r="L1343" s="21">
        <v>0</v>
      </c>
      <c r="M1343" s="21">
        <v>25</v>
      </c>
      <c r="N1343" s="19">
        <f t="shared" si="262"/>
        <v>25</v>
      </c>
      <c r="O1343" s="20">
        <v>1</v>
      </c>
      <c r="P1343" s="20">
        <f>IFERROR(VLOOKUP(F1343,Sheet2!$A:$F,4,0),"")</f>
        <v>1161.27</v>
      </c>
      <c r="Q1343" s="20">
        <f>IFERROR(VLOOKUP(F1343,Sheet2!$A:$F,5,0),"")</f>
        <v>1190.1300000000001</v>
      </c>
      <c r="R1343" s="20">
        <f>IFERROR(VLOOKUP(F1343,Sheet2!$A:$F,6,0),"")</f>
        <v>1272.08</v>
      </c>
      <c r="S1343" s="48">
        <f t="shared" si="263"/>
        <v>0</v>
      </c>
      <c r="T1343" s="48">
        <f t="shared" si="264"/>
        <v>0</v>
      </c>
      <c r="U1343" s="48">
        <f t="shared" si="265"/>
        <v>31802</v>
      </c>
      <c r="V1343" s="48">
        <f t="shared" si="266"/>
        <v>31802</v>
      </c>
      <c r="W1343" s="48">
        <f t="shared" si="267"/>
        <v>15648.75</v>
      </c>
      <c r="X1343" s="48">
        <f t="shared" si="268"/>
        <v>219.375</v>
      </c>
      <c r="Y1343" s="48">
        <f t="shared" si="269"/>
        <v>476.70125000000002</v>
      </c>
      <c r="Z1343" s="48">
        <f t="shared" si="270"/>
        <v>47.670125000000006</v>
      </c>
      <c r="AA1343" s="48">
        <f t="shared" si="271"/>
        <v>481.94496374999994</v>
      </c>
      <c r="AB1343" s="42">
        <f t="shared" si="272"/>
        <v>48676.441338749995</v>
      </c>
    </row>
    <row r="1344" spans="1:28" x14ac:dyDescent="0.25">
      <c r="A1344" s="41">
        <v>45428</v>
      </c>
      <c r="B1344" s="44" t="str">
        <f t="shared" si="261"/>
        <v>May</v>
      </c>
      <c r="C1344" s="16" t="s">
        <v>53</v>
      </c>
      <c r="D1344" s="16"/>
      <c r="E1344" s="16" t="s">
        <v>141</v>
      </c>
      <c r="F1344" s="16" t="s">
        <v>219</v>
      </c>
      <c r="G1344" s="20" t="str">
        <f>IFERROR(VLOOKUP(F1344,Sheet2!A:F,2,0),"")</f>
        <v>Club Whiskey</v>
      </c>
      <c r="H1344" s="44">
        <f>IFERROR(VLOOKUP(F1344,Sheet2!A:G,7,0),"")</f>
        <v>65</v>
      </c>
      <c r="I1344" s="56">
        <f t="shared" si="273"/>
        <v>2340</v>
      </c>
      <c r="J1344" s="17">
        <v>133</v>
      </c>
      <c r="K1344" s="21">
        <v>300</v>
      </c>
      <c r="L1344" s="21">
        <v>50</v>
      </c>
      <c r="M1344" s="21">
        <v>50</v>
      </c>
      <c r="N1344" s="19">
        <f t="shared" si="262"/>
        <v>400</v>
      </c>
      <c r="O1344" s="20">
        <v>1</v>
      </c>
      <c r="P1344" s="20">
        <f>IFERROR(VLOOKUP(F1344,Sheet2!$A:$F,4,0),"")</f>
        <v>1160.02</v>
      </c>
      <c r="Q1344" s="20">
        <f>IFERROR(VLOOKUP(F1344,Sheet2!$A:$F,5,0),"")</f>
        <v>1188.9000000000001</v>
      </c>
      <c r="R1344" s="20">
        <f>IFERROR(VLOOKUP(F1344,Sheet2!$A:$F,6,0),"")</f>
        <v>1270.83</v>
      </c>
      <c r="S1344" s="48">
        <f t="shared" si="263"/>
        <v>348006</v>
      </c>
      <c r="T1344" s="48">
        <f t="shared" si="264"/>
        <v>59445.000000000007</v>
      </c>
      <c r="U1344" s="48">
        <f t="shared" si="265"/>
        <v>63541.5</v>
      </c>
      <c r="V1344" s="48">
        <f t="shared" si="266"/>
        <v>470992.5</v>
      </c>
      <c r="W1344" s="48">
        <f t="shared" si="267"/>
        <v>250380</v>
      </c>
      <c r="X1344" s="48">
        <f t="shared" si="268"/>
        <v>3510</v>
      </c>
      <c r="Y1344" s="48">
        <f t="shared" si="269"/>
        <v>7248.8249999999998</v>
      </c>
      <c r="Z1344" s="48">
        <f t="shared" si="270"/>
        <v>724.88250000000005</v>
      </c>
      <c r="AA1344" s="48">
        <f t="shared" si="271"/>
        <v>7328.5620749999989</v>
      </c>
      <c r="AB1344" s="42">
        <f t="shared" si="272"/>
        <v>740184.76957499993</v>
      </c>
    </row>
    <row r="1345" spans="1:28" x14ac:dyDescent="0.25">
      <c r="A1345" s="41">
        <v>45428</v>
      </c>
      <c r="B1345" s="44" t="str">
        <f t="shared" si="261"/>
        <v>May</v>
      </c>
      <c r="C1345" s="16" t="s">
        <v>86</v>
      </c>
      <c r="D1345" s="16"/>
      <c r="E1345" s="16" t="s">
        <v>87</v>
      </c>
      <c r="F1345" s="16" t="s">
        <v>213</v>
      </c>
      <c r="G1345" s="20" t="str">
        <f>IFERROR(VLOOKUP(F1345,Sheet2!A:F,2,0),"")</f>
        <v>Malwa</v>
      </c>
      <c r="H1345" s="44">
        <f>IFERROR(VLOOKUP(F1345,Sheet2!A:G,7,0),"")</f>
        <v>50</v>
      </c>
      <c r="I1345" s="56">
        <f t="shared" si="273"/>
        <v>900</v>
      </c>
      <c r="J1345" s="17">
        <v>61</v>
      </c>
      <c r="K1345" s="21">
        <v>200</v>
      </c>
      <c r="L1345" s="21">
        <v>0</v>
      </c>
      <c r="M1345" s="21">
        <v>0</v>
      </c>
      <c r="N1345" s="19">
        <f t="shared" si="262"/>
        <v>200</v>
      </c>
      <c r="O1345" s="20">
        <v>1</v>
      </c>
      <c r="P1345" s="20">
        <f>IFERROR(VLOOKUP(F1345,Sheet2!$A:$F,4,0),"")</f>
        <v>919.43</v>
      </c>
      <c r="Q1345" s="20">
        <f>IFERROR(VLOOKUP(F1345,Sheet2!$A:$F,5,0),"")</f>
        <v>948.3</v>
      </c>
      <c r="R1345" s="20">
        <f>IFERROR(VLOOKUP(F1345,Sheet2!$A:$F,6,0),"")</f>
        <v>1030.25</v>
      </c>
      <c r="S1345" s="48">
        <f t="shared" si="263"/>
        <v>183886</v>
      </c>
      <c r="T1345" s="48">
        <f t="shared" si="264"/>
        <v>0</v>
      </c>
      <c r="U1345" s="48">
        <f t="shared" si="265"/>
        <v>0</v>
      </c>
      <c r="V1345" s="48">
        <f t="shared" si="266"/>
        <v>183886</v>
      </c>
      <c r="W1345" s="48">
        <f t="shared" si="267"/>
        <v>96300</v>
      </c>
      <c r="X1345" s="48">
        <f t="shared" si="268"/>
        <v>1350</v>
      </c>
      <c r="Y1345" s="48">
        <f t="shared" si="269"/>
        <v>2815.36</v>
      </c>
      <c r="Z1345" s="48">
        <f t="shared" si="270"/>
        <v>281.536</v>
      </c>
      <c r="AA1345" s="48">
        <f t="shared" si="271"/>
        <v>2846.3289600000003</v>
      </c>
      <c r="AB1345" s="42">
        <f t="shared" si="272"/>
        <v>287479.22496000002</v>
      </c>
    </row>
    <row r="1346" spans="1:28" x14ac:dyDescent="0.25">
      <c r="A1346" s="41">
        <v>45428</v>
      </c>
      <c r="B1346" s="44" t="str">
        <f t="shared" si="261"/>
        <v>May</v>
      </c>
      <c r="C1346" s="16" t="s">
        <v>86</v>
      </c>
      <c r="D1346" s="16"/>
      <c r="E1346" s="16" t="s">
        <v>87</v>
      </c>
      <c r="F1346" s="16" t="s">
        <v>221</v>
      </c>
      <c r="G1346" s="20" t="str">
        <f>IFERROR(VLOOKUP(F1346,Sheet2!A:F,2,0),"")</f>
        <v>Jugni Apple Vodka</v>
      </c>
      <c r="H1346" s="44">
        <f>IFERROR(VLOOKUP(F1346,Sheet2!A:G,7,0),"")</f>
        <v>50</v>
      </c>
      <c r="I1346" s="56">
        <f t="shared" si="273"/>
        <v>450</v>
      </c>
      <c r="J1346" s="17">
        <v>61</v>
      </c>
      <c r="K1346" s="21">
        <v>75</v>
      </c>
      <c r="L1346" s="21">
        <v>25</v>
      </c>
      <c r="M1346" s="21">
        <v>0</v>
      </c>
      <c r="N1346" s="19">
        <f t="shared" si="262"/>
        <v>100</v>
      </c>
      <c r="O1346" s="20">
        <v>1</v>
      </c>
      <c r="P1346" s="20">
        <f>IFERROR(VLOOKUP(F1346,Sheet2!$A:$F,4,0),"")</f>
        <v>919.43</v>
      </c>
      <c r="Q1346" s="20">
        <f>IFERROR(VLOOKUP(F1346,Sheet2!$A:$F,5,0),"")</f>
        <v>948.3</v>
      </c>
      <c r="R1346" s="20">
        <f>IFERROR(VLOOKUP(F1346,Sheet2!$A:$F,6,0),"")</f>
        <v>1030.25</v>
      </c>
      <c r="S1346" s="48">
        <f t="shared" si="263"/>
        <v>68957.25</v>
      </c>
      <c r="T1346" s="48">
        <f t="shared" si="264"/>
        <v>23707.5</v>
      </c>
      <c r="U1346" s="48">
        <f t="shared" si="265"/>
        <v>0</v>
      </c>
      <c r="V1346" s="48">
        <f t="shared" si="266"/>
        <v>92664.75</v>
      </c>
      <c r="W1346" s="48">
        <f t="shared" si="267"/>
        <v>48150</v>
      </c>
      <c r="X1346" s="48">
        <f t="shared" si="268"/>
        <v>675</v>
      </c>
      <c r="Y1346" s="48">
        <f t="shared" si="269"/>
        <v>1414.8975</v>
      </c>
      <c r="Z1346" s="48">
        <f t="shared" si="270"/>
        <v>141.48975000000002</v>
      </c>
      <c r="AA1346" s="48">
        <f t="shared" si="271"/>
        <v>1430.4613724999999</v>
      </c>
      <c r="AB1346" s="42">
        <f t="shared" si="272"/>
        <v>144476.59862249999</v>
      </c>
    </row>
    <row r="1347" spans="1:28" x14ac:dyDescent="0.25">
      <c r="A1347" s="41">
        <v>45428</v>
      </c>
      <c r="B1347" s="44" t="str">
        <f t="shared" si="261"/>
        <v>May</v>
      </c>
      <c r="C1347" s="16" t="s">
        <v>86</v>
      </c>
      <c r="D1347" s="16"/>
      <c r="E1347" s="16" t="s">
        <v>87</v>
      </c>
      <c r="F1347" s="16" t="s">
        <v>216</v>
      </c>
      <c r="G1347" s="20" t="str">
        <f>IFERROR(VLOOKUP(F1347,Sheet2!A:F,2,0),"")</f>
        <v>Jugni Saunfi</v>
      </c>
      <c r="H1347" s="44">
        <f>IFERROR(VLOOKUP(F1347,Sheet2!A:G,7,0),"")</f>
        <v>50</v>
      </c>
      <c r="I1347" s="56">
        <f t="shared" si="273"/>
        <v>1800</v>
      </c>
      <c r="J1347" s="17">
        <v>62</v>
      </c>
      <c r="K1347" s="21">
        <v>200</v>
      </c>
      <c r="L1347" s="21">
        <v>150</v>
      </c>
      <c r="M1347" s="21">
        <v>50</v>
      </c>
      <c r="N1347" s="19">
        <f t="shared" si="262"/>
        <v>400</v>
      </c>
      <c r="O1347" s="20">
        <v>1</v>
      </c>
      <c r="P1347" s="20">
        <f>IFERROR(VLOOKUP(F1347,Sheet2!$A:$F,4,0),"")</f>
        <v>919.43</v>
      </c>
      <c r="Q1347" s="20">
        <f>IFERROR(VLOOKUP(F1347,Sheet2!$A:$F,5,0),"")</f>
        <v>948.3</v>
      </c>
      <c r="R1347" s="20">
        <f>IFERROR(VLOOKUP(F1347,Sheet2!$A:$F,6,0),"")</f>
        <v>1030.25</v>
      </c>
      <c r="S1347" s="48">
        <f t="shared" si="263"/>
        <v>183886</v>
      </c>
      <c r="T1347" s="48">
        <f t="shared" si="264"/>
        <v>142245</v>
      </c>
      <c r="U1347" s="48">
        <f t="shared" si="265"/>
        <v>51512.5</v>
      </c>
      <c r="V1347" s="48">
        <f t="shared" si="266"/>
        <v>377643.5</v>
      </c>
      <c r="W1347" s="48">
        <f t="shared" si="267"/>
        <v>192600</v>
      </c>
      <c r="X1347" s="48">
        <f t="shared" si="268"/>
        <v>2700</v>
      </c>
      <c r="Y1347" s="48">
        <f t="shared" si="269"/>
        <v>5729.4350000000004</v>
      </c>
      <c r="Z1347" s="48">
        <f t="shared" si="270"/>
        <v>572.94350000000009</v>
      </c>
      <c r="AA1347" s="48">
        <f t="shared" si="271"/>
        <v>5792.4587850000016</v>
      </c>
      <c r="AB1347" s="42">
        <f t="shared" si="272"/>
        <v>585038.33728500013</v>
      </c>
    </row>
    <row r="1348" spans="1:28" x14ac:dyDescent="0.25">
      <c r="A1348" s="41">
        <v>45428</v>
      </c>
      <c r="B1348" s="44" t="str">
        <f t="shared" si="261"/>
        <v>May</v>
      </c>
      <c r="C1348" s="16" t="s">
        <v>86</v>
      </c>
      <c r="D1348" s="16"/>
      <c r="E1348" s="16" t="s">
        <v>87</v>
      </c>
      <c r="F1348" s="16" t="s">
        <v>222</v>
      </c>
      <c r="G1348" s="20" t="str">
        <f>IFERROR(VLOOKUP(F1348,Sheet2!A:F,2,0),"")</f>
        <v>Khasa Santra</v>
      </c>
      <c r="H1348" s="44">
        <f>IFERROR(VLOOKUP(F1348,Sheet2!A:G,7,0),"")</f>
        <v>50</v>
      </c>
      <c r="I1348" s="56">
        <f t="shared" si="273"/>
        <v>2025</v>
      </c>
      <c r="J1348" s="17">
        <v>63</v>
      </c>
      <c r="K1348" s="21">
        <v>450</v>
      </c>
      <c r="L1348" s="21">
        <v>0</v>
      </c>
      <c r="M1348" s="21">
        <v>0</v>
      </c>
      <c r="N1348" s="19">
        <f t="shared" si="262"/>
        <v>450</v>
      </c>
      <c r="O1348" s="20">
        <v>1</v>
      </c>
      <c r="P1348" s="20">
        <f>IFERROR(VLOOKUP(F1348,Sheet2!$A:$F,4,0),"")</f>
        <v>919.43</v>
      </c>
      <c r="Q1348" s="20">
        <f>IFERROR(VLOOKUP(F1348,Sheet2!$A:$F,5,0),"")</f>
        <v>948.3</v>
      </c>
      <c r="R1348" s="20">
        <f>IFERROR(VLOOKUP(F1348,Sheet2!$A:$F,6,0),"")</f>
        <v>1030.25</v>
      </c>
      <c r="S1348" s="48">
        <f t="shared" si="263"/>
        <v>413743.5</v>
      </c>
      <c r="T1348" s="48">
        <f t="shared" si="264"/>
        <v>0</v>
      </c>
      <c r="U1348" s="48">
        <f t="shared" si="265"/>
        <v>0</v>
      </c>
      <c r="V1348" s="48">
        <f t="shared" si="266"/>
        <v>413743.5</v>
      </c>
      <c r="W1348" s="48">
        <f t="shared" si="267"/>
        <v>216675</v>
      </c>
      <c r="X1348" s="48">
        <f t="shared" si="268"/>
        <v>3037.5</v>
      </c>
      <c r="Y1348" s="48">
        <f t="shared" si="269"/>
        <v>6334.56</v>
      </c>
      <c r="Z1348" s="48">
        <f t="shared" si="270"/>
        <v>633.45600000000013</v>
      </c>
      <c r="AA1348" s="48">
        <f t="shared" si="271"/>
        <v>6404.2401600000012</v>
      </c>
      <c r="AB1348" s="42">
        <f t="shared" si="272"/>
        <v>646828.25616000011</v>
      </c>
    </row>
    <row r="1349" spans="1:28" x14ac:dyDescent="0.25">
      <c r="A1349" s="41">
        <v>45428</v>
      </c>
      <c r="B1349" s="44" t="str">
        <f t="shared" ref="B1349:B1412" si="274">TEXT(A1349,"MMM")</f>
        <v>May</v>
      </c>
      <c r="C1349" s="16" t="s">
        <v>86</v>
      </c>
      <c r="D1349" s="16"/>
      <c r="E1349" s="16" t="s">
        <v>87</v>
      </c>
      <c r="F1349" s="16" t="s">
        <v>222</v>
      </c>
      <c r="G1349" s="20" t="str">
        <f>IFERROR(VLOOKUP(F1349,Sheet2!A:F,2,0),"")</f>
        <v>Khasa Santra</v>
      </c>
      <c r="H1349" s="44">
        <f>IFERROR(VLOOKUP(F1349,Sheet2!A:G,7,0),"")</f>
        <v>50</v>
      </c>
      <c r="I1349" s="56">
        <f t="shared" si="273"/>
        <v>1125</v>
      </c>
      <c r="J1349" s="17">
        <v>64</v>
      </c>
      <c r="K1349" s="21">
        <v>0</v>
      </c>
      <c r="L1349" s="21">
        <v>250</v>
      </c>
      <c r="M1349" s="21">
        <v>0</v>
      </c>
      <c r="N1349" s="19">
        <f t="shared" ref="N1349:N1412" si="275">SUM(K1349:M1349)</f>
        <v>250</v>
      </c>
      <c r="O1349" s="20">
        <v>1</v>
      </c>
      <c r="P1349" s="20">
        <f>IFERROR(VLOOKUP(F1349,Sheet2!$A:$F,4,0),"")</f>
        <v>919.43</v>
      </c>
      <c r="Q1349" s="20">
        <f>IFERROR(VLOOKUP(F1349,Sheet2!$A:$F,5,0),"")</f>
        <v>948.3</v>
      </c>
      <c r="R1349" s="20">
        <f>IFERROR(VLOOKUP(F1349,Sheet2!$A:$F,6,0),"")</f>
        <v>1030.25</v>
      </c>
      <c r="S1349" s="48">
        <f t="shared" ref="S1349:S1412" si="276">IFERROR(K1349*P1349," ")</f>
        <v>0</v>
      </c>
      <c r="T1349" s="48">
        <f t="shared" ref="T1349:T1412" si="277">IFERROR(Q1349*L1349," ")</f>
        <v>237075</v>
      </c>
      <c r="U1349" s="48">
        <f t="shared" ref="U1349:U1412" si="278">IFERROR(R1349*M1349," ")</f>
        <v>0</v>
      </c>
      <c r="V1349" s="48">
        <f t="shared" ref="V1349:V1412" si="279">SUM(S1349:U1349)</f>
        <v>237075</v>
      </c>
      <c r="W1349" s="48">
        <f t="shared" ref="W1349:W1412" si="280">IFERROR(IF(O1349=1,I1349*107)," ")+IFERROR(IF(O1349=2,I1349*53.5)," ")</f>
        <v>120375</v>
      </c>
      <c r="X1349" s="48">
        <f t="shared" ref="X1349:X1412" si="281">I1349*1.5</f>
        <v>1687.5</v>
      </c>
      <c r="Y1349" s="48">
        <f t="shared" ref="Y1349:Y1412" si="282">IFERROR(SUM(V1349:X1349)*1%," ")</f>
        <v>3591.375</v>
      </c>
      <c r="Z1349" s="48">
        <f t="shared" ref="Z1349:Z1412" si="283">IFERROR(Y1349*10%," ")</f>
        <v>359.13750000000005</v>
      </c>
      <c r="AA1349" s="48">
        <f t="shared" ref="AA1349:AA1412" si="284">IFERROR(SUM(V1349:Z1349)*1%," ")</f>
        <v>3630.8801250000001</v>
      </c>
      <c r="AB1349" s="42">
        <f t="shared" ref="AB1349:AB1412" si="285">IFERROR(SUM(V1349:AA1349)," ")</f>
        <v>366718.89262500004</v>
      </c>
    </row>
    <row r="1350" spans="1:28" x14ac:dyDescent="0.25">
      <c r="A1350" s="41">
        <v>45428</v>
      </c>
      <c r="B1350" s="44" t="str">
        <f t="shared" si="274"/>
        <v>May</v>
      </c>
      <c r="C1350" s="16" t="s">
        <v>60</v>
      </c>
      <c r="D1350" s="16"/>
      <c r="E1350" s="16" t="s">
        <v>101</v>
      </c>
      <c r="F1350" s="16" t="s">
        <v>213</v>
      </c>
      <c r="G1350" s="20" t="str">
        <f>IFERROR(VLOOKUP(F1350,Sheet2!A:F,2,0),"")</f>
        <v>Malwa</v>
      </c>
      <c r="H1350" s="44">
        <f>IFERROR(VLOOKUP(F1350,Sheet2!A:G,7,0),"")</f>
        <v>50</v>
      </c>
      <c r="I1350" s="56">
        <f t="shared" ref="I1350:I1413" si="286">IF(H1350=50,N1350*4.5)+IF(H1350=65,N1350*5.85)</f>
        <v>675</v>
      </c>
      <c r="J1350" s="17">
        <v>57</v>
      </c>
      <c r="K1350" s="21">
        <v>150</v>
      </c>
      <c r="L1350" s="21">
        <v>0</v>
      </c>
      <c r="M1350" s="21">
        <v>0</v>
      </c>
      <c r="N1350" s="19">
        <f t="shared" si="275"/>
        <v>150</v>
      </c>
      <c r="O1350" s="20">
        <v>1</v>
      </c>
      <c r="P1350" s="20">
        <f>IFERROR(VLOOKUP(F1350,Sheet2!$A:$F,4,0),"")</f>
        <v>919.43</v>
      </c>
      <c r="Q1350" s="20">
        <f>IFERROR(VLOOKUP(F1350,Sheet2!$A:$F,5,0),"")</f>
        <v>948.3</v>
      </c>
      <c r="R1350" s="20">
        <f>IFERROR(VLOOKUP(F1350,Sheet2!$A:$F,6,0),"")</f>
        <v>1030.25</v>
      </c>
      <c r="S1350" s="48">
        <f t="shared" si="276"/>
        <v>137914.5</v>
      </c>
      <c r="T1350" s="48">
        <f t="shared" si="277"/>
        <v>0</v>
      </c>
      <c r="U1350" s="48">
        <f t="shared" si="278"/>
        <v>0</v>
      </c>
      <c r="V1350" s="48">
        <f t="shared" si="279"/>
        <v>137914.5</v>
      </c>
      <c r="W1350" s="48">
        <f t="shared" si="280"/>
        <v>72225</v>
      </c>
      <c r="X1350" s="48">
        <f t="shared" si="281"/>
        <v>1012.5</v>
      </c>
      <c r="Y1350" s="48">
        <f t="shared" si="282"/>
        <v>2111.52</v>
      </c>
      <c r="Z1350" s="48">
        <f t="shared" si="283"/>
        <v>211.15200000000002</v>
      </c>
      <c r="AA1350" s="48">
        <f t="shared" si="284"/>
        <v>2134.7467200000001</v>
      </c>
      <c r="AB1350" s="42">
        <f t="shared" si="285"/>
        <v>215609.41871999999</v>
      </c>
    </row>
    <row r="1351" spans="1:28" x14ac:dyDescent="0.25">
      <c r="A1351" s="41">
        <v>45428</v>
      </c>
      <c r="B1351" s="44" t="str">
        <f t="shared" si="274"/>
        <v>May</v>
      </c>
      <c r="C1351" s="16" t="s">
        <v>60</v>
      </c>
      <c r="D1351" s="16"/>
      <c r="E1351" s="16" t="s">
        <v>101</v>
      </c>
      <c r="F1351" s="16" t="s">
        <v>213</v>
      </c>
      <c r="G1351" s="20" t="str">
        <f>IFERROR(VLOOKUP(F1351,Sheet2!A:F,2,0),"")</f>
        <v>Malwa</v>
      </c>
      <c r="H1351" s="44">
        <f>IFERROR(VLOOKUP(F1351,Sheet2!A:G,7,0),"")</f>
        <v>50</v>
      </c>
      <c r="I1351" s="56">
        <f t="shared" si="286"/>
        <v>3375</v>
      </c>
      <c r="J1351" s="17">
        <v>58</v>
      </c>
      <c r="K1351" s="21">
        <v>200</v>
      </c>
      <c r="L1351" s="21">
        <v>450</v>
      </c>
      <c r="M1351" s="21">
        <v>100</v>
      </c>
      <c r="N1351" s="19">
        <f t="shared" si="275"/>
        <v>750</v>
      </c>
      <c r="O1351" s="20">
        <v>1</v>
      </c>
      <c r="P1351" s="20">
        <f>IFERROR(VLOOKUP(F1351,Sheet2!$A:$F,4,0),"")</f>
        <v>919.43</v>
      </c>
      <c r="Q1351" s="20">
        <f>IFERROR(VLOOKUP(F1351,Sheet2!$A:$F,5,0),"")</f>
        <v>948.3</v>
      </c>
      <c r="R1351" s="20">
        <f>IFERROR(VLOOKUP(F1351,Sheet2!$A:$F,6,0),"")</f>
        <v>1030.25</v>
      </c>
      <c r="S1351" s="48">
        <f t="shared" si="276"/>
        <v>183886</v>
      </c>
      <c r="T1351" s="48">
        <f t="shared" si="277"/>
        <v>426735</v>
      </c>
      <c r="U1351" s="48">
        <f t="shared" si="278"/>
        <v>103025</v>
      </c>
      <c r="V1351" s="48">
        <f t="shared" si="279"/>
        <v>713646</v>
      </c>
      <c r="W1351" s="48">
        <f t="shared" si="280"/>
        <v>361125</v>
      </c>
      <c r="X1351" s="48">
        <f t="shared" si="281"/>
        <v>5062.5</v>
      </c>
      <c r="Y1351" s="48">
        <f t="shared" si="282"/>
        <v>10798.335000000001</v>
      </c>
      <c r="Z1351" s="48">
        <f t="shared" si="283"/>
        <v>1079.8335000000002</v>
      </c>
      <c r="AA1351" s="48">
        <f t="shared" si="284"/>
        <v>10917.116684999999</v>
      </c>
      <c r="AB1351" s="42">
        <f t="shared" si="285"/>
        <v>1102628.7851849999</v>
      </c>
    </row>
    <row r="1352" spans="1:28" x14ac:dyDescent="0.25">
      <c r="A1352" s="41">
        <v>45428</v>
      </c>
      <c r="B1352" s="44" t="str">
        <f t="shared" si="274"/>
        <v>May</v>
      </c>
      <c r="C1352" s="16" t="s">
        <v>60</v>
      </c>
      <c r="D1352" s="16"/>
      <c r="E1352" s="16" t="s">
        <v>101</v>
      </c>
      <c r="F1352" s="16" t="s">
        <v>219</v>
      </c>
      <c r="G1352" s="20" t="str">
        <f>IFERROR(VLOOKUP(F1352,Sheet2!A:F,2,0),"")</f>
        <v>Club Whiskey</v>
      </c>
      <c r="H1352" s="44">
        <f>IFERROR(VLOOKUP(F1352,Sheet2!A:G,7,0),"")</f>
        <v>65</v>
      </c>
      <c r="I1352" s="56">
        <f t="shared" si="286"/>
        <v>2925</v>
      </c>
      <c r="J1352" s="17">
        <v>58</v>
      </c>
      <c r="K1352" s="21">
        <v>175</v>
      </c>
      <c r="L1352" s="21">
        <v>250</v>
      </c>
      <c r="M1352" s="21">
        <v>75</v>
      </c>
      <c r="N1352" s="19">
        <f t="shared" si="275"/>
        <v>500</v>
      </c>
      <c r="O1352" s="20">
        <v>1</v>
      </c>
      <c r="P1352" s="20">
        <f>IFERROR(VLOOKUP(F1352,Sheet2!$A:$F,4,0),"")</f>
        <v>1160.02</v>
      </c>
      <c r="Q1352" s="20">
        <f>IFERROR(VLOOKUP(F1352,Sheet2!$A:$F,5,0),"")</f>
        <v>1188.9000000000001</v>
      </c>
      <c r="R1352" s="20">
        <f>IFERROR(VLOOKUP(F1352,Sheet2!$A:$F,6,0),"")</f>
        <v>1270.83</v>
      </c>
      <c r="S1352" s="48">
        <f t="shared" si="276"/>
        <v>203003.5</v>
      </c>
      <c r="T1352" s="48">
        <f t="shared" si="277"/>
        <v>297225</v>
      </c>
      <c r="U1352" s="48">
        <f t="shared" si="278"/>
        <v>95312.25</v>
      </c>
      <c r="V1352" s="48">
        <f t="shared" si="279"/>
        <v>595540.75</v>
      </c>
      <c r="W1352" s="48">
        <f t="shared" si="280"/>
        <v>312975</v>
      </c>
      <c r="X1352" s="48">
        <f t="shared" si="281"/>
        <v>4387.5</v>
      </c>
      <c r="Y1352" s="48">
        <f t="shared" si="282"/>
        <v>9129.0324999999993</v>
      </c>
      <c r="Z1352" s="48">
        <f t="shared" si="283"/>
        <v>912.90324999999996</v>
      </c>
      <c r="AA1352" s="48">
        <f t="shared" si="284"/>
        <v>9229.4518575000002</v>
      </c>
      <c r="AB1352" s="42">
        <f t="shared" si="285"/>
        <v>932174.63760749996</v>
      </c>
    </row>
    <row r="1353" spans="1:28" x14ac:dyDescent="0.25">
      <c r="A1353" s="41">
        <v>45429</v>
      </c>
      <c r="B1353" s="44" t="str">
        <f t="shared" si="274"/>
        <v>May</v>
      </c>
      <c r="C1353" s="16" t="s">
        <v>105</v>
      </c>
      <c r="D1353" s="16"/>
      <c r="E1353" s="16" t="s">
        <v>107</v>
      </c>
      <c r="F1353" s="16" t="s">
        <v>213</v>
      </c>
      <c r="G1353" s="20" t="str">
        <f>IFERROR(VLOOKUP(F1353,Sheet2!A:F,2,0),"")</f>
        <v>Malwa</v>
      </c>
      <c r="H1353" s="44">
        <f>IFERROR(VLOOKUP(F1353,Sheet2!A:G,7,0),"")</f>
        <v>50</v>
      </c>
      <c r="I1353" s="56">
        <f t="shared" si="286"/>
        <v>1575</v>
      </c>
      <c r="J1353" s="17">
        <v>53</v>
      </c>
      <c r="K1353" s="21">
        <v>125</v>
      </c>
      <c r="L1353" s="21">
        <v>125</v>
      </c>
      <c r="M1353" s="21">
        <v>100</v>
      </c>
      <c r="N1353" s="19">
        <f t="shared" si="275"/>
        <v>350</v>
      </c>
      <c r="O1353" s="20">
        <v>1</v>
      </c>
      <c r="P1353" s="20">
        <f>IFERROR(VLOOKUP(F1353,Sheet2!$A:$F,4,0),"")</f>
        <v>919.43</v>
      </c>
      <c r="Q1353" s="20">
        <f>IFERROR(VLOOKUP(F1353,Sheet2!$A:$F,5,0),"")</f>
        <v>948.3</v>
      </c>
      <c r="R1353" s="20">
        <f>IFERROR(VLOOKUP(F1353,Sheet2!$A:$F,6,0),"")</f>
        <v>1030.25</v>
      </c>
      <c r="S1353" s="48">
        <f t="shared" si="276"/>
        <v>114928.75</v>
      </c>
      <c r="T1353" s="48">
        <f t="shared" si="277"/>
        <v>118537.5</v>
      </c>
      <c r="U1353" s="48">
        <f t="shared" si="278"/>
        <v>103025</v>
      </c>
      <c r="V1353" s="48">
        <f t="shared" si="279"/>
        <v>336491.25</v>
      </c>
      <c r="W1353" s="48">
        <f t="shared" si="280"/>
        <v>168525</v>
      </c>
      <c r="X1353" s="48">
        <f t="shared" si="281"/>
        <v>2362.5</v>
      </c>
      <c r="Y1353" s="48">
        <f t="shared" si="282"/>
        <v>5073.7875000000004</v>
      </c>
      <c r="Z1353" s="48">
        <f t="shared" si="283"/>
        <v>507.37875000000008</v>
      </c>
      <c r="AA1353" s="48">
        <f t="shared" si="284"/>
        <v>5129.5991624999997</v>
      </c>
      <c r="AB1353" s="42">
        <f t="shared" si="285"/>
        <v>518089.51541249995</v>
      </c>
    </row>
    <row r="1354" spans="1:28" x14ac:dyDescent="0.25">
      <c r="A1354" s="41">
        <v>45429</v>
      </c>
      <c r="B1354" s="44" t="str">
        <f t="shared" si="274"/>
        <v>May</v>
      </c>
      <c r="C1354" s="16" t="s">
        <v>105</v>
      </c>
      <c r="D1354" s="16"/>
      <c r="E1354" s="16" t="s">
        <v>107</v>
      </c>
      <c r="F1354" s="16" t="s">
        <v>213</v>
      </c>
      <c r="G1354" s="20" t="str">
        <f>IFERROR(VLOOKUP(F1354,Sheet2!A:F,2,0),"")</f>
        <v>Malwa</v>
      </c>
      <c r="H1354" s="44">
        <f>IFERROR(VLOOKUP(F1354,Sheet2!A:G,7,0),"")</f>
        <v>50</v>
      </c>
      <c r="I1354" s="56">
        <f t="shared" si="286"/>
        <v>1575</v>
      </c>
      <c r="J1354" s="17">
        <v>54</v>
      </c>
      <c r="K1354" s="21">
        <v>125</v>
      </c>
      <c r="L1354" s="21">
        <v>125</v>
      </c>
      <c r="M1354" s="21">
        <v>100</v>
      </c>
      <c r="N1354" s="19">
        <f t="shared" si="275"/>
        <v>350</v>
      </c>
      <c r="O1354" s="20">
        <v>1</v>
      </c>
      <c r="P1354" s="20">
        <f>IFERROR(VLOOKUP(F1354,Sheet2!$A:$F,4,0),"")</f>
        <v>919.43</v>
      </c>
      <c r="Q1354" s="20">
        <f>IFERROR(VLOOKUP(F1354,Sheet2!$A:$F,5,0),"")</f>
        <v>948.3</v>
      </c>
      <c r="R1354" s="20">
        <f>IFERROR(VLOOKUP(F1354,Sheet2!$A:$F,6,0),"")</f>
        <v>1030.25</v>
      </c>
      <c r="S1354" s="48">
        <f t="shared" si="276"/>
        <v>114928.75</v>
      </c>
      <c r="T1354" s="48">
        <f t="shared" si="277"/>
        <v>118537.5</v>
      </c>
      <c r="U1354" s="48">
        <f t="shared" si="278"/>
        <v>103025</v>
      </c>
      <c r="V1354" s="48">
        <f t="shared" si="279"/>
        <v>336491.25</v>
      </c>
      <c r="W1354" s="48">
        <f t="shared" si="280"/>
        <v>168525</v>
      </c>
      <c r="X1354" s="48">
        <f t="shared" si="281"/>
        <v>2362.5</v>
      </c>
      <c r="Y1354" s="48">
        <f t="shared" si="282"/>
        <v>5073.7875000000004</v>
      </c>
      <c r="Z1354" s="48">
        <f t="shared" si="283"/>
        <v>507.37875000000008</v>
      </c>
      <c r="AA1354" s="48">
        <f t="shared" si="284"/>
        <v>5129.5991624999997</v>
      </c>
      <c r="AB1354" s="42">
        <f t="shared" si="285"/>
        <v>518089.51541249995</v>
      </c>
    </row>
    <row r="1355" spans="1:28" x14ac:dyDescent="0.25">
      <c r="A1355" s="41">
        <v>45429</v>
      </c>
      <c r="B1355" s="44" t="str">
        <f t="shared" si="274"/>
        <v>May</v>
      </c>
      <c r="C1355" s="16" t="s">
        <v>105</v>
      </c>
      <c r="D1355" s="16"/>
      <c r="E1355" s="16" t="s">
        <v>107</v>
      </c>
      <c r="F1355" s="16" t="s">
        <v>213</v>
      </c>
      <c r="G1355" s="20" t="str">
        <f>IFERROR(VLOOKUP(F1355,Sheet2!A:F,2,0),"")</f>
        <v>Malwa</v>
      </c>
      <c r="H1355" s="44">
        <f>IFERROR(VLOOKUP(F1355,Sheet2!A:G,7,0),"")</f>
        <v>50</v>
      </c>
      <c r="I1355" s="56">
        <f t="shared" si="286"/>
        <v>1575</v>
      </c>
      <c r="J1355" s="17">
        <v>55</v>
      </c>
      <c r="K1355" s="21">
        <v>125</v>
      </c>
      <c r="L1355" s="21">
        <v>125</v>
      </c>
      <c r="M1355" s="21">
        <v>100</v>
      </c>
      <c r="N1355" s="19">
        <f t="shared" si="275"/>
        <v>350</v>
      </c>
      <c r="O1355" s="20">
        <v>1</v>
      </c>
      <c r="P1355" s="20">
        <f>IFERROR(VLOOKUP(F1355,Sheet2!$A:$F,4,0),"")</f>
        <v>919.43</v>
      </c>
      <c r="Q1355" s="20">
        <f>IFERROR(VLOOKUP(F1355,Sheet2!$A:$F,5,0),"")</f>
        <v>948.3</v>
      </c>
      <c r="R1355" s="20">
        <f>IFERROR(VLOOKUP(F1355,Sheet2!$A:$F,6,0),"")</f>
        <v>1030.25</v>
      </c>
      <c r="S1355" s="48">
        <f t="shared" si="276"/>
        <v>114928.75</v>
      </c>
      <c r="T1355" s="48">
        <f t="shared" si="277"/>
        <v>118537.5</v>
      </c>
      <c r="U1355" s="48">
        <f t="shared" si="278"/>
        <v>103025</v>
      </c>
      <c r="V1355" s="48">
        <f t="shared" si="279"/>
        <v>336491.25</v>
      </c>
      <c r="W1355" s="48">
        <f t="shared" si="280"/>
        <v>168525</v>
      </c>
      <c r="X1355" s="48">
        <f t="shared" si="281"/>
        <v>2362.5</v>
      </c>
      <c r="Y1355" s="48">
        <f t="shared" si="282"/>
        <v>5073.7875000000004</v>
      </c>
      <c r="Z1355" s="48">
        <f t="shared" si="283"/>
        <v>507.37875000000008</v>
      </c>
      <c r="AA1355" s="48">
        <f t="shared" si="284"/>
        <v>5129.5991624999997</v>
      </c>
      <c r="AB1355" s="42">
        <f t="shared" si="285"/>
        <v>518089.51541249995</v>
      </c>
    </row>
    <row r="1356" spans="1:28" x14ac:dyDescent="0.25">
      <c r="A1356" s="41">
        <v>45429</v>
      </c>
      <c r="B1356" s="44" t="str">
        <f t="shared" si="274"/>
        <v>May</v>
      </c>
      <c r="C1356" s="16" t="s">
        <v>105</v>
      </c>
      <c r="D1356" s="16"/>
      <c r="E1356" s="16" t="s">
        <v>107</v>
      </c>
      <c r="F1356" s="16" t="s">
        <v>213</v>
      </c>
      <c r="G1356" s="20" t="str">
        <f>IFERROR(VLOOKUP(F1356,Sheet2!A:F,2,0),"")</f>
        <v>Malwa</v>
      </c>
      <c r="H1356" s="44">
        <f>IFERROR(VLOOKUP(F1356,Sheet2!A:G,7,0),"")</f>
        <v>50</v>
      </c>
      <c r="I1356" s="56">
        <f t="shared" si="286"/>
        <v>1575</v>
      </c>
      <c r="J1356" s="17">
        <v>56</v>
      </c>
      <c r="K1356" s="21">
        <v>125</v>
      </c>
      <c r="L1356" s="21">
        <v>125</v>
      </c>
      <c r="M1356" s="21">
        <v>100</v>
      </c>
      <c r="N1356" s="19">
        <f t="shared" si="275"/>
        <v>350</v>
      </c>
      <c r="O1356" s="20">
        <v>1</v>
      </c>
      <c r="P1356" s="20">
        <f>IFERROR(VLOOKUP(F1356,Sheet2!$A:$F,4,0),"")</f>
        <v>919.43</v>
      </c>
      <c r="Q1356" s="20">
        <f>IFERROR(VLOOKUP(F1356,Sheet2!$A:$F,5,0),"")</f>
        <v>948.3</v>
      </c>
      <c r="R1356" s="20">
        <f>IFERROR(VLOOKUP(F1356,Sheet2!$A:$F,6,0),"")</f>
        <v>1030.25</v>
      </c>
      <c r="S1356" s="48">
        <f t="shared" si="276"/>
        <v>114928.75</v>
      </c>
      <c r="T1356" s="48">
        <f t="shared" si="277"/>
        <v>118537.5</v>
      </c>
      <c r="U1356" s="48">
        <f t="shared" si="278"/>
        <v>103025</v>
      </c>
      <c r="V1356" s="48">
        <f t="shared" si="279"/>
        <v>336491.25</v>
      </c>
      <c r="W1356" s="48">
        <f t="shared" si="280"/>
        <v>168525</v>
      </c>
      <c r="X1356" s="48">
        <f t="shared" si="281"/>
        <v>2362.5</v>
      </c>
      <c r="Y1356" s="48">
        <f t="shared" si="282"/>
        <v>5073.7875000000004</v>
      </c>
      <c r="Z1356" s="48">
        <f t="shared" si="283"/>
        <v>507.37875000000008</v>
      </c>
      <c r="AA1356" s="48">
        <f t="shared" si="284"/>
        <v>5129.5991624999997</v>
      </c>
      <c r="AB1356" s="42">
        <f t="shared" si="285"/>
        <v>518089.51541249995</v>
      </c>
    </row>
    <row r="1357" spans="1:28" x14ac:dyDescent="0.25">
      <c r="A1357" s="41">
        <v>45429</v>
      </c>
      <c r="B1357" s="44" t="str">
        <f t="shared" si="274"/>
        <v>May</v>
      </c>
      <c r="C1357" s="16" t="s">
        <v>53</v>
      </c>
      <c r="D1357" s="16"/>
      <c r="E1357" s="16" t="s">
        <v>82</v>
      </c>
      <c r="F1357" s="16" t="s">
        <v>219</v>
      </c>
      <c r="G1357" s="20" t="str">
        <f>IFERROR(VLOOKUP(F1357,Sheet2!A:F,2,0),"")</f>
        <v>Club Whiskey</v>
      </c>
      <c r="H1357" s="44">
        <f>IFERROR(VLOOKUP(F1357,Sheet2!A:G,7,0),"")</f>
        <v>65</v>
      </c>
      <c r="I1357" s="56">
        <f t="shared" si="286"/>
        <v>2340</v>
      </c>
      <c r="J1357" s="17">
        <v>134</v>
      </c>
      <c r="K1357" s="21">
        <v>300</v>
      </c>
      <c r="L1357" s="21">
        <v>50</v>
      </c>
      <c r="M1357" s="21">
        <v>50</v>
      </c>
      <c r="N1357" s="19">
        <f t="shared" si="275"/>
        <v>400</v>
      </c>
      <c r="O1357" s="20">
        <v>1</v>
      </c>
      <c r="P1357" s="20">
        <f>IFERROR(VLOOKUP(F1357,Sheet2!$A:$F,4,0),"")</f>
        <v>1160.02</v>
      </c>
      <c r="Q1357" s="20">
        <f>IFERROR(VLOOKUP(F1357,Sheet2!$A:$F,5,0),"")</f>
        <v>1188.9000000000001</v>
      </c>
      <c r="R1357" s="20">
        <f>IFERROR(VLOOKUP(F1357,Sheet2!$A:$F,6,0),"")</f>
        <v>1270.83</v>
      </c>
      <c r="S1357" s="48">
        <f t="shared" si="276"/>
        <v>348006</v>
      </c>
      <c r="T1357" s="48">
        <f t="shared" si="277"/>
        <v>59445.000000000007</v>
      </c>
      <c r="U1357" s="48">
        <f t="shared" si="278"/>
        <v>63541.5</v>
      </c>
      <c r="V1357" s="48">
        <f t="shared" si="279"/>
        <v>470992.5</v>
      </c>
      <c r="W1357" s="48">
        <f t="shared" si="280"/>
        <v>250380</v>
      </c>
      <c r="X1357" s="48">
        <f t="shared" si="281"/>
        <v>3510</v>
      </c>
      <c r="Y1357" s="48">
        <f t="shared" si="282"/>
        <v>7248.8249999999998</v>
      </c>
      <c r="Z1357" s="48">
        <f t="shared" si="283"/>
        <v>724.88250000000005</v>
      </c>
      <c r="AA1357" s="48">
        <f t="shared" si="284"/>
        <v>7328.5620749999989</v>
      </c>
      <c r="AB1357" s="42">
        <f t="shared" si="285"/>
        <v>740184.76957499993</v>
      </c>
    </row>
    <row r="1358" spans="1:28" x14ac:dyDescent="0.25">
      <c r="A1358" s="41">
        <v>45429</v>
      </c>
      <c r="B1358" s="44" t="str">
        <f t="shared" si="274"/>
        <v>May</v>
      </c>
      <c r="C1358" s="16" t="s">
        <v>53</v>
      </c>
      <c r="D1358" s="16"/>
      <c r="E1358" s="16" t="s">
        <v>56</v>
      </c>
      <c r="F1358" s="16" t="s">
        <v>216</v>
      </c>
      <c r="G1358" s="20" t="str">
        <f>IFERROR(VLOOKUP(F1358,Sheet2!A:F,2,0),"")</f>
        <v>Jugni Saunfi</v>
      </c>
      <c r="H1358" s="44">
        <f>IFERROR(VLOOKUP(F1358,Sheet2!A:G,7,0),"")</f>
        <v>50</v>
      </c>
      <c r="I1358" s="56">
        <f t="shared" si="286"/>
        <v>1170</v>
      </c>
      <c r="J1358" s="17">
        <v>135</v>
      </c>
      <c r="K1358" s="21">
        <v>100</v>
      </c>
      <c r="L1358" s="21">
        <v>80</v>
      </c>
      <c r="M1358" s="21">
        <v>80</v>
      </c>
      <c r="N1358" s="19">
        <f t="shared" si="275"/>
        <v>260</v>
      </c>
      <c r="O1358" s="20">
        <v>1</v>
      </c>
      <c r="P1358" s="20">
        <f>IFERROR(VLOOKUP(F1358,Sheet2!$A:$F,4,0),"")</f>
        <v>919.43</v>
      </c>
      <c r="Q1358" s="20">
        <f>IFERROR(VLOOKUP(F1358,Sheet2!$A:$F,5,0),"")</f>
        <v>948.3</v>
      </c>
      <c r="R1358" s="20">
        <f>IFERROR(VLOOKUP(F1358,Sheet2!$A:$F,6,0),"")</f>
        <v>1030.25</v>
      </c>
      <c r="S1358" s="48">
        <f t="shared" si="276"/>
        <v>91943</v>
      </c>
      <c r="T1358" s="48">
        <f t="shared" si="277"/>
        <v>75864</v>
      </c>
      <c r="U1358" s="48">
        <f t="shared" si="278"/>
        <v>82420</v>
      </c>
      <c r="V1358" s="48">
        <f t="shared" si="279"/>
        <v>250227</v>
      </c>
      <c r="W1358" s="48">
        <f t="shared" si="280"/>
        <v>125190</v>
      </c>
      <c r="X1358" s="48">
        <f t="shared" si="281"/>
        <v>1755</v>
      </c>
      <c r="Y1358" s="48">
        <f t="shared" si="282"/>
        <v>3771.7200000000003</v>
      </c>
      <c r="Z1358" s="48">
        <f t="shared" si="283"/>
        <v>377.17200000000003</v>
      </c>
      <c r="AA1358" s="48">
        <f t="shared" si="284"/>
        <v>3813.20892</v>
      </c>
      <c r="AB1358" s="42">
        <f t="shared" si="285"/>
        <v>385134.10092</v>
      </c>
    </row>
    <row r="1359" spans="1:28" x14ac:dyDescent="0.25">
      <c r="A1359" s="41">
        <v>45429</v>
      </c>
      <c r="B1359" s="44" t="str">
        <f t="shared" si="274"/>
        <v>May</v>
      </c>
      <c r="C1359" s="16" t="s">
        <v>53</v>
      </c>
      <c r="D1359" s="16"/>
      <c r="E1359" s="16" t="s">
        <v>56</v>
      </c>
      <c r="F1359" s="16" t="s">
        <v>221</v>
      </c>
      <c r="G1359" s="20" t="str">
        <f>IFERROR(VLOOKUP(F1359,Sheet2!A:F,2,0),"")</f>
        <v>Jugni Apple Vodka</v>
      </c>
      <c r="H1359" s="44">
        <f>IFERROR(VLOOKUP(F1359,Sheet2!A:G,7,0),"")</f>
        <v>50</v>
      </c>
      <c r="I1359" s="56">
        <f t="shared" si="286"/>
        <v>450</v>
      </c>
      <c r="J1359" s="17">
        <v>135</v>
      </c>
      <c r="K1359" s="21">
        <v>0</v>
      </c>
      <c r="L1359" s="21">
        <v>0</v>
      </c>
      <c r="M1359" s="21">
        <v>100</v>
      </c>
      <c r="N1359" s="19">
        <f t="shared" si="275"/>
        <v>100</v>
      </c>
      <c r="O1359" s="20">
        <v>1</v>
      </c>
      <c r="P1359" s="20">
        <f>IFERROR(VLOOKUP(F1359,Sheet2!$A:$F,4,0),"")</f>
        <v>919.43</v>
      </c>
      <c r="Q1359" s="20">
        <f>IFERROR(VLOOKUP(F1359,Sheet2!$A:$F,5,0),"")</f>
        <v>948.3</v>
      </c>
      <c r="R1359" s="20">
        <f>IFERROR(VLOOKUP(F1359,Sheet2!$A:$F,6,0),"")</f>
        <v>1030.25</v>
      </c>
      <c r="S1359" s="48">
        <f t="shared" si="276"/>
        <v>0</v>
      </c>
      <c r="T1359" s="48">
        <f t="shared" si="277"/>
        <v>0</v>
      </c>
      <c r="U1359" s="48">
        <f t="shared" si="278"/>
        <v>103025</v>
      </c>
      <c r="V1359" s="48">
        <f t="shared" si="279"/>
        <v>103025</v>
      </c>
      <c r="W1359" s="48">
        <f t="shared" si="280"/>
        <v>48150</v>
      </c>
      <c r="X1359" s="48">
        <f t="shared" si="281"/>
        <v>675</v>
      </c>
      <c r="Y1359" s="48">
        <f t="shared" si="282"/>
        <v>1518.5</v>
      </c>
      <c r="Z1359" s="48">
        <f t="shared" si="283"/>
        <v>151.85</v>
      </c>
      <c r="AA1359" s="48">
        <f t="shared" si="284"/>
        <v>1535.2035000000001</v>
      </c>
      <c r="AB1359" s="42">
        <f t="shared" si="285"/>
        <v>155055.55350000001</v>
      </c>
    </row>
    <row r="1360" spans="1:28" x14ac:dyDescent="0.25">
      <c r="A1360" s="41">
        <v>45429</v>
      </c>
      <c r="B1360" s="44" t="str">
        <f t="shared" si="274"/>
        <v>May</v>
      </c>
      <c r="C1360" s="16" t="s">
        <v>44</v>
      </c>
      <c r="D1360" s="16"/>
      <c r="E1360" s="16" t="s">
        <v>80</v>
      </c>
      <c r="F1360" s="16" t="s">
        <v>223</v>
      </c>
      <c r="G1360" s="20" t="str">
        <f>IFERROR(VLOOKUP(F1360,Sheet2!A:F,2,0),"")</f>
        <v>Jalwa Mota Santra</v>
      </c>
      <c r="H1360" s="44">
        <f>IFERROR(VLOOKUP(F1360,Sheet2!A:G,7,0),"")</f>
        <v>50</v>
      </c>
      <c r="I1360" s="56">
        <f t="shared" si="286"/>
        <v>1575</v>
      </c>
      <c r="J1360" s="17">
        <v>198</v>
      </c>
      <c r="K1360" s="21">
        <v>300</v>
      </c>
      <c r="L1360" s="21">
        <v>0</v>
      </c>
      <c r="M1360" s="21">
        <v>50</v>
      </c>
      <c r="N1360" s="19">
        <f t="shared" si="275"/>
        <v>350</v>
      </c>
      <c r="O1360" s="20">
        <v>1</v>
      </c>
      <c r="P1360" s="20">
        <f>IFERROR(VLOOKUP(F1360,Sheet2!$A:$F,4,0),"")</f>
        <v>919.43</v>
      </c>
      <c r="Q1360" s="20">
        <f>IFERROR(VLOOKUP(F1360,Sheet2!$A:$F,5,0),"")</f>
        <v>948.3</v>
      </c>
      <c r="R1360" s="20">
        <f>IFERROR(VLOOKUP(F1360,Sheet2!$A:$F,6,0),"")</f>
        <v>1030.25</v>
      </c>
      <c r="S1360" s="48">
        <f t="shared" si="276"/>
        <v>275829</v>
      </c>
      <c r="T1360" s="48">
        <f t="shared" si="277"/>
        <v>0</v>
      </c>
      <c r="U1360" s="48">
        <f t="shared" si="278"/>
        <v>51512.5</v>
      </c>
      <c r="V1360" s="48">
        <f t="shared" si="279"/>
        <v>327341.5</v>
      </c>
      <c r="W1360" s="48">
        <f t="shared" si="280"/>
        <v>168525</v>
      </c>
      <c r="X1360" s="48">
        <f t="shared" si="281"/>
        <v>2362.5</v>
      </c>
      <c r="Y1360" s="48">
        <f t="shared" si="282"/>
        <v>4982.29</v>
      </c>
      <c r="Z1360" s="48">
        <f t="shared" si="283"/>
        <v>498.22900000000004</v>
      </c>
      <c r="AA1360" s="48">
        <f t="shared" si="284"/>
        <v>5037.09519</v>
      </c>
      <c r="AB1360" s="42">
        <f t="shared" si="285"/>
        <v>508746.61418999999</v>
      </c>
    </row>
    <row r="1361" spans="1:28" x14ac:dyDescent="0.25">
      <c r="A1361" s="41">
        <v>45429</v>
      </c>
      <c r="B1361" s="44" t="str">
        <f t="shared" si="274"/>
        <v>May</v>
      </c>
      <c r="C1361" s="16" t="s">
        <v>44</v>
      </c>
      <c r="D1361" s="16"/>
      <c r="E1361" s="16" t="s">
        <v>80</v>
      </c>
      <c r="F1361" s="16" t="s">
        <v>223</v>
      </c>
      <c r="G1361" s="20" t="str">
        <f>IFERROR(VLOOKUP(F1361,Sheet2!A:F,2,0),"")</f>
        <v>Jalwa Mota Santra</v>
      </c>
      <c r="H1361" s="44">
        <f>IFERROR(VLOOKUP(F1361,Sheet2!A:G,7,0),"")</f>
        <v>50</v>
      </c>
      <c r="I1361" s="56">
        <f t="shared" si="286"/>
        <v>1575</v>
      </c>
      <c r="J1361" s="17">
        <v>199</v>
      </c>
      <c r="K1361" s="21">
        <v>0</v>
      </c>
      <c r="L1361" s="21">
        <v>300</v>
      </c>
      <c r="M1361" s="21">
        <v>50</v>
      </c>
      <c r="N1361" s="19">
        <f t="shared" si="275"/>
        <v>350</v>
      </c>
      <c r="O1361" s="20">
        <v>1</v>
      </c>
      <c r="P1361" s="20">
        <f>IFERROR(VLOOKUP(F1361,Sheet2!$A:$F,4,0),"")</f>
        <v>919.43</v>
      </c>
      <c r="Q1361" s="20">
        <f>IFERROR(VLOOKUP(F1361,Sheet2!$A:$F,5,0),"")</f>
        <v>948.3</v>
      </c>
      <c r="R1361" s="20">
        <f>IFERROR(VLOOKUP(F1361,Sheet2!$A:$F,6,0),"")</f>
        <v>1030.25</v>
      </c>
      <c r="S1361" s="48">
        <f t="shared" si="276"/>
        <v>0</v>
      </c>
      <c r="T1361" s="48">
        <f t="shared" si="277"/>
        <v>284490</v>
      </c>
      <c r="U1361" s="48">
        <f t="shared" si="278"/>
        <v>51512.5</v>
      </c>
      <c r="V1361" s="48">
        <f t="shared" si="279"/>
        <v>336002.5</v>
      </c>
      <c r="W1361" s="48">
        <f t="shared" si="280"/>
        <v>168525</v>
      </c>
      <c r="X1361" s="48">
        <f t="shared" si="281"/>
        <v>2362.5</v>
      </c>
      <c r="Y1361" s="48">
        <f t="shared" si="282"/>
        <v>5068.9000000000005</v>
      </c>
      <c r="Z1361" s="48">
        <f t="shared" si="283"/>
        <v>506.8900000000001</v>
      </c>
      <c r="AA1361" s="48">
        <f t="shared" si="284"/>
        <v>5124.6579000000002</v>
      </c>
      <c r="AB1361" s="42">
        <f t="shared" si="285"/>
        <v>517590.44790000003</v>
      </c>
    </row>
    <row r="1362" spans="1:28" x14ac:dyDescent="0.25">
      <c r="A1362" s="41">
        <v>45429</v>
      </c>
      <c r="B1362" s="44" t="str">
        <f t="shared" si="274"/>
        <v>May</v>
      </c>
      <c r="C1362" s="16" t="s">
        <v>44</v>
      </c>
      <c r="D1362" s="16"/>
      <c r="E1362" s="16" t="s">
        <v>160</v>
      </c>
      <c r="F1362" s="16" t="s">
        <v>216</v>
      </c>
      <c r="G1362" s="20" t="str">
        <f>IFERROR(VLOOKUP(F1362,Sheet2!A:F,2,0),"")</f>
        <v>Jugni Saunfi</v>
      </c>
      <c r="H1362" s="44">
        <f>IFERROR(VLOOKUP(F1362,Sheet2!A:G,7,0),"")</f>
        <v>50</v>
      </c>
      <c r="I1362" s="56">
        <f t="shared" si="286"/>
        <v>1575</v>
      </c>
      <c r="J1362" s="17">
        <v>200</v>
      </c>
      <c r="K1362" s="21">
        <v>175</v>
      </c>
      <c r="L1362" s="21">
        <v>175</v>
      </c>
      <c r="M1362" s="21">
        <v>0</v>
      </c>
      <c r="N1362" s="19">
        <f t="shared" si="275"/>
        <v>350</v>
      </c>
      <c r="O1362" s="20">
        <v>1</v>
      </c>
      <c r="P1362" s="20">
        <f>IFERROR(VLOOKUP(F1362,Sheet2!$A:$F,4,0),"")</f>
        <v>919.43</v>
      </c>
      <c r="Q1362" s="20">
        <f>IFERROR(VLOOKUP(F1362,Sheet2!$A:$F,5,0),"")</f>
        <v>948.3</v>
      </c>
      <c r="R1362" s="20">
        <f>IFERROR(VLOOKUP(F1362,Sheet2!$A:$F,6,0),"")</f>
        <v>1030.25</v>
      </c>
      <c r="S1362" s="48">
        <f t="shared" si="276"/>
        <v>160900.25</v>
      </c>
      <c r="T1362" s="48">
        <f t="shared" si="277"/>
        <v>165952.5</v>
      </c>
      <c r="U1362" s="48">
        <f t="shared" si="278"/>
        <v>0</v>
      </c>
      <c r="V1362" s="48">
        <f t="shared" si="279"/>
        <v>326852.75</v>
      </c>
      <c r="W1362" s="48">
        <f t="shared" si="280"/>
        <v>168525</v>
      </c>
      <c r="X1362" s="48">
        <f t="shared" si="281"/>
        <v>2362.5</v>
      </c>
      <c r="Y1362" s="48">
        <f t="shared" si="282"/>
        <v>4977.4025000000001</v>
      </c>
      <c r="Z1362" s="48">
        <f t="shared" si="283"/>
        <v>497.74025000000006</v>
      </c>
      <c r="AA1362" s="48">
        <f t="shared" si="284"/>
        <v>5032.1539275000005</v>
      </c>
      <c r="AB1362" s="42">
        <f t="shared" si="285"/>
        <v>508247.54667750001</v>
      </c>
    </row>
    <row r="1363" spans="1:28" x14ac:dyDescent="0.25">
      <c r="A1363" s="41">
        <v>45429</v>
      </c>
      <c r="B1363" s="44" t="str">
        <f t="shared" si="274"/>
        <v>May</v>
      </c>
      <c r="C1363" s="16" t="s">
        <v>59</v>
      </c>
      <c r="D1363" s="16"/>
      <c r="E1363" s="16" t="s">
        <v>77</v>
      </c>
      <c r="F1363" s="16" t="s">
        <v>213</v>
      </c>
      <c r="G1363" s="20" t="str">
        <f>IFERROR(VLOOKUP(F1363,Sheet2!A:F,2,0),"")</f>
        <v>Malwa</v>
      </c>
      <c r="H1363" s="44">
        <f>IFERROR(VLOOKUP(F1363,Sheet2!A:G,7,0),"")</f>
        <v>50</v>
      </c>
      <c r="I1363" s="56">
        <f t="shared" si="286"/>
        <v>1350</v>
      </c>
      <c r="J1363" s="17">
        <v>147</v>
      </c>
      <c r="K1363" s="21">
        <v>300</v>
      </c>
      <c r="L1363" s="21">
        <v>0</v>
      </c>
      <c r="M1363" s="21">
        <v>0</v>
      </c>
      <c r="N1363" s="19">
        <f t="shared" si="275"/>
        <v>300</v>
      </c>
      <c r="O1363" s="20">
        <v>1</v>
      </c>
      <c r="P1363" s="20">
        <f>IFERROR(VLOOKUP(F1363,Sheet2!$A:$F,4,0),"")</f>
        <v>919.43</v>
      </c>
      <c r="Q1363" s="20">
        <f>IFERROR(VLOOKUP(F1363,Sheet2!$A:$F,5,0),"")</f>
        <v>948.3</v>
      </c>
      <c r="R1363" s="20">
        <f>IFERROR(VLOOKUP(F1363,Sheet2!$A:$F,6,0),"")</f>
        <v>1030.25</v>
      </c>
      <c r="S1363" s="48">
        <f t="shared" si="276"/>
        <v>275829</v>
      </c>
      <c r="T1363" s="48">
        <f t="shared" si="277"/>
        <v>0</v>
      </c>
      <c r="U1363" s="48">
        <f t="shared" si="278"/>
        <v>0</v>
      </c>
      <c r="V1363" s="48">
        <f t="shared" si="279"/>
        <v>275829</v>
      </c>
      <c r="W1363" s="48">
        <f t="shared" si="280"/>
        <v>144450</v>
      </c>
      <c r="X1363" s="48">
        <f t="shared" si="281"/>
        <v>2025</v>
      </c>
      <c r="Y1363" s="48">
        <f t="shared" si="282"/>
        <v>4223.04</v>
      </c>
      <c r="Z1363" s="48">
        <f t="shared" si="283"/>
        <v>422.30400000000003</v>
      </c>
      <c r="AA1363" s="48">
        <f t="shared" si="284"/>
        <v>4269.4934400000002</v>
      </c>
      <c r="AB1363" s="42">
        <f t="shared" si="285"/>
        <v>431218.83743999997</v>
      </c>
    </row>
    <row r="1364" spans="1:28" x14ac:dyDescent="0.25">
      <c r="A1364" s="41">
        <v>45429</v>
      </c>
      <c r="B1364" s="44" t="str">
        <f t="shared" si="274"/>
        <v>May</v>
      </c>
      <c r="C1364" s="16" t="s">
        <v>59</v>
      </c>
      <c r="D1364" s="16"/>
      <c r="E1364" s="16" t="s">
        <v>77</v>
      </c>
      <c r="F1364" s="16" t="s">
        <v>213</v>
      </c>
      <c r="G1364" s="20" t="str">
        <f>IFERROR(VLOOKUP(F1364,Sheet2!A:F,2,0),"")</f>
        <v>Malwa</v>
      </c>
      <c r="H1364" s="44">
        <f>IFERROR(VLOOKUP(F1364,Sheet2!A:G,7,0),"")</f>
        <v>50</v>
      </c>
      <c r="I1364" s="56">
        <f t="shared" si="286"/>
        <v>1350</v>
      </c>
      <c r="J1364" s="17">
        <v>148</v>
      </c>
      <c r="K1364" s="21">
        <v>300</v>
      </c>
      <c r="L1364" s="21">
        <v>0</v>
      </c>
      <c r="M1364" s="21">
        <v>0</v>
      </c>
      <c r="N1364" s="19">
        <f t="shared" si="275"/>
        <v>300</v>
      </c>
      <c r="O1364" s="20">
        <v>1</v>
      </c>
      <c r="P1364" s="20">
        <f>IFERROR(VLOOKUP(F1364,Sheet2!$A:$F,4,0),"")</f>
        <v>919.43</v>
      </c>
      <c r="Q1364" s="20">
        <f>IFERROR(VLOOKUP(F1364,Sheet2!$A:$F,5,0),"")</f>
        <v>948.3</v>
      </c>
      <c r="R1364" s="20">
        <f>IFERROR(VLOOKUP(F1364,Sheet2!$A:$F,6,0),"")</f>
        <v>1030.25</v>
      </c>
      <c r="S1364" s="48">
        <f t="shared" si="276"/>
        <v>275829</v>
      </c>
      <c r="T1364" s="48">
        <f t="shared" si="277"/>
        <v>0</v>
      </c>
      <c r="U1364" s="48">
        <f t="shared" si="278"/>
        <v>0</v>
      </c>
      <c r="V1364" s="48">
        <f t="shared" si="279"/>
        <v>275829</v>
      </c>
      <c r="W1364" s="48">
        <f t="shared" si="280"/>
        <v>144450</v>
      </c>
      <c r="X1364" s="48">
        <f t="shared" si="281"/>
        <v>2025</v>
      </c>
      <c r="Y1364" s="48">
        <f t="shared" si="282"/>
        <v>4223.04</v>
      </c>
      <c r="Z1364" s="48">
        <f t="shared" si="283"/>
        <v>422.30400000000003</v>
      </c>
      <c r="AA1364" s="48">
        <f t="shared" si="284"/>
        <v>4269.4934400000002</v>
      </c>
      <c r="AB1364" s="42">
        <f t="shared" si="285"/>
        <v>431218.83743999997</v>
      </c>
    </row>
    <row r="1365" spans="1:28" x14ac:dyDescent="0.25">
      <c r="A1365" s="41">
        <v>45429</v>
      </c>
      <c r="B1365" s="44" t="str">
        <f t="shared" si="274"/>
        <v>May</v>
      </c>
      <c r="C1365" s="16" t="s">
        <v>59</v>
      </c>
      <c r="D1365" s="16"/>
      <c r="E1365" s="16" t="s">
        <v>77</v>
      </c>
      <c r="F1365" s="16" t="s">
        <v>213</v>
      </c>
      <c r="G1365" s="20" t="str">
        <f>IFERROR(VLOOKUP(F1365,Sheet2!A:F,2,0),"")</f>
        <v>Malwa</v>
      </c>
      <c r="H1365" s="44">
        <f>IFERROR(VLOOKUP(F1365,Sheet2!A:G,7,0),"")</f>
        <v>50</v>
      </c>
      <c r="I1365" s="56">
        <f t="shared" si="286"/>
        <v>1350</v>
      </c>
      <c r="J1365" s="17">
        <v>149</v>
      </c>
      <c r="K1365" s="21">
        <v>300</v>
      </c>
      <c r="L1365" s="21">
        <v>0</v>
      </c>
      <c r="M1365" s="21">
        <v>0</v>
      </c>
      <c r="N1365" s="19">
        <f t="shared" si="275"/>
        <v>300</v>
      </c>
      <c r="O1365" s="20">
        <v>1</v>
      </c>
      <c r="P1365" s="20">
        <f>IFERROR(VLOOKUP(F1365,Sheet2!$A:$F,4,0),"")</f>
        <v>919.43</v>
      </c>
      <c r="Q1365" s="20">
        <f>IFERROR(VLOOKUP(F1365,Sheet2!$A:$F,5,0),"")</f>
        <v>948.3</v>
      </c>
      <c r="R1365" s="20">
        <f>IFERROR(VLOOKUP(F1365,Sheet2!$A:$F,6,0),"")</f>
        <v>1030.25</v>
      </c>
      <c r="S1365" s="48">
        <f t="shared" si="276"/>
        <v>275829</v>
      </c>
      <c r="T1365" s="48">
        <f t="shared" si="277"/>
        <v>0</v>
      </c>
      <c r="U1365" s="48">
        <f t="shared" si="278"/>
        <v>0</v>
      </c>
      <c r="V1365" s="48">
        <f t="shared" si="279"/>
        <v>275829</v>
      </c>
      <c r="W1365" s="48">
        <f t="shared" si="280"/>
        <v>144450</v>
      </c>
      <c r="X1365" s="48">
        <f t="shared" si="281"/>
        <v>2025</v>
      </c>
      <c r="Y1365" s="48">
        <f t="shared" si="282"/>
        <v>4223.04</v>
      </c>
      <c r="Z1365" s="48">
        <f t="shared" si="283"/>
        <v>422.30400000000003</v>
      </c>
      <c r="AA1365" s="48">
        <f t="shared" si="284"/>
        <v>4269.4934400000002</v>
      </c>
      <c r="AB1365" s="42">
        <f t="shared" si="285"/>
        <v>431218.83743999997</v>
      </c>
    </row>
    <row r="1366" spans="1:28" x14ac:dyDescent="0.25">
      <c r="A1366" s="41">
        <v>45429</v>
      </c>
      <c r="B1366" s="44" t="str">
        <f t="shared" si="274"/>
        <v>May</v>
      </c>
      <c r="C1366" s="16" t="s">
        <v>59</v>
      </c>
      <c r="D1366" s="16"/>
      <c r="E1366" s="16" t="s">
        <v>77</v>
      </c>
      <c r="F1366" s="16" t="s">
        <v>213</v>
      </c>
      <c r="G1366" s="20" t="str">
        <f>IFERROR(VLOOKUP(F1366,Sheet2!A:F,2,0),"")</f>
        <v>Malwa</v>
      </c>
      <c r="H1366" s="44">
        <f>IFERROR(VLOOKUP(F1366,Sheet2!A:G,7,0),"")</f>
        <v>50</v>
      </c>
      <c r="I1366" s="56">
        <f t="shared" si="286"/>
        <v>1350</v>
      </c>
      <c r="J1366" s="17">
        <v>150</v>
      </c>
      <c r="K1366" s="21">
        <v>0</v>
      </c>
      <c r="L1366" s="21">
        <v>300</v>
      </c>
      <c r="M1366" s="21">
        <v>0</v>
      </c>
      <c r="N1366" s="19">
        <f t="shared" si="275"/>
        <v>300</v>
      </c>
      <c r="O1366" s="20">
        <v>1</v>
      </c>
      <c r="P1366" s="20">
        <f>IFERROR(VLOOKUP(F1366,Sheet2!$A:$F,4,0),"")</f>
        <v>919.43</v>
      </c>
      <c r="Q1366" s="20">
        <f>IFERROR(VLOOKUP(F1366,Sheet2!$A:$F,5,0),"")</f>
        <v>948.3</v>
      </c>
      <c r="R1366" s="20">
        <f>IFERROR(VLOOKUP(F1366,Sheet2!$A:$F,6,0),"")</f>
        <v>1030.25</v>
      </c>
      <c r="S1366" s="48">
        <f t="shared" si="276"/>
        <v>0</v>
      </c>
      <c r="T1366" s="48">
        <f t="shared" si="277"/>
        <v>284490</v>
      </c>
      <c r="U1366" s="48">
        <f t="shared" si="278"/>
        <v>0</v>
      </c>
      <c r="V1366" s="48">
        <f t="shared" si="279"/>
        <v>284490</v>
      </c>
      <c r="W1366" s="48">
        <f t="shared" si="280"/>
        <v>144450</v>
      </c>
      <c r="X1366" s="48">
        <f t="shared" si="281"/>
        <v>2025</v>
      </c>
      <c r="Y1366" s="48">
        <f t="shared" si="282"/>
        <v>4309.6499999999996</v>
      </c>
      <c r="Z1366" s="48">
        <f t="shared" si="283"/>
        <v>430.96499999999997</v>
      </c>
      <c r="AA1366" s="48">
        <f t="shared" si="284"/>
        <v>4357.0561500000003</v>
      </c>
      <c r="AB1366" s="42">
        <f t="shared" si="285"/>
        <v>440062.67115000007</v>
      </c>
    </row>
    <row r="1367" spans="1:28" x14ac:dyDescent="0.25">
      <c r="A1367" s="41">
        <v>45429</v>
      </c>
      <c r="B1367" s="44" t="str">
        <f t="shared" si="274"/>
        <v>May</v>
      </c>
      <c r="C1367" s="16" t="s">
        <v>59</v>
      </c>
      <c r="D1367" s="16"/>
      <c r="E1367" s="16" t="s">
        <v>77</v>
      </c>
      <c r="F1367" s="16" t="s">
        <v>213</v>
      </c>
      <c r="G1367" s="20" t="str">
        <f>IFERROR(VLOOKUP(F1367,Sheet2!A:F,2,0),"")</f>
        <v>Malwa</v>
      </c>
      <c r="H1367" s="44">
        <f>IFERROR(VLOOKUP(F1367,Sheet2!A:G,7,0),"")</f>
        <v>50</v>
      </c>
      <c r="I1367" s="56">
        <f t="shared" si="286"/>
        <v>900</v>
      </c>
      <c r="J1367" s="17">
        <v>151</v>
      </c>
      <c r="K1367" s="21">
        <v>100</v>
      </c>
      <c r="L1367" s="21">
        <v>100</v>
      </c>
      <c r="M1367" s="21">
        <v>0</v>
      </c>
      <c r="N1367" s="19">
        <f t="shared" si="275"/>
        <v>200</v>
      </c>
      <c r="O1367" s="20">
        <v>1</v>
      </c>
      <c r="P1367" s="20">
        <f>IFERROR(VLOOKUP(F1367,Sheet2!$A:$F,4,0),"")</f>
        <v>919.43</v>
      </c>
      <c r="Q1367" s="20">
        <f>IFERROR(VLOOKUP(F1367,Sheet2!$A:$F,5,0),"")</f>
        <v>948.3</v>
      </c>
      <c r="R1367" s="20">
        <f>IFERROR(VLOOKUP(F1367,Sheet2!$A:$F,6,0),"")</f>
        <v>1030.25</v>
      </c>
      <c r="S1367" s="48">
        <f t="shared" si="276"/>
        <v>91943</v>
      </c>
      <c r="T1367" s="48">
        <f t="shared" si="277"/>
        <v>94830</v>
      </c>
      <c r="U1367" s="48">
        <f t="shared" si="278"/>
        <v>0</v>
      </c>
      <c r="V1367" s="48">
        <f t="shared" si="279"/>
        <v>186773</v>
      </c>
      <c r="W1367" s="48">
        <f t="shared" si="280"/>
        <v>96300</v>
      </c>
      <c r="X1367" s="48">
        <f t="shared" si="281"/>
        <v>1350</v>
      </c>
      <c r="Y1367" s="48">
        <f t="shared" si="282"/>
        <v>2844.23</v>
      </c>
      <c r="Z1367" s="48">
        <f t="shared" si="283"/>
        <v>284.423</v>
      </c>
      <c r="AA1367" s="48">
        <f t="shared" si="284"/>
        <v>2875.5165299999999</v>
      </c>
      <c r="AB1367" s="42">
        <f t="shared" si="285"/>
        <v>290427.16953000001</v>
      </c>
    </row>
    <row r="1368" spans="1:28" x14ac:dyDescent="0.25">
      <c r="A1368" s="41">
        <v>45429</v>
      </c>
      <c r="B1368" s="44" t="str">
        <f t="shared" si="274"/>
        <v>May</v>
      </c>
      <c r="C1368" s="16" t="s">
        <v>60</v>
      </c>
      <c r="D1368" s="16"/>
      <c r="E1368" s="16" t="s">
        <v>18</v>
      </c>
      <c r="F1368" s="16" t="s">
        <v>222</v>
      </c>
      <c r="G1368" s="20" t="str">
        <f>IFERROR(VLOOKUP(F1368,Sheet2!A:F,2,0),"")</f>
        <v>Khasa Santra</v>
      </c>
      <c r="H1368" s="44">
        <f>IFERROR(VLOOKUP(F1368,Sheet2!A:G,7,0),"")</f>
        <v>50</v>
      </c>
      <c r="I1368" s="56">
        <f t="shared" si="286"/>
        <v>6300</v>
      </c>
      <c r="J1368" s="17">
        <v>59</v>
      </c>
      <c r="K1368" s="21">
        <v>1400</v>
      </c>
      <c r="L1368" s="21">
        <v>0</v>
      </c>
      <c r="M1368" s="21">
        <v>0</v>
      </c>
      <c r="N1368" s="19">
        <f t="shared" si="275"/>
        <v>1400</v>
      </c>
      <c r="O1368" s="20">
        <v>1</v>
      </c>
      <c r="P1368" s="20">
        <f>IFERROR(VLOOKUP(F1368,Sheet2!$A:$F,4,0),"")</f>
        <v>919.43</v>
      </c>
      <c r="Q1368" s="20">
        <f>IFERROR(VLOOKUP(F1368,Sheet2!$A:$F,5,0),"")</f>
        <v>948.3</v>
      </c>
      <c r="R1368" s="20">
        <f>IFERROR(VLOOKUP(F1368,Sheet2!$A:$F,6,0),"")</f>
        <v>1030.25</v>
      </c>
      <c r="S1368" s="48">
        <f t="shared" si="276"/>
        <v>1287202</v>
      </c>
      <c r="T1368" s="48">
        <f t="shared" si="277"/>
        <v>0</v>
      </c>
      <c r="U1368" s="48">
        <f t="shared" si="278"/>
        <v>0</v>
      </c>
      <c r="V1368" s="48">
        <f t="shared" si="279"/>
        <v>1287202</v>
      </c>
      <c r="W1368" s="48">
        <f t="shared" si="280"/>
        <v>674100</v>
      </c>
      <c r="X1368" s="48">
        <f t="shared" si="281"/>
        <v>9450</v>
      </c>
      <c r="Y1368" s="48">
        <f t="shared" si="282"/>
        <v>19707.52</v>
      </c>
      <c r="Z1368" s="48">
        <f t="shared" si="283"/>
        <v>1970.7520000000002</v>
      </c>
      <c r="AA1368" s="48">
        <f t="shared" si="284"/>
        <v>19924.302720000003</v>
      </c>
      <c r="AB1368" s="42">
        <f t="shared" si="285"/>
        <v>2012354.5747200001</v>
      </c>
    </row>
    <row r="1369" spans="1:28" x14ac:dyDescent="0.25">
      <c r="A1369" s="41">
        <v>45429</v>
      </c>
      <c r="B1369" s="44" t="str">
        <f t="shared" si="274"/>
        <v>May</v>
      </c>
      <c r="C1369" s="16" t="s">
        <v>26</v>
      </c>
      <c r="D1369" s="16"/>
      <c r="E1369" s="16" t="s">
        <v>39</v>
      </c>
      <c r="F1369" s="16" t="s">
        <v>213</v>
      </c>
      <c r="G1369" s="20" t="str">
        <f>IFERROR(VLOOKUP(F1369,Sheet2!A:F,2,0),"")</f>
        <v>Malwa</v>
      </c>
      <c r="H1369" s="44">
        <f>IFERROR(VLOOKUP(F1369,Sheet2!A:G,7,0),"")</f>
        <v>50</v>
      </c>
      <c r="I1369" s="56">
        <f t="shared" si="286"/>
        <v>900</v>
      </c>
      <c r="J1369" s="17">
        <v>168</v>
      </c>
      <c r="K1369" s="21">
        <v>200</v>
      </c>
      <c r="L1369" s="21">
        <v>0</v>
      </c>
      <c r="M1369" s="21">
        <v>0</v>
      </c>
      <c r="N1369" s="19">
        <f t="shared" si="275"/>
        <v>200</v>
      </c>
      <c r="O1369" s="20">
        <v>1</v>
      </c>
      <c r="P1369" s="20">
        <f>IFERROR(VLOOKUP(F1369,Sheet2!$A:$F,4,0),"")</f>
        <v>919.43</v>
      </c>
      <c r="Q1369" s="20">
        <f>IFERROR(VLOOKUP(F1369,Sheet2!$A:$F,5,0),"")</f>
        <v>948.3</v>
      </c>
      <c r="R1369" s="20">
        <f>IFERROR(VLOOKUP(F1369,Sheet2!$A:$F,6,0),"")</f>
        <v>1030.25</v>
      </c>
      <c r="S1369" s="48">
        <f t="shared" si="276"/>
        <v>183886</v>
      </c>
      <c r="T1369" s="48">
        <f t="shared" si="277"/>
        <v>0</v>
      </c>
      <c r="U1369" s="48">
        <f t="shared" si="278"/>
        <v>0</v>
      </c>
      <c r="V1369" s="48">
        <f t="shared" si="279"/>
        <v>183886</v>
      </c>
      <c r="W1369" s="48">
        <f t="shared" si="280"/>
        <v>96300</v>
      </c>
      <c r="X1369" s="48">
        <f t="shared" si="281"/>
        <v>1350</v>
      </c>
      <c r="Y1369" s="48">
        <f t="shared" si="282"/>
        <v>2815.36</v>
      </c>
      <c r="Z1369" s="48">
        <f t="shared" si="283"/>
        <v>281.536</v>
      </c>
      <c r="AA1369" s="48">
        <f t="shared" si="284"/>
        <v>2846.3289600000003</v>
      </c>
      <c r="AB1369" s="42">
        <f t="shared" si="285"/>
        <v>287479.22496000002</v>
      </c>
    </row>
    <row r="1370" spans="1:28" x14ac:dyDescent="0.25">
      <c r="A1370" s="41">
        <v>45429</v>
      </c>
      <c r="B1370" s="44" t="str">
        <f t="shared" si="274"/>
        <v>May</v>
      </c>
      <c r="C1370" s="16" t="s">
        <v>26</v>
      </c>
      <c r="D1370" s="16"/>
      <c r="E1370" s="16" t="s">
        <v>39</v>
      </c>
      <c r="F1370" s="16" t="s">
        <v>222</v>
      </c>
      <c r="G1370" s="20" t="str">
        <f>IFERROR(VLOOKUP(F1370,Sheet2!A:F,2,0),"")</f>
        <v>Khasa Santra</v>
      </c>
      <c r="H1370" s="44">
        <f>IFERROR(VLOOKUP(F1370,Sheet2!A:G,7,0),"")</f>
        <v>50</v>
      </c>
      <c r="I1370" s="56">
        <f t="shared" si="286"/>
        <v>1350</v>
      </c>
      <c r="J1370" s="17">
        <v>168</v>
      </c>
      <c r="K1370" s="21">
        <v>300</v>
      </c>
      <c r="L1370" s="21">
        <v>0</v>
      </c>
      <c r="M1370" s="21">
        <v>0</v>
      </c>
      <c r="N1370" s="19">
        <f t="shared" si="275"/>
        <v>300</v>
      </c>
      <c r="O1370" s="20">
        <v>1</v>
      </c>
      <c r="P1370" s="20">
        <f>IFERROR(VLOOKUP(F1370,Sheet2!$A:$F,4,0),"")</f>
        <v>919.43</v>
      </c>
      <c r="Q1370" s="20">
        <f>IFERROR(VLOOKUP(F1370,Sheet2!$A:$F,5,0),"")</f>
        <v>948.3</v>
      </c>
      <c r="R1370" s="20">
        <f>IFERROR(VLOOKUP(F1370,Sheet2!$A:$F,6,0),"")</f>
        <v>1030.25</v>
      </c>
      <c r="S1370" s="48">
        <f t="shared" si="276"/>
        <v>275829</v>
      </c>
      <c r="T1370" s="48">
        <f t="shared" si="277"/>
        <v>0</v>
      </c>
      <c r="U1370" s="48">
        <f t="shared" si="278"/>
        <v>0</v>
      </c>
      <c r="V1370" s="48">
        <f t="shared" si="279"/>
        <v>275829</v>
      </c>
      <c r="W1370" s="48">
        <f t="shared" si="280"/>
        <v>144450</v>
      </c>
      <c r="X1370" s="48">
        <f t="shared" si="281"/>
        <v>2025</v>
      </c>
      <c r="Y1370" s="48">
        <f t="shared" si="282"/>
        <v>4223.04</v>
      </c>
      <c r="Z1370" s="48">
        <f t="shared" si="283"/>
        <v>422.30400000000003</v>
      </c>
      <c r="AA1370" s="48">
        <f t="shared" si="284"/>
        <v>4269.4934400000002</v>
      </c>
      <c r="AB1370" s="42">
        <f t="shared" si="285"/>
        <v>431218.83743999997</v>
      </c>
    </row>
    <row r="1371" spans="1:28" x14ac:dyDescent="0.25">
      <c r="A1371" s="41">
        <v>45429</v>
      </c>
      <c r="B1371" s="44" t="str">
        <f t="shared" si="274"/>
        <v>May</v>
      </c>
      <c r="C1371" s="16" t="s">
        <v>26</v>
      </c>
      <c r="D1371" s="16"/>
      <c r="E1371" s="16" t="s">
        <v>39</v>
      </c>
      <c r="F1371" s="16" t="s">
        <v>213</v>
      </c>
      <c r="G1371" s="20" t="str">
        <f>IFERROR(VLOOKUP(F1371,Sheet2!A:F,2,0),"")</f>
        <v>Malwa</v>
      </c>
      <c r="H1371" s="44">
        <f>IFERROR(VLOOKUP(F1371,Sheet2!A:G,7,0),"")</f>
        <v>50</v>
      </c>
      <c r="I1371" s="56">
        <f t="shared" si="286"/>
        <v>4050</v>
      </c>
      <c r="J1371" s="17">
        <v>169</v>
      </c>
      <c r="K1371" s="21">
        <v>0</v>
      </c>
      <c r="L1371" s="21">
        <v>600</v>
      </c>
      <c r="M1371" s="21">
        <v>300</v>
      </c>
      <c r="N1371" s="19">
        <f t="shared" si="275"/>
        <v>900</v>
      </c>
      <c r="O1371" s="20">
        <v>1</v>
      </c>
      <c r="P1371" s="20">
        <f>IFERROR(VLOOKUP(F1371,Sheet2!$A:$F,4,0),"")</f>
        <v>919.43</v>
      </c>
      <c r="Q1371" s="20">
        <f>IFERROR(VLOOKUP(F1371,Sheet2!$A:$F,5,0),"")</f>
        <v>948.3</v>
      </c>
      <c r="R1371" s="20">
        <f>IFERROR(VLOOKUP(F1371,Sheet2!$A:$F,6,0),"")</f>
        <v>1030.25</v>
      </c>
      <c r="S1371" s="48">
        <f t="shared" si="276"/>
        <v>0</v>
      </c>
      <c r="T1371" s="48">
        <f t="shared" si="277"/>
        <v>568980</v>
      </c>
      <c r="U1371" s="48">
        <f t="shared" si="278"/>
        <v>309075</v>
      </c>
      <c r="V1371" s="48">
        <f t="shared" si="279"/>
        <v>878055</v>
      </c>
      <c r="W1371" s="48">
        <f t="shared" si="280"/>
        <v>433350</v>
      </c>
      <c r="X1371" s="48">
        <f t="shared" si="281"/>
        <v>6075</v>
      </c>
      <c r="Y1371" s="48">
        <f t="shared" si="282"/>
        <v>13174.800000000001</v>
      </c>
      <c r="Z1371" s="48">
        <f t="shared" si="283"/>
        <v>1317.4800000000002</v>
      </c>
      <c r="AA1371" s="48">
        <f t="shared" si="284"/>
        <v>13319.722800000001</v>
      </c>
      <c r="AB1371" s="42">
        <f t="shared" si="285"/>
        <v>1345292.0028000001</v>
      </c>
    </row>
    <row r="1372" spans="1:28" x14ac:dyDescent="0.25">
      <c r="A1372" s="41">
        <v>45429</v>
      </c>
      <c r="B1372" s="44" t="str">
        <f t="shared" si="274"/>
        <v>May</v>
      </c>
      <c r="C1372" s="16" t="s">
        <v>26</v>
      </c>
      <c r="D1372" s="16"/>
      <c r="E1372" s="16" t="s">
        <v>152</v>
      </c>
      <c r="F1372" s="16" t="s">
        <v>213</v>
      </c>
      <c r="G1372" s="20" t="str">
        <f>IFERROR(VLOOKUP(F1372,Sheet2!A:F,2,0),"")</f>
        <v>Malwa</v>
      </c>
      <c r="H1372" s="44">
        <f>IFERROR(VLOOKUP(F1372,Sheet2!A:G,7,0),"")</f>
        <v>50</v>
      </c>
      <c r="I1372" s="56">
        <f t="shared" si="286"/>
        <v>2700</v>
      </c>
      <c r="J1372" s="17">
        <v>170</v>
      </c>
      <c r="K1372" s="21">
        <v>600</v>
      </c>
      <c r="L1372" s="21">
        <v>0</v>
      </c>
      <c r="M1372" s="21">
        <v>0</v>
      </c>
      <c r="N1372" s="19">
        <f t="shared" si="275"/>
        <v>600</v>
      </c>
      <c r="O1372" s="20">
        <v>1</v>
      </c>
      <c r="P1372" s="20">
        <f>IFERROR(VLOOKUP(F1372,Sheet2!$A:$F,4,0),"")</f>
        <v>919.43</v>
      </c>
      <c r="Q1372" s="20">
        <f>IFERROR(VLOOKUP(F1372,Sheet2!$A:$F,5,0),"")</f>
        <v>948.3</v>
      </c>
      <c r="R1372" s="20">
        <f>IFERROR(VLOOKUP(F1372,Sheet2!$A:$F,6,0),"")</f>
        <v>1030.25</v>
      </c>
      <c r="S1372" s="48">
        <f t="shared" si="276"/>
        <v>551658</v>
      </c>
      <c r="T1372" s="48">
        <f t="shared" si="277"/>
        <v>0</v>
      </c>
      <c r="U1372" s="48">
        <f t="shared" si="278"/>
        <v>0</v>
      </c>
      <c r="V1372" s="48">
        <f t="shared" si="279"/>
        <v>551658</v>
      </c>
      <c r="W1372" s="48">
        <f t="shared" si="280"/>
        <v>288900</v>
      </c>
      <c r="X1372" s="48">
        <f t="shared" si="281"/>
        <v>4050</v>
      </c>
      <c r="Y1372" s="48">
        <f t="shared" si="282"/>
        <v>8446.08</v>
      </c>
      <c r="Z1372" s="48">
        <f t="shared" si="283"/>
        <v>844.60800000000006</v>
      </c>
      <c r="AA1372" s="48">
        <f t="shared" si="284"/>
        <v>8538.9868800000004</v>
      </c>
      <c r="AB1372" s="42">
        <f t="shared" si="285"/>
        <v>862437.67487999995</v>
      </c>
    </row>
    <row r="1373" spans="1:28" x14ac:dyDescent="0.25">
      <c r="A1373" s="41">
        <v>45429</v>
      </c>
      <c r="B1373" s="44" t="str">
        <f t="shared" si="274"/>
        <v>May</v>
      </c>
      <c r="C1373" s="16" t="s">
        <v>26</v>
      </c>
      <c r="D1373" s="16"/>
      <c r="E1373" s="16" t="s">
        <v>152</v>
      </c>
      <c r="F1373" s="16" t="s">
        <v>213</v>
      </c>
      <c r="G1373" s="20" t="str">
        <f>IFERROR(VLOOKUP(F1373,Sheet2!A:F,2,0),"")</f>
        <v>Malwa</v>
      </c>
      <c r="H1373" s="44">
        <f>IFERROR(VLOOKUP(F1373,Sheet2!A:G,7,0),"")</f>
        <v>50</v>
      </c>
      <c r="I1373" s="56">
        <f t="shared" si="286"/>
        <v>3600</v>
      </c>
      <c r="J1373" s="17">
        <v>171</v>
      </c>
      <c r="K1373" s="21">
        <v>400</v>
      </c>
      <c r="L1373" s="21">
        <v>200</v>
      </c>
      <c r="M1373" s="21">
        <v>200</v>
      </c>
      <c r="N1373" s="19">
        <f t="shared" si="275"/>
        <v>800</v>
      </c>
      <c r="O1373" s="20">
        <v>1</v>
      </c>
      <c r="P1373" s="20">
        <f>IFERROR(VLOOKUP(F1373,Sheet2!$A:$F,4,0),"")</f>
        <v>919.43</v>
      </c>
      <c r="Q1373" s="20">
        <f>IFERROR(VLOOKUP(F1373,Sheet2!$A:$F,5,0),"")</f>
        <v>948.3</v>
      </c>
      <c r="R1373" s="20">
        <f>IFERROR(VLOOKUP(F1373,Sheet2!$A:$F,6,0),"")</f>
        <v>1030.25</v>
      </c>
      <c r="S1373" s="48">
        <f t="shared" si="276"/>
        <v>367772</v>
      </c>
      <c r="T1373" s="48">
        <f t="shared" si="277"/>
        <v>189660</v>
      </c>
      <c r="U1373" s="48">
        <f t="shared" si="278"/>
        <v>206050</v>
      </c>
      <c r="V1373" s="48">
        <f t="shared" si="279"/>
        <v>763482</v>
      </c>
      <c r="W1373" s="48">
        <f t="shared" si="280"/>
        <v>385200</v>
      </c>
      <c r="X1373" s="48">
        <f t="shared" si="281"/>
        <v>5400</v>
      </c>
      <c r="Y1373" s="48">
        <f t="shared" si="282"/>
        <v>11540.82</v>
      </c>
      <c r="Z1373" s="48">
        <f t="shared" si="283"/>
        <v>1154.0820000000001</v>
      </c>
      <c r="AA1373" s="48">
        <f t="shared" si="284"/>
        <v>11667.76902</v>
      </c>
      <c r="AB1373" s="42">
        <f t="shared" si="285"/>
        <v>1178444.67102</v>
      </c>
    </row>
    <row r="1374" spans="1:28" x14ac:dyDescent="0.25">
      <c r="A1374" s="41">
        <v>45429</v>
      </c>
      <c r="B1374" s="44" t="str">
        <f t="shared" si="274"/>
        <v>May</v>
      </c>
      <c r="C1374" s="16" t="s">
        <v>44</v>
      </c>
      <c r="D1374" s="16"/>
      <c r="E1374" s="16" t="s">
        <v>84</v>
      </c>
      <c r="F1374" s="16" t="s">
        <v>223</v>
      </c>
      <c r="G1374" s="20" t="str">
        <f>IFERROR(VLOOKUP(F1374,Sheet2!A:F,2,0),"")</f>
        <v>Jalwa Mota Santra</v>
      </c>
      <c r="H1374" s="44">
        <f>IFERROR(VLOOKUP(F1374,Sheet2!A:G,7,0),"")</f>
        <v>50</v>
      </c>
      <c r="I1374" s="56">
        <f t="shared" si="286"/>
        <v>1575</v>
      </c>
      <c r="J1374" s="17">
        <v>201</v>
      </c>
      <c r="K1374" s="21">
        <v>150</v>
      </c>
      <c r="L1374" s="21">
        <v>100</v>
      </c>
      <c r="M1374" s="21">
        <v>100</v>
      </c>
      <c r="N1374" s="19">
        <f t="shared" si="275"/>
        <v>350</v>
      </c>
      <c r="O1374" s="20">
        <v>1</v>
      </c>
      <c r="P1374" s="20">
        <f>IFERROR(VLOOKUP(F1374,Sheet2!$A:$F,4,0),"")</f>
        <v>919.43</v>
      </c>
      <c r="Q1374" s="20">
        <f>IFERROR(VLOOKUP(F1374,Sheet2!$A:$F,5,0),"")</f>
        <v>948.3</v>
      </c>
      <c r="R1374" s="20">
        <f>IFERROR(VLOOKUP(F1374,Sheet2!$A:$F,6,0),"")</f>
        <v>1030.25</v>
      </c>
      <c r="S1374" s="48">
        <f t="shared" si="276"/>
        <v>137914.5</v>
      </c>
      <c r="T1374" s="48">
        <f t="shared" si="277"/>
        <v>94830</v>
      </c>
      <c r="U1374" s="48">
        <f t="shared" si="278"/>
        <v>103025</v>
      </c>
      <c r="V1374" s="48">
        <f t="shared" si="279"/>
        <v>335769.5</v>
      </c>
      <c r="W1374" s="48">
        <f t="shared" si="280"/>
        <v>168525</v>
      </c>
      <c r="X1374" s="48">
        <f t="shared" si="281"/>
        <v>2362.5</v>
      </c>
      <c r="Y1374" s="48">
        <f t="shared" si="282"/>
        <v>5066.57</v>
      </c>
      <c r="Z1374" s="48">
        <f t="shared" si="283"/>
        <v>506.65699999999998</v>
      </c>
      <c r="AA1374" s="48">
        <f t="shared" si="284"/>
        <v>5122.3022700000001</v>
      </c>
      <c r="AB1374" s="42">
        <f t="shared" si="285"/>
        <v>517352.52927</v>
      </c>
    </row>
    <row r="1375" spans="1:28" x14ac:dyDescent="0.25">
      <c r="A1375" s="41">
        <v>45429</v>
      </c>
      <c r="B1375" s="44" t="str">
        <f t="shared" si="274"/>
        <v>May</v>
      </c>
      <c r="C1375" s="16" t="s">
        <v>44</v>
      </c>
      <c r="D1375" s="16"/>
      <c r="E1375" s="16" t="s">
        <v>84</v>
      </c>
      <c r="F1375" s="16" t="s">
        <v>216</v>
      </c>
      <c r="G1375" s="20" t="str">
        <f>IFERROR(VLOOKUP(F1375,Sheet2!A:F,2,0),"")</f>
        <v>Jugni Saunfi</v>
      </c>
      <c r="H1375" s="44">
        <f>IFERROR(VLOOKUP(F1375,Sheet2!A:G,7,0),"")</f>
        <v>50</v>
      </c>
      <c r="I1375" s="56">
        <f t="shared" si="286"/>
        <v>1575</v>
      </c>
      <c r="J1375" s="17">
        <v>202</v>
      </c>
      <c r="K1375" s="21">
        <v>300</v>
      </c>
      <c r="L1375" s="21">
        <v>25</v>
      </c>
      <c r="M1375" s="21">
        <v>25</v>
      </c>
      <c r="N1375" s="19">
        <f t="shared" si="275"/>
        <v>350</v>
      </c>
      <c r="O1375" s="20">
        <v>1</v>
      </c>
      <c r="P1375" s="20">
        <f>IFERROR(VLOOKUP(F1375,Sheet2!$A:$F,4,0),"")</f>
        <v>919.43</v>
      </c>
      <c r="Q1375" s="20">
        <f>IFERROR(VLOOKUP(F1375,Sheet2!$A:$F,5,0),"")</f>
        <v>948.3</v>
      </c>
      <c r="R1375" s="20">
        <f>IFERROR(VLOOKUP(F1375,Sheet2!$A:$F,6,0),"")</f>
        <v>1030.25</v>
      </c>
      <c r="S1375" s="48">
        <f t="shared" si="276"/>
        <v>275829</v>
      </c>
      <c r="T1375" s="48">
        <f t="shared" si="277"/>
        <v>23707.5</v>
      </c>
      <c r="U1375" s="48">
        <f t="shared" si="278"/>
        <v>25756.25</v>
      </c>
      <c r="V1375" s="48">
        <f t="shared" si="279"/>
        <v>325292.75</v>
      </c>
      <c r="W1375" s="48">
        <f t="shared" si="280"/>
        <v>168525</v>
      </c>
      <c r="X1375" s="48">
        <f t="shared" si="281"/>
        <v>2362.5</v>
      </c>
      <c r="Y1375" s="48">
        <f t="shared" si="282"/>
        <v>4961.8024999999998</v>
      </c>
      <c r="Z1375" s="48">
        <f t="shared" si="283"/>
        <v>496.18025</v>
      </c>
      <c r="AA1375" s="48">
        <f t="shared" si="284"/>
        <v>5016.3823274999995</v>
      </c>
      <c r="AB1375" s="42">
        <f t="shared" si="285"/>
        <v>506654.61507749994</v>
      </c>
    </row>
    <row r="1376" spans="1:28" x14ac:dyDescent="0.25">
      <c r="A1376" s="41">
        <v>45429</v>
      </c>
      <c r="B1376" s="44" t="str">
        <f t="shared" si="274"/>
        <v>May</v>
      </c>
      <c r="C1376" s="16" t="s">
        <v>3</v>
      </c>
      <c r="D1376" s="16"/>
      <c r="E1376" s="16" t="s">
        <v>36</v>
      </c>
      <c r="F1376" s="16" t="s">
        <v>216</v>
      </c>
      <c r="G1376" s="20" t="str">
        <f>IFERROR(VLOOKUP(F1376,Sheet2!A:F,2,0),"")</f>
        <v>Jugni Saunfi</v>
      </c>
      <c r="H1376" s="44">
        <f>IFERROR(VLOOKUP(F1376,Sheet2!A:G,7,0),"")</f>
        <v>50</v>
      </c>
      <c r="I1376" s="56">
        <f t="shared" si="286"/>
        <v>450</v>
      </c>
      <c r="J1376" s="17">
        <v>300</v>
      </c>
      <c r="K1376" s="21">
        <v>100</v>
      </c>
      <c r="L1376" s="21">
        <v>0</v>
      </c>
      <c r="M1376" s="21">
        <v>0</v>
      </c>
      <c r="N1376" s="19">
        <f t="shared" si="275"/>
        <v>100</v>
      </c>
      <c r="O1376" s="20">
        <v>1</v>
      </c>
      <c r="P1376" s="20">
        <f>IFERROR(VLOOKUP(F1376,Sheet2!$A:$F,4,0),"")</f>
        <v>919.43</v>
      </c>
      <c r="Q1376" s="20">
        <f>IFERROR(VLOOKUP(F1376,Sheet2!$A:$F,5,0),"")</f>
        <v>948.3</v>
      </c>
      <c r="R1376" s="20">
        <f>IFERROR(VLOOKUP(F1376,Sheet2!$A:$F,6,0),"")</f>
        <v>1030.25</v>
      </c>
      <c r="S1376" s="48">
        <f t="shared" si="276"/>
        <v>91943</v>
      </c>
      <c r="T1376" s="48">
        <f t="shared" si="277"/>
        <v>0</v>
      </c>
      <c r="U1376" s="48">
        <f t="shared" si="278"/>
        <v>0</v>
      </c>
      <c r="V1376" s="48">
        <f t="shared" si="279"/>
        <v>91943</v>
      </c>
      <c r="W1376" s="48">
        <f t="shared" si="280"/>
        <v>48150</v>
      </c>
      <c r="X1376" s="48">
        <f t="shared" si="281"/>
        <v>675</v>
      </c>
      <c r="Y1376" s="48">
        <f t="shared" si="282"/>
        <v>1407.68</v>
      </c>
      <c r="Z1376" s="48">
        <f t="shared" si="283"/>
        <v>140.768</v>
      </c>
      <c r="AA1376" s="48">
        <f t="shared" si="284"/>
        <v>1423.1644800000001</v>
      </c>
      <c r="AB1376" s="42">
        <f t="shared" si="285"/>
        <v>143739.61248000001</v>
      </c>
    </row>
    <row r="1377" spans="1:28" x14ac:dyDescent="0.25">
      <c r="A1377" s="41">
        <v>45429</v>
      </c>
      <c r="B1377" s="44" t="str">
        <f t="shared" si="274"/>
        <v>May</v>
      </c>
      <c r="C1377" s="16" t="s">
        <v>3</v>
      </c>
      <c r="D1377" s="16"/>
      <c r="E1377" s="16" t="s">
        <v>16</v>
      </c>
      <c r="F1377" s="16" t="s">
        <v>217</v>
      </c>
      <c r="G1377" s="20" t="str">
        <f>IFERROR(VLOOKUP(F1377,Sheet2!A:F,2,0),"")</f>
        <v>Dollar Rum</v>
      </c>
      <c r="H1377" s="44">
        <f>IFERROR(VLOOKUP(F1377,Sheet2!A:G,7,0),"")</f>
        <v>65</v>
      </c>
      <c r="I1377" s="56">
        <f t="shared" si="286"/>
        <v>321.75</v>
      </c>
      <c r="J1377" s="17">
        <v>301</v>
      </c>
      <c r="K1377" s="21">
        <v>55</v>
      </c>
      <c r="L1377" s="21">
        <v>0</v>
      </c>
      <c r="M1377" s="21">
        <v>0</v>
      </c>
      <c r="N1377" s="19">
        <f t="shared" si="275"/>
        <v>55</v>
      </c>
      <c r="O1377" s="20">
        <v>1</v>
      </c>
      <c r="P1377" s="20">
        <f>IFERROR(VLOOKUP(F1377,Sheet2!$A:$F,4,0),"")</f>
        <v>1161.27</v>
      </c>
      <c r="Q1377" s="20">
        <f>IFERROR(VLOOKUP(F1377,Sheet2!$A:$F,5,0),"")</f>
        <v>1190.1300000000001</v>
      </c>
      <c r="R1377" s="20">
        <f>IFERROR(VLOOKUP(F1377,Sheet2!$A:$F,6,0),"")</f>
        <v>1272.08</v>
      </c>
      <c r="S1377" s="48">
        <f t="shared" si="276"/>
        <v>63869.85</v>
      </c>
      <c r="T1377" s="48">
        <f t="shared" si="277"/>
        <v>0</v>
      </c>
      <c r="U1377" s="48">
        <f t="shared" si="278"/>
        <v>0</v>
      </c>
      <c r="V1377" s="48">
        <f t="shared" si="279"/>
        <v>63869.85</v>
      </c>
      <c r="W1377" s="48">
        <f t="shared" si="280"/>
        <v>34427.25</v>
      </c>
      <c r="X1377" s="48">
        <f t="shared" si="281"/>
        <v>482.625</v>
      </c>
      <c r="Y1377" s="48">
        <f t="shared" si="282"/>
        <v>987.79725000000008</v>
      </c>
      <c r="Z1377" s="48">
        <f t="shared" si="283"/>
        <v>98.779725000000013</v>
      </c>
      <c r="AA1377" s="48">
        <f t="shared" si="284"/>
        <v>998.6630197500001</v>
      </c>
      <c r="AB1377" s="42">
        <f t="shared" si="285"/>
        <v>100864.96499475001</v>
      </c>
    </row>
    <row r="1378" spans="1:28" x14ac:dyDescent="0.25">
      <c r="A1378" s="41">
        <v>45429</v>
      </c>
      <c r="B1378" s="44" t="str">
        <f t="shared" si="274"/>
        <v>May</v>
      </c>
      <c r="C1378" s="16" t="s">
        <v>3</v>
      </c>
      <c r="D1378" s="16"/>
      <c r="E1378" s="16" t="s">
        <v>16</v>
      </c>
      <c r="F1378" s="16" t="s">
        <v>221</v>
      </c>
      <c r="G1378" s="20" t="str">
        <f>IFERROR(VLOOKUP(F1378,Sheet2!A:F,2,0),"")</f>
        <v>Jugni Apple Vodka</v>
      </c>
      <c r="H1378" s="44">
        <f>IFERROR(VLOOKUP(F1378,Sheet2!A:G,7,0),"")</f>
        <v>50</v>
      </c>
      <c r="I1378" s="56">
        <f t="shared" si="286"/>
        <v>67.5</v>
      </c>
      <c r="J1378" s="17">
        <v>301</v>
      </c>
      <c r="K1378" s="21">
        <v>0</v>
      </c>
      <c r="L1378" s="21">
        <v>15</v>
      </c>
      <c r="M1378" s="21">
        <v>0</v>
      </c>
      <c r="N1378" s="19">
        <f t="shared" si="275"/>
        <v>15</v>
      </c>
      <c r="O1378" s="20">
        <v>1</v>
      </c>
      <c r="P1378" s="20">
        <f>IFERROR(VLOOKUP(F1378,Sheet2!$A:$F,4,0),"")</f>
        <v>919.43</v>
      </c>
      <c r="Q1378" s="20">
        <f>IFERROR(VLOOKUP(F1378,Sheet2!$A:$F,5,0),"")</f>
        <v>948.3</v>
      </c>
      <c r="R1378" s="20">
        <f>IFERROR(VLOOKUP(F1378,Sheet2!$A:$F,6,0),"")</f>
        <v>1030.25</v>
      </c>
      <c r="S1378" s="48">
        <f t="shared" si="276"/>
        <v>0</v>
      </c>
      <c r="T1378" s="48">
        <f t="shared" si="277"/>
        <v>14224.5</v>
      </c>
      <c r="U1378" s="48">
        <f t="shared" si="278"/>
        <v>0</v>
      </c>
      <c r="V1378" s="48">
        <f t="shared" si="279"/>
        <v>14224.5</v>
      </c>
      <c r="W1378" s="48">
        <f t="shared" si="280"/>
        <v>7222.5</v>
      </c>
      <c r="X1378" s="48">
        <f t="shared" si="281"/>
        <v>101.25</v>
      </c>
      <c r="Y1378" s="48">
        <f t="shared" si="282"/>
        <v>215.48250000000002</v>
      </c>
      <c r="Z1378" s="48">
        <f t="shared" si="283"/>
        <v>21.548250000000003</v>
      </c>
      <c r="AA1378" s="48">
        <f t="shared" si="284"/>
        <v>217.85280749999998</v>
      </c>
      <c r="AB1378" s="42">
        <f t="shared" si="285"/>
        <v>22003.133557499998</v>
      </c>
    </row>
    <row r="1379" spans="1:28" x14ac:dyDescent="0.25">
      <c r="A1379" s="41">
        <v>45429</v>
      </c>
      <c r="B1379" s="44" t="str">
        <f t="shared" si="274"/>
        <v>May</v>
      </c>
      <c r="C1379" s="16" t="s">
        <v>3</v>
      </c>
      <c r="D1379" s="16"/>
      <c r="E1379" s="16" t="s">
        <v>20</v>
      </c>
      <c r="F1379" s="16" t="s">
        <v>217</v>
      </c>
      <c r="G1379" s="20" t="str">
        <f>IFERROR(VLOOKUP(F1379,Sheet2!A:F,2,0),"")</f>
        <v>Dollar Rum</v>
      </c>
      <c r="H1379" s="44">
        <f>IFERROR(VLOOKUP(F1379,Sheet2!A:G,7,0),"")</f>
        <v>65</v>
      </c>
      <c r="I1379" s="56">
        <f t="shared" si="286"/>
        <v>5850</v>
      </c>
      <c r="J1379" s="17">
        <v>302</v>
      </c>
      <c r="K1379" s="21">
        <v>400</v>
      </c>
      <c r="L1379" s="21">
        <v>400</v>
      </c>
      <c r="M1379" s="21">
        <v>200</v>
      </c>
      <c r="N1379" s="19">
        <f t="shared" si="275"/>
        <v>1000</v>
      </c>
      <c r="O1379" s="20">
        <v>1</v>
      </c>
      <c r="P1379" s="20">
        <f>IFERROR(VLOOKUP(F1379,Sheet2!$A:$F,4,0),"")</f>
        <v>1161.27</v>
      </c>
      <c r="Q1379" s="20">
        <f>IFERROR(VLOOKUP(F1379,Sheet2!$A:$F,5,0),"")</f>
        <v>1190.1300000000001</v>
      </c>
      <c r="R1379" s="20">
        <f>IFERROR(VLOOKUP(F1379,Sheet2!$A:$F,6,0),"")</f>
        <v>1272.08</v>
      </c>
      <c r="S1379" s="48">
        <f t="shared" si="276"/>
        <v>464508</v>
      </c>
      <c r="T1379" s="48">
        <f t="shared" si="277"/>
        <v>476052.00000000006</v>
      </c>
      <c r="U1379" s="48">
        <f t="shared" si="278"/>
        <v>254416</v>
      </c>
      <c r="V1379" s="48">
        <f t="shared" si="279"/>
        <v>1194976</v>
      </c>
      <c r="W1379" s="48">
        <f t="shared" si="280"/>
        <v>625950</v>
      </c>
      <c r="X1379" s="48">
        <f t="shared" si="281"/>
        <v>8775</v>
      </c>
      <c r="Y1379" s="48">
        <f t="shared" si="282"/>
        <v>18297.010000000002</v>
      </c>
      <c r="Z1379" s="48">
        <f t="shared" si="283"/>
        <v>1829.7010000000002</v>
      </c>
      <c r="AA1379" s="48">
        <f t="shared" si="284"/>
        <v>18498.277109999999</v>
      </c>
      <c r="AB1379" s="42">
        <f t="shared" si="285"/>
        <v>1868325.9881099998</v>
      </c>
    </row>
    <row r="1380" spans="1:28" x14ac:dyDescent="0.25">
      <c r="A1380" s="41">
        <v>45429</v>
      </c>
      <c r="B1380" s="44" t="str">
        <f t="shared" si="274"/>
        <v>May</v>
      </c>
      <c r="C1380" s="16" t="s">
        <v>3</v>
      </c>
      <c r="D1380" s="16"/>
      <c r="E1380" s="16" t="s">
        <v>49</v>
      </c>
      <c r="F1380" s="16" t="s">
        <v>217</v>
      </c>
      <c r="G1380" s="20" t="str">
        <f>IFERROR(VLOOKUP(F1380,Sheet2!A:F,2,0),"")</f>
        <v>Dollar Rum</v>
      </c>
      <c r="H1380" s="44">
        <f>IFERROR(VLOOKUP(F1380,Sheet2!A:G,7,0),"")</f>
        <v>65</v>
      </c>
      <c r="I1380" s="56">
        <f t="shared" si="286"/>
        <v>1755</v>
      </c>
      <c r="J1380" s="17">
        <v>303</v>
      </c>
      <c r="K1380" s="21">
        <v>130</v>
      </c>
      <c r="L1380" s="21">
        <v>100</v>
      </c>
      <c r="M1380" s="21">
        <v>70</v>
      </c>
      <c r="N1380" s="19">
        <f t="shared" si="275"/>
        <v>300</v>
      </c>
      <c r="O1380" s="20">
        <v>1</v>
      </c>
      <c r="P1380" s="20">
        <f>IFERROR(VLOOKUP(F1380,Sheet2!$A:$F,4,0),"")</f>
        <v>1161.27</v>
      </c>
      <c r="Q1380" s="20">
        <f>IFERROR(VLOOKUP(F1380,Sheet2!$A:$F,5,0),"")</f>
        <v>1190.1300000000001</v>
      </c>
      <c r="R1380" s="20">
        <f>IFERROR(VLOOKUP(F1380,Sheet2!$A:$F,6,0),"")</f>
        <v>1272.08</v>
      </c>
      <c r="S1380" s="48">
        <f t="shared" si="276"/>
        <v>150965.1</v>
      </c>
      <c r="T1380" s="48">
        <f t="shared" si="277"/>
        <v>119013.00000000001</v>
      </c>
      <c r="U1380" s="48">
        <f t="shared" si="278"/>
        <v>89045.599999999991</v>
      </c>
      <c r="V1380" s="48">
        <f t="shared" si="279"/>
        <v>359023.7</v>
      </c>
      <c r="W1380" s="48">
        <f t="shared" si="280"/>
        <v>187785</v>
      </c>
      <c r="X1380" s="48">
        <f t="shared" si="281"/>
        <v>2632.5</v>
      </c>
      <c r="Y1380" s="48">
        <f t="shared" si="282"/>
        <v>5494.4119999999994</v>
      </c>
      <c r="Z1380" s="48">
        <f t="shared" si="283"/>
        <v>549.44119999999998</v>
      </c>
      <c r="AA1380" s="48">
        <f t="shared" si="284"/>
        <v>5554.8505319999995</v>
      </c>
      <c r="AB1380" s="42">
        <f t="shared" si="285"/>
        <v>561039.90373199992</v>
      </c>
    </row>
    <row r="1381" spans="1:28" x14ac:dyDescent="0.25">
      <c r="A1381" s="41">
        <v>45429</v>
      </c>
      <c r="B1381" s="44" t="str">
        <f t="shared" si="274"/>
        <v>May</v>
      </c>
      <c r="C1381" s="16" t="s">
        <v>3</v>
      </c>
      <c r="D1381" s="16"/>
      <c r="E1381" s="16" t="s">
        <v>62</v>
      </c>
      <c r="F1381" s="16" t="s">
        <v>217</v>
      </c>
      <c r="G1381" s="20" t="str">
        <f>IFERROR(VLOOKUP(F1381,Sheet2!A:F,2,0),"")</f>
        <v>Dollar Rum</v>
      </c>
      <c r="H1381" s="44">
        <f>IFERROR(VLOOKUP(F1381,Sheet2!A:G,7,0),"")</f>
        <v>65</v>
      </c>
      <c r="I1381" s="56">
        <f t="shared" si="286"/>
        <v>5265</v>
      </c>
      <c r="J1381" s="17">
        <v>304</v>
      </c>
      <c r="K1381" s="21">
        <v>500</v>
      </c>
      <c r="L1381" s="21">
        <v>250</v>
      </c>
      <c r="M1381" s="21">
        <v>150</v>
      </c>
      <c r="N1381" s="19">
        <f t="shared" si="275"/>
        <v>900</v>
      </c>
      <c r="O1381" s="20">
        <v>1</v>
      </c>
      <c r="P1381" s="20">
        <f>IFERROR(VLOOKUP(F1381,Sheet2!$A:$F,4,0),"")</f>
        <v>1161.27</v>
      </c>
      <c r="Q1381" s="20">
        <f>IFERROR(VLOOKUP(F1381,Sheet2!$A:$F,5,0),"")</f>
        <v>1190.1300000000001</v>
      </c>
      <c r="R1381" s="20">
        <f>IFERROR(VLOOKUP(F1381,Sheet2!$A:$F,6,0),"")</f>
        <v>1272.08</v>
      </c>
      <c r="S1381" s="48">
        <f t="shared" si="276"/>
        <v>580635</v>
      </c>
      <c r="T1381" s="48">
        <f t="shared" si="277"/>
        <v>297532.5</v>
      </c>
      <c r="U1381" s="48">
        <f t="shared" si="278"/>
        <v>190812</v>
      </c>
      <c r="V1381" s="48">
        <f t="shared" si="279"/>
        <v>1068979.5</v>
      </c>
      <c r="W1381" s="48">
        <f t="shared" si="280"/>
        <v>563355</v>
      </c>
      <c r="X1381" s="48">
        <f t="shared" si="281"/>
        <v>7897.5</v>
      </c>
      <c r="Y1381" s="48">
        <f t="shared" si="282"/>
        <v>16402.32</v>
      </c>
      <c r="Z1381" s="48">
        <f t="shared" si="283"/>
        <v>1640.232</v>
      </c>
      <c r="AA1381" s="48">
        <f t="shared" si="284"/>
        <v>16582.74552</v>
      </c>
      <c r="AB1381" s="42">
        <f t="shared" si="285"/>
        <v>1674857.2975200003</v>
      </c>
    </row>
    <row r="1382" spans="1:28" x14ac:dyDescent="0.25">
      <c r="A1382" s="41">
        <v>45429</v>
      </c>
      <c r="B1382" s="44" t="str">
        <f t="shared" si="274"/>
        <v>May</v>
      </c>
      <c r="C1382" s="16" t="s">
        <v>3</v>
      </c>
      <c r="D1382" s="16"/>
      <c r="E1382" s="16" t="s">
        <v>62</v>
      </c>
      <c r="F1382" s="16" t="s">
        <v>216</v>
      </c>
      <c r="G1382" s="20" t="str">
        <f>IFERROR(VLOOKUP(F1382,Sheet2!A:F,2,0),"")</f>
        <v>Jugni Saunfi</v>
      </c>
      <c r="H1382" s="44">
        <f>IFERROR(VLOOKUP(F1382,Sheet2!A:G,7,0),"")</f>
        <v>50</v>
      </c>
      <c r="I1382" s="56">
        <f t="shared" si="286"/>
        <v>1350</v>
      </c>
      <c r="J1382" s="17">
        <v>304</v>
      </c>
      <c r="K1382" s="21">
        <v>0</v>
      </c>
      <c r="L1382" s="21">
        <v>300</v>
      </c>
      <c r="M1382" s="21">
        <v>0</v>
      </c>
      <c r="N1382" s="19">
        <f t="shared" si="275"/>
        <v>300</v>
      </c>
      <c r="O1382" s="20">
        <v>1</v>
      </c>
      <c r="P1382" s="20">
        <f>IFERROR(VLOOKUP(F1382,Sheet2!$A:$F,4,0),"")</f>
        <v>919.43</v>
      </c>
      <c r="Q1382" s="20">
        <f>IFERROR(VLOOKUP(F1382,Sheet2!$A:$F,5,0),"")</f>
        <v>948.3</v>
      </c>
      <c r="R1382" s="20">
        <f>IFERROR(VLOOKUP(F1382,Sheet2!$A:$F,6,0),"")</f>
        <v>1030.25</v>
      </c>
      <c r="S1382" s="48">
        <f t="shared" si="276"/>
        <v>0</v>
      </c>
      <c r="T1382" s="48">
        <f t="shared" si="277"/>
        <v>284490</v>
      </c>
      <c r="U1382" s="48">
        <f t="shared" si="278"/>
        <v>0</v>
      </c>
      <c r="V1382" s="48">
        <f t="shared" si="279"/>
        <v>284490</v>
      </c>
      <c r="W1382" s="48">
        <f t="shared" si="280"/>
        <v>144450</v>
      </c>
      <c r="X1382" s="48">
        <f t="shared" si="281"/>
        <v>2025</v>
      </c>
      <c r="Y1382" s="48">
        <f t="shared" si="282"/>
        <v>4309.6499999999996</v>
      </c>
      <c r="Z1382" s="48">
        <f t="shared" si="283"/>
        <v>430.96499999999997</v>
      </c>
      <c r="AA1382" s="48">
        <f t="shared" si="284"/>
        <v>4357.0561500000003</v>
      </c>
      <c r="AB1382" s="42">
        <f t="shared" si="285"/>
        <v>440062.67115000007</v>
      </c>
    </row>
    <row r="1383" spans="1:28" x14ac:dyDescent="0.25">
      <c r="A1383" s="41">
        <v>45429</v>
      </c>
      <c r="B1383" s="44" t="str">
        <f t="shared" si="274"/>
        <v>May</v>
      </c>
      <c r="C1383" s="16" t="s">
        <v>3</v>
      </c>
      <c r="D1383" s="16"/>
      <c r="E1383" s="16" t="s">
        <v>63</v>
      </c>
      <c r="F1383" s="16" t="s">
        <v>217</v>
      </c>
      <c r="G1383" s="20" t="str">
        <f>IFERROR(VLOOKUP(F1383,Sheet2!A:F,2,0),"")</f>
        <v>Dollar Rum</v>
      </c>
      <c r="H1383" s="44">
        <f>IFERROR(VLOOKUP(F1383,Sheet2!A:G,7,0),"")</f>
        <v>65</v>
      </c>
      <c r="I1383" s="56">
        <f t="shared" si="286"/>
        <v>7020</v>
      </c>
      <c r="J1383" s="17">
        <v>305</v>
      </c>
      <c r="K1383" s="21">
        <v>600</v>
      </c>
      <c r="L1383" s="21">
        <v>400</v>
      </c>
      <c r="M1383" s="21">
        <v>200</v>
      </c>
      <c r="N1383" s="19">
        <f t="shared" si="275"/>
        <v>1200</v>
      </c>
      <c r="O1383" s="20">
        <v>1</v>
      </c>
      <c r="P1383" s="20">
        <f>IFERROR(VLOOKUP(F1383,Sheet2!$A:$F,4,0),"")</f>
        <v>1161.27</v>
      </c>
      <c r="Q1383" s="20">
        <f>IFERROR(VLOOKUP(F1383,Sheet2!$A:$F,5,0),"")</f>
        <v>1190.1300000000001</v>
      </c>
      <c r="R1383" s="20">
        <f>IFERROR(VLOOKUP(F1383,Sheet2!$A:$F,6,0),"")</f>
        <v>1272.08</v>
      </c>
      <c r="S1383" s="48">
        <f t="shared" si="276"/>
        <v>696762</v>
      </c>
      <c r="T1383" s="48">
        <f t="shared" si="277"/>
        <v>476052.00000000006</v>
      </c>
      <c r="U1383" s="48">
        <f t="shared" si="278"/>
        <v>254416</v>
      </c>
      <c r="V1383" s="48">
        <f t="shared" si="279"/>
        <v>1427230</v>
      </c>
      <c r="W1383" s="48">
        <f t="shared" si="280"/>
        <v>751140</v>
      </c>
      <c r="X1383" s="48">
        <f t="shared" si="281"/>
        <v>10530</v>
      </c>
      <c r="Y1383" s="48">
        <f t="shared" si="282"/>
        <v>21889</v>
      </c>
      <c r="Z1383" s="48">
        <f t="shared" si="283"/>
        <v>2188.9</v>
      </c>
      <c r="AA1383" s="48">
        <f t="shared" si="284"/>
        <v>22129.778999999999</v>
      </c>
      <c r="AB1383" s="42">
        <f t="shared" si="285"/>
        <v>2235107.679</v>
      </c>
    </row>
    <row r="1384" spans="1:28" x14ac:dyDescent="0.25">
      <c r="A1384" s="41">
        <v>45429</v>
      </c>
      <c r="B1384" s="44" t="str">
        <f t="shared" si="274"/>
        <v>May</v>
      </c>
      <c r="C1384" s="16" t="s">
        <v>3</v>
      </c>
      <c r="D1384" s="16"/>
      <c r="E1384" s="16" t="s">
        <v>149</v>
      </c>
      <c r="F1384" s="16" t="s">
        <v>217</v>
      </c>
      <c r="G1384" s="20" t="str">
        <f>IFERROR(VLOOKUP(F1384,Sheet2!A:F,2,0),"")</f>
        <v>Dollar Rum</v>
      </c>
      <c r="H1384" s="44">
        <f>IFERROR(VLOOKUP(F1384,Sheet2!A:G,7,0),"")</f>
        <v>65</v>
      </c>
      <c r="I1384" s="56">
        <f t="shared" si="286"/>
        <v>3510</v>
      </c>
      <c r="J1384" s="17">
        <v>306</v>
      </c>
      <c r="K1384" s="21">
        <v>0</v>
      </c>
      <c r="L1384" s="21">
        <v>300</v>
      </c>
      <c r="M1384" s="21">
        <v>300</v>
      </c>
      <c r="N1384" s="19">
        <f t="shared" si="275"/>
        <v>600</v>
      </c>
      <c r="O1384" s="20">
        <v>1</v>
      </c>
      <c r="P1384" s="20">
        <f>IFERROR(VLOOKUP(F1384,Sheet2!$A:$F,4,0),"")</f>
        <v>1161.27</v>
      </c>
      <c r="Q1384" s="20">
        <f>IFERROR(VLOOKUP(F1384,Sheet2!$A:$F,5,0),"")</f>
        <v>1190.1300000000001</v>
      </c>
      <c r="R1384" s="20">
        <f>IFERROR(VLOOKUP(F1384,Sheet2!$A:$F,6,0),"")</f>
        <v>1272.08</v>
      </c>
      <c r="S1384" s="48">
        <f t="shared" si="276"/>
        <v>0</v>
      </c>
      <c r="T1384" s="48">
        <f t="shared" si="277"/>
        <v>357039.00000000006</v>
      </c>
      <c r="U1384" s="48">
        <f t="shared" si="278"/>
        <v>381624</v>
      </c>
      <c r="V1384" s="48">
        <f t="shared" si="279"/>
        <v>738663</v>
      </c>
      <c r="W1384" s="48">
        <f t="shared" si="280"/>
        <v>375570</v>
      </c>
      <c r="X1384" s="48">
        <f t="shared" si="281"/>
        <v>5265</v>
      </c>
      <c r="Y1384" s="48">
        <f t="shared" si="282"/>
        <v>11194.98</v>
      </c>
      <c r="Z1384" s="48">
        <f t="shared" si="283"/>
        <v>1119.498</v>
      </c>
      <c r="AA1384" s="48">
        <f t="shared" si="284"/>
        <v>11318.124779999998</v>
      </c>
      <c r="AB1384" s="42">
        <f t="shared" si="285"/>
        <v>1143130.6027799998</v>
      </c>
    </row>
    <row r="1385" spans="1:28" x14ac:dyDescent="0.25">
      <c r="A1385" s="41">
        <v>45429</v>
      </c>
      <c r="B1385" s="44" t="str">
        <f t="shared" si="274"/>
        <v>May</v>
      </c>
      <c r="C1385" s="16" t="s">
        <v>3</v>
      </c>
      <c r="D1385" s="16"/>
      <c r="E1385" s="16" t="s">
        <v>35</v>
      </c>
      <c r="F1385" s="16" t="s">
        <v>217</v>
      </c>
      <c r="G1385" s="20" t="str">
        <f>IFERROR(VLOOKUP(F1385,Sheet2!A:F,2,0),"")</f>
        <v>Dollar Rum</v>
      </c>
      <c r="H1385" s="44">
        <f>IFERROR(VLOOKUP(F1385,Sheet2!A:G,7,0),"")</f>
        <v>65</v>
      </c>
      <c r="I1385" s="56">
        <f t="shared" si="286"/>
        <v>1170</v>
      </c>
      <c r="J1385" s="17">
        <v>307</v>
      </c>
      <c r="K1385" s="21">
        <v>0</v>
      </c>
      <c r="L1385" s="21">
        <v>100</v>
      </c>
      <c r="M1385" s="21">
        <v>100</v>
      </c>
      <c r="N1385" s="19">
        <f t="shared" si="275"/>
        <v>200</v>
      </c>
      <c r="O1385" s="20">
        <v>1</v>
      </c>
      <c r="P1385" s="20">
        <f>IFERROR(VLOOKUP(F1385,Sheet2!$A:$F,4,0),"")</f>
        <v>1161.27</v>
      </c>
      <c r="Q1385" s="20">
        <f>IFERROR(VLOOKUP(F1385,Sheet2!$A:$F,5,0),"")</f>
        <v>1190.1300000000001</v>
      </c>
      <c r="R1385" s="20">
        <f>IFERROR(VLOOKUP(F1385,Sheet2!$A:$F,6,0),"")</f>
        <v>1272.08</v>
      </c>
      <c r="S1385" s="48">
        <f t="shared" si="276"/>
        <v>0</v>
      </c>
      <c r="T1385" s="48">
        <f t="shared" si="277"/>
        <v>119013.00000000001</v>
      </c>
      <c r="U1385" s="48">
        <f t="shared" si="278"/>
        <v>127208</v>
      </c>
      <c r="V1385" s="48">
        <f t="shared" si="279"/>
        <v>246221</v>
      </c>
      <c r="W1385" s="48">
        <f t="shared" si="280"/>
        <v>125190</v>
      </c>
      <c r="X1385" s="48">
        <f t="shared" si="281"/>
        <v>1755</v>
      </c>
      <c r="Y1385" s="48">
        <f t="shared" si="282"/>
        <v>3731.66</v>
      </c>
      <c r="Z1385" s="48">
        <f t="shared" si="283"/>
        <v>373.166</v>
      </c>
      <c r="AA1385" s="48">
        <f t="shared" si="284"/>
        <v>3772.7082599999999</v>
      </c>
      <c r="AB1385" s="42">
        <f t="shared" si="285"/>
        <v>381043.53425999999</v>
      </c>
    </row>
    <row r="1386" spans="1:28" x14ac:dyDescent="0.25">
      <c r="A1386" s="41">
        <v>45430</v>
      </c>
      <c r="B1386" s="44" t="str">
        <f t="shared" si="274"/>
        <v>May</v>
      </c>
      <c r="C1386" s="16" t="s">
        <v>59</v>
      </c>
      <c r="D1386" s="16"/>
      <c r="E1386" s="16" t="s">
        <v>32</v>
      </c>
      <c r="F1386" s="16" t="s">
        <v>213</v>
      </c>
      <c r="G1386" s="20" t="str">
        <f>IFERROR(VLOOKUP(F1386,Sheet2!A:F,2,0),"")</f>
        <v>Malwa</v>
      </c>
      <c r="H1386" s="44">
        <f>IFERROR(VLOOKUP(F1386,Sheet2!A:G,7,0),"")</f>
        <v>50</v>
      </c>
      <c r="I1386" s="56">
        <f t="shared" si="286"/>
        <v>1350</v>
      </c>
      <c r="J1386" s="17">
        <v>152</v>
      </c>
      <c r="K1386" s="21">
        <v>300</v>
      </c>
      <c r="L1386" s="21">
        <v>0</v>
      </c>
      <c r="M1386" s="21">
        <v>0</v>
      </c>
      <c r="N1386" s="19">
        <f t="shared" si="275"/>
        <v>300</v>
      </c>
      <c r="O1386" s="20">
        <v>1</v>
      </c>
      <c r="P1386" s="20">
        <f>IFERROR(VLOOKUP(F1386,Sheet2!$A:$F,4,0),"")</f>
        <v>919.43</v>
      </c>
      <c r="Q1386" s="20">
        <f>IFERROR(VLOOKUP(F1386,Sheet2!$A:$F,5,0),"")</f>
        <v>948.3</v>
      </c>
      <c r="R1386" s="20">
        <f>IFERROR(VLOOKUP(F1386,Sheet2!$A:$F,6,0),"")</f>
        <v>1030.25</v>
      </c>
      <c r="S1386" s="48">
        <f t="shared" si="276"/>
        <v>275829</v>
      </c>
      <c r="T1386" s="48">
        <f t="shared" si="277"/>
        <v>0</v>
      </c>
      <c r="U1386" s="48">
        <f t="shared" si="278"/>
        <v>0</v>
      </c>
      <c r="V1386" s="48">
        <f t="shared" si="279"/>
        <v>275829</v>
      </c>
      <c r="W1386" s="48">
        <f t="shared" si="280"/>
        <v>144450</v>
      </c>
      <c r="X1386" s="48">
        <f t="shared" si="281"/>
        <v>2025</v>
      </c>
      <c r="Y1386" s="48">
        <f t="shared" si="282"/>
        <v>4223.04</v>
      </c>
      <c r="Z1386" s="48">
        <f t="shared" si="283"/>
        <v>422.30400000000003</v>
      </c>
      <c r="AA1386" s="48">
        <f t="shared" si="284"/>
        <v>4269.4934400000002</v>
      </c>
      <c r="AB1386" s="42">
        <f t="shared" si="285"/>
        <v>431218.83743999997</v>
      </c>
    </row>
    <row r="1387" spans="1:28" x14ac:dyDescent="0.25">
      <c r="A1387" s="41">
        <v>45430</v>
      </c>
      <c r="B1387" s="44" t="str">
        <f t="shared" si="274"/>
        <v>May</v>
      </c>
      <c r="C1387" s="16" t="s">
        <v>59</v>
      </c>
      <c r="D1387" s="16"/>
      <c r="E1387" s="16" t="s">
        <v>32</v>
      </c>
      <c r="F1387" s="16" t="s">
        <v>213</v>
      </c>
      <c r="G1387" s="20" t="str">
        <f>IFERROR(VLOOKUP(F1387,Sheet2!A:F,2,0),"")</f>
        <v>Malwa</v>
      </c>
      <c r="H1387" s="44">
        <f>IFERROR(VLOOKUP(F1387,Sheet2!A:G,7,0),"")</f>
        <v>50</v>
      </c>
      <c r="I1387" s="56">
        <f t="shared" si="286"/>
        <v>1350</v>
      </c>
      <c r="J1387" s="17">
        <v>153</v>
      </c>
      <c r="K1387" s="21">
        <v>300</v>
      </c>
      <c r="L1387" s="21">
        <v>0</v>
      </c>
      <c r="M1387" s="21">
        <v>0</v>
      </c>
      <c r="N1387" s="19">
        <f t="shared" si="275"/>
        <v>300</v>
      </c>
      <c r="O1387" s="20">
        <v>1</v>
      </c>
      <c r="P1387" s="20">
        <f>IFERROR(VLOOKUP(F1387,Sheet2!$A:$F,4,0),"")</f>
        <v>919.43</v>
      </c>
      <c r="Q1387" s="20">
        <f>IFERROR(VLOOKUP(F1387,Sheet2!$A:$F,5,0),"")</f>
        <v>948.3</v>
      </c>
      <c r="R1387" s="20">
        <f>IFERROR(VLOOKUP(F1387,Sheet2!$A:$F,6,0),"")</f>
        <v>1030.25</v>
      </c>
      <c r="S1387" s="48">
        <f t="shared" si="276"/>
        <v>275829</v>
      </c>
      <c r="T1387" s="48">
        <f t="shared" si="277"/>
        <v>0</v>
      </c>
      <c r="U1387" s="48">
        <f t="shared" si="278"/>
        <v>0</v>
      </c>
      <c r="V1387" s="48">
        <f t="shared" si="279"/>
        <v>275829</v>
      </c>
      <c r="W1387" s="48">
        <f t="shared" si="280"/>
        <v>144450</v>
      </c>
      <c r="X1387" s="48">
        <f t="shared" si="281"/>
        <v>2025</v>
      </c>
      <c r="Y1387" s="48">
        <f t="shared" si="282"/>
        <v>4223.04</v>
      </c>
      <c r="Z1387" s="48">
        <f t="shared" si="283"/>
        <v>422.30400000000003</v>
      </c>
      <c r="AA1387" s="48">
        <f t="shared" si="284"/>
        <v>4269.4934400000002</v>
      </c>
      <c r="AB1387" s="42">
        <f t="shared" si="285"/>
        <v>431218.83743999997</v>
      </c>
    </row>
    <row r="1388" spans="1:28" x14ac:dyDescent="0.25">
      <c r="A1388" s="41">
        <v>45430</v>
      </c>
      <c r="B1388" s="44" t="str">
        <f t="shared" si="274"/>
        <v>May</v>
      </c>
      <c r="C1388" s="16" t="s">
        <v>59</v>
      </c>
      <c r="D1388" s="16"/>
      <c r="E1388" s="16" t="s">
        <v>32</v>
      </c>
      <c r="F1388" s="16" t="s">
        <v>213</v>
      </c>
      <c r="G1388" s="20" t="str">
        <f>IFERROR(VLOOKUP(F1388,Sheet2!A:F,2,0),"")</f>
        <v>Malwa</v>
      </c>
      <c r="H1388" s="44">
        <f>IFERROR(VLOOKUP(F1388,Sheet2!A:G,7,0),"")</f>
        <v>50</v>
      </c>
      <c r="I1388" s="56">
        <f t="shared" si="286"/>
        <v>1350</v>
      </c>
      <c r="J1388" s="17">
        <v>154</v>
      </c>
      <c r="K1388" s="21">
        <v>300</v>
      </c>
      <c r="L1388" s="21">
        <v>0</v>
      </c>
      <c r="M1388" s="21">
        <v>0</v>
      </c>
      <c r="N1388" s="19">
        <f t="shared" si="275"/>
        <v>300</v>
      </c>
      <c r="O1388" s="20">
        <v>1</v>
      </c>
      <c r="P1388" s="20">
        <f>IFERROR(VLOOKUP(F1388,Sheet2!$A:$F,4,0),"")</f>
        <v>919.43</v>
      </c>
      <c r="Q1388" s="20">
        <f>IFERROR(VLOOKUP(F1388,Sheet2!$A:$F,5,0),"")</f>
        <v>948.3</v>
      </c>
      <c r="R1388" s="20">
        <f>IFERROR(VLOOKUP(F1388,Sheet2!$A:$F,6,0),"")</f>
        <v>1030.25</v>
      </c>
      <c r="S1388" s="48">
        <f t="shared" si="276"/>
        <v>275829</v>
      </c>
      <c r="T1388" s="48">
        <f t="shared" si="277"/>
        <v>0</v>
      </c>
      <c r="U1388" s="48">
        <f t="shared" si="278"/>
        <v>0</v>
      </c>
      <c r="V1388" s="48">
        <f t="shared" si="279"/>
        <v>275829</v>
      </c>
      <c r="W1388" s="48">
        <f t="shared" si="280"/>
        <v>144450</v>
      </c>
      <c r="X1388" s="48">
        <f t="shared" si="281"/>
        <v>2025</v>
      </c>
      <c r="Y1388" s="48">
        <f t="shared" si="282"/>
        <v>4223.04</v>
      </c>
      <c r="Z1388" s="48">
        <f t="shared" si="283"/>
        <v>422.30400000000003</v>
      </c>
      <c r="AA1388" s="48">
        <f t="shared" si="284"/>
        <v>4269.4934400000002</v>
      </c>
      <c r="AB1388" s="42">
        <f t="shared" si="285"/>
        <v>431218.83743999997</v>
      </c>
    </row>
    <row r="1389" spans="1:28" x14ac:dyDescent="0.25">
      <c r="A1389" s="41">
        <v>45430</v>
      </c>
      <c r="B1389" s="44" t="str">
        <f t="shared" si="274"/>
        <v>May</v>
      </c>
      <c r="C1389" s="16" t="s">
        <v>59</v>
      </c>
      <c r="D1389" s="16"/>
      <c r="E1389" s="16" t="s">
        <v>32</v>
      </c>
      <c r="F1389" s="16" t="s">
        <v>213</v>
      </c>
      <c r="G1389" s="20" t="str">
        <f>IFERROR(VLOOKUP(F1389,Sheet2!A:F,2,0),"")</f>
        <v>Malwa</v>
      </c>
      <c r="H1389" s="44">
        <f>IFERROR(VLOOKUP(F1389,Sheet2!A:G,7,0),"")</f>
        <v>50</v>
      </c>
      <c r="I1389" s="56">
        <f t="shared" si="286"/>
        <v>1350</v>
      </c>
      <c r="J1389" s="17">
        <v>155</v>
      </c>
      <c r="K1389" s="21">
        <v>300</v>
      </c>
      <c r="L1389" s="21">
        <v>0</v>
      </c>
      <c r="M1389" s="21">
        <v>0</v>
      </c>
      <c r="N1389" s="19">
        <f t="shared" si="275"/>
        <v>300</v>
      </c>
      <c r="O1389" s="20">
        <v>1</v>
      </c>
      <c r="P1389" s="20">
        <f>IFERROR(VLOOKUP(F1389,Sheet2!$A:$F,4,0),"")</f>
        <v>919.43</v>
      </c>
      <c r="Q1389" s="20">
        <f>IFERROR(VLOOKUP(F1389,Sheet2!$A:$F,5,0),"")</f>
        <v>948.3</v>
      </c>
      <c r="R1389" s="20">
        <f>IFERROR(VLOOKUP(F1389,Sheet2!$A:$F,6,0),"")</f>
        <v>1030.25</v>
      </c>
      <c r="S1389" s="48">
        <f t="shared" si="276"/>
        <v>275829</v>
      </c>
      <c r="T1389" s="48">
        <f t="shared" si="277"/>
        <v>0</v>
      </c>
      <c r="U1389" s="48">
        <f t="shared" si="278"/>
        <v>0</v>
      </c>
      <c r="V1389" s="48">
        <f t="shared" si="279"/>
        <v>275829</v>
      </c>
      <c r="W1389" s="48">
        <f t="shared" si="280"/>
        <v>144450</v>
      </c>
      <c r="X1389" s="48">
        <f t="shared" si="281"/>
        <v>2025</v>
      </c>
      <c r="Y1389" s="48">
        <f t="shared" si="282"/>
        <v>4223.04</v>
      </c>
      <c r="Z1389" s="48">
        <f t="shared" si="283"/>
        <v>422.30400000000003</v>
      </c>
      <c r="AA1389" s="48">
        <f t="shared" si="284"/>
        <v>4269.4934400000002</v>
      </c>
      <c r="AB1389" s="42">
        <f t="shared" si="285"/>
        <v>431218.83743999997</v>
      </c>
    </row>
    <row r="1390" spans="1:28" x14ac:dyDescent="0.25">
      <c r="A1390" s="41">
        <v>45430</v>
      </c>
      <c r="B1390" s="44" t="str">
        <f t="shared" si="274"/>
        <v>May</v>
      </c>
      <c r="C1390" s="16" t="s">
        <v>59</v>
      </c>
      <c r="D1390" s="16"/>
      <c r="E1390" s="16" t="s">
        <v>32</v>
      </c>
      <c r="F1390" s="16" t="s">
        <v>213</v>
      </c>
      <c r="G1390" s="20" t="str">
        <f>IFERROR(VLOOKUP(F1390,Sheet2!A:F,2,0),"")</f>
        <v>Malwa</v>
      </c>
      <c r="H1390" s="44">
        <f>IFERROR(VLOOKUP(F1390,Sheet2!A:G,7,0),"")</f>
        <v>50</v>
      </c>
      <c r="I1390" s="56">
        <f t="shared" si="286"/>
        <v>900</v>
      </c>
      <c r="J1390" s="17">
        <v>156</v>
      </c>
      <c r="K1390" s="21">
        <v>200</v>
      </c>
      <c r="L1390" s="21">
        <v>0</v>
      </c>
      <c r="M1390" s="21">
        <v>0</v>
      </c>
      <c r="N1390" s="19">
        <f t="shared" si="275"/>
        <v>200</v>
      </c>
      <c r="O1390" s="20">
        <v>1</v>
      </c>
      <c r="P1390" s="20">
        <f>IFERROR(VLOOKUP(F1390,Sheet2!$A:$F,4,0),"")</f>
        <v>919.43</v>
      </c>
      <c r="Q1390" s="20">
        <f>IFERROR(VLOOKUP(F1390,Sheet2!$A:$F,5,0),"")</f>
        <v>948.3</v>
      </c>
      <c r="R1390" s="20">
        <f>IFERROR(VLOOKUP(F1390,Sheet2!$A:$F,6,0),"")</f>
        <v>1030.25</v>
      </c>
      <c r="S1390" s="48">
        <f t="shared" si="276"/>
        <v>183886</v>
      </c>
      <c r="T1390" s="48">
        <f t="shared" si="277"/>
        <v>0</v>
      </c>
      <c r="U1390" s="48">
        <f t="shared" si="278"/>
        <v>0</v>
      </c>
      <c r="V1390" s="48">
        <f t="shared" si="279"/>
        <v>183886</v>
      </c>
      <c r="W1390" s="48">
        <f t="shared" si="280"/>
        <v>96300</v>
      </c>
      <c r="X1390" s="48">
        <f t="shared" si="281"/>
        <v>1350</v>
      </c>
      <c r="Y1390" s="48">
        <f t="shared" si="282"/>
        <v>2815.36</v>
      </c>
      <c r="Z1390" s="48">
        <f t="shared" si="283"/>
        <v>281.536</v>
      </c>
      <c r="AA1390" s="48">
        <f t="shared" si="284"/>
        <v>2846.3289600000003</v>
      </c>
      <c r="AB1390" s="42">
        <f t="shared" si="285"/>
        <v>287479.22496000002</v>
      </c>
    </row>
    <row r="1391" spans="1:28" x14ac:dyDescent="0.25">
      <c r="A1391" s="41">
        <v>45430</v>
      </c>
      <c r="B1391" s="44" t="str">
        <f t="shared" si="274"/>
        <v>May</v>
      </c>
      <c r="C1391" s="16" t="s">
        <v>113</v>
      </c>
      <c r="D1391" s="16"/>
      <c r="E1391" s="16" t="s">
        <v>147</v>
      </c>
      <c r="F1391" s="16" t="s">
        <v>223</v>
      </c>
      <c r="G1391" s="20" t="str">
        <f>IFERROR(VLOOKUP(F1391,Sheet2!A:F,2,0),"")</f>
        <v>Jalwa Mota Santra</v>
      </c>
      <c r="H1391" s="44">
        <f>IFERROR(VLOOKUP(F1391,Sheet2!A:G,7,0),"")</f>
        <v>50</v>
      </c>
      <c r="I1391" s="56">
        <f t="shared" si="286"/>
        <v>1350</v>
      </c>
      <c r="J1391" s="17">
        <v>78</v>
      </c>
      <c r="K1391" s="21">
        <v>150</v>
      </c>
      <c r="L1391" s="21">
        <v>75</v>
      </c>
      <c r="M1391" s="21">
        <v>75</v>
      </c>
      <c r="N1391" s="19">
        <f t="shared" si="275"/>
        <v>300</v>
      </c>
      <c r="O1391" s="20">
        <v>1</v>
      </c>
      <c r="P1391" s="20">
        <f>IFERROR(VLOOKUP(F1391,Sheet2!$A:$F,4,0),"")</f>
        <v>919.43</v>
      </c>
      <c r="Q1391" s="20">
        <f>IFERROR(VLOOKUP(F1391,Sheet2!$A:$F,5,0),"")</f>
        <v>948.3</v>
      </c>
      <c r="R1391" s="20">
        <f>IFERROR(VLOOKUP(F1391,Sheet2!$A:$F,6,0),"")</f>
        <v>1030.25</v>
      </c>
      <c r="S1391" s="48">
        <f t="shared" si="276"/>
        <v>137914.5</v>
      </c>
      <c r="T1391" s="48">
        <f t="shared" si="277"/>
        <v>71122.5</v>
      </c>
      <c r="U1391" s="48">
        <f t="shared" si="278"/>
        <v>77268.75</v>
      </c>
      <c r="V1391" s="48">
        <f t="shared" si="279"/>
        <v>286305.75</v>
      </c>
      <c r="W1391" s="48">
        <f t="shared" si="280"/>
        <v>144450</v>
      </c>
      <c r="X1391" s="48">
        <f t="shared" si="281"/>
        <v>2025</v>
      </c>
      <c r="Y1391" s="48">
        <f t="shared" si="282"/>
        <v>4327.8074999999999</v>
      </c>
      <c r="Z1391" s="48">
        <f t="shared" si="283"/>
        <v>432.78075000000001</v>
      </c>
      <c r="AA1391" s="48">
        <f t="shared" si="284"/>
        <v>4375.4133824999999</v>
      </c>
      <c r="AB1391" s="42">
        <f t="shared" si="285"/>
        <v>441916.75163249997</v>
      </c>
    </row>
    <row r="1392" spans="1:28" x14ac:dyDescent="0.25">
      <c r="A1392" s="41">
        <v>45430</v>
      </c>
      <c r="B1392" s="44" t="str">
        <f t="shared" si="274"/>
        <v>May</v>
      </c>
      <c r="C1392" s="16" t="s">
        <v>113</v>
      </c>
      <c r="D1392" s="16"/>
      <c r="E1392" s="16" t="s">
        <v>147</v>
      </c>
      <c r="F1392" s="16" t="s">
        <v>223</v>
      </c>
      <c r="G1392" s="20" t="str">
        <f>IFERROR(VLOOKUP(F1392,Sheet2!A:F,2,0),"")</f>
        <v>Jalwa Mota Santra</v>
      </c>
      <c r="H1392" s="44">
        <f>IFERROR(VLOOKUP(F1392,Sheet2!A:G,7,0),"")</f>
        <v>50</v>
      </c>
      <c r="I1392" s="56">
        <f t="shared" si="286"/>
        <v>1237.5</v>
      </c>
      <c r="J1392" s="17">
        <v>79</v>
      </c>
      <c r="K1392" s="21">
        <v>125</v>
      </c>
      <c r="L1392" s="21">
        <v>75</v>
      </c>
      <c r="M1392" s="21">
        <v>75</v>
      </c>
      <c r="N1392" s="19">
        <f t="shared" si="275"/>
        <v>275</v>
      </c>
      <c r="O1392" s="20">
        <v>1</v>
      </c>
      <c r="P1392" s="20">
        <f>IFERROR(VLOOKUP(F1392,Sheet2!$A:$F,4,0),"")</f>
        <v>919.43</v>
      </c>
      <c r="Q1392" s="20">
        <f>IFERROR(VLOOKUP(F1392,Sheet2!$A:$F,5,0),"")</f>
        <v>948.3</v>
      </c>
      <c r="R1392" s="20">
        <f>IFERROR(VLOOKUP(F1392,Sheet2!$A:$F,6,0),"")</f>
        <v>1030.25</v>
      </c>
      <c r="S1392" s="48">
        <f t="shared" si="276"/>
        <v>114928.75</v>
      </c>
      <c r="T1392" s="48">
        <f t="shared" si="277"/>
        <v>71122.5</v>
      </c>
      <c r="U1392" s="48">
        <f t="shared" si="278"/>
        <v>77268.75</v>
      </c>
      <c r="V1392" s="48">
        <f t="shared" si="279"/>
        <v>263320</v>
      </c>
      <c r="W1392" s="48">
        <f t="shared" si="280"/>
        <v>132412.5</v>
      </c>
      <c r="X1392" s="48">
        <f t="shared" si="281"/>
        <v>1856.25</v>
      </c>
      <c r="Y1392" s="48">
        <f t="shared" si="282"/>
        <v>3975.8875000000003</v>
      </c>
      <c r="Z1392" s="48">
        <f t="shared" si="283"/>
        <v>397.58875000000006</v>
      </c>
      <c r="AA1392" s="48">
        <f t="shared" si="284"/>
        <v>4019.6222625</v>
      </c>
      <c r="AB1392" s="42">
        <f t="shared" si="285"/>
        <v>405981.8485125</v>
      </c>
    </row>
    <row r="1393" spans="1:28" x14ac:dyDescent="0.25">
      <c r="A1393" s="41">
        <v>45430</v>
      </c>
      <c r="B1393" s="44" t="str">
        <f t="shared" si="274"/>
        <v>May</v>
      </c>
      <c r="C1393" s="16" t="s">
        <v>113</v>
      </c>
      <c r="D1393" s="16"/>
      <c r="E1393" s="16" t="s">
        <v>147</v>
      </c>
      <c r="F1393" s="16" t="s">
        <v>223</v>
      </c>
      <c r="G1393" s="20" t="str">
        <f>IFERROR(VLOOKUP(F1393,Sheet2!A:F,2,0),"")</f>
        <v>Jalwa Mota Santra</v>
      </c>
      <c r="H1393" s="44">
        <f>IFERROR(VLOOKUP(F1393,Sheet2!A:G,7,0),"")</f>
        <v>50</v>
      </c>
      <c r="I1393" s="56">
        <f t="shared" si="286"/>
        <v>1237.5</v>
      </c>
      <c r="J1393" s="17">
        <v>80</v>
      </c>
      <c r="K1393" s="21">
        <v>125</v>
      </c>
      <c r="L1393" s="21">
        <v>75</v>
      </c>
      <c r="M1393" s="21">
        <v>75</v>
      </c>
      <c r="N1393" s="19">
        <f t="shared" si="275"/>
        <v>275</v>
      </c>
      <c r="O1393" s="20">
        <v>1</v>
      </c>
      <c r="P1393" s="20">
        <f>IFERROR(VLOOKUP(F1393,Sheet2!$A:$F,4,0),"")</f>
        <v>919.43</v>
      </c>
      <c r="Q1393" s="20">
        <f>IFERROR(VLOOKUP(F1393,Sheet2!$A:$F,5,0),"")</f>
        <v>948.3</v>
      </c>
      <c r="R1393" s="20">
        <f>IFERROR(VLOOKUP(F1393,Sheet2!$A:$F,6,0),"")</f>
        <v>1030.25</v>
      </c>
      <c r="S1393" s="48">
        <f t="shared" si="276"/>
        <v>114928.75</v>
      </c>
      <c r="T1393" s="48">
        <f t="shared" si="277"/>
        <v>71122.5</v>
      </c>
      <c r="U1393" s="48">
        <f t="shared" si="278"/>
        <v>77268.75</v>
      </c>
      <c r="V1393" s="48">
        <f t="shared" si="279"/>
        <v>263320</v>
      </c>
      <c r="W1393" s="48">
        <f t="shared" si="280"/>
        <v>132412.5</v>
      </c>
      <c r="X1393" s="48">
        <f t="shared" si="281"/>
        <v>1856.25</v>
      </c>
      <c r="Y1393" s="48">
        <f t="shared" si="282"/>
        <v>3975.8875000000003</v>
      </c>
      <c r="Z1393" s="48">
        <f t="shared" si="283"/>
        <v>397.58875000000006</v>
      </c>
      <c r="AA1393" s="48">
        <f t="shared" si="284"/>
        <v>4019.6222625</v>
      </c>
      <c r="AB1393" s="42">
        <f t="shared" si="285"/>
        <v>405981.8485125</v>
      </c>
    </row>
    <row r="1394" spans="1:28" x14ac:dyDescent="0.25">
      <c r="A1394" s="41">
        <v>45430</v>
      </c>
      <c r="B1394" s="44" t="str">
        <f t="shared" si="274"/>
        <v>May</v>
      </c>
      <c r="C1394" s="16" t="s">
        <v>113</v>
      </c>
      <c r="D1394" s="16"/>
      <c r="E1394" s="16" t="s">
        <v>147</v>
      </c>
      <c r="F1394" s="16" t="s">
        <v>223</v>
      </c>
      <c r="G1394" s="20" t="str">
        <f>IFERROR(VLOOKUP(F1394,Sheet2!A:F,2,0),"")</f>
        <v>Jalwa Mota Santra</v>
      </c>
      <c r="H1394" s="44">
        <f>IFERROR(VLOOKUP(F1394,Sheet2!A:G,7,0),"")</f>
        <v>50</v>
      </c>
      <c r="I1394" s="56">
        <f t="shared" si="286"/>
        <v>495</v>
      </c>
      <c r="J1394" s="17">
        <v>81</v>
      </c>
      <c r="K1394" s="21">
        <v>40</v>
      </c>
      <c r="L1394" s="21">
        <v>45</v>
      </c>
      <c r="M1394" s="21">
        <v>25</v>
      </c>
      <c r="N1394" s="19">
        <f t="shared" si="275"/>
        <v>110</v>
      </c>
      <c r="O1394" s="20">
        <v>1</v>
      </c>
      <c r="P1394" s="20">
        <f>IFERROR(VLOOKUP(F1394,Sheet2!$A:$F,4,0),"")</f>
        <v>919.43</v>
      </c>
      <c r="Q1394" s="20">
        <f>IFERROR(VLOOKUP(F1394,Sheet2!$A:$F,5,0),"")</f>
        <v>948.3</v>
      </c>
      <c r="R1394" s="20">
        <f>IFERROR(VLOOKUP(F1394,Sheet2!$A:$F,6,0),"")</f>
        <v>1030.25</v>
      </c>
      <c r="S1394" s="48">
        <f t="shared" si="276"/>
        <v>36777.199999999997</v>
      </c>
      <c r="T1394" s="48">
        <f t="shared" si="277"/>
        <v>42673.5</v>
      </c>
      <c r="U1394" s="48">
        <f t="shared" si="278"/>
        <v>25756.25</v>
      </c>
      <c r="V1394" s="48">
        <f t="shared" si="279"/>
        <v>105206.95</v>
      </c>
      <c r="W1394" s="48">
        <f t="shared" si="280"/>
        <v>52965</v>
      </c>
      <c r="X1394" s="48">
        <f t="shared" si="281"/>
        <v>742.5</v>
      </c>
      <c r="Y1394" s="48">
        <f t="shared" si="282"/>
        <v>1589.1445000000001</v>
      </c>
      <c r="Z1394" s="48">
        <f t="shared" si="283"/>
        <v>158.91445000000002</v>
      </c>
      <c r="AA1394" s="48">
        <f t="shared" si="284"/>
        <v>1606.6250895000003</v>
      </c>
      <c r="AB1394" s="42">
        <f t="shared" si="285"/>
        <v>162269.13403950003</v>
      </c>
    </row>
    <row r="1395" spans="1:28" x14ac:dyDescent="0.25">
      <c r="A1395" s="41">
        <v>45430</v>
      </c>
      <c r="B1395" s="44" t="str">
        <f t="shared" si="274"/>
        <v>May</v>
      </c>
      <c r="C1395" s="16" t="s">
        <v>113</v>
      </c>
      <c r="D1395" s="16"/>
      <c r="E1395" s="16" t="s">
        <v>147</v>
      </c>
      <c r="F1395" s="16" t="s">
        <v>223</v>
      </c>
      <c r="G1395" s="20" t="str">
        <f>IFERROR(VLOOKUP(F1395,Sheet2!A:F,2,0),"")</f>
        <v>Jalwa Mota Santra</v>
      </c>
      <c r="H1395" s="44">
        <f>IFERROR(VLOOKUP(F1395,Sheet2!A:G,7,0),"")</f>
        <v>50</v>
      </c>
      <c r="I1395" s="56">
        <f t="shared" si="286"/>
        <v>495</v>
      </c>
      <c r="J1395" s="17">
        <v>82</v>
      </c>
      <c r="K1395" s="21">
        <v>40</v>
      </c>
      <c r="L1395" s="21">
        <v>45</v>
      </c>
      <c r="M1395" s="21">
        <v>25</v>
      </c>
      <c r="N1395" s="19">
        <f t="shared" si="275"/>
        <v>110</v>
      </c>
      <c r="O1395" s="20">
        <v>1</v>
      </c>
      <c r="P1395" s="20">
        <f>IFERROR(VLOOKUP(F1395,Sheet2!$A:$F,4,0),"")</f>
        <v>919.43</v>
      </c>
      <c r="Q1395" s="20">
        <f>IFERROR(VLOOKUP(F1395,Sheet2!$A:$F,5,0),"")</f>
        <v>948.3</v>
      </c>
      <c r="R1395" s="20">
        <f>IFERROR(VLOOKUP(F1395,Sheet2!$A:$F,6,0),"")</f>
        <v>1030.25</v>
      </c>
      <c r="S1395" s="48">
        <f t="shared" si="276"/>
        <v>36777.199999999997</v>
      </c>
      <c r="T1395" s="48">
        <f t="shared" si="277"/>
        <v>42673.5</v>
      </c>
      <c r="U1395" s="48">
        <f t="shared" si="278"/>
        <v>25756.25</v>
      </c>
      <c r="V1395" s="48">
        <f t="shared" si="279"/>
        <v>105206.95</v>
      </c>
      <c r="W1395" s="48">
        <f t="shared" si="280"/>
        <v>52965</v>
      </c>
      <c r="X1395" s="48">
        <f t="shared" si="281"/>
        <v>742.5</v>
      </c>
      <c r="Y1395" s="48">
        <f t="shared" si="282"/>
        <v>1589.1445000000001</v>
      </c>
      <c r="Z1395" s="48">
        <f t="shared" si="283"/>
        <v>158.91445000000002</v>
      </c>
      <c r="AA1395" s="48">
        <f t="shared" si="284"/>
        <v>1606.6250895000003</v>
      </c>
      <c r="AB1395" s="42">
        <f t="shared" si="285"/>
        <v>162269.13403950003</v>
      </c>
    </row>
    <row r="1396" spans="1:28" x14ac:dyDescent="0.25">
      <c r="A1396" s="41">
        <v>45430</v>
      </c>
      <c r="B1396" s="44" t="str">
        <f t="shared" si="274"/>
        <v>May</v>
      </c>
      <c r="C1396" s="16" t="s">
        <v>113</v>
      </c>
      <c r="D1396" s="16"/>
      <c r="E1396" s="16" t="s">
        <v>147</v>
      </c>
      <c r="F1396" s="16" t="s">
        <v>223</v>
      </c>
      <c r="G1396" s="20" t="str">
        <f>IFERROR(VLOOKUP(F1396,Sheet2!A:F,2,0),"")</f>
        <v>Jalwa Mota Santra</v>
      </c>
      <c r="H1396" s="44">
        <f>IFERROR(VLOOKUP(F1396,Sheet2!A:G,7,0),"")</f>
        <v>50</v>
      </c>
      <c r="I1396" s="56">
        <f t="shared" si="286"/>
        <v>495</v>
      </c>
      <c r="J1396" s="17">
        <v>83</v>
      </c>
      <c r="K1396" s="21">
        <v>40</v>
      </c>
      <c r="L1396" s="21">
        <v>45</v>
      </c>
      <c r="M1396" s="21">
        <v>25</v>
      </c>
      <c r="N1396" s="19">
        <f t="shared" si="275"/>
        <v>110</v>
      </c>
      <c r="O1396" s="20">
        <v>1</v>
      </c>
      <c r="P1396" s="20">
        <f>IFERROR(VLOOKUP(F1396,Sheet2!$A:$F,4,0),"")</f>
        <v>919.43</v>
      </c>
      <c r="Q1396" s="20">
        <f>IFERROR(VLOOKUP(F1396,Sheet2!$A:$F,5,0),"")</f>
        <v>948.3</v>
      </c>
      <c r="R1396" s="20">
        <f>IFERROR(VLOOKUP(F1396,Sheet2!$A:$F,6,0),"")</f>
        <v>1030.25</v>
      </c>
      <c r="S1396" s="48">
        <f t="shared" si="276"/>
        <v>36777.199999999997</v>
      </c>
      <c r="T1396" s="48">
        <f t="shared" si="277"/>
        <v>42673.5</v>
      </c>
      <c r="U1396" s="48">
        <f t="shared" si="278"/>
        <v>25756.25</v>
      </c>
      <c r="V1396" s="48">
        <f t="shared" si="279"/>
        <v>105206.95</v>
      </c>
      <c r="W1396" s="48">
        <f t="shared" si="280"/>
        <v>52965</v>
      </c>
      <c r="X1396" s="48">
        <f t="shared" si="281"/>
        <v>742.5</v>
      </c>
      <c r="Y1396" s="48">
        <f t="shared" si="282"/>
        <v>1589.1445000000001</v>
      </c>
      <c r="Z1396" s="48">
        <f t="shared" si="283"/>
        <v>158.91445000000002</v>
      </c>
      <c r="AA1396" s="48">
        <f t="shared" si="284"/>
        <v>1606.6250895000003</v>
      </c>
      <c r="AB1396" s="42">
        <f t="shared" si="285"/>
        <v>162269.13403950003</v>
      </c>
    </row>
    <row r="1397" spans="1:28" x14ac:dyDescent="0.25">
      <c r="A1397" s="41">
        <v>45430</v>
      </c>
      <c r="B1397" s="44" t="str">
        <f t="shared" si="274"/>
        <v>May</v>
      </c>
      <c r="C1397" s="16" t="s">
        <v>113</v>
      </c>
      <c r="D1397" s="16"/>
      <c r="E1397" s="16" t="s">
        <v>147</v>
      </c>
      <c r="F1397" s="16" t="s">
        <v>223</v>
      </c>
      <c r="G1397" s="20" t="str">
        <f>IFERROR(VLOOKUP(F1397,Sheet2!A:F,2,0),"")</f>
        <v>Jalwa Mota Santra</v>
      </c>
      <c r="H1397" s="44">
        <f>IFERROR(VLOOKUP(F1397,Sheet2!A:G,7,0),"")</f>
        <v>50</v>
      </c>
      <c r="I1397" s="56">
        <f t="shared" si="286"/>
        <v>495</v>
      </c>
      <c r="J1397" s="17">
        <v>84</v>
      </c>
      <c r="K1397" s="21">
        <v>40</v>
      </c>
      <c r="L1397" s="21">
        <v>45</v>
      </c>
      <c r="M1397" s="21">
        <v>25</v>
      </c>
      <c r="N1397" s="19">
        <f t="shared" si="275"/>
        <v>110</v>
      </c>
      <c r="O1397" s="20">
        <v>1</v>
      </c>
      <c r="P1397" s="20">
        <f>IFERROR(VLOOKUP(F1397,Sheet2!$A:$F,4,0),"")</f>
        <v>919.43</v>
      </c>
      <c r="Q1397" s="20">
        <f>IFERROR(VLOOKUP(F1397,Sheet2!$A:$F,5,0),"")</f>
        <v>948.3</v>
      </c>
      <c r="R1397" s="20">
        <f>IFERROR(VLOOKUP(F1397,Sheet2!$A:$F,6,0),"")</f>
        <v>1030.25</v>
      </c>
      <c r="S1397" s="48">
        <f t="shared" si="276"/>
        <v>36777.199999999997</v>
      </c>
      <c r="T1397" s="48">
        <f t="shared" si="277"/>
        <v>42673.5</v>
      </c>
      <c r="U1397" s="48">
        <f t="shared" si="278"/>
        <v>25756.25</v>
      </c>
      <c r="V1397" s="48">
        <f t="shared" si="279"/>
        <v>105206.95</v>
      </c>
      <c r="W1397" s="48">
        <f t="shared" si="280"/>
        <v>52965</v>
      </c>
      <c r="X1397" s="48">
        <f t="shared" si="281"/>
        <v>742.5</v>
      </c>
      <c r="Y1397" s="48">
        <f t="shared" si="282"/>
        <v>1589.1445000000001</v>
      </c>
      <c r="Z1397" s="48">
        <f t="shared" si="283"/>
        <v>158.91445000000002</v>
      </c>
      <c r="AA1397" s="48">
        <f t="shared" si="284"/>
        <v>1606.6250895000003</v>
      </c>
      <c r="AB1397" s="42">
        <f t="shared" si="285"/>
        <v>162269.13403950003</v>
      </c>
    </row>
    <row r="1398" spans="1:28" x14ac:dyDescent="0.25">
      <c r="A1398" s="41">
        <v>45430</v>
      </c>
      <c r="B1398" s="44" t="str">
        <f t="shared" si="274"/>
        <v>May</v>
      </c>
      <c r="C1398" s="16" t="s">
        <v>113</v>
      </c>
      <c r="D1398" s="16"/>
      <c r="E1398" s="16" t="s">
        <v>147</v>
      </c>
      <c r="F1398" s="16" t="s">
        <v>223</v>
      </c>
      <c r="G1398" s="20" t="str">
        <f>IFERROR(VLOOKUP(F1398,Sheet2!A:F,2,0),"")</f>
        <v>Jalwa Mota Santra</v>
      </c>
      <c r="H1398" s="44">
        <f>IFERROR(VLOOKUP(F1398,Sheet2!A:G,7,0),"")</f>
        <v>50</v>
      </c>
      <c r="I1398" s="56">
        <f t="shared" si="286"/>
        <v>495</v>
      </c>
      <c r="J1398" s="17">
        <v>85</v>
      </c>
      <c r="K1398" s="21">
        <v>40</v>
      </c>
      <c r="L1398" s="21">
        <v>45</v>
      </c>
      <c r="M1398" s="21">
        <v>25</v>
      </c>
      <c r="N1398" s="19">
        <f t="shared" si="275"/>
        <v>110</v>
      </c>
      <c r="O1398" s="20">
        <v>1</v>
      </c>
      <c r="P1398" s="20">
        <f>IFERROR(VLOOKUP(F1398,Sheet2!$A:$F,4,0),"")</f>
        <v>919.43</v>
      </c>
      <c r="Q1398" s="20">
        <f>IFERROR(VLOOKUP(F1398,Sheet2!$A:$F,5,0),"")</f>
        <v>948.3</v>
      </c>
      <c r="R1398" s="20">
        <f>IFERROR(VLOOKUP(F1398,Sheet2!$A:$F,6,0),"")</f>
        <v>1030.25</v>
      </c>
      <c r="S1398" s="48">
        <f t="shared" si="276"/>
        <v>36777.199999999997</v>
      </c>
      <c r="T1398" s="48">
        <f t="shared" si="277"/>
        <v>42673.5</v>
      </c>
      <c r="U1398" s="48">
        <f t="shared" si="278"/>
        <v>25756.25</v>
      </c>
      <c r="V1398" s="48">
        <f t="shared" si="279"/>
        <v>105206.95</v>
      </c>
      <c r="W1398" s="48">
        <f t="shared" si="280"/>
        <v>52965</v>
      </c>
      <c r="X1398" s="48">
        <f t="shared" si="281"/>
        <v>742.5</v>
      </c>
      <c r="Y1398" s="48">
        <f t="shared" si="282"/>
        <v>1589.1445000000001</v>
      </c>
      <c r="Z1398" s="48">
        <f t="shared" si="283"/>
        <v>158.91445000000002</v>
      </c>
      <c r="AA1398" s="48">
        <f t="shared" si="284"/>
        <v>1606.6250895000003</v>
      </c>
      <c r="AB1398" s="42">
        <f t="shared" si="285"/>
        <v>162269.13403950003</v>
      </c>
    </row>
    <row r="1399" spans="1:28" x14ac:dyDescent="0.25">
      <c r="A1399" s="41">
        <v>45431</v>
      </c>
      <c r="B1399" s="44" t="str">
        <f t="shared" si="274"/>
        <v>May</v>
      </c>
      <c r="C1399" s="16" t="s">
        <v>44</v>
      </c>
      <c r="D1399" s="16"/>
      <c r="E1399" s="16" t="s">
        <v>51</v>
      </c>
      <c r="F1399" s="16" t="s">
        <v>216</v>
      </c>
      <c r="G1399" s="20" t="str">
        <f>IFERROR(VLOOKUP(F1399,Sheet2!A:F,2,0),"")</f>
        <v>Jugni Saunfi</v>
      </c>
      <c r="H1399" s="44">
        <f>IFERROR(VLOOKUP(F1399,Sheet2!A:G,7,0),"")</f>
        <v>50</v>
      </c>
      <c r="I1399" s="56">
        <f t="shared" si="286"/>
        <v>1575</v>
      </c>
      <c r="J1399" s="17">
        <v>203</v>
      </c>
      <c r="K1399" s="21">
        <v>350</v>
      </c>
      <c r="L1399" s="21">
        <v>0</v>
      </c>
      <c r="M1399" s="21">
        <v>0</v>
      </c>
      <c r="N1399" s="19">
        <f t="shared" si="275"/>
        <v>350</v>
      </c>
      <c r="O1399" s="20">
        <v>1</v>
      </c>
      <c r="P1399" s="20">
        <f>IFERROR(VLOOKUP(F1399,Sheet2!$A:$F,4,0),"")</f>
        <v>919.43</v>
      </c>
      <c r="Q1399" s="20">
        <f>IFERROR(VLOOKUP(F1399,Sheet2!$A:$F,5,0),"")</f>
        <v>948.3</v>
      </c>
      <c r="R1399" s="20">
        <f>IFERROR(VLOOKUP(F1399,Sheet2!$A:$F,6,0),"")</f>
        <v>1030.25</v>
      </c>
      <c r="S1399" s="48">
        <f t="shared" si="276"/>
        <v>321800.5</v>
      </c>
      <c r="T1399" s="48">
        <f t="shared" si="277"/>
        <v>0</v>
      </c>
      <c r="U1399" s="48">
        <f t="shared" si="278"/>
        <v>0</v>
      </c>
      <c r="V1399" s="48">
        <f t="shared" si="279"/>
        <v>321800.5</v>
      </c>
      <c r="W1399" s="48">
        <f t="shared" si="280"/>
        <v>168525</v>
      </c>
      <c r="X1399" s="48">
        <f t="shared" si="281"/>
        <v>2362.5</v>
      </c>
      <c r="Y1399" s="48">
        <f t="shared" si="282"/>
        <v>4926.88</v>
      </c>
      <c r="Z1399" s="48">
        <f t="shared" si="283"/>
        <v>492.68800000000005</v>
      </c>
      <c r="AA1399" s="48">
        <f t="shared" si="284"/>
        <v>4981.0756800000008</v>
      </c>
      <c r="AB1399" s="42">
        <f t="shared" si="285"/>
        <v>503088.64368000004</v>
      </c>
    </row>
    <row r="1400" spans="1:28" x14ac:dyDescent="0.25">
      <c r="A1400" s="41">
        <v>45431</v>
      </c>
      <c r="B1400" s="44" t="str">
        <f t="shared" si="274"/>
        <v>May</v>
      </c>
      <c r="C1400" s="16" t="s">
        <v>44</v>
      </c>
      <c r="D1400" s="16"/>
      <c r="E1400" s="16" t="s">
        <v>79</v>
      </c>
      <c r="F1400" s="16" t="s">
        <v>223</v>
      </c>
      <c r="G1400" s="20" t="str">
        <f>IFERROR(VLOOKUP(F1400,Sheet2!A:F,2,0),"")</f>
        <v>Jalwa Mota Santra</v>
      </c>
      <c r="H1400" s="44">
        <f>IFERROR(VLOOKUP(F1400,Sheet2!A:G,7,0),"")</f>
        <v>50</v>
      </c>
      <c r="I1400" s="56">
        <f t="shared" si="286"/>
        <v>315</v>
      </c>
      <c r="J1400" s="17">
        <v>204</v>
      </c>
      <c r="K1400" s="21">
        <v>70</v>
      </c>
      <c r="L1400" s="21">
        <v>0</v>
      </c>
      <c r="M1400" s="21">
        <v>0</v>
      </c>
      <c r="N1400" s="19">
        <f t="shared" si="275"/>
        <v>70</v>
      </c>
      <c r="O1400" s="20">
        <v>1</v>
      </c>
      <c r="P1400" s="20">
        <f>IFERROR(VLOOKUP(F1400,Sheet2!$A:$F,4,0),"")</f>
        <v>919.43</v>
      </c>
      <c r="Q1400" s="20">
        <f>IFERROR(VLOOKUP(F1400,Sheet2!$A:$F,5,0),"")</f>
        <v>948.3</v>
      </c>
      <c r="R1400" s="20">
        <f>IFERROR(VLOOKUP(F1400,Sheet2!$A:$F,6,0),"")</f>
        <v>1030.25</v>
      </c>
      <c r="S1400" s="48">
        <f t="shared" si="276"/>
        <v>64360.1</v>
      </c>
      <c r="T1400" s="48">
        <f t="shared" si="277"/>
        <v>0</v>
      </c>
      <c r="U1400" s="48">
        <f t="shared" si="278"/>
        <v>0</v>
      </c>
      <c r="V1400" s="48">
        <f t="shared" si="279"/>
        <v>64360.1</v>
      </c>
      <c r="W1400" s="48">
        <f t="shared" si="280"/>
        <v>33705</v>
      </c>
      <c r="X1400" s="48">
        <f t="shared" si="281"/>
        <v>472.5</v>
      </c>
      <c r="Y1400" s="48">
        <f t="shared" si="282"/>
        <v>985.37600000000009</v>
      </c>
      <c r="Z1400" s="48">
        <f t="shared" si="283"/>
        <v>98.537600000000012</v>
      </c>
      <c r="AA1400" s="48">
        <f t="shared" si="284"/>
        <v>996.21513600000003</v>
      </c>
      <c r="AB1400" s="42">
        <f t="shared" si="285"/>
        <v>100617.728736</v>
      </c>
    </row>
    <row r="1401" spans="1:28" x14ac:dyDescent="0.25">
      <c r="A1401" s="41">
        <v>45431</v>
      </c>
      <c r="B1401" s="44" t="str">
        <f t="shared" si="274"/>
        <v>May</v>
      </c>
      <c r="C1401" s="16" t="s">
        <v>44</v>
      </c>
      <c r="D1401" s="16"/>
      <c r="E1401" s="16" t="s">
        <v>79</v>
      </c>
      <c r="F1401" s="16" t="s">
        <v>216</v>
      </c>
      <c r="G1401" s="20" t="str">
        <f>IFERROR(VLOOKUP(F1401,Sheet2!A:F,2,0),"")</f>
        <v>Jugni Saunfi</v>
      </c>
      <c r="H1401" s="44">
        <f>IFERROR(VLOOKUP(F1401,Sheet2!A:G,7,0),"")</f>
        <v>50</v>
      </c>
      <c r="I1401" s="56">
        <f t="shared" si="286"/>
        <v>135</v>
      </c>
      <c r="J1401" s="17">
        <v>204</v>
      </c>
      <c r="K1401" s="21">
        <v>30</v>
      </c>
      <c r="L1401" s="21">
        <v>0</v>
      </c>
      <c r="M1401" s="21">
        <v>0</v>
      </c>
      <c r="N1401" s="19">
        <f t="shared" si="275"/>
        <v>30</v>
      </c>
      <c r="O1401" s="20">
        <v>1</v>
      </c>
      <c r="P1401" s="20">
        <f>IFERROR(VLOOKUP(F1401,Sheet2!$A:$F,4,0),"")</f>
        <v>919.43</v>
      </c>
      <c r="Q1401" s="20">
        <f>IFERROR(VLOOKUP(F1401,Sheet2!$A:$F,5,0),"")</f>
        <v>948.3</v>
      </c>
      <c r="R1401" s="20">
        <f>IFERROR(VLOOKUP(F1401,Sheet2!$A:$F,6,0),"")</f>
        <v>1030.25</v>
      </c>
      <c r="S1401" s="48">
        <f t="shared" si="276"/>
        <v>27582.899999999998</v>
      </c>
      <c r="T1401" s="48">
        <f t="shared" si="277"/>
        <v>0</v>
      </c>
      <c r="U1401" s="48">
        <f t="shared" si="278"/>
        <v>0</v>
      </c>
      <c r="V1401" s="48">
        <f t="shared" si="279"/>
        <v>27582.899999999998</v>
      </c>
      <c r="W1401" s="48">
        <f t="shared" si="280"/>
        <v>14445</v>
      </c>
      <c r="X1401" s="48">
        <f t="shared" si="281"/>
        <v>202.5</v>
      </c>
      <c r="Y1401" s="48">
        <f t="shared" si="282"/>
        <v>422.30399999999997</v>
      </c>
      <c r="Z1401" s="48">
        <f t="shared" si="283"/>
        <v>42.230400000000003</v>
      </c>
      <c r="AA1401" s="48">
        <f t="shared" si="284"/>
        <v>426.94934399999994</v>
      </c>
      <c r="AB1401" s="42">
        <f t="shared" si="285"/>
        <v>43121.883743999992</v>
      </c>
    </row>
    <row r="1402" spans="1:28" x14ac:dyDescent="0.25">
      <c r="A1402" s="41">
        <v>45431</v>
      </c>
      <c r="B1402" s="44" t="str">
        <f t="shared" si="274"/>
        <v>May</v>
      </c>
      <c r="C1402" s="16" t="s">
        <v>44</v>
      </c>
      <c r="D1402" s="16"/>
      <c r="E1402" s="16" t="s">
        <v>79</v>
      </c>
      <c r="F1402" s="16" t="s">
        <v>221</v>
      </c>
      <c r="G1402" s="20" t="str">
        <f>IFERROR(VLOOKUP(F1402,Sheet2!A:F,2,0),"")</f>
        <v>Jugni Apple Vodka</v>
      </c>
      <c r="H1402" s="44">
        <f>IFERROR(VLOOKUP(F1402,Sheet2!A:G,7,0),"")</f>
        <v>50</v>
      </c>
      <c r="I1402" s="56">
        <f t="shared" si="286"/>
        <v>1125</v>
      </c>
      <c r="J1402" s="17">
        <v>204</v>
      </c>
      <c r="K1402" s="21">
        <v>100</v>
      </c>
      <c r="L1402" s="21">
        <v>50</v>
      </c>
      <c r="M1402" s="21">
        <v>100</v>
      </c>
      <c r="N1402" s="19">
        <f t="shared" si="275"/>
        <v>250</v>
      </c>
      <c r="O1402" s="20">
        <v>1</v>
      </c>
      <c r="P1402" s="20">
        <f>IFERROR(VLOOKUP(F1402,Sheet2!$A:$F,4,0),"")</f>
        <v>919.43</v>
      </c>
      <c r="Q1402" s="20">
        <f>IFERROR(VLOOKUP(F1402,Sheet2!$A:$F,5,0),"")</f>
        <v>948.3</v>
      </c>
      <c r="R1402" s="20">
        <f>IFERROR(VLOOKUP(F1402,Sheet2!$A:$F,6,0),"")</f>
        <v>1030.25</v>
      </c>
      <c r="S1402" s="48">
        <f t="shared" si="276"/>
        <v>91943</v>
      </c>
      <c r="T1402" s="48">
        <f t="shared" si="277"/>
        <v>47415</v>
      </c>
      <c r="U1402" s="48">
        <f t="shared" si="278"/>
        <v>103025</v>
      </c>
      <c r="V1402" s="48">
        <f t="shared" si="279"/>
        <v>242383</v>
      </c>
      <c r="W1402" s="48">
        <f t="shared" si="280"/>
        <v>120375</v>
      </c>
      <c r="X1402" s="48">
        <f t="shared" si="281"/>
        <v>1687.5</v>
      </c>
      <c r="Y1402" s="48">
        <f t="shared" si="282"/>
        <v>3644.4549999999999</v>
      </c>
      <c r="Z1402" s="48">
        <f t="shared" si="283"/>
        <v>364.44550000000004</v>
      </c>
      <c r="AA1402" s="48">
        <f t="shared" si="284"/>
        <v>3684.5440049999997</v>
      </c>
      <c r="AB1402" s="42">
        <f t="shared" si="285"/>
        <v>372138.94450499996</v>
      </c>
    </row>
    <row r="1403" spans="1:28" x14ac:dyDescent="0.25">
      <c r="A1403" s="41">
        <v>45431</v>
      </c>
      <c r="B1403" s="44" t="str">
        <f t="shared" si="274"/>
        <v>May</v>
      </c>
      <c r="C1403" s="16" t="s">
        <v>53</v>
      </c>
      <c r="D1403" s="16"/>
      <c r="E1403" s="16" t="s">
        <v>56</v>
      </c>
      <c r="F1403" s="16" t="s">
        <v>216</v>
      </c>
      <c r="G1403" s="20" t="str">
        <f>IFERROR(VLOOKUP(F1403,Sheet2!A:F,2,0),"")</f>
        <v>Jugni Saunfi</v>
      </c>
      <c r="H1403" s="44">
        <f>IFERROR(VLOOKUP(F1403,Sheet2!A:G,7,0),"")</f>
        <v>50</v>
      </c>
      <c r="I1403" s="56">
        <f t="shared" si="286"/>
        <v>2475</v>
      </c>
      <c r="J1403" s="17">
        <v>136</v>
      </c>
      <c r="K1403" s="21">
        <v>200</v>
      </c>
      <c r="L1403" s="21">
        <v>200</v>
      </c>
      <c r="M1403" s="21">
        <v>150</v>
      </c>
      <c r="N1403" s="19">
        <f t="shared" si="275"/>
        <v>550</v>
      </c>
      <c r="O1403" s="20">
        <v>1</v>
      </c>
      <c r="P1403" s="20">
        <f>IFERROR(VLOOKUP(F1403,Sheet2!$A:$F,4,0),"")</f>
        <v>919.43</v>
      </c>
      <c r="Q1403" s="20">
        <f>IFERROR(VLOOKUP(F1403,Sheet2!$A:$F,5,0),"")</f>
        <v>948.3</v>
      </c>
      <c r="R1403" s="20">
        <f>IFERROR(VLOOKUP(F1403,Sheet2!$A:$F,6,0),"")</f>
        <v>1030.25</v>
      </c>
      <c r="S1403" s="48">
        <f t="shared" si="276"/>
        <v>183886</v>
      </c>
      <c r="T1403" s="48">
        <f t="shared" si="277"/>
        <v>189660</v>
      </c>
      <c r="U1403" s="48">
        <f t="shared" si="278"/>
        <v>154537.5</v>
      </c>
      <c r="V1403" s="48">
        <f t="shared" si="279"/>
        <v>528083.5</v>
      </c>
      <c r="W1403" s="48">
        <f t="shared" si="280"/>
        <v>264825</v>
      </c>
      <c r="X1403" s="48">
        <f t="shared" si="281"/>
        <v>3712.5</v>
      </c>
      <c r="Y1403" s="48">
        <f t="shared" si="282"/>
        <v>7966.21</v>
      </c>
      <c r="Z1403" s="48">
        <f t="shared" si="283"/>
        <v>796.62100000000009</v>
      </c>
      <c r="AA1403" s="48">
        <f t="shared" si="284"/>
        <v>8053.8383100000001</v>
      </c>
      <c r="AB1403" s="42">
        <f t="shared" si="285"/>
        <v>813437.66931000003</v>
      </c>
    </row>
    <row r="1404" spans="1:28" x14ac:dyDescent="0.25">
      <c r="A1404" s="41">
        <v>45431</v>
      </c>
      <c r="B1404" s="44" t="str">
        <f t="shared" si="274"/>
        <v>May</v>
      </c>
      <c r="C1404" s="16" t="s">
        <v>53</v>
      </c>
      <c r="D1404" s="16"/>
      <c r="E1404" s="16" t="s">
        <v>153</v>
      </c>
      <c r="F1404" s="16" t="s">
        <v>219</v>
      </c>
      <c r="G1404" s="20" t="str">
        <f>IFERROR(VLOOKUP(F1404,Sheet2!A:F,2,0),"")</f>
        <v>Club Whiskey</v>
      </c>
      <c r="H1404" s="44">
        <f>IFERROR(VLOOKUP(F1404,Sheet2!A:G,7,0),"")</f>
        <v>65</v>
      </c>
      <c r="I1404" s="56">
        <f t="shared" si="286"/>
        <v>1755</v>
      </c>
      <c r="J1404" s="17">
        <v>137</v>
      </c>
      <c r="K1404" s="21">
        <v>300</v>
      </c>
      <c r="L1404" s="21">
        <v>0</v>
      </c>
      <c r="M1404" s="21">
        <v>0</v>
      </c>
      <c r="N1404" s="19">
        <f t="shared" si="275"/>
        <v>300</v>
      </c>
      <c r="O1404" s="20">
        <v>1</v>
      </c>
      <c r="P1404" s="20">
        <f>IFERROR(VLOOKUP(F1404,Sheet2!$A:$F,4,0),"")</f>
        <v>1160.02</v>
      </c>
      <c r="Q1404" s="20">
        <f>IFERROR(VLOOKUP(F1404,Sheet2!$A:$F,5,0),"")</f>
        <v>1188.9000000000001</v>
      </c>
      <c r="R1404" s="20">
        <f>IFERROR(VLOOKUP(F1404,Sheet2!$A:$F,6,0),"")</f>
        <v>1270.83</v>
      </c>
      <c r="S1404" s="48">
        <f t="shared" si="276"/>
        <v>348006</v>
      </c>
      <c r="T1404" s="48">
        <f t="shared" si="277"/>
        <v>0</v>
      </c>
      <c r="U1404" s="48">
        <f t="shared" si="278"/>
        <v>0</v>
      </c>
      <c r="V1404" s="48">
        <f t="shared" si="279"/>
        <v>348006</v>
      </c>
      <c r="W1404" s="48">
        <f t="shared" si="280"/>
        <v>187785</v>
      </c>
      <c r="X1404" s="48">
        <f t="shared" si="281"/>
        <v>2632.5</v>
      </c>
      <c r="Y1404" s="48">
        <f t="shared" si="282"/>
        <v>5384.2349999999997</v>
      </c>
      <c r="Z1404" s="48">
        <f t="shared" si="283"/>
        <v>538.42349999999999</v>
      </c>
      <c r="AA1404" s="48">
        <f t="shared" si="284"/>
        <v>5443.461585</v>
      </c>
      <c r="AB1404" s="42">
        <f t="shared" si="285"/>
        <v>549789.62008500006</v>
      </c>
    </row>
    <row r="1405" spans="1:28" x14ac:dyDescent="0.25">
      <c r="A1405" s="41">
        <v>45431</v>
      </c>
      <c r="B1405" s="44" t="str">
        <f t="shared" si="274"/>
        <v>May</v>
      </c>
      <c r="C1405" s="16" t="s">
        <v>44</v>
      </c>
      <c r="D1405" s="16"/>
      <c r="E1405" s="16" t="s">
        <v>46</v>
      </c>
      <c r="F1405" s="16" t="s">
        <v>223</v>
      </c>
      <c r="G1405" s="20" t="str">
        <f>IFERROR(VLOOKUP(F1405,Sheet2!A:F,2,0),"")</f>
        <v>Jalwa Mota Santra</v>
      </c>
      <c r="H1405" s="44">
        <f>IFERROR(VLOOKUP(F1405,Sheet2!A:G,7,0),"")</f>
        <v>50</v>
      </c>
      <c r="I1405" s="56">
        <f t="shared" si="286"/>
        <v>225</v>
      </c>
      <c r="J1405" s="17">
        <v>205</v>
      </c>
      <c r="K1405" s="21">
        <v>50</v>
      </c>
      <c r="L1405" s="21">
        <v>0</v>
      </c>
      <c r="M1405" s="21">
        <v>0</v>
      </c>
      <c r="N1405" s="19">
        <f t="shared" si="275"/>
        <v>50</v>
      </c>
      <c r="O1405" s="20">
        <v>1</v>
      </c>
      <c r="P1405" s="20">
        <f>IFERROR(VLOOKUP(F1405,Sheet2!$A:$F,4,0),"")</f>
        <v>919.43</v>
      </c>
      <c r="Q1405" s="20">
        <f>IFERROR(VLOOKUP(F1405,Sheet2!$A:$F,5,0),"")</f>
        <v>948.3</v>
      </c>
      <c r="R1405" s="20">
        <f>IFERROR(VLOOKUP(F1405,Sheet2!$A:$F,6,0),"")</f>
        <v>1030.25</v>
      </c>
      <c r="S1405" s="48">
        <f t="shared" si="276"/>
        <v>45971.5</v>
      </c>
      <c r="T1405" s="48">
        <f t="shared" si="277"/>
        <v>0</v>
      </c>
      <c r="U1405" s="48">
        <f t="shared" si="278"/>
        <v>0</v>
      </c>
      <c r="V1405" s="48">
        <f t="shared" si="279"/>
        <v>45971.5</v>
      </c>
      <c r="W1405" s="48">
        <f t="shared" si="280"/>
        <v>24075</v>
      </c>
      <c r="X1405" s="48">
        <f t="shared" si="281"/>
        <v>337.5</v>
      </c>
      <c r="Y1405" s="48">
        <f t="shared" si="282"/>
        <v>703.84</v>
      </c>
      <c r="Z1405" s="48">
        <f t="shared" si="283"/>
        <v>70.384</v>
      </c>
      <c r="AA1405" s="48">
        <f t="shared" si="284"/>
        <v>711.58224000000007</v>
      </c>
      <c r="AB1405" s="42">
        <f t="shared" si="285"/>
        <v>71869.806240000005</v>
      </c>
    </row>
    <row r="1406" spans="1:28" x14ac:dyDescent="0.25">
      <c r="A1406" s="41">
        <v>45431</v>
      </c>
      <c r="B1406" s="44" t="str">
        <f t="shared" si="274"/>
        <v>May</v>
      </c>
      <c r="C1406" s="16" t="s">
        <v>3</v>
      </c>
      <c r="D1406" s="16"/>
      <c r="E1406" s="16" t="s">
        <v>35</v>
      </c>
      <c r="F1406" s="16" t="s">
        <v>216</v>
      </c>
      <c r="G1406" s="20" t="str">
        <f>IFERROR(VLOOKUP(F1406,Sheet2!A:F,2,0),"")</f>
        <v>Jugni Saunfi</v>
      </c>
      <c r="H1406" s="44">
        <f>IFERROR(VLOOKUP(F1406,Sheet2!A:G,7,0),"")</f>
        <v>50</v>
      </c>
      <c r="I1406" s="56">
        <f t="shared" si="286"/>
        <v>2340</v>
      </c>
      <c r="J1406" s="17">
        <v>308</v>
      </c>
      <c r="K1406" s="21">
        <v>320</v>
      </c>
      <c r="L1406" s="21">
        <v>200</v>
      </c>
      <c r="M1406" s="21">
        <v>0</v>
      </c>
      <c r="N1406" s="19">
        <f t="shared" si="275"/>
        <v>520</v>
      </c>
      <c r="O1406" s="20">
        <v>1</v>
      </c>
      <c r="P1406" s="20">
        <f>IFERROR(VLOOKUP(F1406,Sheet2!$A:$F,4,0),"")</f>
        <v>919.43</v>
      </c>
      <c r="Q1406" s="20">
        <f>IFERROR(VLOOKUP(F1406,Sheet2!$A:$F,5,0),"")</f>
        <v>948.3</v>
      </c>
      <c r="R1406" s="20">
        <f>IFERROR(VLOOKUP(F1406,Sheet2!$A:$F,6,0),"")</f>
        <v>1030.25</v>
      </c>
      <c r="S1406" s="48">
        <f t="shared" si="276"/>
        <v>294217.59999999998</v>
      </c>
      <c r="T1406" s="48">
        <f t="shared" si="277"/>
        <v>189660</v>
      </c>
      <c r="U1406" s="48">
        <f t="shared" si="278"/>
        <v>0</v>
      </c>
      <c r="V1406" s="48">
        <f t="shared" si="279"/>
        <v>483877.6</v>
      </c>
      <c r="W1406" s="48">
        <f t="shared" si="280"/>
        <v>250380</v>
      </c>
      <c r="X1406" s="48">
        <f t="shared" si="281"/>
        <v>3510</v>
      </c>
      <c r="Y1406" s="48">
        <f t="shared" si="282"/>
        <v>7377.6759999999995</v>
      </c>
      <c r="Z1406" s="48">
        <f t="shared" si="283"/>
        <v>737.76760000000002</v>
      </c>
      <c r="AA1406" s="48">
        <f t="shared" si="284"/>
        <v>7458.8304360000002</v>
      </c>
      <c r="AB1406" s="42">
        <f t="shared" si="285"/>
        <v>753341.87403599999</v>
      </c>
    </row>
    <row r="1407" spans="1:28" x14ac:dyDescent="0.25">
      <c r="A1407" s="41">
        <v>45431</v>
      </c>
      <c r="B1407" s="44" t="str">
        <f t="shared" si="274"/>
        <v>May</v>
      </c>
      <c r="C1407" s="16" t="s">
        <v>3</v>
      </c>
      <c r="D1407" s="16"/>
      <c r="E1407" s="16" t="s">
        <v>16</v>
      </c>
      <c r="F1407" s="16" t="s">
        <v>221</v>
      </c>
      <c r="G1407" s="20" t="str">
        <f>IFERROR(VLOOKUP(F1407,Sheet2!A:F,2,0),"")</f>
        <v>Jugni Apple Vodka</v>
      </c>
      <c r="H1407" s="44">
        <f>IFERROR(VLOOKUP(F1407,Sheet2!A:G,7,0),"")</f>
        <v>50</v>
      </c>
      <c r="I1407" s="56">
        <f t="shared" si="286"/>
        <v>225</v>
      </c>
      <c r="J1407" s="17">
        <v>309</v>
      </c>
      <c r="K1407" s="21">
        <v>0</v>
      </c>
      <c r="L1407" s="21">
        <v>0</v>
      </c>
      <c r="M1407" s="21">
        <v>50</v>
      </c>
      <c r="N1407" s="19">
        <f t="shared" si="275"/>
        <v>50</v>
      </c>
      <c r="O1407" s="20">
        <v>1</v>
      </c>
      <c r="P1407" s="20">
        <f>IFERROR(VLOOKUP(F1407,Sheet2!$A:$F,4,0),"")</f>
        <v>919.43</v>
      </c>
      <c r="Q1407" s="20">
        <f>IFERROR(VLOOKUP(F1407,Sheet2!$A:$F,5,0),"")</f>
        <v>948.3</v>
      </c>
      <c r="R1407" s="20">
        <f>IFERROR(VLOOKUP(F1407,Sheet2!$A:$F,6,0),"")</f>
        <v>1030.25</v>
      </c>
      <c r="S1407" s="48">
        <f t="shared" si="276"/>
        <v>0</v>
      </c>
      <c r="T1407" s="48">
        <f t="shared" si="277"/>
        <v>0</v>
      </c>
      <c r="U1407" s="48">
        <f t="shared" si="278"/>
        <v>51512.5</v>
      </c>
      <c r="V1407" s="48">
        <f t="shared" si="279"/>
        <v>51512.5</v>
      </c>
      <c r="W1407" s="48">
        <f t="shared" si="280"/>
        <v>24075</v>
      </c>
      <c r="X1407" s="48">
        <f t="shared" si="281"/>
        <v>337.5</v>
      </c>
      <c r="Y1407" s="48">
        <f t="shared" si="282"/>
        <v>759.25</v>
      </c>
      <c r="Z1407" s="48">
        <f t="shared" si="283"/>
        <v>75.924999999999997</v>
      </c>
      <c r="AA1407" s="48">
        <f t="shared" si="284"/>
        <v>767.60175000000004</v>
      </c>
      <c r="AB1407" s="42">
        <f t="shared" si="285"/>
        <v>77527.776750000005</v>
      </c>
    </row>
    <row r="1408" spans="1:28" x14ac:dyDescent="0.25">
      <c r="A1408" s="41">
        <v>45431</v>
      </c>
      <c r="B1408" s="44" t="str">
        <f t="shared" si="274"/>
        <v>May</v>
      </c>
      <c r="C1408" s="16" t="s">
        <v>3</v>
      </c>
      <c r="D1408" s="16"/>
      <c r="E1408" s="16" t="s">
        <v>16</v>
      </c>
      <c r="F1408" s="16" t="s">
        <v>217</v>
      </c>
      <c r="G1408" s="20" t="str">
        <f>IFERROR(VLOOKUP(F1408,Sheet2!A:F,2,0),"")</f>
        <v>Dollar Rum</v>
      </c>
      <c r="H1408" s="44">
        <f>IFERROR(VLOOKUP(F1408,Sheet2!A:G,7,0),"")</f>
        <v>65</v>
      </c>
      <c r="I1408" s="56">
        <f t="shared" si="286"/>
        <v>1140.75</v>
      </c>
      <c r="J1408" s="17">
        <v>309</v>
      </c>
      <c r="K1408" s="21">
        <v>195</v>
      </c>
      <c r="L1408" s="21">
        <v>0</v>
      </c>
      <c r="M1408" s="21">
        <v>0</v>
      </c>
      <c r="N1408" s="19">
        <f t="shared" si="275"/>
        <v>195</v>
      </c>
      <c r="O1408" s="20">
        <v>1</v>
      </c>
      <c r="P1408" s="20">
        <f>IFERROR(VLOOKUP(F1408,Sheet2!$A:$F,4,0),"")</f>
        <v>1161.27</v>
      </c>
      <c r="Q1408" s="20">
        <f>IFERROR(VLOOKUP(F1408,Sheet2!$A:$F,5,0),"")</f>
        <v>1190.1300000000001</v>
      </c>
      <c r="R1408" s="20">
        <f>IFERROR(VLOOKUP(F1408,Sheet2!$A:$F,6,0),"")</f>
        <v>1272.08</v>
      </c>
      <c r="S1408" s="48">
        <f t="shared" si="276"/>
        <v>226447.65</v>
      </c>
      <c r="T1408" s="48">
        <f t="shared" si="277"/>
        <v>0</v>
      </c>
      <c r="U1408" s="48">
        <f t="shared" si="278"/>
        <v>0</v>
      </c>
      <c r="V1408" s="48">
        <f t="shared" si="279"/>
        <v>226447.65</v>
      </c>
      <c r="W1408" s="48">
        <f t="shared" si="280"/>
        <v>122060.25</v>
      </c>
      <c r="X1408" s="48">
        <f t="shared" si="281"/>
        <v>1711.125</v>
      </c>
      <c r="Y1408" s="48">
        <f t="shared" si="282"/>
        <v>3502.1902500000001</v>
      </c>
      <c r="Z1408" s="48">
        <f t="shared" si="283"/>
        <v>350.21902500000004</v>
      </c>
      <c r="AA1408" s="48">
        <f t="shared" si="284"/>
        <v>3540.71434275</v>
      </c>
      <c r="AB1408" s="42">
        <f t="shared" si="285"/>
        <v>357612.14861775003</v>
      </c>
    </row>
    <row r="1409" spans="1:28" x14ac:dyDescent="0.25">
      <c r="A1409" s="41">
        <v>45431</v>
      </c>
      <c r="B1409" s="44" t="str">
        <f t="shared" si="274"/>
        <v>May</v>
      </c>
      <c r="C1409" s="16" t="s">
        <v>3</v>
      </c>
      <c r="D1409" s="16"/>
      <c r="E1409" s="16" t="s">
        <v>17</v>
      </c>
      <c r="F1409" s="16" t="s">
        <v>221</v>
      </c>
      <c r="G1409" s="20" t="str">
        <f>IFERROR(VLOOKUP(F1409,Sheet2!A:F,2,0),"")</f>
        <v>Jugni Apple Vodka</v>
      </c>
      <c r="H1409" s="44">
        <f>IFERROR(VLOOKUP(F1409,Sheet2!A:G,7,0),"")</f>
        <v>50</v>
      </c>
      <c r="I1409" s="56">
        <f t="shared" si="286"/>
        <v>292.5</v>
      </c>
      <c r="J1409" s="17">
        <v>310</v>
      </c>
      <c r="K1409" s="21">
        <v>0</v>
      </c>
      <c r="L1409" s="21">
        <v>15</v>
      </c>
      <c r="M1409" s="21">
        <v>50</v>
      </c>
      <c r="N1409" s="19">
        <f t="shared" si="275"/>
        <v>65</v>
      </c>
      <c r="O1409" s="20">
        <v>1</v>
      </c>
      <c r="P1409" s="20">
        <f>IFERROR(VLOOKUP(F1409,Sheet2!$A:$F,4,0),"")</f>
        <v>919.43</v>
      </c>
      <c r="Q1409" s="20">
        <f>IFERROR(VLOOKUP(F1409,Sheet2!$A:$F,5,0),"")</f>
        <v>948.3</v>
      </c>
      <c r="R1409" s="20">
        <f>IFERROR(VLOOKUP(F1409,Sheet2!$A:$F,6,0),"")</f>
        <v>1030.25</v>
      </c>
      <c r="S1409" s="48">
        <f t="shared" si="276"/>
        <v>0</v>
      </c>
      <c r="T1409" s="48">
        <f t="shared" si="277"/>
        <v>14224.5</v>
      </c>
      <c r="U1409" s="48">
        <f t="shared" si="278"/>
        <v>51512.5</v>
      </c>
      <c r="V1409" s="48">
        <f t="shared" si="279"/>
        <v>65737</v>
      </c>
      <c r="W1409" s="48">
        <f t="shared" si="280"/>
        <v>31297.5</v>
      </c>
      <c r="X1409" s="48">
        <f t="shared" si="281"/>
        <v>438.75</v>
      </c>
      <c r="Y1409" s="48">
        <f t="shared" si="282"/>
        <v>974.73250000000007</v>
      </c>
      <c r="Z1409" s="48">
        <f t="shared" si="283"/>
        <v>97.473250000000007</v>
      </c>
      <c r="AA1409" s="48">
        <f t="shared" si="284"/>
        <v>985.45455749999996</v>
      </c>
      <c r="AB1409" s="42">
        <f t="shared" si="285"/>
        <v>99530.910307499988</v>
      </c>
    </row>
    <row r="1410" spans="1:28" x14ac:dyDescent="0.25">
      <c r="A1410" s="41">
        <v>45431</v>
      </c>
      <c r="B1410" s="44" t="str">
        <f t="shared" si="274"/>
        <v>May</v>
      </c>
      <c r="C1410" s="16" t="s">
        <v>3</v>
      </c>
      <c r="D1410" s="16"/>
      <c r="E1410" s="16" t="s">
        <v>17</v>
      </c>
      <c r="F1410" s="16" t="s">
        <v>217</v>
      </c>
      <c r="G1410" s="20" t="str">
        <f>IFERROR(VLOOKUP(F1410,Sheet2!A:F,2,0),"")</f>
        <v>Dollar Rum</v>
      </c>
      <c r="H1410" s="44">
        <f>IFERROR(VLOOKUP(F1410,Sheet2!A:G,7,0),"")</f>
        <v>65</v>
      </c>
      <c r="I1410" s="56">
        <f t="shared" si="286"/>
        <v>1462.5</v>
      </c>
      <c r="J1410" s="17">
        <v>310</v>
      </c>
      <c r="K1410" s="21">
        <v>200</v>
      </c>
      <c r="L1410" s="21">
        <v>0</v>
      </c>
      <c r="M1410" s="21">
        <v>50</v>
      </c>
      <c r="N1410" s="19">
        <f t="shared" si="275"/>
        <v>250</v>
      </c>
      <c r="O1410" s="20">
        <v>1</v>
      </c>
      <c r="P1410" s="20">
        <f>IFERROR(VLOOKUP(F1410,Sheet2!$A:$F,4,0),"")</f>
        <v>1161.27</v>
      </c>
      <c r="Q1410" s="20">
        <f>IFERROR(VLOOKUP(F1410,Sheet2!$A:$F,5,0),"")</f>
        <v>1190.1300000000001</v>
      </c>
      <c r="R1410" s="20">
        <f>IFERROR(VLOOKUP(F1410,Sheet2!$A:$F,6,0),"")</f>
        <v>1272.08</v>
      </c>
      <c r="S1410" s="48">
        <f t="shared" si="276"/>
        <v>232254</v>
      </c>
      <c r="T1410" s="48">
        <f t="shared" si="277"/>
        <v>0</v>
      </c>
      <c r="U1410" s="48">
        <f t="shared" si="278"/>
        <v>63604</v>
      </c>
      <c r="V1410" s="48">
        <f t="shared" si="279"/>
        <v>295858</v>
      </c>
      <c r="W1410" s="48">
        <f t="shared" si="280"/>
        <v>156487.5</v>
      </c>
      <c r="X1410" s="48">
        <f t="shared" si="281"/>
        <v>2193.75</v>
      </c>
      <c r="Y1410" s="48">
        <f t="shared" si="282"/>
        <v>4545.3924999999999</v>
      </c>
      <c r="Z1410" s="48">
        <f t="shared" si="283"/>
        <v>454.53925000000004</v>
      </c>
      <c r="AA1410" s="48">
        <f t="shared" si="284"/>
        <v>4595.3918174999999</v>
      </c>
      <c r="AB1410" s="42">
        <f t="shared" si="285"/>
        <v>464134.57356749999</v>
      </c>
    </row>
    <row r="1411" spans="1:28" x14ac:dyDescent="0.25">
      <c r="A1411" s="41">
        <v>45431</v>
      </c>
      <c r="B1411" s="44" t="str">
        <f t="shared" si="274"/>
        <v>May</v>
      </c>
      <c r="C1411" s="16" t="s">
        <v>3</v>
      </c>
      <c r="D1411" s="16"/>
      <c r="E1411" s="16" t="s">
        <v>74</v>
      </c>
      <c r="F1411" s="16" t="s">
        <v>216</v>
      </c>
      <c r="G1411" s="20" t="str">
        <f>IFERROR(VLOOKUP(F1411,Sheet2!A:F,2,0),"")</f>
        <v>Jugni Saunfi</v>
      </c>
      <c r="H1411" s="44">
        <f>IFERROR(VLOOKUP(F1411,Sheet2!A:G,7,0),"")</f>
        <v>50</v>
      </c>
      <c r="I1411" s="56">
        <f t="shared" si="286"/>
        <v>1125</v>
      </c>
      <c r="J1411" s="17">
        <v>311</v>
      </c>
      <c r="K1411" s="21">
        <v>0</v>
      </c>
      <c r="L1411" s="21">
        <v>250</v>
      </c>
      <c r="M1411" s="21">
        <v>0</v>
      </c>
      <c r="N1411" s="19">
        <f t="shared" si="275"/>
        <v>250</v>
      </c>
      <c r="O1411" s="20">
        <v>1</v>
      </c>
      <c r="P1411" s="20">
        <f>IFERROR(VLOOKUP(F1411,Sheet2!$A:$F,4,0),"")</f>
        <v>919.43</v>
      </c>
      <c r="Q1411" s="20">
        <f>IFERROR(VLOOKUP(F1411,Sheet2!$A:$F,5,0),"")</f>
        <v>948.3</v>
      </c>
      <c r="R1411" s="20">
        <f>IFERROR(VLOOKUP(F1411,Sheet2!$A:$F,6,0),"")</f>
        <v>1030.25</v>
      </c>
      <c r="S1411" s="48">
        <f t="shared" si="276"/>
        <v>0</v>
      </c>
      <c r="T1411" s="48">
        <f t="shared" si="277"/>
        <v>237075</v>
      </c>
      <c r="U1411" s="48">
        <f t="shared" si="278"/>
        <v>0</v>
      </c>
      <c r="V1411" s="48">
        <f t="shared" si="279"/>
        <v>237075</v>
      </c>
      <c r="W1411" s="48">
        <f t="shared" si="280"/>
        <v>120375</v>
      </c>
      <c r="X1411" s="48">
        <f t="shared" si="281"/>
        <v>1687.5</v>
      </c>
      <c r="Y1411" s="48">
        <f t="shared" si="282"/>
        <v>3591.375</v>
      </c>
      <c r="Z1411" s="48">
        <f t="shared" si="283"/>
        <v>359.13750000000005</v>
      </c>
      <c r="AA1411" s="48">
        <f t="shared" si="284"/>
        <v>3630.8801250000001</v>
      </c>
      <c r="AB1411" s="42">
        <f t="shared" si="285"/>
        <v>366718.89262500004</v>
      </c>
    </row>
    <row r="1412" spans="1:28" x14ac:dyDescent="0.25">
      <c r="A1412" s="41">
        <v>45431</v>
      </c>
      <c r="B1412" s="44" t="str">
        <f t="shared" si="274"/>
        <v>May</v>
      </c>
      <c r="C1412" s="16" t="s">
        <v>3</v>
      </c>
      <c r="D1412" s="16"/>
      <c r="E1412" s="16" t="s">
        <v>74</v>
      </c>
      <c r="F1412" s="16" t="s">
        <v>216</v>
      </c>
      <c r="G1412" s="20" t="str">
        <f>IFERROR(VLOOKUP(F1412,Sheet2!A:F,2,0),"")</f>
        <v>Jugni Saunfi</v>
      </c>
      <c r="H1412" s="44">
        <f>IFERROR(VLOOKUP(F1412,Sheet2!A:G,7,0),"")</f>
        <v>50</v>
      </c>
      <c r="I1412" s="56">
        <f t="shared" si="286"/>
        <v>1125</v>
      </c>
      <c r="J1412" s="17">
        <v>312</v>
      </c>
      <c r="K1412" s="21">
        <v>0</v>
      </c>
      <c r="L1412" s="21">
        <v>0</v>
      </c>
      <c r="M1412" s="21">
        <v>250</v>
      </c>
      <c r="N1412" s="19">
        <f t="shared" si="275"/>
        <v>250</v>
      </c>
      <c r="O1412" s="20">
        <v>1</v>
      </c>
      <c r="P1412" s="20">
        <f>IFERROR(VLOOKUP(F1412,Sheet2!$A:$F,4,0),"")</f>
        <v>919.43</v>
      </c>
      <c r="Q1412" s="20">
        <f>IFERROR(VLOOKUP(F1412,Sheet2!$A:$F,5,0),"")</f>
        <v>948.3</v>
      </c>
      <c r="R1412" s="20">
        <f>IFERROR(VLOOKUP(F1412,Sheet2!$A:$F,6,0),"")</f>
        <v>1030.25</v>
      </c>
      <c r="S1412" s="48">
        <f t="shared" si="276"/>
        <v>0</v>
      </c>
      <c r="T1412" s="48">
        <f t="shared" si="277"/>
        <v>0</v>
      </c>
      <c r="U1412" s="48">
        <f t="shared" si="278"/>
        <v>257562.5</v>
      </c>
      <c r="V1412" s="48">
        <f t="shared" si="279"/>
        <v>257562.5</v>
      </c>
      <c r="W1412" s="48">
        <f t="shared" si="280"/>
        <v>120375</v>
      </c>
      <c r="X1412" s="48">
        <f t="shared" si="281"/>
        <v>1687.5</v>
      </c>
      <c r="Y1412" s="48">
        <f t="shared" si="282"/>
        <v>3796.25</v>
      </c>
      <c r="Z1412" s="48">
        <f t="shared" si="283"/>
        <v>379.625</v>
      </c>
      <c r="AA1412" s="48">
        <f t="shared" si="284"/>
        <v>3838.00875</v>
      </c>
      <c r="AB1412" s="42">
        <f t="shared" si="285"/>
        <v>387638.88374999998</v>
      </c>
    </row>
    <row r="1413" spans="1:28" x14ac:dyDescent="0.25">
      <c r="A1413" s="41">
        <v>45431</v>
      </c>
      <c r="B1413" s="44" t="str">
        <f t="shared" ref="B1413:B1476" si="287">TEXT(A1413,"MMM")</f>
        <v>May</v>
      </c>
      <c r="C1413" s="16" t="s">
        <v>3</v>
      </c>
      <c r="D1413" s="16"/>
      <c r="E1413" s="16" t="s">
        <v>143</v>
      </c>
      <c r="F1413" s="16" t="s">
        <v>217</v>
      </c>
      <c r="G1413" s="20" t="str">
        <f>IFERROR(VLOOKUP(F1413,Sheet2!A:F,2,0),"")</f>
        <v>Dollar Rum</v>
      </c>
      <c r="H1413" s="44">
        <f>IFERROR(VLOOKUP(F1413,Sheet2!A:G,7,0),"")</f>
        <v>65</v>
      </c>
      <c r="I1413" s="56">
        <f t="shared" si="286"/>
        <v>3510</v>
      </c>
      <c r="J1413" s="17">
        <v>313</v>
      </c>
      <c r="K1413" s="21">
        <v>500</v>
      </c>
      <c r="L1413" s="21">
        <v>100</v>
      </c>
      <c r="M1413" s="21">
        <v>0</v>
      </c>
      <c r="N1413" s="19">
        <f t="shared" ref="N1413:N1476" si="288">SUM(K1413:M1413)</f>
        <v>600</v>
      </c>
      <c r="O1413" s="20">
        <v>1</v>
      </c>
      <c r="P1413" s="20">
        <f>IFERROR(VLOOKUP(F1413,Sheet2!$A:$F,4,0),"")</f>
        <v>1161.27</v>
      </c>
      <c r="Q1413" s="20">
        <f>IFERROR(VLOOKUP(F1413,Sheet2!$A:$F,5,0),"")</f>
        <v>1190.1300000000001</v>
      </c>
      <c r="R1413" s="20">
        <f>IFERROR(VLOOKUP(F1413,Sheet2!$A:$F,6,0),"")</f>
        <v>1272.08</v>
      </c>
      <c r="S1413" s="48">
        <f t="shared" ref="S1413:S1476" si="289">IFERROR(K1413*P1413," ")</f>
        <v>580635</v>
      </c>
      <c r="T1413" s="48">
        <f t="shared" ref="T1413:T1476" si="290">IFERROR(Q1413*L1413," ")</f>
        <v>119013.00000000001</v>
      </c>
      <c r="U1413" s="48">
        <f t="shared" ref="U1413:U1476" si="291">IFERROR(R1413*M1413," ")</f>
        <v>0</v>
      </c>
      <c r="V1413" s="48">
        <f t="shared" ref="V1413:V1476" si="292">SUM(S1413:U1413)</f>
        <v>699648</v>
      </c>
      <c r="W1413" s="48">
        <f t="shared" ref="W1413:W1476" si="293">IFERROR(IF(O1413=1,I1413*107)," ")+IFERROR(IF(O1413=2,I1413*53.5)," ")</f>
        <v>375570</v>
      </c>
      <c r="X1413" s="48">
        <f t="shared" ref="X1413:X1476" si="294">I1413*1.5</f>
        <v>5265</v>
      </c>
      <c r="Y1413" s="48">
        <f t="shared" ref="Y1413:Y1476" si="295">IFERROR(SUM(V1413:X1413)*1%," ")</f>
        <v>10804.83</v>
      </c>
      <c r="Z1413" s="48">
        <f t="shared" ref="Z1413:Z1476" si="296">IFERROR(Y1413*10%," ")</f>
        <v>1080.4829999999999</v>
      </c>
      <c r="AA1413" s="48">
        <f t="shared" ref="AA1413:AA1476" si="297">IFERROR(SUM(V1413:Z1413)*1%," ")</f>
        <v>10923.683130000001</v>
      </c>
      <c r="AB1413" s="42">
        <f t="shared" ref="AB1413:AB1476" si="298">IFERROR(SUM(V1413:AA1413)," ")</f>
        <v>1103291.9961300001</v>
      </c>
    </row>
    <row r="1414" spans="1:28" x14ac:dyDescent="0.25">
      <c r="A1414" s="41">
        <v>45431</v>
      </c>
      <c r="B1414" s="44" t="str">
        <f t="shared" si="287"/>
        <v>May</v>
      </c>
      <c r="C1414" s="16" t="s">
        <v>3</v>
      </c>
      <c r="D1414" s="16"/>
      <c r="E1414" s="16" t="s">
        <v>143</v>
      </c>
      <c r="F1414" s="16" t="s">
        <v>217</v>
      </c>
      <c r="G1414" s="20" t="str">
        <f>IFERROR(VLOOKUP(F1414,Sheet2!A:F,2,0),"")</f>
        <v>Dollar Rum</v>
      </c>
      <c r="H1414" s="44">
        <f>IFERROR(VLOOKUP(F1414,Sheet2!A:G,7,0),"")</f>
        <v>65</v>
      </c>
      <c r="I1414" s="56">
        <f t="shared" ref="I1414:I1477" si="299">IF(H1414=50,N1414*4.5)+IF(H1414=65,N1414*5.85)</f>
        <v>3510</v>
      </c>
      <c r="J1414" s="17">
        <v>314</v>
      </c>
      <c r="K1414" s="21">
        <v>500</v>
      </c>
      <c r="L1414" s="21">
        <v>100</v>
      </c>
      <c r="M1414" s="21">
        <v>0</v>
      </c>
      <c r="N1414" s="19">
        <f t="shared" si="288"/>
        <v>600</v>
      </c>
      <c r="O1414" s="20">
        <v>1</v>
      </c>
      <c r="P1414" s="20">
        <f>IFERROR(VLOOKUP(F1414,Sheet2!$A:$F,4,0),"")</f>
        <v>1161.27</v>
      </c>
      <c r="Q1414" s="20">
        <f>IFERROR(VLOOKUP(F1414,Sheet2!$A:$F,5,0),"")</f>
        <v>1190.1300000000001</v>
      </c>
      <c r="R1414" s="20">
        <f>IFERROR(VLOOKUP(F1414,Sheet2!$A:$F,6,0),"")</f>
        <v>1272.08</v>
      </c>
      <c r="S1414" s="48">
        <f t="shared" si="289"/>
        <v>580635</v>
      </c>
      <c r="T1414" s="48">
        <f t="shared" si="290"/>
        <v>119013.00000000001</v>
      </c>
      <c r="U1414" s="48">
        <f t="shared" si="291"/>
        <v>0</v>
      </c>
      <c r="V1414" s="48">
        <f t="shared" si="292"/>
        <v>699648</v>
      </c>
      <c r="W1414" s="48">
        <f t="shared" si="293"/>
        <v>375570</v>
      </c>
      <c r="X1414" s="48">
        <f t="shared" si="294"/>
        <v>5265</v>
      </c>
      <c r="Y1414" s="48">
        <f t="shared" si="295"/>
        <v>10804.83</v>
      </c>
      <c r="Z1414" s="48">
        <f t="shared" si="296"/>
        <v>1080.4829999999999</v>
      </c>
      <c r="AA1414" s="48">
        <f t="shared" si="297"/>
        <v>10923.683130000001</v>
      </c>
      <c r="AB1414" s="42">
        <f t="shared" si="298"/>
        <v>1103291.9961300001</v>
      </c>
    </row>
    <row r="1415" spans="1:28" x14ac:dyDescent="0.25">
      <c r="A1415" s="41">
        <v>45431</v>
      </c>
      <c r="B1415" s="44" t="str">
        <f t="shared" si="287"/>
        <v>May</v>
      </c>
      <c r="C1415" s="16" t="s">
        <v>3</v>
      </c>
      <c r="D1415" s="16"/>
      <c r="E1415" s="16" t="s">
        <v>40</v>
      </c>
      <c r="F1415" s="16" t="s">
        <v>217</v>
      </c>
      <c r="G1415" s="20" t="str">
        <f>IFERROR(VLOOKUP(F1415,Sheet2!A:F,2,0),"")</f>
        <v>Dollar Rum</v>
      </c>
      <c r="H1415" s="44">
        <f>IFERROR(VLOOKUP(F1415,Sheet2!A:G,7,0),"")</f>
        <v>65</v>
      </c>
      <c r="I1415" s="56">
        <f t="shared" si="299"/>
        <v>1755</v>
      </c>
      <c r="J1415" s="17">
        <v>315</v>
      </c>
      <c r="K1415" s="21">
        <v>100</v>
      </c>
      <c r="L1415" s="21">
        <v>100</v>
      </c>
      <c r="M1415" s="21">
        <v>100</v>
      </c>
      <c r="N1415" s="19">
        <f t="shared" si="288"/>
        <v>300</v>
      </c>
      <c r="O1415" s="20">
        <v>1</v>
      </c>
      <c r="P1415" s="20">
        <f>IFERROR(VLOOKUP(F1415,Sheet2!$A:$F,4,0),"")</f>
        <v>1161.27</v>
      </c>
      <c r="Q1415" s="20">
        <f>IFERROR(VLOOKUP(F1415,Sheet2!$A:$F,5,0),"")</f>
        <v>1190.1300000000001</v>
      </c>
      <c r="R1415" s="20">
        <f>IFERROR(VLOOKUP(F1415,Sheet2!$A:$F,6,0),"")</f>
        <v>1272.08</v>
      </c>
      <c r="S1415" s="48">
        <f t="shared" si="289"/>
        <v>116127</v>
      </c>
      <c r="T1415" s="48">
        <f t="shared" si="290"/>
        <v>119013.00000000001</v>
      </c>
      <c r="U1415" s="48">
        <f t="shared" si="291"/>
        <v>127208</v>
      </c>
      <c r="V1415" s="48">
        <f t="shared" si="292"/>
        <v>362348</v>
      </c>
      <c r="W1415" s="48">
        <f t="shared" si="293"/>
        <v>187785</v>
      </c>
      <c r="X1415" s="48">
        <f t="shared" si="294"/>
        <v>2632.5</v>
      </c>
      <c r="Y1415" s="48">
        <f t="shared" si="295"/>
        <v>5527.6549999999997</v>
      </c>
      <c r="Z1415" s="48">
        <f t="shared" si="296"/>
        <v>552.76549999999997</v>
      </c>
      <c r="AA1415" s="48">
        <f t="shared" si="297"/>
        <v>5588.4592050000001</v>
      </c>
      <c r="AB1415" s="42">
        <f t="shared" si="298"/>
        <v>564434.37970499997</v>
      </c>
    </row>
    <row r="1416" spans="1:28" x14ac:dyDescent="0.25">
      <c r="A1416" s="41">
        <v>45431</v>
      </c>
      <c r="B1416" s="44" t="str">
        <f t="shared" si="287"/>
        <v>May</v>
      </c>
      <c r="C1416" s="16" t="s">
        <v>3</v>
      </c>
      <c r="D1416" s="16"/>
      <c r="E1416" s="16" t="s">
        <v>21</v>
      </c>
      <c r="F1416" s="16" t="s">
        <v>217</v>
      </c>
      <c r="G1416" s="20" t="str">
        <f>IFERROR(VLOOKUP(F1416,Sheet2!A:F,2,0),"")</f>
        <v>Dollar Rum</v>
      </c>
      <c r="H1416" s="44">
        <f>IFERROR(VLOOKUP(F1416,Sheet2!A:G,7,0),"")</f>
        <v>65</v>
      </c>
      <c r="I1416" s="56">
        <f t="shared" si="299"/>
        <v>2925</v>
      </c>
      <c r="J1416" s="17">
        <v>316</v>
      </c>
      <c r="K1416" s="21">
        <v>300</v>
      </c>
      <c r="L1416" s="21">
        <v>150</v>
      </c>
      <c r="M1416" s="21">
        <v>50</v>
      </c>
      <c r="N1416" s="19">
        <f t="shared" si="288"/>
        <v>500</v>
      </c>
      <c r="O1416" s="20">
        <v>1</v>
      </c>
      <c r="P1416" s="20">
        <f>IFERROR(VLOOKUP(F1416,Sheet2!$A:$F,4,0),"")</f>
        <v>1161.27</v>
      </c>
      <c r="Q1416" s="20">
        <f>IFERROR(VLOOKUP(F1416,Sheet2!$A:$F,5,0),"")</f>
        <v>1190.1300000000001</v>
      </c>
      <c r="R1416" s="20">
        <f>IFERROR(VLOOKUP(F1416,Sheet2!$A:$F,6,0),"")</f>
        <v>1272.08</v>
      </c>
      <c r="S1416" s="48">
        <f t="shared" si="289"/>
        <v>348381</v>
      </c>
      <c r="T1416" s="48">
        <f t="shared" si="290"/>
        <v>178519.50000000003</v>
      </c>
      <c r="U1416" s="48">
        <f t="shared" si="291"/>
        <v>63604</v>
      </c>
      <c r="V1416" s="48">
        <f t="shared" si="292"/>
        <v>590504.5</v>
      </c>
      <c r="W1416" s="48">
        <f t="shared" si="293"/>
        <v>312975</v>
      </c>
      <c r="X1416" s="48">
        <f t="shared" si="294"/>
        <v>4387.5</v>
      </c>
      <c r="Y1416" s="48">
        <f t="shared" si="295"/>
        <v>9078.67</v>
      </c>
      <c r="Z1416" s="48">
        <f t="shared" si="296"/>
        <v>907.86700000000008</v>
      </c>
      <c r="AA1416" s="48">
        <f t="shared" si="297"/>
        <v>9178.5353699999996</v>
      </c>
      <c r="AB1416" s="42">
        <f t="shared" si="298"/>
        <v>927032.07237000007</v>
      </c>
    </row>
    <row r="1417" spans="1:28" x14ac:dyDescent="0.25">
      <c r="A1417" s="41">
        <v>45431</v>
      </c>
      <c r="B1417" s="44" t="str">
        <f t="shared" si="287"/>
        <v>May</v>
      </c>
      <c r="C1417" s="16" t="s">
        <v>59</v>
      </c>
      <c r="D1417" s="16"/>
      <c r="E1417" s="16" t="s">
        <v>30</v>
      </c>
      <c r="F1417" s="16" t="s">
        <v>213</v>
      </c>
      <c r="G1417" s="20" t="str">
        <f>IFERROR(VLOOKUP(F1417,Sheet2!A:F,2,0),"")</f>
        <v>Malwa</v>
      </c>
      <c r="H1417" s="44">
        <f>IFERROR(VLOOKUP(F1417,Sheet2!A:G,7,0),"")</f>
        <v>50</v>
      </c>
      <c r="I1417" s="56">
        <f t="shared" si="299"/>
        <v>1350</v>
      </c>
      <c r="J1417" s="17">
        <v>157</v>
      </c>
      <c r="K1417" s="21">
        <v>300</v>
      </c>
      <c r="L1417" s="21">
        <v>0</v>
      </c>
      <c r="M1417" s="21">
        <v>0</v>
      </c>
      <c r="N1417" s="19">
        <f t="shared" si="288"/>
        <v>300</v>
      </c>
      <c r="O1417" s="20">
        <v>1</v>
      </c>
      <c r="P1417" s="20">
        <f>IFERROR(VLOOKUP(F1417,Sheet2!$A:$F,4,0),"")</f>
        <v>919.43</v>
      </c>
      <c r="Q1417" s="20">
        <f>IFERROR(VLOOKUP(F1417,Sheet2!$A:$F,5,0),"")</f>
        <v>948.3</v>
      </c>
      <c r="R1417" s="20">
        <f>IFERROR(VLOOKUP(F1417,Sheet2!$A:$F,6,0),"")</f>
        <v>1030.25</v>
      </c>
      <c r="S1417" s="48">
        <f t="shared" si="289"/>
        <v>275829</v>
      </c>
      <c r="T1417" s="48">
        <f t="shared" si="290"/>
        <v>0</v>
      </c>
      <c r="U1417" s="48">
        <f t="shared" si="291"/>
        <v>0</v>
      </c>
      <c r="V1417" s="48">
        <f t="shared" si="292"/>
        <v>275829</v>
      </c>
      <c r="W1417" s="48">
        <f t="shared" si="293"/>
        <v>144450</v>
      </c>
      <c r="X1417" s="48">
        <f t="shared" si="294"/>
        <v>2025</v>
      </c>
      <c r="Y1417" s="48">
        <f t="shared" si="295"/>
        <v>4223.04</v>
      </c>
      <c r="Z1417" s="48">
        <f t="shared" si="296"/>
        <v>422.30400000000003</v>
      </c>
      <c r="AA1417" s="48">
        <f t="shared" si="297"/>
        <v>4269.4934400000002</v>
      </c>
      <c r="AB1417" s="42">
        <f t="shared" si="298"/>
        <v>431218.83743999997</v>
      </c>
    </row>
    <row r="1418" spans="1:28" x14ac:dyDescent="0.25">
      <c r="A1418" s="41">
        <v>45431</v>
      </c>
      <c r="B1418" s="44" t="str">
        <f t="shared" si="287"/>
        <v>May</v>
      </c>
      <c r="C1418" s="16" t="s">
        <v>59</v>
      </c>
      <c r="D1418" s="16"/>
      <c r="E1418" s="16" t="s">
        <v>30</v>
      </c>
      <c r="F1418" s="16" t="s">
        <v>213</v>
      </c>
      <c r="G1418" s="20" t="str">
        <f>IFERROR(VLOOKUP(F1418,Sheet2!A:F,2,0),"")</f>
        <v>Malwa</v>
      </c>
      <c r="H1418" s="44">
        <f>IFERROR(VLOOKUP(F1418,Sheet2!A:G,7,0),"")</f>
        <v>50</v>
      </c>
      <c r="I1418" s="56">
        <f t="shared" si="299"/>
        <v>1350</v>
      </c>
      <c r="J1418" s="17">
        <v>158</v>
      </c>
      <c r="K1418" s="21">
        <v>300</v>
      </c>
      <c r="L1418" s="21">
        <v>0</v>
      </c>
      <c r="M1418" s="21">
        <v>0</v>
      </c>
      <c r="N1418" s="19">
        <f t="shared" si="288"/>
        <v>300</v>
      </c>
      <c r="O1418" s="20">
        <v>1</v>
      </c>
      <c r="P1418" s="20">
        <f>IFERROR(VLOOKUP(F1418,Sheet2!$A:$F,4,0),"")</f>
        <v>919.43</v>
      </c>
      <c r="Q1418" s="20">
        <f>IFERROR(VLOOKUP(F1418,Sheet2!$A:$F,5,0),"")</f>
        <v>948.3</v>
      </c>
      <c r="R1418" s="20">
        <f>IFERROR(VLOOKUP(F1418,Sheet2!$A:$F,6,0),"")</f>
        <v>1030.25</v>
      </c>
      <c r="S1418" s="48">
        <f t="shared" si="289"/>
        <v>275829</v>
      </c>
      <c r="T1418" s="48">
        <f t="shared" si="290"/>
        <v>0</v>
      </c>
      <c r="U1418" s="48">
        <f t="shared" si="291"/>
        <v>0</v>
      </c>
      <c r="V1418" s="48">
        <f t="shared" si="292"/>
        <v>275829</v>
      </c>
      <c r="W1418" s="48">
        <f t="shared" si="293"/>
        <v>144450</v>
      </c>
      <c r="X1418" s="48">
        <f t="shared" si="294"/>
        <v>2025</v>
      </c>
      <c r="Y1418" s="48">
        <f t="shared" si="295"/>
        <v>4223.04</v>
      </c>
      <c r="Z1418" s="48">
        <f t="shared" si="296"/>
        <v>422.30400000000003</v>
      </c>
      <c r="AA1418" s="48">
        <f t="shared" si="297"/>
        <v>4269.4934400000002</v>
      </c>
      <c r="AB1418" s="42">
        <f t="shared" si="298"/>
        <v>431218.83743999997</v>
      </c>
    </row>
    <row r="1419" spans="1:28" x14ac:dyDescent="0.25">
      <c r="A1419" s="41">
        <v>45431</v>
      </c>
      <c r="B1419" s="44" t="str">
        <f t="shared" si="287"/>
        <v>May</v>
      </c>
      <c r="C1419" s="16" t="s">
        <v>59</v>
      </c>
      <c r="D1419" s="16"/>
      <c r="E1419" s="16" t="s">
        <v>30</v>
      </c>
      <c r="F1419" s="16" t="s">
        <v>213</v>
      </c>
      <c r="G1419" s="20" t="str">
        <f>IFERROR(VLOOKUP(F1419,Sheet2!A:F,2,0),"")</f>
        <v>Malwa</v>
      </c>
      <c r="H1419" s="44">
        <f>IFERROR(VLOOKUP(F1419,Sheet2!A:G,7,0),"")</f>
        <v>50</v>
      </c>
      <c r="I1419" s="56">
        <f t="shared" si="299"/>
        <v>1350</v>
      </c>
      <c r="J1419" s="17">
        <v>159</v>
      </c>
      <c r="K1419" s="21">
        <v>300</v>
      </c>
      <c r="L1419" s="21">
        <v>0</v>
      </c>
      <c r="M1419" s="21">
        <v>0</v>
      </c>
      <c r="N1419" s="19">
        <f t="shared" si="288"/>
        <v>300</v>
      </c>
      <c r="O1419" s="20">
        <v>1</v>
      </c>
      <c r="P1419" s="20">
        <f>IFERROR(VLOOKUP(F1419,Sheet2!$A:$F,4,0),"")</f>
        <v>919.43</v>
      </c>
      <c r="Q1419" s="20">
        <f>IFERROR(VLOOKUP(F1419,Sheet2!$A:$F,5,0),"")</f>
        <v>948.3</v>
      </c>
      <c r="R1419" s="20">
        <f>IFERROR(VLOOKUP(F1419,Sheet2!$A:$F,6,0),"")</f>
        <v>1030.25</v>
      </c>
      <c r="S1419" s="48">
        <f t="shared" si="289"/>
        <v>275829</v>
      </c>
      <c r="T1419" s="48">
        <f t="shared" si="290"/>
        <v>0</v>
      </c>
      <c r="U1419" s="48">
        <f t="shared" si="291"/>
        <v>0</v>
      </c>
      <c r="V1419" s="48">
        <f t="shared" si="292"/>
        <v>275829</v>
      </c>
      <c r="W1419" s="48">
        <f t="shared" si="293"/>
        <v>144450</v>
      </c>
      <c r="X1419" s="48">
        <f t="shared" si="294"/>
        <v>2025</v>
      </c>
      <c r="Y1419" s="48">
        <f t="shared" si="295"/>
        <v>4223.04</v>
      </c>
      <c r="Z1419" s="48">
        <f t="shared" si="296"/>
        <v>422.30400000000003</v>
      </c>
      <c r="AA1419" s="48">
        <f t="shared" si="297"/>
        <v>4269.4934400000002</v>
      </c>
      <c r="AB1419" s="42">
        <f t="shared" si="298"/>
        <v>431218.83743999997</v>
      </c>
    </row>
    <row r="1420" spans="1:28" x14ac:dyDescent="0.25">
      <c r="A1420" s="41">
        <v>45431</v>
      </c>
      <c r="B1420" s="44" t="str">
        <f t="shared" si="287"/>
        <v>May</v>
      </c>
      <c r="C1420" s="16" t="s">
        <v>59</v>
      </c>
      <c r="D1420" s="16"/>
      <c r="E1420" s="16" t="s">
        <v>30</v>
      </c>
      <c r="F1420" s="16" t="s">
        <v>213</v>
      </c>
      <c r="G1420" s="20" t="str">
        <f>IFERROR(VLOOKUP(F1420,Sheet2!A:F,2,0),"")</f>
        <v>Malwa</v>
      </c>
      <c r="H1420" s="44">
        <f>IFERROR(VLOOKUP(F1420,Sheet2!A:G,7,0),"")</f>
        <v>50</v>
      </c>
      <c r="I1420" s="56">
        <f t="shared" si="299"/>
        <v>1350</v>
      </c>
      <c r="J1420" s="17">
        <v>160</v>
      </c>
      <c r="K1420" s="21">
        <v>300</v>
      </c>
      <c r="L1420" s="21">
        <v>0</v>
      </c>
      <c r="M1420" s="21">
        <v>0</v>
      </c>
      <c r="N1420" s="19">
        <f t="shared" si="288"/>
        <v>300</v>
      </c>
      <c r="O1420" s="20">
        <v>1</v>
      </c>
      <c r="P1420" s="20">
        <f>IFERROR(VLOOKUP(F1420,Sheet2!$A:$F,4,0),"")</f>
        <v>919.43</v>
      </c>
      <c r="Q1420" s="20">
        <f>IFERROR(VLOOKUP(F1420,Sheet2!$A:$F,5,0),"")</f>
        <v>948.3</v>
      </c>
      <c r="R1420" s="20">
        <f>IFERROR(VLOOKUP(F1420,Sheet2!$A:$F,6,0),"")</f>
        <v>1030.25</v>
      </c>
      <c r="S1420" s="48">
        <f t="shared" si="289"/>
        <v>275829</v>
      </c>
      <c r="T1420" s="48">
        <f t="shared" si="290"/>
        <v>0</v>
      </c>
      <c r="U1420" s="48">
        <f t="shared" si="291"/>
        <v>0</v>
      </c>
      <c r="V1420" s="48">
        <f t="shared" si="292"/>
        <v>275829</v>
      </c>
      <c r="W1420" s="48">
        <f t="shared" si="293"/>
        <v>144450</v>
      </c>
      <c r="X1420" s="48">
        <f t="shared" si="294"/>
        <v>2025</v>
      </c>
      <c r="Y1420" s="48">
        <f t="shared" si="295"/>
        <v>4223.04</v>
      </c>
      <c r="Z1420" s="48">
        <f t="shared" si="296"/>
        <v>422.30400000000003</v>
      </c>
      <c r="AA1420" s="48">
        <f t="shared" si="297"/>
        <v>4269.4934400000002</v>
      </c>
      <c r="AB1420" s="42">
        <f t="shared" si="298"/>
        <v>431218.83743999997</v>
      </c>
    </row>
    <row r="1421" spans="1:28" x14ac:dyDescent="0.25">
      <c r="A1421" s="41">
        <v>45431</v>
      </c>
      <c r="B1421" s="44" t="str">
        <f t="shared" si="287"/>
        <v>May</v>
      </c>
      <c r="C1421" s="16" t="s">
        <v>59</v>
      </c>
      <c r="D1421" s="16"/>
      <c r="E1421" s="16" t="s">
        <v>30</v>
      </c>
      <c r="F1421" s="16" t="s">
        <v>213</v>
      </c>
      <c r="G1421" s="20" t="str">
        <f>IFERROR(VLOOKUP(F1421,Sheet2!A:F,2,0),"")</f>
        <v>Malwa</v>
      </c>
      <c r="H1421" s="44">
        <f>IFERROR(VLOOKUP(F1421,Sheet2!A:G,7,0),"")</f>
        <v>50</v>
      </c>
      <c r="I1421" s="56">
        <f t="shared" si="299"/>
        <v>900</v>
      </c>
      <c r="J1421" s="17">
        <v>161</v>
      </c>
      <c r="K1421" s="21">
        <v>200</v>
      </c>
      <c r="L1421" s="21">
        <v>0</v>
      </c>
      <c r="M1421" s="21">
        <v>0</v>
      </c>
      <c r="N1421" s="19">
        <f t="shared" si="288"/>
        <v>200</v>
      </c>
      <c r="O1421" s="20">
        <v>1</v>
      </c>
      <c r="P1421" s="20">
        <f>IFERROR(VLOOKUP(F1421,Sheet2!$A:$F,4,0),"")</f>
        <v>919.43</v>
      </c>
      <c r="Q1421" s="20">
        <f>IFERROR(VLOOKUP(F1421,Sheet2!$A:$F,5,0),"")</f>
        <v>948.3</v>
      </c>
      <c r="R1421" s="20">
        <f>IFERROR(VLOOKUP(F1421,Sheet2!$A:$F,6,0),"")</f>
        <v>1030.25</v>
      </c>
      <c r="S1421" s="48">
        <f t="shared" si="289"/>
        <v>183886</v>
      </c>
      <c r="T1421" s="48">
        <f t="shared" si="290"/>
        <v>0</v>
      </c>
      <c r="U1421" s="48">
        <f t="shared" si="291"/>
        <v>0</v>
      </c>
      <c r="V1421" s="48">
        <f t="shared" si="292"/>
        <v>183886</v>
      </c>
      <c r="W1421" s="48">
        <f t="shared" si="293"/>
        <v>96300</v>
      </c>
      <c r="X1421" s="48">
        <f t="shared" si="294"/>
        <v>1350</v>
      </c>
      <c r="Y1421" s="48">
        <f t="shared" si="295"/>
        <v>2815.36</v>
      </c>
      <c r="Z1421" s="48">
        <f t="shared" si="296"/>
        <v>281.536</v>
      </c>
      <c r="AA1421" s="48">
        <f t="shared" si="297"/>
        <v>2846.3289600000003</v>
      </c>
      <c r="AB1421" s="42">
        <f t="shared" si="298"/>
        <v>287479.22496000002</v>
      </c>
    </row>
    <row r="1422" spans="1:28" x14ac:dyDescent="0.25">
      <c r="A1422" s="41">
        <v>45431</v>
      </c>
      <c r="B1422" s="44" t="str">
        <f t="shared" si="287"/>
        <v>May</v>
      </c>
      <c r="C1422" s="16" t="s">
        <v>59</v>
      </c>
      <c r="D1422" s="16"/>
      <c r="E1422" s="16" t="s">
        <v>30</v>
      </c>
      <c r="F1422" s="16" t="s">
        <v>216</v>
      </c>
      <c r="G1422" s="20" t="str">
        <f>IFERROR(VLOOKUP(F1422,Sheet2!A:F,2,0),"")</f>
        <v>Jugni Saunfi</v>
      </c>
      <c r="H1422" s="44">
        <f>IFERROR(VLOOKUP(F1422,Sheet2!A:G,7,0),"")</f>
        <v>50</v>
      </c>
      <c r="I1422" s="56">
        <f t="shared" si="299"/>
        <v>1350</v>
      </c>
      <c r="J1422" s="17">
        <v>162</v>
      </c>
      <c r="K1422" s="21">
        <v>300</v>
      </c>
      <c r="L1422" s="21">
        <v>0</v>
      </c>
      <c r="M1422" s="21">
        <v>0</v>
      </c>
      <c r="N1422" s="19">
        <f t="shared" si="288"/>
        <v>300</v>
      </c>
      <c r="O1422" s="20">
        <v>1</v>
      </c>
      <c r="P1422" s="20">
        <f>IFERROR(VLOOKUP(F1422,Sheet2!$A:$F,4,0),"")</f>
        <v>919.43</v>
      </c>
      <c r="Q1422" s="20">
        <f>IFERROR(VLOOKUP(F1422,Sheet2!$A:$F,5,0),"")</f>
        <v>948.3</v>
      </c>
      <c r="R1422" s="20">
        <f>IFERROR(VLOOKUP(F1422,Sheet2!$A:$F,6,0),"")</f>
        <v>1030.25</v>
      </c>
      <c r="S1422" s="48">
        <f t="shared" si="289"/>
        <v>275829</v>
      </c>
      <c r="T1422" s="48">
        <f t="shared" si="290"/>
        <v>0</v>
      </c>
      <c r="U1422" s="48">
        <f t="shared" si="291"/>
        <v>0</v>
      </c>
      <c r="V1422" s="48">
        <f t="shared" si="292"/>
        <v>275829</v>
      </c>
      <c r="W1422" s="48">
        <f t="shared" si="293"/>
        <v>144450</v>
      </c>
      <c r="X1422" s="48">
        <f t="shared" si="294"/>
        <v>2025</v>
      </c>
      <c r="Y1422" s="48">
        <f t="shared" si="295"/>
        <v>4223.04</v>
      </c>
      <c r="Z1422" s="48">
        <f t="shared" si="296"/>
        <v>422.30400000000003</v>
      </c>
      <c r="AA1422" s="48">
        <f t="shared" si="297"/>
        <v>4269.4934400000002</v>
      </c>
      <c r="AB1422" s="42">
        <f t="shared" si="298"/>
        <v>431218.83743999997</v>
      </c>
    </row>
    <row r="1423" spans="1:28" x14ac:dyDescent="0.25">
      <c r="A1423" s="41">
        <v>45431</v>
      </c>
      <c r="B1423" s="44" t="str">
        <f t="shared" si="287"/>
        <v>May</v>
      </c>
      <c r="C1423" s="16" t="s">
        <v>59</v>
      </c>
      <c r="D1423" s="16"/>
      <c r="E1423" s="16" t="s">
        <v>30</v>
      </c>
      <c r="F1423" s="16" t="s">
        <v>216</v>
      </c>
      <c r="G1423" s="20" t="str">
        <f>IFERROR(VLOOKUP(F1423,Sheet2!A:F,2,0),"")</f>
        <v>Jugni Saunfi</v>
      </c>
      <c r="H1423" s="44">
        <f>IFERROR(VLOOKUP(F1423,Sheet2!A:G,7,0),"")</f>
        <v>50</v>
      </c>
      <c r="I1423" s="56">
        <f t="shared" si="299"/>
        <v>1350</v>
      </c>
      <c r="J1423" s="17">
        <v>163</v>
      </c>
      <c r="K1423" s="21">
        <v>300</v>
      </c>
      <c r="L1423" s="21">
        <v>0</v>
      </c>
      <c r="M1423" s="21">
        <v>0</v>
      </c>
      <c r="N1423" s="19">
        <f t="shared" si="288"/>
        <v>300</v>
      </c>
      <c r="O1423" s="20">
        <v>1</v>
      </c>
      <c r="P1423" s="20">
        <f>IFERROR(VLOOKUP(F1423,Sheet2!$A:$F,4,0),"")</f>
        <v>919.43</v>
      </c>
      <c r="Q1423" s="20">
        <f>IFERROR(VLOOKUP(F1423,Sheet2!$A:$F,5,0),"")</f>
        <v>948.3</v>
      </c>
      <c r="R1423" s="20">
        <f>IFERROR(VLOOKUP(F1423,Sheet2!$A:$F,6,0),"")</f>
        <v>1030.25</v>
      </c>
      <c r="S1423" s="48">
        <f t="shared" si="289"/>
        <v>275829</v>
      </c>
      <c r="T1423" s="48">
        <f t="shared" si="290"/>
        <v>0</v>
      </c>
      <c r="U1423" s="48">
        <f t="shared" si="291"/>
        <v>0</v>
      </c>
      <c r="V1423" s="48">
        <f t="shared" si="292"/>
        <v>275829</v>
      </c>
      <c r="W1423" s="48">
        <f t="shared" si="293"/>
        <v>144450</v>
      </c>
      <c r="X1423" s="48">
        <f t="shared" si="294"/>
        <v>2025</v>
      </c>
      <c r="Y1423" s="48">
        <f t="shared" si="295"/>
        <v>4223.04</v>
      </c>
      <c r="Z1423" s="48">
        <f t="shared" si="296"/>
        <v>422.30400000000003</v>
      </c>
      <c r="AA1423" s="48">
        <f t="shared" si="297"/>
        <v>4269.4934400000002</v>
      </c>
      <c r="AB1423" s="42">
        <f t="shared" si="298"/>
        <v>431218.83743999997</v>
      </c>
    </row>
    <row r="1424" spans="1:28" x14ac:dyDescent="0.25">
      <c r="A1424" s="41">
        <v>45431</v>
      </c>
      <c r="B1424" s="44" t="str">
        <f t="shared" si="287"/>
        <v>May</v>
      </c>
      <c r="C1424" s="16" t="s">
        <v>59</v>
      </c>
      <c r="D1424" s="16"/>
      <c r="E1424" s="16" t="s">
        <v>30</v>
      </c>
      <c r="F1424" s="16" t="s">
        <v>216</v>
      </c>
      <c r="G1424" s="20" t="str">
        <f>IFERROR(VLOOKUP(F1424,Sheet2!A:F,2,0),"")</f>
        <v>Jugni Saunfi</v>
      </c>
      <c r="H1424" s="44">
        <f>IFERROR(VLOOKUP(F1424,Sheet2!A:G,7,0),"")</f>
        <v>50</v>
      </c>
      <c r="I1424" s="56">
        <f t="shared" si="299"/>
        <v>900</v>
      </c>
      <c r="J1424" s="17">
        <v>164</v>
      </c>
      <c r="K1424" s="21">
        <v>200</v>
      </c>
      <c r="L1424" s="21">
        <v>0</v>
      </c>
      <c r="M1424" s="21">
        <v>0</v>
      </c>
      <c r="N1424" s="19">
        <f t="shared" si="288"/>
        <v>200</v>
      </c>
      <c r="O1424" s="20">
        <v>1</v>
      </c>
      <c r="P1424" s="20">
        <f>IFERROR(VLOOKUP(F1424,Sheet2!$A:$F,4,0),"")</f>
        <v>919.43</v>
      </c>
      <c r="Q1424" s="20">
        <f>IFERROR(VLOOKUP(F1424,Sheet2!$A:$F,5,0),"")</f>
        <v>948.3</v>
      </c>
      <c r="R1424" s="20">
        <f>IFERROR(VLOOKUP(F1424,Sheet2!$A:$F,6,0),"")</f>
        <v>1030.25</v>
      </c>
      <c r="S1424" s="48">
        <f t="shared" si="289"/>
        <v>183886</v>
      </c>
      <c r="T1424" s="48">
        <f t="shared" si="290"/>
        <v>0</v>
      </c>
      <c r="U1424" s="48">
        <f t="shared" si="291"/>
        <v>0</v>
      </c>
      <c r="V1424" s="48">
        <f t="shared" si="292"/>
        <v>183886</v>
      </c>
      <c r="W1424" s="48">
        <f t="shared" si="293"/>
        <v>96300</v>
      </c>
      <c r="X1424" s="48">
        <f t="shared" si="294"/>
        <v>1350</v>
      </c>
      <c r="Y1424" s="48">
        <f t="shared" si="295"/>
        <v>2815.36</v>
      </c>
      <c r="Z1424" s="48">
        <f t="shared" si="296"/>
        <v>281.536</v>
      </c>
      <c r="AA1424" s="48">
        <f t="shared" si="297"/>
        <v>2846.3289600000003</v>
      </c>
      <c r="AB1424" s="42">
        <f t="shared" si="298"/>
        <v>287479.22496000002</v>
      </c>
    </row>
    <row r="1425" spans="1:28" x14ac:dyDescent="0.25">
      <c r="A1425" s="41">
        <v>45431</v>
      </c>
      <c r="B1425" s="44" t="str">
        <f t="shared" si="287"/>
        <v>May</v>
      </c>
      <c r="C1425" s="16" t="s">
        <v>59</v>
      </c>
      <c r="D1425" s="16"/>
      <c r="E1425" s="16" t="s">
        <v>30</v>
      </c>
      <c r="F1425" s="16" t="s">
        <v>216</v>
      </c>
      <c r="G1425" s="20" t="str">
        <f>IFERROR(VLOOKUP(F1425,Sheet2!A:F,2,0),"")</f>
        <v>Jugni Saunfi</v>
      </c>
      <c r="H1425" s="44">
        <f>IFERROR(VLOOKUP(F1425,Sheet2!A:G,7,0),"")</f>
        <v>50</v>
      </c>
      <c r="I1425" s="56">
        <f t="shared" si="299"/>
        <v>1350</v>
      </c>
      <c r="J1425" s="17">
        <v>165</v>
      </c>
      <c r="K1425" s="21">
        <v>0</v>
      </c>
      <c r="L1425" s="21">
        <v>300</v>
      </c>
      <c r="M1425" s="21">
        <v>0</v>
      </c>
      <c r="N1425" s="19">
        <f t="shared" si="288"/>
        <v>300</v>
      </c>
      <c r="O1425" s="20">
        <v>1</v>
      </c>
      <c r="P1425" s="20">
        <f>IFERROR(VLOOKUP(F1425,Sheet2!$A:$F,4,0),"")</f>
        <v>919.43</v>
      </c>
      <c r="Q1425" s="20">
        <f>IFERROR(VLOOKUP(F1425,Sheet2!$A:$F,5,0),"")</f>
        <v>948.3</v>
      </c>
      <c r="R1425" s="20">
        <f>IFERROR(VLOOKUP(F1425,Sheet2!$A:$F,6,0),"")</f>
        <v>1030.25</v>
      </c>
      <c r="S1425" s="48">
        <f t="shared" si="289"/>
        <v>0</v>
      </c>
      <c r="T1425" s="48">
        <f t="shared" si="290"/>
        <v>284490</v>
      </c>
      <c r="U1425" s="48">
        <f t="shared" si="291"/>
        <v>0</v>
      </c>
      <c r="V1425" s="48">
        <f t="shared" si="292"/>
        <v>284490</v>
      </c>
      <c r="W1425" s="48">
        <f t="shared" si="293"/>
        <v>144450</v>
      </c>
      <c r="X1425" s="48">
        <f t="shared" si="294"/>
        <v>2025</v>
      </c>
      <c r="Y1425" s="48">
        <f t="shared" si="295"/>
        <v>4309.6499999999996</v>
      </c>
      <c r="Z1425" s="48">
        <f t="shared" si="296"/>
        <v>430.96499999999997</v>
      </c>
      <c r="AA1425" s="48">
        <f t="shared" si="297"/>
        <v>4357.0561500000003</v>
      </c>
      <c r="AB1425" s="42">
        <f t="shared" si="298"/>
        <v>440062.67115000007</v>
      </c>
    </row>
    <row r="1426" spans="1:28" x14ac:dyDescent="0.25">
      <c r="A1426" s="41">
        <v>45431</v>
      </c>
      <c r="B1426" s="44" t="str">
        <f t="shared" si="287"/>
        <v>May</v>
      </c>
      <c r="C1426" s="16" t="s">
        <v>59</v>
      </c>
      <c r="D1426" s="16"/>
      <c r="E1426" s="16" t="s">
        <v>30</v>
      </c>
      <c r="F1426" s="16" t="s">
        <v>216</v>
      </c>
      <c r="G1426" s="20" t="str">
        <f>IFERROR(VLOOKUP(F1426,Sheet2!A:F,2,0),"")</f>
        <v>Jugni Saunfi</v>
      </c>
      <c r="H1426" s="44">
        <f>IFERROR(VLOOKUP(F1426,Sheet2!A:G,7,0),"")</f>
        <v>50</v>
      </c>
      <c r="I1426" s="56">
        <f t="shared" si="299"/>
        <v>1350</v>
      </c>
      <c r="J1426" s="17">
        <v>166</v>
      </c>
      <c r="K1426" s="21">
        <v>0</v>
      </c>
      <c r="L1426" s="21">
        <v>100</v>
      </c>
      <c r="M1426" s="21">
        <v>200</v>
      </c>
      <c r="N1426" s="19">
        <f t="shared" si="288"/>
        <v>300</v>
      </c>
      <c r="O1426" s="20">
        <v>1</v>
      </c>
      <c r="P1426" s="20">
        <f>IFERROR(VLOOKUP(F1426,Sheet2!$A:$F,4,0),"")</f>
        <v>919.43</v>
      </c>
      <c r="Q1426" s="20">
        <f>IFERROR(VLOOKUP(F1426,Sheet2!$A:$F,5,0),"")</f>
        <v>948.3</v>
      </c>
      <c r="R1426" s="20">
        <f>IFERROR(VLOOKUP(F1426,Sheet2!$A:$F,6,0),"")</f>
        <v>1030.25</v>
      </c>
      <c r="S1426" s="48">
        <f t="shared" si="289"/>
        <v>0</v>
      </c>
      <c r="T1426" s="48">
        <f t="shared" si="290"/>
        <v>94830</v>
      </c>
      <c r="U1426" s="48">
        <f t="shared" si="291"/>
        <v>206050</v>
      </c>
      <c r="V1426" s="48">
        <f t="shared" si="292"/>
        <v>300880</v>
      </c>
      <c r="W1426" s="48">
        <f t="shared" si="293"/>
        <v>144450</v>
      </c>
      <c r="X1426" s="48">
        <f t="shared" si="294"/>
        <v>2025</v>
      </c>
      <c r="Y1426" s="48">
        <f t="shared" si="295"/>
        <v>4473.55</v>
      </c>
      <c r="Z1426" s="48">
        <f t="shared" si="296"/>
        <v>447.35500000000002</v>
      </c>
      <c r="AA1426" s="48">
        <f t="shared" si="297"/>
        <v>4522.7590499999997</v>
      </c>
      <c r="AB1426" s="42">
        <f t="shared" si="298"/>
        <v>456798.66404999996</v>
      </c>
    </row>
    <row r="1427" spans="1:28" x14ac:dyDescent="0.25">
      <c r="A1427" s="41">
        <v>45431</v>
      </c>
      <c r="B1427" s="44" t="str">
        <f t="shared" si="287"/>
        <v>May</v>
      </c>
      <c r="C1427" s="16" t="s">
        <v>59</v>
      </c>
      <c r="D1427" s="16"/>
      <c r="E1427" s="16" t="s">
        <v>98</v>
      </c>
      <c r="F1427" s="16" t="s">
        <v>213</v>
      </c>
      <c r="G1427" s="20" t="str">
        <f>IFERROR(VLOOKUP(F1427,Sheet2!A:F,2,0),"")</f>
        <v>Malwa</v>
      </c>
      <c r="H1427" s="44">
        <f>IFERROR(VLOOKUP(F1427,Sheet2!A:G,7,0),"")</f>
        <v>50</v>
      </c>
      <c r="I1427" s="56">
        <f t="shared" si="299"/>
        <v>1350</v>
      </c>
      <c r="J1427" s="17">
        <v>167</v>
      </c>
      <c r="K1427" s="21">
        <v>300</v>
      </c>
      <c r="L1427" s="21">
        <v>0</v>
      </c>
      <c r="M1427" s="21">
        <v>0</v>
      </c>
      <c r="N1427" s="19">
        <f t="shared" si="288"/>
        <v>300</v>
      </c>
      <c r="O1427" s="20">
        <v>1</v>
      </c>
      <c r="P1427" s="20">
        <f>IFERROR(VLOOKUP(F1427,Sheet2!$A:$F,4,0),"")</f>
        <v>919.43</v>
      </c>
      <c r="Q1427" s="20">
        <f>IFERROR(VLOOKUP(F1427,Sheet2!$A:$F,5,0),"")</f>
        <v>948.3</v>
      </c>
      <c r="R1427" s="20">
        <f>IFERROR(VLOOKUP(F1427,Sheet2!$A:$F,6,0),"")</f>
        <v>1030.25</v>
      </c>
      <c r="S1427" s="48">
        <f t="shared" si="289"/>
        <v>275829</v>
      </c>
      <c r="T1427" s="48">
        <f t="shared" si="290"/>
        <v>0</v>
      </c>
      <c r="U1427" s="48">
        <f t="shared" si="291"/>
        <v>0</v>
      </c>
      <c r="V1427" s="48">
        <f t="shared" si="292"/>
        <v>275829</v>
      </c>
      <c r="W1427" s="48">
        <f t="shared" si="293"/>
        <v>144450</v>
      </c>
      <c r="X1427" s="48">
        <f t="shared" si="294"/>
        <v>2025</v>
      </c>
      <c r="Y1427" s="48">
        <f t="shared" si="295"/>
        <v>4223.04</v>
      </c>
      <c r="Z1427" s="48">
        <f t="shared" si="296"/>
        <v>422.30400000000003</v>
      </c>
      <c r="AA1427" s="48">
        <f t="shared" si="297"/>
        <v>4269.4934400000002</v>
      </c>
      <c r="AB1427" s="42">
        <f t="shared" si="298"/>
        <v>431218.83743999997</v>
      </c>
    </row>
    <row r="1428" spans="1:28" x14ac:dyDescent="0.25">
      <c r="A1428" s="41">
        <v>45431</v>
      </c>
      <c r="B1428" s="44" t="str">
        <f t="shared" si="287"/>
        <v>May</v>
      </c>
      <c r="C1428" s="16" t="s">
        <v>59</v>
      </c>
      <c r="D1428" s="16"/>
      <c r="E1428" s="16" t="s">
        <v>98</v>
      </c>
      <c r="F1428" s="16" t="s">
        <v>213</v>
      </c>
      <c r="G1428" s="20" t="str">
        <f>IFERROR(VLOOKUP(F1428,Sheet2!A:F,2,0),"")</f>
        <v>Malwa</v>
      </c>
      <c r="H1428" s="44">
        <f>IFERROR(VLOOKUP(F1428,Sheet2!A:G,7,0),"")</f>
        <v>50</v>
      </c>
      <c r="I1428" s="56">
        <f t="shared" si="299"/>
        <v>1350</v>
      </c>
      <c r="J1428" s="17">
        <v>168</v>
      </c>
      <c r="K1428" s="21">
        <v>300</v>
      </c>
      <c r="L1428" s="21">
        <v>0</v>
      </c>
      <c r="M1428" s="21">
        <v>0</v>
      </c>
      <c r="N1428" s="19">
        <f t="shared" si="288"/>
        <v>300</v>
      </c>
      <c r="O1428" s="20">
        <v>1</v>
      </c>
      <c r="P1428" s="20">
        <f>IFERROR(VLOOKUP(F1428,Sheet2!$A:$F,4,0),"")</f>
        <v>919.43</v>
      </c>
      <c r="Q1428" s="20">
        <f>IFERROR(VLOOKUP(F1428,Sheet2!$A:$F,5,0),"")</f>
        <v>948.3</v>
      </c>
      <c r="R1428" s="20">
        <f>IFERROR(VLOOKUP(F1428,Sheet2!$A:$F,6,0),"")</f>
        <v>1030.25</v>
      </c>
      <c r="S1428" s="48">
        <f t="shared" si="289"/>
        <v>275829</v>
      </c>
      <c r="T1428" s="48">
        <f t="shared" si="290"/>
        <v>0</v>
      </c>
      <c r="U1428" s="48">
        <f t="shared" si="291"/>
        <v>0</v>
      </c>
      <c r="V1428" s="48">
        <f t="shared" si="292"/>
        <v>275829</v>
      </c>
      <c r="W1428" s="48">
        <f t="shared" si="293"/>
        <v>144450</v>
      </c>
      <c r="X1428" s="48">
        <f t="shared" si="294"/>
        <v>2025</v>
      </c>
      <c r="Y1428" s="48">
        <f t="shared" si="295"/>
        <v>4223.04</v>
      </c>
      <c r="Z1428" s="48">
        <f t="shared" si="296"/>
        <v>422.30400000000003</v>
      </c>
      <c r="AA1428" s="48">
        <f t="shared" si="297"/>
        <v>4269.4934400000002</v>
      </c>
      <c r="AB1428" s="42">
        <f t="shared" si="298"/>
        <v>431218.83743999997</v>
      </c>
    </row>
    <row r="1429" spans="1:28" x14ac:dyDescent="0.25">
      <c r="A1429" s="41">
        <v>45431</v>
      </c>
      <c r="B1429" s="44" t="str">
        <f t="shared" si="287"/>
        <v>May</v>
      </c>
      <c r="C1429" s="16" t="s">
        <v>59</v>
      </c>
      <c r="D1429" s="16"/>
      <c r="E1429" s="16" t="s">
        <v>98</v>
      </c>
      <c r="F1429" s="16" t="s">
        <v>213</v>
      </c>
      <c r="G1429" s="20" t="str">
        <f>IFERROR(VLOOKUP(F1429,Sheet2!A:F,2,0),"")</f>
        <v>Malwa</v>
      </c>
      <c r="H1429" s="44">
        <f>IFERROR(VLOOKUP(F1429,Sheet2!A:G,7,0),"")</f>
        <v>50</v>
      </c>
      <c r="I1429" s="56">
        <f t="shared" si="299"/>
        <v>1350</v>
      </c>
      <c r="J1429" s="17">
        <v>169</v>
      </c>
      <c r="K1429" s="21">
        <v>0</v>
      </c>
      <c r="L1429" s="21">
        <v>300</v>
      </c>
      <c r="M1429" s="21">
        <v>0</v>
      </c>
      <c r="N1429" s="19">
        <f t="shared" si="288"/>
        <v>300</v>
      </c>
      <c r="O1429" s="20">
        <v>1</v>
      </c>
      <c r="P1429" s="20">
        <f>IFERROR(VLOOKUP(F1429,Sheet2!$A:$F,4,0),"")</f>
        <v>919.43</v>
      </c>
      <c r="Q1429" s="20">
        <f>IFERROR(VLOOKUP(F1429,Sheet2!$A:$F,5,0),"")</f>
        <v>948.3</v>
      </c>
      <c r="R1429" s="20">
        <f>IFERROR(VLOOKUP(F1429,Sheet2!$A:$F,6,0),"")</f>
        <v>1030.25</v>
      </c>
      <c r="S1429" s="48">
        <f t="shared" si="289"/>
        <v>0</v>
      </c>
      <c r="T1429" s="48">
        <f t="shared" si="290"/>
        <v>284490</v>
      </c>
      <c r="U1429" s="48">
        <f t="shared" si="291"/>
        <v>0</v>
      </c>
      <c r="V1429" s="48">
        <f t="shared" si="292"/>
        <v>284490</v>
      </c>
      <c r="W1429" s="48">
        <f t="shared" si="293"/>
        <v>144450</v>
      </c>
      <c r="X1429" s="48">
        <f t="shared" si="294"/>
        <v>2025</v>
      </c>
      <c r="Y1429" s="48">
        <f t="shared" si="295"/>
        <v>4309.6499999999996</v>
      </c>
      <c r="Z1429" s="48">
        <f t="shared" si="296"/>
        <v>430.96499999999997</v>
      </c>
      <c r="AA1429" s="48">
        <f t="shared" si="297"/>
        <v>4357.0561500000003</v>
      </c>
      <c r="AB1429" s="42">
        <f t="shared" si="298"/>
        <v>440062.67115000007</v>
      </c>
    </row>
    <row r="1430" spans="1:28" x14ac:dyDescent="0.25">
      <c r="A1430" s="41">
        <v>45431</v>
      </c>
      <c r="B1430" s="44" t="str">
        <f t="shared" si="287"/>
        <v>May</v>
      </c>
      <c r="C1430" s="16" t="s">
        <v>59</v>
      </c>
      <c r="D1430" s="16"/>
      <c r="E1430" s="16" t="s">
        <v>98</v>
      </c>
      <c r="F1430" s="16" t="s">
        <v>213</v>
      </c>
      <c r="G1430" s="20" t="str">
        <f>IFERROR(VLOOKUP(F1430,Sheet2!A:F,2,0),"")</f>
        <v>Malwa</v>
      </c>
      <c r="H1430" s="44">
        <f>IFERROR(VLOOKUP(F1430,Sheet2!A:G,7,0),"")</f>
        <v>50</v>
      </c>
      <c r="I1430" s="56">
        <f t="shared" si="299"/>
        <v>1350</v>
      </c>
      <c r="J1430" s="17">
        <v>170</v>
      </c>
      <c r="K1430" s="21">
        <v>0</v>
      </c>
      <c r="L1430" s="21">
        <v>0</v>
      </c>
      <c r="M1430" s="21">
        <v>300</v>
      </c>
      <c r="N1430" s="19">
        <f t="shared" si="288"/>
        <v>300</v>
      </c>
      <c r="O1430" s="20">
        <v>1</v>
      </c>
      <c r="P1430" s="20">
        <f>IFERROR(VLOOKUP(F1430,Sheet2!$A:$F,4,0),"")</f>
        <v>919.43</v>
      </c>
      <c r="Q1430" s="20">
        <f>IFERROR(VLOOKUP(F1430,Sheet2!$A:$F,5,0),"")</f>
        <v>948.3</v>
      </c>
      <c r="R1430" s="20">
        <f>IFERROR(VLOOKUP(F1430,Sheet2!$A:$F,6,0),"")</f>
        <v>1030.25</v>
      </c>
      <c r="S1430" s="48">
        <f t="shared" si="289"/>
        <v>0</v>
      </c>
      <c r="T1430" s="48">
        <f t="shared" si="290"/>
        <v>0</v>
      </c>
      <c r="U1430" s="48">
        <f t="shared" si="291"/>
        <v>309075</v>
      </c>
      <c r="V1430" s="48">
        <f t="shared" si="292"/>
        <v>309075</v>
      </c>
      <c r="W1430" s="48">
        <f t="shared" si="293"/>
        <v>144450</v>
      </c>
      <c r="X1430" s="48">
        <f t="shared" si="294"/>
        <v>2025</v>
      </c>
      <c r="Y1430" s="48">
        <f t="shared" si="295"/>
        <v>4555.5</v>
      </c>
      <c r="Z1430" s="48">
        <f t="shared" si="296"/>
        <v>455.55</v>
      </c>
      <c r="AA1430" s="48">
        <f t="shared" si="297"/>
        <v>4605.6104999999998</v>
      </c>
      <c r="AB1430" s="42">
        <f t="shared" si="298"/>
        <v>465166.6605</v>
      </c>
    </row>
    <row r="1431" spans="1:28" x14ac:dyDescent="0.25">
      <c r="A1431" s="41">
        <v>45431</v>
      </c>
      <c r="B1431" s="44" t="str">
        <f t="shared" si="287"/>
        <v>May</v>
      </c>
      <c r="C1431" s="16" t="s">
        <v>59</v>
      </c>
      <c r="D1431" s="16"/>
      <c r="E1431" s="16" t="s">
        <v>98</v>
      </c>
      <c r="F1431" s="16" t="s">
        <v>213</v>
      </c>
      <c r="G1431" s="20" t="str">
        <f>IFERROR(VLOOKUP(F1431,Sheet2!A:F,2,0),"")</f>
        <v>Malwa</v>
      </c>
      <c r="H1431" s="44">
        <f>IFERROR(VLOOKUP(F1431,Sheet2!A:G,7,0),"")</f>
        <v>50</v>
      </c>
      <c r="I1431" s="56">
        <f t="shared" si="299"/>
        <v>900</v>
      </c>
      <c r="J1431" s="17">
        <v>171</v>
      </c>
      <c r="K1431" s="21">
        <v>0</v>
      </c>
      <c r="L1431" s="21">
        <v>100</v>
      </c>
      <c r="M1431" s="21">
        <v>100</v>
      </c>
      <c r="N1431" s="19">
        <f t="shared" si="288"/>
        <v>200</v>
      </c>
      <c r="O1431" s="20">
        <v>1</v>
      </c>
      <c r="P1431" s="20">
        <f>IFERROR(VLOOKUP(F1431,Sheet2!$A:$F,4,0),"")</f>
        <v>919.43</v>
      </c>
      <c r="Q1431" s="20">
        <f>IFERROR(VLOOKUP(F1431,Sheet2!$A:$F,5,0),"")</f>
        <v>948.3</v>
      </c>
      <c r="R1431" s="20">
        <f>IFERROR(VLOOKUP(F1431,Sheet2!$A:$F,6,0),"")</f>
        <v>1030.25</v>
      </c>
      <c r="S1431" s="48">
        <f t="shared" si="289"/>
        <v>0</v>
      </c>
      <c r="T1431" s="48">
        <f t="shared" si="290"/>
        <v>94830</v>
      </c>
      <c r="U1431" s="48">
        <f t="shared" si="291"/>
        <v>103025</v>
      </c>
      <c r="V1431" s="48">
        <f t="shared" si="292"/>
        <v>197855</v>
      </c>
      <c r="W1431" s="48">
        <f t="shared" si="293"/>
        <v>96300</v>
      </c>
      <c r="X1431" s="48">
        <f t="shared" si="294"/>
        <v>1350</v>
      </c>
      <c r="Y1431" s="48">
        <f t="shared" si="295"/>
        <v>2955.05</v>
      </c>
      <c r="Z1431" s="48">
        <f t="shared" si="296"/>
        <v>295.50500000000005</v>
      </c>
      <c r="AA1431" s="48">
        <f t="shared" si="297"/>
        <v>2987.55555</v>
      </c>
      <c r="AB1431" s="42">
        <f t="shared" si="298"/>
        <v>301743.11054999998</v>
      </c>
    </row>
    <row r="1432" spans="1:28" x14ac:dyDescent="0.25">
      <c r="A1432" s="41">
        <v>45432</v>
      </c>
      <c r="B1432" s="44" t="str">
        <f t="shared" si="287"/>
        <v>May</v>
      </c>
      <c r="C1432" s="16" t="s">
        <v>26</v>
      </c>
      <c r="D1432" s="16"/>
      <c r="E1432" s="16" t="s">
        <v>39</v>
      </c>
      <c r="F1432" s="16" t="s">
        <v>216</v>
      </c>
      <c r="G1432" s="20" t="str">
        <f>IFERROR(VLOOKUP(F1432,Sheet2!A:F,2,0),"")</f>
        <v>Jugni Saunfi</v>
      </c>
      <c r="H1432" s="44">
        <f>IFERROR(VLOOKUP(F1432,Sheet2!A:G,7,0),"")</f>
        <v>50</v>
      </c>
      <c r="I1432" s="56">
        <f t="shared" si="299"/>
        <v>3600</v>
      </c>
      <c r="J1432" s="17">
        <v>172</v>
      </c>
      <c r="K1432" s="21">
        <v>700</v>
      </c>
      <c r="L1432" s="21">
        <v>100</v>
      </c>
      <c r="M1432" s="21">
        <v>0</v>
      </c>
      <c r="N1432" s="19">
        <f t="shared" si="288"/>
        <v>800</v>
      </c>
      <c r="O1432" s="20">
        <v>1</v>
      </c>
      <c r="P1432" s="20">
        <f>IFERROR(VLOOKUP(F1432,Sheet2!$A:$F,4,0),"")</f>
        <v>919.43</v>
      </c>
      <c r="Q1432" s="20">
        <f>IFERROR(VLOOKUP(F1432,Sheet2!$A:$F,5,0),"")</f>
        <v>948.3</v>
      </c>
      <c r="R1432" s="20">
        <f>IFERROR(VLOOKUP(F1432,Sheet2!$A:$F,6,0),"")</f>
        <v>1030.25</v>
      </c>
      <c r="S1432" s="48">
        <f t="shared" si="289"/>
        <v>643601</v>
      </c>
      <c r="T1432" s="48">
        <f t="shared" si="290"/>
        <v>94830</v>
      </c>
      <c r="U1432" s="48">
        <f t="shared" si="291"/>
        <v>0</v>
      </c>
      <c r="V1432" s="48">
        <f t="shared" si="292"/>
        <v>738431</v>
      </c>
      <c r="W1432" s="48">
        <f t="shared" si="293"/>
        <v>385200</v>
      </c>
      <c r="X1432" s="48">
        <f t="shared" si="294"/>
        <v>5400</v>
      </c>
      <c r="Y1432" s="48">
        <f t="shared" si="295"/>
        <v>11290.31</v>
      </c>
      <c r="Z1432" s="48">
        <f t="shared" si="296"/>
        <v>1129.0309999999999</v>
      </c>
      <c r="AA1432" s="48">
        <f t="shared" si="297"/>
        <v>11414.503410000001</v>
      </c>
      <c r="AB1432" s="42">
        <f t="shared" si="298"/>
        <v>1152864.8444099999</v>
      </c>
    </row>
    <row r="1433" spans="1:28" x14ac:dyDescent="0.25">
      <c r="A1433" s="41">
        <v>45432</v>
      </c>
      <c r="B1433" s="44" t="str">
        <f t="shared" si="287"/>
        <v>May</v>
      </c>
      <c r="C1433" s="16" t="s">
        <v>26</v>
      </c>
      <c r="D1433" s="16"/>
      <c r="E1433" s="16" t="s">
        <v>39</v>
      </c>
      <c r="F1433" s="16" t="s">
        <v>222</v>
      </c>
      <c r="G1433" s="20" t="str">
        <f>IFERROR(VLOOKUP(F1433,Sheet2!A:F,2,0),"")</f>
        <v>Khasa Santra</v>
      </c>
      <c r="H1433" s="44">
        <f>IFERROR(VLOOKUP(F1433,Sheet2!A:G,7,0),"")</f>
        <v>50</v>
      </c>
      <c r="I1433" s="56">
        <f t="shared" si="299"/>
        <v>1350</v>
      </c>
      <c r="J1433" s="17">
        <v>173</v>
      </c>
      <c r="K1433" s="21">
        <v>200</v>
      </c>
      <c r="L1433" s="21">
        <v>100</v>
      </c>
      <c r="M1433" s="21">
        <v>0</v>
      </c>
      <c r="N1433" s="19">
        <f t="shared" si="288"/>
        <v>300</v>
      </c>
      <c r="O1433" s="20">
        <v>1</v>
      </c>
      <c r="P1433" s="20">
        <f>IFERROR(VLOOKUP(F1433,Sheet2!$A:$F,4,0),"")</f>
        <v>919.43</v>
      </c>
      <c r="Q1433" s="20">
        <f>IFERROR(VLOOKUP(F1433,Sheet2!$A:$F,5,0),"")</f>
        <v>948.3</v>
      </c>
      <c r="R1433" s="20">
        <f>IFERROR(VLOOKUP(F1433,Sheet2!$A:$F,6,0),"")</f>
        <v>1030.25</v>
      </c>
      <c r="S1433" s="48">
        <f t="shared" si="289"/>
        <v>183886</v>
      </c>
      <c r="T1433" s="48">
        <f t="shared" si="290"/>
        <v>94830</v>
      </c>
      <c r="U1433" s="48">
        <f t="shared" si="291"/>
        <v>0</v>
      </c>
      <c r="V1433" s="48">
        <f t="shared" si="292"/>
        <v>278716</v>
      </c>
      <c r="W1433" s="48">
        <f t="shared" si="293"/>
        <v>144450</v>
      </c>
      <c r="X1433" s="48">
        <f t="shared" si="294"/>
        <v>2025</v>
      </c>
      <c r="Y1433" s="48">
        <f t="shared" si="295"/>
        <v>4251.91</v>
      </c>
      <c r="Z1433" s="48">
        <f t="shared" si="296"/>
        <v>425.19100000000003</v>
      </c>
      <c r="AA1433" s="48">
        <f t="shared" si="297"/>
        <v>4298.6810099999993</v>
      </c>
      <c r="AB1433" s="42">
        <f t="shared" si="298"/>
        <v>434166.78200999997</v>
      </c>
    </row>
    <row r="1434" spans="1:28" x14ac:dyDescent="0.25">
      <c r="A1434" s="41">
        <v>45432</v>
      </c>
      <c r="B1434" s="44" t="str">
        <f t="shared" si="287"/>
        <v>May</v>
      </c>
      <c r="C1434" s="16" t="s">
        <v>26</v>
      </c>
      <c r="D1434" s="16"/>
      <c r="E1434" s="16" t="s">
        <v>39</v>
      </c>
      <c r="F1434" s="16" t="s">
        <v>213</v>
      </c>
      <c r="G1434" s="20" t="str">
        <f>IFERROR(VLOOKUP(F1434,Sheet2!A:F,2,0),"")</f>
        <v>Malwa</v>
      </c>
      <c r="H1434" s="44">
        <f>IFERROR(VLOOKUP(F1434,Sheet2!A:G,7,0),"")</f>
        <v>50</v>
      </c>
      <c r="I1434" s="56">
        <f t="shared" si="299"/>
        <v>1350</v>
      </c>
      <c r="J1434" s="17">
        <v>173</v>
      </c>
      <c r="K1434" s="21">
        <v>200</v>
      </c>
      <c r="L1434" s="21">
        <v>100</v>
      </c>
      <c r="M1434" s="21">
        <v>0</v>
      </c>
      <c r="N1434" s="19">
        <f t="shared" si="288"/>
        <v>300</v>
      </c>
      <c r="O1434" s="20">
        <v>1</v>
      </c>
      <c r="P1434" s="20">
        <f>IFERROR(VLOOKUP(F1434,Sheet2!$A:$F,4,0),"")</f>
        <v>919.43</v>
      </c>
      <c r="Q1434" s="20">
        <f>IFERROR(VLOOKUP(F1434,Sheet2!$A:$F,5,0),"")</f>
        <v>948.3</v>
      </c>
      <c r="R1434" s="20">
        <f>IFERROR(VLOOKUP(F1434,Sheet2!$A:$F,6,0),"")</f>
        <v>1030.25</v>
      </c>
      <c r="S1434" s="48">
        <f t="shared" si="289"/>
        <v>183886</v>
      </c>
      <c r="T1434" s="48">
        <f t="shared" si="290"/>
        <v>94830</v>
      </c>
      <c r="U1434" s="48">
        <f t="shared" si="291"/>
        <v>0</v>
      </c>
      <c r="V1434" s="48">
        <f t="shared" si="292"/>
        <v>278716</v>
      </c>
      <c r="W1434" s="48">
        <f t="shared" si="293"/>
        <v>144450</v>
      </c>
      <c r="X1434" s="48">
        <f t="shared" si="294"/>
        <v>2025</v>
      </c>
      <c r="Y1434" s="48">
        <f t="shared" si="295"/>
        <v>4251.91</v>
      </c>
      <c r="Z1434" s="48">
        <f t="shared" si="296"/>
        <v>425.19100000000003</v>
      </c>
      <c r="AA1434" s="48">
        <f t="shared" si="297"/>
        <v>4298.6810099999993</v>
      </c>
      <c r="AB1434" s="42">
        <f t="shared" si="298"/>
        <v>434166.78200999997</v>
      </c>
    </row>
    <row r="1435" spans="1:28" x14ac:dyDescent="0.25">
      <c r="A1435" s="41">
        <v>45432</v>
      </c>
      <c r="B1435" s="44" t="str">
        <f t="shared" si="287"/>
        <v>May</v>
      </c>
      <c r="C1435" s="16" t="s">
        <v>26</v>
      </c>
      <c r="D1435" s="16"/>
      <c r="E1435" s="16" t="s">
        <v>134</v>
      </c>
      <c r="F1435" s="16" t="s">
        <v>213</v>
      </c>
      <c r="G1435" s="20" t="str">
        <f>IFERROR(VLOOKUP(F1435,Sheet2!A:F,2,0),"")</f>
        <v>Malwa</v>
      </c>
      <c r="H1435" s="44">
        <f>IFERROR(VLOOKUP(F1435,Sheet2!A:G,7,0),"")</f>
        <v>50</v>
      </c>
      <c r="I1435" s="56">
        <f t="shared" si="299"/>
        <v>3150</v>
      </c>
      <c r="J1435" s="17">
        <v>174</v>
      </c>
      <c r="K1435" s="21">
        <v>700</v>
      </c>
      <c r="L1435" s="21">
        <v>0</v>
      </c>
      <c r="M1435" s="21">
        <v>0</v>
      </c>
      <c r="N1435" s="19">
        <f t="shared" si="288"/>
        <v>700</v>
      </c>
      <c r="O1435" s="20">
        <v>1</v>
      </c>
      <c r="P1435" s="20">
        <f>IFERROR(VLOOKUP(F1435,Sheet2!$A:$F,4,0),"")</f>
        <v>919.43</v>
      </c>
      <c r="Q1435" s="20">
        <f>IFERROR(VLOOKUP(F1435,Sheet2!$A:$F,5,0),"")</f>
        <v>948.3</v>
      </c>
      <c r="R1435" s="20">
        <f>IFERROR(VLOOKUP(F1435,Sheet2!$A:$F,6,0),"")</f>
        <v>1030.25</v>
      </c>
      <c r="S1435" s="48">
        <f t="shared" si="289"/>
        <v>643601</v>
      </c>
      <c r="T1435" s="48">
        <f t="shared" si="290"/>
        <v>0</v>
      </c>
      <c r="U1435" s="48">
        <f t="shared" si="291"/>
        <v>0</v>
      </c>
      <c r="V1435" s="48">
        <f t="shared" si="292"/>
        <v>643601</v>
      </c>
      <c r="W1435" s="48">
        <f t="shared" si="293"/>
        <v>337050</v>
      </c>
      <c r="X1435" s="48">
        <f t="shared" si="294"/>
        <v>4725</v>
      </c>
      <c r="Y1435" s="48">
        <f t="shared" si="295"/>
        <v>9853.76</v>
      </c>
      <c r="Z1435" s="48">
        <f t="shared" si="296"/>
        <v>985.37600000000009</v>
      </c>
      <c r="AA1435" s="48">
        <f t="shared" si="297"/>
        <v>9962.1513600000017</v>
      </c>
      <c r="AB1435" s="42">
        <f t="shared" si="298"/>
        <v>1006177.2873600001</v>
      </c>
    </row>
    <row r="1436" spans="1:28" x14ac:dyDescent="0.25">
      <c r="A1436" s="41">
        <v>45432</v>
      </c>
      <c r="B1436" s="44" t="str">
        <f t="shared" si="287"/>
        <v>May</v>
      </c>
      <c r="C1436" s="16" t="s">
        <v>26</v>
      </c>
      <c r="D1436" s="16"/>
      <c r="E1436" s="16" t="s">
        <v>134</v>
      </c>
      <c r="F1436" s="16" t="s">
        <v>213</v>
      </c>
      <c r="G1436" s="20" t="str">
        <f>IFERROR(VLOOKUP(F1436,Sheet2!A:F,2,0),"")</f>
        <v>Malwa</v>
      </c>
      <c r="H1436" s="44">
        <f>IFERROR(VLOOKUP(F1436,Sheet2!A:G,7,0),"")</f>
        <v>50</v>
      </c>
      <c r="I1436" s="56">
        <f t="shared" si="299"/>
        <v>3150</v>
      </c>
      <c r="J1436" s="17">
        <v>175</v>
      </c>
      <c r="K1436" s="21">
        <v>700</v>
      </c>
      <c r="L1436" s="21">
        <v>0</v>
      </c>
      <c r="M1436" s="21">
        <v>0</v>
      </c>
      <c r="N1436" s="19">
        <f t="shared" si="288"/>
        <v>700</v>
      </c>
      <c r="O1436" s="20">
        <v>1</v>
      </c>
      <c r="P1436" s="20">
        <f>IFERROR(VLOOKUP(F1436,Sheet2!$A:$F,4,0),"")</f>
        <v>919.43</v>
      </c>
      <c r="Q1436" s="20">
        <f>IFERROR(VLOOKUP(F1436,Sheet2!$A:$F,5,0),"")</f>
        <v>948.3</v>
      </c>
      <c r="R1436" s="20">
        <f>IFERROR(VLOOKUP(F1436,Sheet2!$A:$F,6,0),"")</f>
        <v>1030.25</v>
      </c>
      <c r="S1436" s="48">
        <f t="shared" si="289"/>
        <v>643601</v>
      </c>
      <c r="T1436" s="48">
        <f t="shared" si="290"/>
        <v>0</v>
      </c>
      <c r="U1436" s="48">
        <f t="shared" si="291"/>
        <v>0</v>
      </c>
      <c r="V1436" s="48">
        <f t="shared" si="292"/>
        <v>643601</v>
      </c>
      <c r="W1436" s="48">
        <f t="shared" si="293"/>
        <v>337050</v>
      </c>
      <c r="X1436" s="48">
        <f t="shared" si="294"/>
        <v>4725</v>
      </c>
      <c r="Y1436" s="48">
        <f t="shared" si="295"/>
        <v>9853.76</v>
      </c>
      <c r="Z1436" s="48">
        <f t="shared" si="296"/>
        <v>985.37600000000009</v>
      </c>
      <c r="AA1436" s="48">
        <f t="shared" si="297"/>
        <v>9962.1513600000017</v>
      </c>
      <c r="AB1436" s="42">
        <f t="shared" si="298"/>
        <v>1006177.2873600001</v>
      </c>
    </row>
    <row r="1437" spans="1:28" x14ac:dyDescent="0.25">
      <c r="A1437" s="41">
        <v>45432</v>
      </c>
      <c r="B1437" s="44" t="str">
        <f t="shared" si="287"/>
        <v>May</v>
      </c>
      <c r="C1437" s="16" t="s">
        <v>26</v>
      </c>
      <c r="D1437" s="16"/>
      <c r="E1437" s="16" t="s">
        <v>132</v>
      </c>
      <c r="F1437" s="16" t="s">
        <v>213</v>
      </c>
      <c r="G1437" s="20" t="str">
        <f>IFERROR(VLOOKUP(F1437,Sheet2!A:F,2,0),"")</f>
        <v>Malwa</v>
      </c>
      <c r="H1437" s="44">
        <f>IFERROR(VLOOKUP(F1437,Sheet2!A:G,7,0),"")</f>
        <v>50</v>
      </c>
      <c r="I1437" s="56">
        <f t="shared" si="299"/>
        <v>3150</v>
      </c>
      <c r="J1437" s="17">
        <v>176</v>
      </c>
      <c r="K1437" s="21">
        <v>700</v>
      </c>
      <c r="L1437" s="21">
        <v>0</v>
      </c>
      <c r="M1437" s="21">
        <v>0</v>
      </c>
      <c r="N1437" s="19">
        <f t="shared" si="288"/>
        <v>700</v>
      </c>
      <c r="O1437" s="20">
        <v>1</v>
      </c>
      <c r="P1437" s="20">
        <f>IFERROR(VLOOKUP(F1437,Sheet2!$A:$F,4,0),"")</f>
        <v>919.43</v>
      </c>
      <c r="Q1437" s="20">
        <f>IFERROR(VLOOKUP(F1437,Sheet2!$A:$F,5,0),"")</f>
        <v>948.3</v>
      </c>
      <c r="R1437" s="20">
        <f>IFERROR(VLOOKUP(F1437,Sheet2!$A:$F,6,0),"")</f>
        <v>1030.25</v>
      </c>
      <c r="S1437" s="48">
        <f t="shared" si="289"/>
        <v>643601</v>
      </c>
      <c r="T1437" s="48">
        <f t="shared" si="290"/>
        <v>0</v>
      </c>
      <c r="U1437" s="48">
        <f t="shared" si="291"/>
        <v>0</v>
      </c>
      <c r="V1437" s="48">
        <f t="shared" si="292"/>
        <v>643601</v>
      </c>
      <c r="W1437" s="48">
        <f t="shared" si="293"/>
        <v>337050</v>
      </c>
      <c r="X1437" s="48">
        <f t="shared" si="294"/>
        <v>4725</v>
      </c>
      <c r="Y1437" s="48">
        <f t="shared" si="295"/>
        <v>9853.76</v>
      </c>
      <c r="Z1437" s="48">
        <f t="shared" si="296"/>
        <v>985.37600000000009</v>
      </c>
      <c r="AA1437" s="48">
        <f t="shared" si="297"/>
        <v>9962.1513600000017</v>
      </c>
      <c r="AB1437" s="42">
        <f t="shared" si="298"/>
        <v>1006177.2873600001</v>
      </c>
    </row>
    <row r="1438" spans="1:28" x14ac:dyDescent="0.25">
      <c r="A1438" s="41">
        <v>45432</v>
      </c>
      <c r="B1438" s="44" t="str">
        <f t="shared" si="287"/>
        <v>May</v>
      </c>
      <c r="C1438" s="16" t="s">
        <v>26</v>
      </c>
      <c r="D1438" s="16"/>
      <c r="E1438" s="16" t="s">
        <v>132</v>
      </c>
      <c r="F1438" s="16" t="s">
        <v>213</v>
      </c>
      <c r="G1438" s="20" t="str">
        <f>IFERROR(VLOOKUP(F1438,Sheet2!A:F,2,0),"")</f>
        <v>Malwa</v>
      </c>
      <c r="H1438" s="44">
        <f>IFERROR(VLOOKUP(F1438,Sheet2!A:G,7,0),"")</f>
        <v>50</v>
      </c>
      <c r="I1438" s="56">
        <f t="shared" si="299"/>
        <v>3150</v>
      </c>
      <c r="J1438" s="17">
        <v>177</v>
      </c>
      <c r="K1438" s="21">
        <v>700</v>
      </c>
      <c r="L1438" s="21">
        <v>0</v>
      </c>
      <c r="M1438" s="21">
        <v>0</v>
      </c>
      <c r="N1438" s="19">
        <f t="shared" si="288"/>
        <v>700</v>
      </c>
      <c r="O1438" s="20">
        <v>1</v>
      </c>
      <c r="P1438" s="20">
        <f>IFERROR(VLOOKUP(F1438,Sheet2!$A:$F,4,0),"")</f>
        <v>919.43</v>
      </c>
      <c r="Q1438" s="20">
        <f>IFERROR(VLOOKUP(F1438,Sheet2!$A:$F,5,0),"")</f>
        <v>948.3</v>
      </c>
      <c r="R1438" s="20">
        <f>IFERROR(VLOOKUP(F1438,Sheet2!$A:$F,6,0),"")</f>
        <v>1030.25</v>
      </c>
      <c r="S1438" s="48">
        <f t="shared" si="289"/>
        <v>643601</v>
      </c>
      <c r="T1438" s="48">
        <f t="shared" si="290"/>
        <v>0</v>
      </c>
      <c r="U1438" s="48">
        <f t="shared" si="291"/>
        <v>0</v>
      </c>
      <c r="V1438" s="48">
        <f t="shared" si="292"/>
        <v>643601</v>
      </c>
      <c r="W1438" s="48">
        <f t="shared" si="293"/>
        <v>337050</v>
      </c>
      <c r="X1438" s="48">
        <f t="shared" si="294"/>
        <v>4725</v>
      </c>
      <c r="Y1438" s="48">
        <f t="shared" si="295"/>
        <v>9853.76</v>
      </c>
      <c r="Z1438" s="48">
        <f t="shared" si="296"/>
        <v>985.37600000000009</v>
      </c>
      <c r="AA1438" s="48">
        <f t="shared" si="297"/>
        <v>9962.1513600000017</v>
      </c>
      <c r="AB1438" s="42">
        <f t="shared" si="298"/>
        <v>1006177.2873600001</v>
      </c>
    </row>
    <row r="1439" spans="1:28" x14ac:dyDescent="0.25">
      <c r="A1439" s="41">
        <v>45432</v>
      </c>
      <c r="B1439" s="44" t="str">
        <f t="shared" si="287"/>
        <v>May</v>
      </c>
      <c r="C1439" s="16" t="s">
        <v>26</v>
      </c>
      <c r="D1439" s="16"/>
      <c r="E1439" s="16" t="s">
        <v>132</v>
      </c>
      <c r="F1439" s="16" t="s">
        <v>213</v>
      </c>
      <c r="G1439" s="20" t="str">
        <f>IFERROR(VLOOKUP(F1439,Sheet2!A:F,2,0),"")</f>
        <v>Malwa</v>
      </c>
      <c r="H1439" s="44">
        <f>IFERROR(VLOOKUP(F1439,Sheet2!A:G,7,0),"")</f>
        <v>50</v>
      </c>
      <c r="I1439" s="56">
        <f t="shared" si="299"/>
        <v>3600</v>
      </c>
      <c r="J1439" s="17">
        <v>178</v>
      </c>
      <c r="K1439" s="21">
        <v>400</v>
      </c>
      <c r="L1439" s="21">
        <v>200</v>
      </c>
      <c r="M1439" s="21">
        <v>200</v>
      </c>
      <c r="N1439" s="19">
        <f t="shared" si="288"/>
        <v>800</v>
      </c>
      <c r="O1439" s="20">
        <v>1</v>
      </c>
      <c r="P1439" s="20">
        <f>IFERROR(VLOOKUP(F1439,Sheet2!$A:$F,4,0),"")</f>
        <v>919.43</v>
      </c>
      <c r="Q1439" s="20">
        <f>IFERROR(VLOOKUP(F1439,Sheet2!$A:$F,5,0),"")</f>
        <v>948.3</v>
      </c>
      <c r="R1439" s="20">
        <f>IFERROR(VLOOKUP(F1439,Sheet2!$A:$F,6,0),"")</f>
        <v>1030.25</v>
      </c>
      <c r="S1439" s="48">
        <f t="shared" si="289"/>
        <v>367772</v>
      </c>
      <c r="T1439" s="48">
        <f t="shared" si="290"/>
        <v>189660</v>
      </c>
      <c r="U1439" s="48">
        <f t="shared" si="291"/>
        <v>206050</v>
      </c>
      <c r="V1439" s="48">
        <f t="shared" si="292"/>
        <v>763482</v>
      </c>
      <c r="W1439" s="48">
        <f t="shared" si="293"/>
        <v>385200</v>
      </c>
      <c r="X1439" s="48">
        <f t="shared" si="294"/>
        <v>5400</v>
      </c>
      <c r="Y1439" s="48">
        <f t="shared" si="295"/>
        <v>11540.82</v>
      </c>
      <c r="Z1439" s="48">
        <f t="shared" si="296"/>
        <v>1154.0820000000001</v>
      </c>
      <c r="AA1439" s="48">
        <f t="shared" si="297"/>
        <v>11667.76902</v>
      </c>
      <c r="AB1439" s="42">
        <f t="shared" si="298"/>
        <v>1178444.67102</v>
      </c>
    </row>
    <row r="1440" spans="1:28" x14ac:dyDescent="0.25">
      <c r="A1440" s="41">
        <v>45432</v>
      </c>
      <c r="B1440" s="44" t="str">
        <f t="shared" si="287"/>
        <v>May</v>
      </c>
      <c r="C1440" s="16" t="s">
        <v>26</v>
      </c>
      <c r="D1440" s="16"/>
      <c r="E1440" s="16" t="s">
        <v>132</v>
      </c>
      <c r="F1440" s="16" t="s">
        <v>213</v>
      </c>
      <c r="G1440" s="20" t="str">
        <f>IFERROR(VLOOKUP(F1440,Sheet2!A:F,2,0),"")</f>
        <v>Malwa</v>
      </c>
      <c r="H1440" s="44">
        <f>IFERROR(VLOOKUP(F1440,Sheet2!A:G,7,0),"")</f>
        <v>50</v>
      </c>
      <c r="I1440" s="56">
        <f t="shared" si="299"/>
        <v>2700</v>
      </c>
      <c r="J1440" s="17">
        <v>179</v>
      </c>
      <c r="K1440" s="21">
        <v>600</v>
      </c>
      <c r="L1440" s="21">
        <v>0</v>
      </c>
      <c r="M1440" s="21">
        <v>0</v>
      </c>
      <c r="N1440" s="19">
        <f t="shared" si="288"/>
        <v>600</v>
      </c>
      <c r="O1440" s="20">
        <v>1</v>
      </c>
      <c r="P1440" s="20">
        <f>IFERROR(VLOOKUP(F1440,Sheet2!$A:$F,4,0),"")</f>
        <v>919.43</v>
      </c>
      <c r="Q1440" s="20">
        <f>IFERROR(VLOOKUP(F1440,Sheet2!$A:$F,5,0),"")</f>
        <v>948.3</v>
      </c>
      <c r="R1440" s="20">
        <f>IFERROR(VLOOKUP(F1440,Sheet2!$A:$F,6,0),"")</f>
        <v>1030.25</v>
      </c>
      <c r="S1440" s="48">
        <f t="shared" si="289"/>
        <v>551658</v>
      </c>
      <c r="T1440" s="48">
        <f t="shared" si="290"/>
        <v>0</v>
      </c>
      <c r="U1440" s="48">
        <f t="shared" si="291"/>
        <v>0</v>
      </c>
      <c r="V1440" s="48">
        <f t="shared" si="292"/>
        <v>551658</v>
      </c>
      <c r="W1440" s="48">
        <f t="shared" si="293"/>
        <v>288900</v>
      </c>
      <c r="X1440" s="48">
        <f t="shared" si="294"/>
        <v>4050</v>
      </c>
      <c r="Y1440" s="48">
        <f t="shared" si="295"/>
        <v>8446.08</v>
      </c>
      <c r="Z1440" s="48">
        <f t="shared" si="296"/>
        <v>844.60800000000006</v>
      </c>
      <c r="AA1440" s="48">
        <f t="shared" si="297"/>
        <v>8538.9868800000004</v>
      </c>
      <c r="AB1440" s="42">
        <f t="shared" si="298"/>
        <v>862437.67487999995</v>
      </c>
    </row>
    <row r="1441" spans="1:28" x14ac:dyDescent="0.25">
      <c r="A1441" s="41">
        <v>45432</v>
      </c>
      <c r="B1441" s="44" t="str">
        <f t="shared" si="287"/>
        <v>May</v>
      </c>
      <c r="C1441" s="16" t="s">
        <v>60</v>
      </c>
      <c r="D1441" s="16"/>
      <c r="E1441" s="16" t="s">
        <v>90</v>
      </c>
      <c r="F1441" s="16" t="s">
        <v>213</v>
      </c>
      <c r="G1441" s="20" t="str">
        <f>IFERROR(VLOOKUP(F1441,Sheet2!A:F,2,0),"")</f>
        <v>Malwa</v>
      </c>
      <c r="H1441" s="44">
        <f>IFERROR(VLOOKUP(F1441,Sheet2!A:G,7,0),"")</f>
        <v>50</v>
      </c>
      <c r="I1441" s="56">
        <f t="shared" si="299"/>
        <v>1575</v>
      </c>
      <c r="J1441" s="17">
        <v>60</v>
      </c>
      <c r="K1441" s="21">
        <v>350</v>
      </c>
      <c r="L1441" s="21">
        <v>0</v>
      </c>
      <c r="M1441" s="21">
        <v>0</v>
      </c>
      <c r="N1441" s="19">
        <f t="shared" si="288"/>
        <v>350</v>
      </c>
      <c r="O1441" s="20">
        <v>1</v>
      </c>
      <c r="P1441" s="20">
        <f>IFERROR(VLOOKUP(F1441,Sheet2!$A:$F,4,0),"")</f>
        <v>919.43</v>
      </c>
      <c r="Q1441" s="20">
        <f>IFERROR(VLOOKUP(F1441,Sheet2!$A:$F,5,0),"")</f>
        <v>948.3</v>
      </c>
      <c r="R1441" s="20">
        <f>IFERROR(VLOOKUP(F1441,Sheet2!$A:$F,6,0),"")</f>
        <v>1030.25</v>
      </c>
      <c r="S1441" s="48">
        <f t="shared" si="289"/>
        <v>321800.5</v>
      </c>
      <c r="T1441" s="48">
        <f t="shared" si="290"/>
        <v>0</v>
      </c>
      <c r="U1441" s="48">
        <f t="shared" si="291"/>
        <v>0</v>
      </c>
      <c r="V1441" s="48">
        <f t="shared" si="292"/>
        <v>321800.5</v>
      </c>
      <c r="W1441" s="48">
        <f t="shared" si="293"/>
        <v>168525</v>
      </c>
      <c r="X1441" s="48">
        <f t="shared" si="294"/>
        <v>2362.5</v>
      </c>
      <c r="Y1441" s="48">
        <f t="shared" si="295"/>
        <v>4926.88</v>
      </c>
      <c r="Z1441" s="48">
        <f t="shared" si="296"/>
        <v>492.68800000000005</v>
      </c>
      <c r="AA1441" s="48">
        <f t="shared" si="297"/>
        <v>4981.0756800000008</v>
      </c>
      <c r="AB1441" s="42">
        <f t="shared" si="298"/>
        <v>503088.64368000004</v>
      </c>
    </row>
    <row r="1442" spans="1:28" x14ac:dyDescent="0.25">
      <c r="A1442" s="41">
        <v>45432</v>
      </c>
      <c r="B1442" s="44" t="str">
        <f t="shared" si="287"/>
        <v>May</v>
      </c>
      <c r="C1442" s="16" t="s">
        <v>60</v>
      </c>
      <c r="D1442" s="16"/>
      <c r="E1442" s="16" t="s">
        <v>90</v>
      </c>
      <c r="F1442" s="16" t="s">
        <v>213</v>
      </c>
      <c r="G1442" s="20" t="str">
        <f>IFERROR(VLOOKUP(F1442,Sheet2!A:F,2,0),"")</f>
        <v>Malwa</v>
      </c>
      <c r="H1442" s="44">
        <f>IFERROR(VLOOKUP(F1442,Sheet2!A:G,7,0),"")</f>
        <v>50</v>
      </c>
      <c r="I1442" s="56">
        <f t="shared" si="299"/>
        <v>1575</v>
      </c>
      <c r="J1442" s="17">
        <v>61</v>
      </c>
      <c r="K1442" s="21">
        <v>350</v>
      </c>
      <c r="L1442" s="21">
        <v>0</v>
      </c>
      <c r="M1442" s="21">
        <v>0</v>
      </c>
      <c r="N1442" s="19">
        <f t="shared" si="288"/>
        <v>350</v>
      </c>
      <c r="O1442" s="20">
        <v>1</v>
      </c>
      <c r="P1442" s="20">
        <f>IFERROR(VLOOKUP(F1442,Sheet2!$A:$F,4,0),"")</f>
        <v>919.43</v>
      </c>
      <c r="Q1442" s="20">
        <f>IFERROR(VLOOKUP(F1442,Sheet2!$A:$F,5,0),"")</f>
        <v>948.3</v>
      </c>
      <c r="R1442" s="20">
        <f>IFERROR(VLOOKUP(F1442,Sheet2!$A:$F,6,0),"")</f>
        <v>1030.25</v>
      </c>
      <c r="S1442" s="48">
        <f t="shared" si="289"/>
        <v>321800.5</v>
      </c>
      <c r="T1442" s="48">
        <f t="shared" si="290"/>
        <v>0</v>
      </c>
      <c r="U1442" s="48">
        <f t="shared" si="291"/>
        <v>0</v>
      </c>
      <c r="V1442" s="48">
        <f t="shared" si="292"/>
        <v>321800.5</v>
      </c>
      <c r="W1442" s="48">
        <f t="shared" si="293"/>
        <v>168525</v>
      </c>
      <c r="X1442" s="48">
        <f t="shared" si="294"/>
        <v>2362.5</v>
      </c>
      <c r="Y1442" s="48">
        <f t="shared" si="295"/>
        <v>4926.88</v>
      </c>
      <c r="Z1442" s="48">
        <f t="shared" si="296"/>
        <v>492.68800000000005</v>
      </c>
      <c r="AA1442" s="48">
        <f t="shared" si="297"/>
        <v>4981.0756800000008</v>
      </c>
      <c r="AB1442" s="42">
        <f t="shared" si="298"/>
        <v>503088.64368000004</v>
      </c>
    </row>
    <row r="1443" spans="1:28" x14ac:dyDescent="0.25">
      <c r="A1443" s="41">
        <v>45432</v>
      </c>
      <c r="B1443" s="44" t="str">
        <f t="shared" si="287"/>
        <v>May</v>
      </c>
      <c r="C1443" s="16" t="s">
        <v>60</v>
      </c>
      <c r="D1443" s="16"/>
      <c r="E1443" s="16" t="s">
        <v>90</v>
      </c>
      <c r="F1443" s="16" t="s">
        <v>213</v>
      </c>
      <c r="G1443" s="20" t="str">
        <f>IFERROR(VLOOKUP(F1443,Sheet2!A:F,2,0),"")</f>
        <v>Malwa</v>
      </c>
      <c r="H1443" s="44">
        <f>IFERROR(VLOOKUP(F1443,Sheet2!A:G,7,0),"")</f>
        <v>50</v>
      </c>
      <c r="I1443" s="56">
        <f t="shared" si="299"/>
        <v>1575</v>
      </c>
      <c r="J1443" s="17">
        <v>62</v>
      </c>
      <c r="K1443" s="21">
        <v>250</v>
      </c>
      <c r="L1443" s="21">
        <v>50</v>
      </c>
      <c r="M1443" s="21">
        <v>50</v>
      </c>
      <c r="N1443" s="19">
        <f t="shared" si="288"/>
        <v>350</v>
      </c>
      <c r="O1443" s="20">
        <v>1</v>
      </c>
      <c r="P1443" s="20">
        <f>IFERROR(VLOOKUP(F1443,Sheet2!$A:$F,4,0),"")</f>
        <v>919.43</v>
      </c>
      <c r="Q1443" s="20">
        <f>IFERROR(VLOOKUP(F1443,Sheet2!$A:$F,5,0),"")</f>
        <v>948.3</v>
      </c>
      <c r="R1443" s="20">
        <f>IFERROR(VLOOKUP(F1443,Sheet2!$A:$F,6,0),"")</f>
        <v>1030.25</v>
      </c>
      <c r="S1443" s="48">
        <f t="shared" si="289"/>
        <v>229857.5</v>
      </c>
      <c r="T1443" s="48">
        <f t="shared" si="290"/>
        <v>47415</v>
      </c>
      <c r="U1443" s="48">
        <f t="shared" si="291"/>
        <v>51512.5</v>
      </c>
      <c r="V1443" s="48">
        <f t="shared" si="292"/>
        <v>328785</v>
      </c>
      <c r="W1443" s="48">
        <f t="shared" si="293"/>
        <v>168525</v>
      </c>
      <c r="X1443" s="48">
        <f t="shared" si="294"/>
        <v>2362.5</v>
      </c>
      <c r="Y1443" s="48">
        <f t="shared" si="295"/>
        <v>4996.7250000000004</v>
      </c>
      <c r="Z1443" s="48">
        <f t="shared" si="296"/>
        <v>499.67250000000007</v>
      </c>
      <c r="AA1443" s="48">
        <f t="shared" si="297"/>
        <v>5051.688975</v>
      </c>
      <c r="AB1443" s="42">
        <f t="shared" si="298"/>
        <v>510220.58647499996</v>
      </c>
    </row>
    <row r="1444" spans="1:28" x14ac:dyDescent="0.25">
      <c r="A1444" s="41">
        <v>45432</v>
      </c>
      <c r="B1444" s="44" t="str">
        <f t="shared" si="287"/>
        <v>May</v>
      </c>
      <c r="C1444" s="16" t="s">
        <v>60</v>
      </c>
      <c r="D1444" s="16"/>
      <c r="E1444" s="16" t="s">
        <v>90</v>
      </c>
      <c r="F1444" s="16" t="s">
        <v>213</v>
      </c>
      <c r="G1444" s="20" t="str">
        <f>IFERROR(VLOOKUP(F1444,Sheet2!A:F,2,0),"")</f>
        <v>Malwa</v>
      </c>
      <c r="H1444" s="44">
        <f>IFERROR(VLOOKUP(F1444,Sheet2!A:G,7,0),"")</f>
        <v>50</v>
      </c>
      <c r="I1444" s="56">
        <f t="shared" si="299"/>
        <v>1575</v>
      </c>
      <c r="J1444" s="17">
        <v>63</v>
      </c>
      <c r="K1444" s="21">
        <v>0</v>
      </c>
      <c r="L1444" s="21">
        <v>250</v>
      </c>
      <c r="M1444" s="21">
        <v>100</v>
      </c>
      <c r="N1444" s="19">
        <f t="shared" si="288"/>
        <v>350</v>
      </c>
      <c r="O1444" s="20">
        <v>1</v>
      </c>
      <c r="P1444" s="20">
        <f>IFERROR(VLOOKUP(F1444,Sheet2!$A:$F,4,0),"")</f>
        <v>919.43</v>
      </c>
      <c r="Q1444" s="20">
        <f>IFERROR(VLOOKUP(F1444,Sheet2!$A:$F,5,0),"")</f>
        <v>948.3</v>
      </c>
      <c r="R1444" s="20">
        <f>IFERROR(VLOOKUP(F1444,Sheet2!$A:$F,6,0),"")</f>
        <v>1030.25</v>
      </c>
      <c r="S1444" s="48">
        <f t="shared" si="289"/>
        <v>0</v>
      </c>
      <c r="T1444" s="48">
        <f t="shared" si="290"/>
        <v>237075</v>
      </c>
      <c r="U1444" s="48">
        <f t="shared" si="291"/>
        <v>103025</v>
      </c>
      <c r="V1444" s="48">
        <f t="shared" si="292"/>
        <v>340100</v>
      </c>
      <c r="W1444" s="48">
        <f t="shared" si="293"/>
        <v>168525</v>
      </c>
      <c r="X1444" s="48">
        <f t="shared" si="294"/>
        <v>2362.5</v>
      </c>
      <c r="Y1444" s="48">
        <f t="shared" si="295"/>
        <v>5109.875</v>
      </c>
      <c r="Z1444" s="48">
        <f t="shared" si="296"/>
        <v>510.98750000000001</v>
      </c>
      <c r="AA1444" s="48">
        <f t="shared" si="297"/>
        <v>5166.0836250000002</v>
      </c>
      <c r="AB1444" s="42">
        <f t="shared" si="298"/>
        <v>521774.44612500002</v>
      </c>
    </row>
    <row r="1445" spans="1:28" x14ac:dyDescent="0.25">
      <c r="A1445" s="41">
        <v>45432</v>
      </c>
      <c r="B1445" s="44" t="str">
        <f t="shared" si="287"/>
        <v>May</v>
      </c>
      <c r="C1445" s="16" t="s">
        <v>53</v>
      </c>
      <c r="D1445" s="16"/>
      <c r="E1445" s="16" t="s">
        <v>56</v>
      </c>
      <c r="F1445" s="16" t="s">
        <v>216</v>
      </c>
      <c r="G1445" s="20" t="str">
        <f>IFERROR(VLOOKUP(F1445,Sheet2!A:F,2,0),"")</f>
        <v>Jugni Saunfi</v>
      </c>
      <c r="H1445" s="44">
        <f>IFERROR(VLOOKUP(F1445,Sheet2!A:G,7,0),"")</f>
        <v>50</v>
      </c>
      <c r="I1445" s="56">
        <f t="shared" si="299"/>
        <v>1795.5</v>
      </c>
      <c r="J1445" s="17">
        <v>138</v>
      </c>
      <c r="K1445" s="21">
        <v>253</v>
      </c>
      <c r="L1445" s="21">
        <v>120</v>
      </c>
      <c r="M1445" s="21">
        <v>26</v>
      </c>
      <c r="N1445" s="19">
        <f t="shared" si="288"/>
        <v>399</v>
      </c>
      <c r="O1445" s="20">
        <v>1</v>
      </c>
      <c r="P1445" s="20">
        <f>IFERROR(VLOOKUP(F1445,Sheet2!$A:$F,4,0),"")</f>
        <v>919.43</v>
      </c>
      <c r="Q1445" s="20">
        <f>IFERROR(VLOOKUP(F1445,Sheet2!$A:$F,5,0),"")</f>
        <v>948.3</v>
      </c>
      <c r="R1445" s="20">
        <f>IFERROR(VLOOKUP(F1445,Sheet2!$A:$F,6,0),"")</f>
        <v>1030.25</v>
      </c>
      <c r="S1445" s="48">
        <f t="shared" si="289"/>
        <v>232615.78999999998</v>
      </c>
      <c r="T1445" s="48">
        <f t="shared" si="290"/>
        <v>113796</v>
      </c>
      <c r="U1445" s="48">
        <f t="shared" si="291"/>
        <v>26786.5</v>
      </c>
      <c r="V1445" s="48">
        <f t="shared" si="292"/>
        <v>373198.29</v>
      </c>
      <c r="W1445" s="48">
        <f t="shared" si="293"/>
        <v>192118.5</v>
      </c>
      <c r="X1445" s="48">
        <f t="shared" si="294"/>
        <v>2693.25</v>
      </c>
      <c r="Y1445" s="48">
        <f t="shared" si="295"/>
        <v>5680.1004000000003</v>
      </c>
      <c r="Z1445" s="48">
        <f t="shared" si="296"/>
        <v>568.01004</v>
      </c>
      <c r="AA1445" s="48">
        <f t="shared" si="297"/>
        <v>5742.5815044000001</v>
      </c>
      <c r="AB1445" s="42">
        <f t="shared" si="298"/>
        <v>580000.7319444</v>
      </c>
    </row>
    <row r="1446" spans="1:28" x14ac:dyDescent="0.25">
      <c r="A1446" s="41">
        <v>45432</v>
      </c>
      <c r="B1446" s="44" t="str">
        <f t="shared" si="287"/>
        <v>May</v>
      </c>
      <c r="C1446" s="16" t="s">
        <v>53</v>
      </c>
      <c r="D1446" s="16"/>
      <c r="E1446" s="16" t="s">
        <v>56</v>
      </c>
      <c r="F1446" s="16" t="s">
        <v>219</v>
      </c>
      <c r="G1446" s="20" t="str">
        <f>IFERROR(VLOOKUP(F1446,Sheet2!A:F,2,0),"")</f>
        <v>Club Whiskey</v>
      </c>
      <c r="H1446" s="44">
        <f>IFERROR(VLOOKUP(F1446,Sheet2!A:G,7,0),"")</f>
        <v>65</v>
      </c>
      <c r="I1446" s="56">
        <f t="shared" si="299"/>
        <v>877.5</v>
      </c>
      <c r="J1446" s="17">
        <v>138</v>
      </c>
      <c r="K1446" s="21">
        <v>150</v>
      </c>
      <c r="L1446" s="21">
        <v>0</v>
      </c>
      <c r="M1446" s="21">
        <v>0</v>
      </c>
      <c r="N1446" s="19">
        <f t="shared" si="288"/>
        <v>150</v>
      </c>
      <c r="O1446" s="20">
        <v>1</v>
      </c>
      <c r="P1446" s="20">
        <f>IFERROR(VLOOKUP(F1446,Sheet2!$A:$F,4,0),"")</f>
        <v>1160.02</v>
      </c>
      <c r="Q1446" s="20">
        <f>IFERROR(VLOOKUP(F1446,Sheet2!$A:$F,5,0),"")</f>
        <v>1188.9000000000001</v>
      </c>
      <c r="R1446" s="20">
        <f>IFERROR(VLOOKUP(F1446,Sheet2!$A:$F,6,0),"")</f>
        <v>1270.83</v>
      </c>
      <c r="S1446" s="48">
        <f t="shared" si="289"/>
        <v>174003</v>
      </c>
      <c r="T1446" s="48">
        <f t="shared" si="290"/>
        <v>0</v>
      </c>
      <c r="U1446" s="48">
        <f t="shared" si="291"/>
        <v>0</v>
      </c>
      <c r="V1446" s="48">
        <f t="shared" si="292"/>
        <v>174003</v>
      </c>
      <c r="W1446" s="48">
        <f t="shared" si="293"/>
        <v>93892.5</v>
      </c>
      <c r="X1446" s="48">
        <f t="shared" si="294"/>
        <v>1316.25</v>
      </c>
      <c r="Y1446" s="48">
        <f t="shared" si="295"/>
        <v>2692.1174999999998</v>
      </c>
      <c r="Z1446" s="48">
        <f t="shared" si="296"/>
        <v>269.21174999999999</v>
      </c>
      <c r="AA1446" s="48">
        <f t="shared" si="297"/>
        <v>2721.7307925</v>
      </c>
      <c r="AB1446" s="42">
        <f t="shared" si="298"/>
        <v>274894.81004250003</v>
      </c>
    </row>
    <row r="1447" spans="1:28" x14ac:dyDescent="0.25">
      <c r="A1447" s="41">
        <v>45432</v>
      </c>
      <c r="B1447" s="44" t="str">
        <f t="shared" si="287"/>
        <v>May</v>
      </c>
      <c r="C1447" s="16" t="s">
        <v>53</v>
      </c>
      <c r="D1447" s="16"/>
      <c r="E1447" s="16" t="s">
        <v>56</v>
      </c>
      <c r="F1447" s="16" t="s">
        <v>219</v>
      </c>
      <c r="G1447" s="20" t="str">
        <f>IFERROR(VLOOKUP(F1447,Sheet2!A:F,2,0),"")</f>
        <v>Club Whiskey</v>
      </c>
      <c r="H1447" s="44">
        <f>IFERROR(VLOOKUP(F1447,Sheet2!A:G,7,0),"")</f>
        <v>65</v>
      </c>
      <c r="I1447" s="56">
        <f t="shared" si="299"/>
        <v>1170</v>
      </c>
      <c r="J1447" s="17">
        <v>139</v>
      </c>
      <c r="K1447" s="21">
        <v>150</v>
      </c>
      <c r="L1447" s="21">
        <v>0</v>
      </c>
      <c r="M1447" s="21">
        <v>50</v>
      </c>
      <c r="N1447" s="19">
        <f t="shared" si="288"/>
        <v>200</v>
      </c>
      <c r="O1447" s="20">
        <v>1</v>
      </c>
      <c r="P1447" s="20">
        <f>IFERROR(VLOOKUP(F1447,Sheet2!$A:$F,4,0),"")</f>
        <v>1160.02</v>
      </c>
      <c r="Q1447" s="20">
        <f>IFERROR(VLOOKUP(F1447,Sheet2!$A:$F,5,0),"")</f>
        <v>1188.9000000000001</v>
      </c>
      <c r="R1447" s="20">
        <f>IFERROR(VLOOKUP(F1447,Sheet2!$A:$F,6,0),"")</f>
        <v>1270.83</v>
      </c>
      <c r="S1447" s="48">
        <f t="shared" si="289"/>
        <v>174003</v>
      </c>
      <c r="T1447" s="48">
        <f t="shared" si="290"/>
        <v>0</v>
      </c>
      <c r="U1447" s="48">
        <f t="shared" si="291"/>
        <v>63541.5</v>
      </c>
      <c r="V1447" s="48">
        <f t="shared" si="292"/>
        <v>237544.5</v>
      </c>
      <c r="W1447" s="48">
        <f t="shared" si="293"/>
        <v>125190</v>
      </c>
      <c r="X1447" s="48">
        <f t="shared" si="294"/>
        <v>1755</v>
      </c>
      <c r="Y1447" s="48">
        <f t="shared" si="295"/>
        <v>3644.895</v>
      </c>
      <c r="Z1447" s="48">
        <f t="shared" si="296"/>
        <v>364.48950000000002</v>
      </c>
      <c r="AA1447" s="48">
        <f t="shared" si="297"/>
        <v>3684.9888450000003</v>
      </c>
      <c r="AB1447" s="42">
        <f t="shared" si="298"/>
        <v>372183.87334500003</v>
      </c>
    </row>
    <row r="1448" spans="1:28" x14ac:dyDescent="0.25">
      <c r="A1448" s="41">
        <v>45432</v>
      </c>
      <c r="B1448" s="44" t="str">
        <f t="shared" si="287"/>
        <v>May</v>
      </c>
      <c r="C1448" s="16" t="s">
        <v>53</v>
      </c>
      <c r="D1448" s="16"/>
      <c r="E1448" s="16" t="s">
        <v>93</v>
      </c>
      <c r="F1448" s="16" t="s">
        <v>218</v>
      </c>
      <c r="G1448" s="20" t="str">
        <f>IFERROR(VLOOKUP(F1448,Sheet2!A:F,2,0),"")</f>
        <v>Club Rum</v>
      </c>
      <c r="H1448" s="44">
        <f>IFERROR(VLOOKUP(F1448,Sheet2!A:G,7,0),"")</f>
        <v>65</v>
      </c>
      <c r="I1448" s="56">
        <f t="shared" si="299"/>
        <v>3510</v>
      </c>
      <c r="J1448" s="17">
        <v>140</v>
      </c>
      <c r="K1448" s="21">
        <v>400</v>
      </c>
      <c r="L1448" s="21">
        <v>100</v>
      </c>
      <c r="M1448" s="21">
        <v>100</v>
      </c>
      <c r="N1448" s="19">
        <f t="shared" si="288"/>
        <v>600</v>
      </c>
      <c r="O1448" s="20">
        <v>1</v>
      </c>
      <c r="P1448" s="20">
        <f>IFERROR(VLOOKUP(F1448,Sheet2!$A:$F,4,0),"")</f>
        <v>1161.27</v>
      </c>
      <c r="Q1448" s="20">
        <f>IFERROR(VLOOKUP(F1448,Sheet2!$A:$F,5,0),"")</f>
        <v>1190.1300000000001</v>
      </c>
      <c r="R1448" s="20">
        <f>IFERROR(VLOOKUP(F1448,Sheet2!$A:$F,6,0),"")</f>
        <v>1272.08</v>
      </c>
      <c r="S1448" s="48">
        <f t="shared" si="289"/>
        <v>464508</v>
      </c>
      <c r="T1448" s="48">
        <f t="shared" si="290"/>
        <v>119013.00000000001</v>
      </c>
      <c r="U1448" s="48">
        <f t="shared" si="291"/>
        <v>127208</v>
      </c>
      <c r="V1448" s="48">
        <f t="shared" si="292"/>
        <v>710729</v>
      </c>
      <c r="W1448" s="48">
        <f t="shared" si="293"/>
        <v>375570</v>
      </c>
      <c r="X1448" s="48">
        <f t="shared" si="294"/>
        <v>5265</v>
      </c>
      <c r="Y1448" s="48">
        <f t="shared" si="295"/>
        <v>10915.64</v>
      </c>
      <c r="Z1448" s="48">
        <f t="shared" si="296"/>
        <v>1091.5640000000001</v>
      </c>
      <c r="AA1448" s="48">
        <f t="shared" si="297"/>
        <v>11035.712039999999</v>
      </c>
      <c r="AB1448" s="42">
        <f t="shared" si="298"/>
        <v>1114606.9160399998</v>
      </c>
    </row>
    <row r="1449" spans="1:28" x14ac:dyDescent="0.25">
      <c r="A1449" s="41">
        <v>45432</v>
      </c>
      <c r="B1449" s="44" t="str">
        <f t="shared" si="287"/>
        <v>May</v>
      </c>
      <c r="C1449" s="16" t="s">
        <v>44</v>
      </c>
      <c r="D1449" s="16"/>
      <c r="E1449" s="16" t="s">
        <v>79</v>
      </c>
      <c r="F1449" s="16" t="s">
        <v>223</v>
      </c>
      <c r="G1449" s="20" t="str">
        <f>IFERROR(VLOOKUP(F1449,Sheet2!A:F,2,0),"")</f>
        <v>Jalwa Mota Santra</v>
      </c>
      <c r="H1449" s="44">
        <f>IFERROR(VLOOKUP(F1449,Sheet2!A:G,7,0),"")</f>
        <v>50</v>
      </c>
      <c r="I1449" s="56">
        <f t="shared" si="299"/>
        <v>990</v>
      </c>
      <c r="J1449" s="17">
        <v>206</v>
      </c>
      <c r="K1449" s="21">
        <v>100</v>
      </c>
      <c r="L1449" s="21">
        <v>70</v>
      </c>
      <c r="M1449" s="21">
        <v>50</v>
      </c>
      <c r="N1449" s="19">
        <f t="shared" si="288"/>
        <v>220</v>
      </c>
      <c r="O1449" s="20">
        <v>1</v>
      </c>
      <c r="P1449" s="20">
        <f>IFERROR(VLOOKUP(F1449,Sheet2!$A:$F,4,0),"")</f>
        <v>919.43</v>
      </c>
      <c r="Q1449" s="20">
        <f>IFERROR(VLOOKUP(F1449,Sheet2!$A:$F,5,0),"")</f>
        <v>948.3</v>
      </c>
      <c r="R1449" s="20">
        <f>IFERROR(VLOOKUP(F1449,Sheet2!$A:$F,6,0),"")</f>
        <v>1030.25</v>
      </c>
      <c r="S1449" s="48">
        <f t="shared" si="289"/>
        <v>91943</v>
      </c>
      <c r="T1449" s="48">
        <f t="shared" si="290"/>
        <v>66381</v>
      </c>
      <c r="U1449" s="48">
        <f t="shared" si="291"/>
        <v>51512.5</v>
      </c>
      <c r="V1449" s="48">
        <f t="shared" si="292"/>
        <v>209836.5</v>
      </c>
      <c r="W1449" s="48">
        <f t="shared" si="293"/>
        <v>105930</v>
      </c>
      <c r="X1449" s="48">
        <f t="shared" si="294"/>
        <v>1485</v>
      </c>
      <c r="Y1449" s="48">
        <f t="shared" si="295"/>
        <v>3172.5149999999999</v>
      </c>
      <c r="Z1449" s="48">
        <f t="shared" si="296"/>
        <v>317.25150000000002</v>
      </c>
      <c r="AA1449" s="48">
        <f t="shared" si="297"/>
        <v>3207.4126650000003</v>
      </c>
      <c r="AB1449" s="42">
        <f t="shared" si="298"/>
        <v>323948.67916500004</v>
      </c>
    </row>
    <row r="1450" spans="1:28" x14ac:dyDescent="0.25">
      <c r="A1450" s="41">
        <v>45432</v>
      </c>
      <c r="B1450" s="44" t="str">
        <f t="shared" si="287"/>
        <v>May</v>
      </c>
      <c r="C1450" s="16" t="s">
        <v>44</v>
      </c>
      <c r="D1450" s="16"/>
      <c r="E1450" s="16" t="s">
        <v>79</v>
      </c>
      <c r="F1450" s="16" t="s">
        <v>221</v>
      </c>
      <c r="G1450" s="20" t="str">
        <f>IFERROR(VLOOKUP(F1450,Sheet2!A:F,2,0),"")</f>
        <v>Jugni Apple Vodka</v>
      </c>
      <c r="H1450" s="44">
        <f>IFERROR(VLOOKUP(F1450,Sheet2!A:G,7,0),"")</f>
        <v>50</v>
      </c>
      <c r="I1450" s="56">
        <f t="shared" si="299"/>
        <v>585</v>
      </c>
      <c r="J1450" s="17">
        <v>206</v>
      </c>
      <c r="K1450" s="21">
        <v>50</v>
      </c>
      <c r="L1450" s="21">
        <v>30</v>
      </c>
      <c r="M1450" s="21">
        <v>50</v>
      </c>
      <c r="N1450" s="19">
        <f t="shared" si="288"/>
        <v>130</v>
      </c>
      <c r="O1450" s="20">
        <v>1</v>
      </c>
      <c r="P1450" s="20">
        <f>IFERROR(VLOOKUP(F1450,Sheet2!$A:$F,4,0),"")</f>
        <v>919.43</v>
      </c>
      <c r="Q1450" s="20">
        <f>IFERROR(VLOOKUP(F1450,Sheet2!$A:$F,5,0),"")</f>
        <v>948.3</v>
      </c>
      <c r="R1450" s="20">
        <f>IFERROR(VLOOKUP(F1450,Sheet2!$A:$F,6,0),"")</f>
        <v>1030.25</v>
      </c>
      <c r="S1450" s="48">
        <f t="shared" si="289"/>
        <v>45971.5</v>
      </c>
      <c r="T1450" s="48">
        <f t="shared" si="290"/>
        <v>28449</v>
      </c>
      <c r="U1450" s="48">
        <f t="shared" si="291"/>
        <v>51512.5</v>
      </c>
      <c r="V1450" s="48">
        <f t="shared" si="292"/>
        <v>125933</v>
      </c>
      <c r="W1450" s="48">
        <f t="shared" si="293"/>
        <v>62595</v>
      </c>
      <c r="X1450" s="48">
        <f t="shared" si="294"/>
        <v>877.5</v>
      </c>
      <c r="Y1450" s="48">
        <f t="shared" si="295"/>
        <v>1894.0550000000001</v>
      </c>
      <c r="Z1450" s="48">
        <f t="shared" si="296"/>
        <v>189.40550000000002</v>
      </c>
      <c r="AA1450" s="48">
        <f t="shared" si="297"/>
        <v>1914.8896049999998</v>
      </c>
      <c r="AB1450" s="42">
        <f t="shared" si="298"/>
        <v>193403.85010499999</v>
      </c>
    </row>
    <row r="1451" spans="1:28" x14ac:dyDescent="0.25">
      <c r="A1451" s="41">
        <v>45432</v>
      </c>
      <c r="B1451" s="44" t="str">
        <f t="shared" si="287"/>
        <v>May</v>
      </c>
      <c r="C1451" s="16" t="s">
        <v>44</v>
      </c>
      <c r="D1451" s="16"/>
      <c r="E1451" s="16" t="s">
        <v>79</v>
      </c>
      <c r="F1451" s="16" t="s">
        <v>223</v>
      </c>
      <c r="G1451" s="20" t="str">
        <f>IFERROR(VLOOKUP(F1451,Sheet2!A:F,2,0),"")</f>
        <v>Jalwa Mota Santra</v>
      </c>
      <c r="H1451" s="44">
        <f>IFERROR(VLOOKUP(F1451,Sheet2!A:G,7,0),"")</f>
        <v>50</v>
      </c>
      <c r="I1451" s="56">
        <f t="shared" si="299"/>
        <v>1575</v>
      </c>
      <c r="J1451" s="17">
        <v>207</v>
      </c>
      <c r="K1451" s="21">
        <v>150</v>
      </c>
      <c r="L1451" s="21">
        <v>100</v>
      </c>
      <c r="M1451" s="21">
        <v>100</v>
      </c>
      <c r="N1451" s="19">
        <f t="shared" si="288"/>
        <v>350</v>
      </c>
      <c r="O1451" s="20">
        <v>1</v>
      </c>
      <c r="P1451" s="20">
        <f>IFERROR(VLOOKUP(F1451,Sheet2!$A:$F,4,0),"")</f>
        <v>919.43</v>
      </c>
      <c r="Q1451" s="20">
        <f>IFERROR(VLOOKUP(F1451,Sheet2!$A:$F,5,0),"")</f>
        <v>948.3</v>
      </c>
      <c r="R1451" s="20">
        <f>IFERROR(VLOOKUP(F1451,Sheet2!$A:$F,6,0),"")</f>
        <v>1030.25</v>
      </c>
      <c r="S1451" s="48">
        <f t="shared" si="289"/>
        <v>137914.5</v>
      </c>
      <c r="T1451" s="48">
        <f t="shared" si="290"/>
        <v>94830</v>
      </c>
      <c r="U1451" s="48">
        <f t="shared" si="291"/>
        <v>103025</v>
      </c>
      <c r="V1451" s="48">
        <f t="shared" si="292"/>
        <v>335769.5</v>
      </c>
      <c r="W1451" s="48">
        <f t="shared" si="293"/>
        <v>168525</v>
      </c>
      <c r="X1451" s="48">
        <f t="shared" si="294"/>
        <v>2362.5</v>
      </c>
      <c r="Y1451" s="48">
        <f t="shared" si="295"/>
        <v>5066.57</v>
      </c>
      <c r="Z1451" s="48">
        <f t="shared" si="296"/>
        <v>506.65699999999998</v>
      </c>
      <c r="AA1451" s="48">
        <f t="shared" si="297"/>
        <v>5122.3022700000001</v>
      </c>
      <c r="AB1451" s="42">
        <f t="shared" si="298"/>
        <v>517352.52927</v>
      </c>
    </row>
    <row r="1452" spans="1:28" x14ac:dyDescent="0.25">
      <c r="A1452" s="41">
        <v>45432</v>
      </c>
      <c r="B1452" s="44" t="str">
        <f t="shared" si="287"/>
        <v>May</v>
      </c>
      <c r="C1452" s="16" t="s">
        <v>44</v>
      </c>
      <c r="D1452" s="16"/>
      <c r="E1452" s="16" t="s">
        <v>46</v>
      </c>
      <c r="F1452" s="16" t="s">
        <v>216</v>
      </c>
      <c r="G1452" s="20" t="str">
        <f>IFERROR(VLOOKUP(F1452,Sheet2!A:F,2,0),"")</f>
        <v>Jugni Saunfi</v>
      </c>
      <c r="H1452" s="44">
        <f>IFERROR(VLOOKUP(F1452,Sheet2!A:G,7,0),"")</f>
        <v>50</v>
      </c>
      <c r="I1452" s="56">
        <f t="shared" si="299"/>
        <v>3150</v>
      </c>
      <c r="J1452" s="17">
        <v>208</v>
      </c>
      <c r="K1452" s="21">
        <v>300</v>
      </c>
      <c r="L1452" s="21">
        <v>200</v>
      </c>
      <c r="M1452" s="21">
        <v>200</v>
      </c>
      <c r="N1452" s="19">
        <f t="shared" si="288"/>
        <v>700</v>
      </c>
      <c r="O1452" s="20">
        <v>1</v>
      </c>
      <c r="P1452" s="20">
        <f>IFERROR(VLOOKUP(F1452,Sheet2!$A:$F,4,0),"")</f>
        <v>919.43</v>
      </c>
      <c r="Q1452" s="20">
        <f>IFERROR(VLOOKUP(F1452,Sheet2!$A:$F,5,0),"")</f>
        <v>948.3</v>
      </c>
      <c r="R1452" s="20">
        <f>IFERROR(VLOOKUP(F1452,Sheet2!$A:$F,6,0),"")</f>
        <v>1030.25</v>
      </c>
      <c r="S1452" s="48">
        <f t="shared" si="289"/>
        <v>275829</v>
      </c>
      <c r="T1452" s="48">
        <f t="shared" si="290"/>
        <v>189660</v>
      </c>
      <c r="U1452" s="48">
        <f t="shared" si="291"/>
        <v>206050</v>
      </c>
      <c r="V1452" s="48">
        <f t="shared" si="292"/>
        <v>671539</v>
      </c>
      <c r="W1452" s="48">
        <f t="shared" si="293"/>
        <v>337050</v>
      </c>
      <c r="X1452" s="48">
        <f t="shared" si="294"/>
        <v>4725</v>
      </c>
      <c r="Y1452" s="48">
        <f t="shared" si="295"/>
        <v>10133.14</v>
      </c>
      <c r="Z1452" s="48">
        <f t="shared" si="296"/>
        <v>1013.314</v>
      </c>
      <c r="AA1452" s="48">
        <f t="shared" si="297"/>
        <v>10244.60454</v>
      </c>
      <c r="AB1452" s="42">
        <f t="shared" si="298"/>
        <v>1034705.05854</v>
      </c>
    </row>
    <row r="1453" spans="1:28" x14ac:dyDescent="0.25">
      <c r="A1453" s="41">
        <v>45432</v>
      </c>
      <c r="B1453" s="44" t="str">
        <f t="shared" si="287"/>
        <v>May</v>
      </c>
      <c r="C1453" s="16" t="s">
        <v>44</v>
      </c>
      <c r="D1453" s="16"/>
      <c r="E1453" s="16" t="s">
        <v>46</v>
      </c>
      <c r="F1453" s="16" t="s">
        <v>221</v>
      </c>
      <c r="G1453" s="20" t="str">
        <f>IFERROR(VLOOKUP(F1453,Sheet2!A:F,2,0),"")</f>
        <v>Jugni Apple Vodka</v>
      </c>
      <c r="H1453" s="44">
        <f>IFERROR(VLOOKUP(F1453,Sheet2!A:G,7,0),"")</f>
        <v>50</v>
      </c>
      <c r="I1453" s="56">
        <f t="shared" si="299"/>
        <v>3150</v>
      </c>
      <c r="J1453" s="17">
        <v>209</v>
      </c>
      <c r="K1453" s="21">
        <v>300</v>
      </c>
      <c r="L1453" s="21">
        <v>200</v>
      </c>
      <c r="M1453" s="21">
        <v>200</v>
      </c>
      <c r="N1453" s="19">
        <f t="shared" si="288"/>
        <v>700</v>
      </c>
      <c r="O1453" s="20">
        <v>1</v>
      </c>
      <c r="P1453" s="20">
        <f>IFERROR(VLOOKUP(F1453,Sheet2!$A:$F,4,0),"")</f>
        <v>919.43</v>
      </c>
      <c r="Q1453" s="20">
        <f>IFERROR(VLOOKUP(F1453,Sheet2!$A:$F,5,0),"")</f>
        <v>948.3</v>
      </c>
      <c r="R1453" s="20">
        <f>IFERROR(VLOOKUP(F1453,Sheet2!$A:$F,6,0),"")</f>
        <v>1030.25</v>
      </c>
      <c r="S1453" s="48">
        <f t="shared" si="289"/>
        <v>275829</v>
      </c>
      <c r="T1453" s="48">
        <f t="shared" si="290"/>
        <v>189660</v>
      </c>
      <c r="U1453" s="48">
        <f t="shared" si="291"/>
        <v>206050</v>
      </c>
      <c r="V1453" s="48">
        <f t="shared" si="292"/>
        <v>671539</v>
      </c>
      <c r="W1453" s="48">
        <f t="shared" si="293"/>
        <v>337050</v>
      </c>
      <c r="X1453" s="48">
        <f t="shared" si="294"/>
        <v>4725</v>
      </c>
      <c r="Y1453" s="48">
        <f t="shared" si="295"/>
        <v>10133.14</v>
      </c>
      <c r="Z1453" s="48">
        <f t="shared" si="296"/>
        <v>1013.314</v>
      </c>
      <c r="AA1453" s="48">
        <f t="shared" si="297"/>
        <v>10244.60454</v>
      </c>
      <c r="AB1453" s="42">
        <f t="shared" si="298"/>
        <v>1034705.05854</v>
      </c>
    </row>
    <row r="1454" spans="1:28" x14ac:dyDescent="0.25">
      <c r="A1454" s="41">
        <v>45432</v>
      </c>
      <c r="B1454" s="44" t="str">
        <f t="shared" si="287"/>
        <v>May</v>
      </c>
      <c r="C1454" s="16" t="s">
        <v>44</v>
      </c>
      <c r="D1454" s="16"/>
      <c r="E1454" s="16" t="s">
        <v>160</v>
      </c>
      <c r="F1454" s="16" t="s">
        <v>223</v>
      </c>
      <c r="G1454" s="20" t="str">
        <f>IFERROR(VLOOKUP(F1454,Sheet2!A:F,2,0),"")</f>
        <v>Jalwa Mota Santra</v>
      </c>
      <c r="H1454" s="44">
        <f>IFERROR(VLOOKUP(F1454,Sheet2!A:G,7,0),"")</f>
        <v>50</v>
      </c>
      <c r="I1454" s="56">
        <f t="shared" si="299"/>
        <v>1575</v>
      </c>
      <c r="J1454" s="17">
        <v>210</v>
      </c>
      <c r="K1454" s="21">
        <v>150</v>
      </c>
      <c r="L1454" s="21">
        <v>200</v>
      </c>
      <c r="M1454" s="21">
        <v>0</v>
      </c>
      <c r="N1454" s="19">
        <f t="shared" si="288"/>
        <v>350</v>
      </c>
      <c r="O1454" s="20">
        <v>1</v>
      </c>
      <c r="P1454" s="20">
        <f>IFERROR(VLOOKUP(F1454,Sheet2!$A:$F,4,0),"")</f>
        <v>919.43</v>
      </c>
      <c r="Q1454" s="20">
        <f>IFERROR(VLOOKUP(F1454,Sheet2!$A:$F,5,0),"")</f>
        <v>948.3</v>
      </c>
      <c r="R1454" s="20">
        <f>IFERROR(VLOOKUP(F1454,Sheet2!$A:$F,6,0),"")</f>
        <v>1030.25</v>
      </c>
      <c r="S1454" s="48">
        <f t="shared" si="289"/>
        <v>137914.5</v>
      </c>
      <c r="T1454" s="48">
        <f t="shared" si="290"/>
        <v>189660</v>
      </c>
      <c r="U1454" s="48">
        <f t="shared" si="291"/>
        <v>0</v>
      </c>
      <c r="V1454" s="48">
        <f t="shared" si="292"/>
        <v>327574.5</v>
      </c>
      <c r="W1454" s="48">
        <f t="shared" si="293"/>
        <v>168525</v>
      </c>
      <c r="X1454" s="48">
        <f t="shared" si="294"/>
        <v>2362.5</v>
      </c>
      <c r="Y1454" s="48">
        <f t="shared" si="295"/>
        <v>4984.62</v>
      </c>
      <c r="Z1454" s="48">
        <f t="shared" si="296"/>
        <v>498.46199999999999</v>
      </c>
      <c r="AA1454" s="48">
        <f t="shared" si="297"/>
        <v>5039.45082</v>
      </c>
      <c r="AB1454" s="42">
        <f t="shared" si="298"/>
        <v>508984.53282000002</v>
      </c>
    </row>
    <row r="1455" spans="1:28" x14ac:dyDescent="0.25">
      <c r="A1455" s="41">
        <v>45432</v>
      </c>
      <c r="B1455" s="44" t="str">
        <f t="shared" si="287"/>
        <v>May</v>
      </c>
      <c r="C1455" s="16" t="s">
        <v>105</v>
      </c>
      <c r="D1455" s="16"/>
      <c r="E1455" s="16" t="s">
        <v>106</v>
      </c>
      <c r="F1455" s="16" t="s">
        <v>213</v>
      </c>
      <c r="G1455" s="20" t="str">
        <f>IFERROR(VLOOKUP(F1455,Sheet2!A:F,2,0),"")</f>
        <v>Malwa</v>
      </c>
      <c r="H1455" s="44">
        <f>IFERROR(VLOOKUP(F1455,Sheet2!A:G,7,0),"")</f>
        <v>50</v>
      </c>
      <c r="I1455" s="56">
        <f t="shared" si="299"/>
        <v>1575</v>
      </c>
      <c r="J1455" s="17">
        <v>57</v>
      </c>
      <c r="K1455" s="21">
        <v>150</v>
      </c>
      <c r="L1455" s="21">
        <v>125</v>
      </c>
      <c r="M1455" s="21">
        <v>75</v>
      </c>
      <c r="N1455" s="19">
        <f t="shared" si="288"/>
        <v>350</v>
      </c>
      <c r="O1455" s="20">
        <v>1</v>
      </c>
      <c r="P1455" s="20">
        <f>IFERROR(VLOOKUP(F1455,Sheet2!$A:$F,4,0),"")</f>
        <v>919.43</v>
      </c>
      <c r="Q1455" s="20">
        <f>IFERROR(VLOOKUP(F1455,Sheet2!$A:$F,5,0),"")</f>
        <v>948.3</v>
      </c>
      <c r="R1455" s="20">
        <f>IFERROR(VLOOKUP(F1455,Sheet2!$A:$F,6,0),"")</f>
        <v>1030.25</v>
      </c>
      <c r="S1455" s="48">
        <f t="shared" si="289"/>
        <v>137914.5</v>
      </c>
      <c r="T1455" s="48">
        <f t="shared" si="290"/>
        <v>118537.5</v>
      </c>
      <c r="U1455" s="48">
        <f t="shared" si="291"/>
        <v>77268.75</v>
      </c>
      <c r="V1455" s="48">
        <f t="shared" si="292"/>
        <v>333720.75</v>
      </c>
      <c r="W1455" s="48">
        <f t="shared" si="293"/>
        <v>168525</v>
      </c>
      <c r="X1455" s="48">
        <f t="shared" si="294"/>
        <v>2362.5</v>
      </c>
      <c r="Y1455" s="48">
        <f t="shared" si="295"/>
        <v>5046.0825000000004</v>
      </c>
      <c r="Z1455" s="48">
        <f t="shared" si="296"/>
        <v>504.60825000000006</v>
      </c>
      <c r="AA1455" s="48">
        <f t="shared" si="297"/>
        <v>5101.5894075000006</v>
      </c>
      <c r="AB1455" s="42">
        <f t="shared" si="298"/>
        <v>515260.5301575</v>
      </c>
    </row>
    <row r="1456" spans="1:28" x14ac:dyDescent="0.25">
      <c r="A1456" s="41">
        <v>45432</v>
      </c>
      <c r="B1456" s="44" t="str">
        <f t="shared" si="287"/>
        <v>May</v>
      </c>
      <c r="C1456" s="16" t="s">
        <v>105</v>
      </c>
      <c r="D1456" s="16"/>
      <c r="E1456" s="16" t="s">
        <v>106</v>
      </c>
      <c r="F1456" s="16" t="s">
        <v>213</v>
      </c>
      <c r="G1456" s="20" t="str">
        <f>IFERROR(VLOOKUP(F1456,Sheet2!A:F,2,0),"")</f>
        <v>Malwa</v>
      </c>
      <c r="H1456" s="44">
        <f>IFERROR(VLOOKUP(F1456,Sheet2!A:G,7,0),"")</f>
        <v>50</v>
      </c>
      <c r="I1456" s="56">
        <f t="shared" si="299"/>
        <v>1575</v>
      </c>
      <c r="J1456" s="17">
        <v>58</v>
      </c>
      <c r="K1456" s="21">
        <v>150</v>
      </c>
      <c r="L1456" s="21">
        <v>125</v>
      </c>
      <c r="M1456" s="21">
        <v>75</v>
      </c>
      <c r="N1456" s="19">
        <f t="shared" si="288"/>
        <v>350</v>
      </c>
      <c r="O1456" s="20">
        <v>1</v>
      </c>
      <c r="P1456" s="20">
        <f>IFERROR(VLOOKUP(F1456,Sheet2!$A:$F,4,0),"")</f>
        <v>919.43</v>
      </c>
      <c r="Q1456" s="20">
        <f>IFERROR(VLOOKUP(F1456,Sheet2!$A:$F,5,0),"")</f>
        <v>948.3</v>
      </c>
      <c r="R1456" s="20">
        <f>IFERROR(VLOOKUP(F1456,Sheet2!$A:$F,6,0),"")</f>
        <v>1030.25</v>
      </c>
      <c r="S1456" s="48">
        <f t="shared" si="289"/>
        <v>137914.5</v>
      </c>
      <c r="T1456" s="48">
        <f t="shared" si="290"/>
        <v>118537.5</v>
      </c>
      <c r="U1456" s="48">
        <f t="shared" si="291"/>
        <v>77268.75</v>
      </c>
      <c r="V1456" s="48">
        <f t="shared" si="292"/>
        <v>333720.75</v>
      </c>
      <c r="W1456" s="48">
        <f t="shared" si="293"/>
        <v>168525</v>
      </c>
      <c r="X1456" s="48">
        <f t="shared" si="294"/>
        <v>2362.5</v>
      </c>
      <c r="Y1456" s="48">
        <f t="shared" si="295"/>
        <v>5046.0825000000004</v>
      </c>
      <c r="Z1456" s="48">
        <f t="shared" si="296"/>
        <v>504.60825000000006</v>
      </c>
      <c r="AA1456" s="48">
        <f t="shared" si="297"/>
        <v>5101.5894075000006</v>
      </c>
      <c r="AB1456" s="42">
        <f t="shared" si="298"/>
        <v>515260.5301575</v>
      </c>
    </row>
    <row r="1457" spans="1:28" x14ac:dyDescent="0.25">
      <c r="A1457" s="41">
        <v>45432</v>
      </c>
      <c r="B1457" s="44" t="str">
        <f t="shared" si="287"/>
        <v>May</v>
      </c>
      <c r="C1457" s="16" t="s">
        <v>105</v>
      </c>
      <c r="D1457" s="16"/>
      <c r="E1457" s="16" t="s">
        <v>106</v>
      </c>
      <c r="F1457" s="16" t="s">
        <v>213</v>
      </c>
      <c r="G1457" s="20" t="str">
        <f>IFERROR(VLOOKUP(F1457,Sheet2!A:F,2,0),"")</f>
        <v>Malwa</v>
      </c>
      <c r="H1457" s="44">
        <f>IFERROR(VLOOKUP(F1457,Sheet2!A:G,7,0),"")</f>
        <v>50</v>
      </c>
      <c r="I1457" s="56">
        <f t="shared" si="299"/>
        <v>1575</v>
      </c>
      <c r="J1457" s="17">
        <v>59</v>
      </c>
      <c r="K1457" s="21">
        <v>150</v>
      </c>
      <c r="L1457" s="21">
        <v>125</v>
      </c>
      <c r="M1457" s="21">
        <v>75</v>
      </c>
      <c r="N1457" s="19">
        <f t="shared" si="288"/>
        <v>350</v>
      </c>
      <c r="O1457" s="20">
        <v>1</v>
      </c>
      <c r="P1457" s="20">
        <f>IFERROR(VLOOKUP(F1457,Sheet2!$A:$F,4,0),"")</f>
        <v>919.43</v>
      </c>
      <c r="Q1457" s="20">
        <f>IFERROR(VLOOKUP(F1457,Sheet2!$A:$F,5,0),"")</f>
        <v>948.3</v>
      </c>
      <c r="R1457" s="20">
        <f>IFERROR(VLOOKUP(F1457,Sheet2!$A:$F,6,0),"")</f>
        <v>1030.25</v>
      </c>
      <c r="S1457" s="48">
        <f t="shared" si="289"/>
        <v>137914.5</v>
      </c>
      <c r="T1457" s="48">
        <f t="shared" si="290"/>
        <v>118537.5</v>
      </c>
      <c r="U1457" s="48">
        <f t="shared" si="291"/>
        <v>77268.75</v>
      </c>
      <c r="V1457" s="48">
        <f t="shared" si="292"/>
        <v>333720.75</v>
      </c>
      <c r="W1457" s="48">
        <f t="shared" si="293"/>
        <v>168525</v>
      </c>
      <c r="X1457" s="48">
        <f t="shared" si="294"/>
        <v>2362.5</v>
      </c>
      <c r="Y1457" s="48">
        <f t="shared" si="295"/>
        <v>5046.0825000000004</v>
      </c>
      <c r="Z1457" s="48">
        <f t="shared" si="296"/>
        <v>504.60825000000006</v>
      </c>
      <c r="AA1457" s="48">
        <f t="shared" si="297"/>
        <v>5101.5894075000006</v>
      </c>
      <c r="AB1457" s="42">
        <f t="shared" si="298"/>
        <v>515260.5301575</v>
      </c>
    </row>
    <row r="1458" spans="1:28" x14ac:dyDescent="0.25">
      <c r="A1458" s="41">
        <v>45432</v>
      </c>
      <c r="B1458" s="44" t="str">
        <f t="shared" si="287"/>
        <v>May</v>
      </c>
      <c r="C1458" s="16" t="s">
        <v>105</v>
      </c>
      <c r="D1458" s="16"/>
      <c r="E1458" s="16" t="s">
        <v>106</v>
      </c>
      <c r="F1458" s="16" t="s">
        <v>213</v>
      </c>
      <c r="G1458" s="20" t="str">
        <f>IFERROR(VLOOKUP(F1458,Sheet2!A:F,2,0),"")</f>
        <v>Malwa</v>
      </c>
      <c r="H1458" s="44">
        <f>IFERROR(VLOOKUP(F1458,Sheet2!A:G,7,0),"")</f>
        <v>50</v>
      </c>
      <c r="I1458" s="56">
        <f t="shared" si="299"/>
        <v>1575</v>
      </c>
      <c r="J1458" s="17">
        <v>60</v>
      </c>
      <c r="K1458" s="21">
        <v>150</v>
      </c>
      <c r="L1458" s="21">
        <v>125</v>
      </c>
      <c r="M1458" s="21">
        <v>75</v>
      </c>
      <c r="N1458" s="19">
        <f t="shared" si="288"/>
        <v>350</v>
      </c>
      <c r="O1458" s="20">
        <v>1</v>
      </c>
      <c r="P1458" s="20">
        <f>IFERROR(VLOOKUP(F1458,Sheet2!$A:$F,4,0),"")</f>
        <v>919.43</v>
      </c>
      <c r="Q1458" s="20">
        <f>IFERROR(VLOOKUP(F1458,Sheet2!$A:$F,5,0),"")</f>
        <v>948.3</v>
      </c>
      <c r="R1458" s="20">
        <f>IFERROR(VLOOKUP(F1458,Sheet2!$A:$F,6,0),"")</f>
        <v>1030.25</v>
      </c>
      <c r="S1458" s="48">
        <f t="shared" si="289"/>
        <v>137914.5</v>
      </c>
      <c r="T1458" s="48">
        <f t="shared" si="290"/>
        <v>118537.5</v>
      </c>
      <c r="U1458" s="48">
        <f t="shared" si="291"/>
        <v>77268.75</v>
      </c>
      <c r="V1458" s="48">
        <f t="shared" si="292"/>
        <v>333720.75</v>
      </c>
      <c r="W1458" s="48">
        <f t="shared" si="293"/>
        <v>168525</v>
      </c>
      <c r="X1458" s="48">
        <f t="shared" si="294"/>
        <v>2362.5</v>
      </c>
      <c r="Y1458" s="48">
        <f t="shared" si="295"/>
        <v>5046.0825000000004</v>
      </c>
      <c r="Z1458" s="48">
        <f t="shared" si="296"/>
        <v>504.60825000000006</v>
      </c>
      <c r="AA1458" s="48">
        <f t="shared" si="297"/>
        <v>5101.5894075000006</v>
      </c>
      <c r="AB1458" s="42">
        <f t="shared" si="298"/>
        <v>515260.5301575</v>
      </c>
    </row>
    <row r="1459" spans="1:28" x14ac:dyDescent="0.25">
      <c r="A1459" s="41">
        <v>45432</v>
      </c>
      <c r="B1459" s="44" t="str">
        <f t="shared" si="287"/>
        <v>May</v>
      </c>
      <c r="C1459" s="16" t="s">
        <v>53</v>
      </c>
      <c r="D1459" s="16"/>
      <c r="E1459" s="16" t="s">
        <v>55</v>
      </c>
      <c r="F1459" s="16" t="s">
        <v>219</v>
      </c>
      <c r="G1459" s="20" t="str">
        <f>IFERROR(VLOOKUP(F1459,Sheet2!A:F,2,0),"")</f>
        <v>Club Whiskey</v>
      </c>
      <c r="H1459" s="44">
        <f>IFERROR(VLOOKUP(F1459,Sheet2!A:G,7,0),"")</f>
        <v>65</v>
      </c>
      <c r="I1459" s="56">
        <f t="shared" si="299"/>
        <v>3510</v>
      </c>
      <c r="J1459" s="17">
        <v>141</v>
      </c>
      <c r="K1459" s="21">
        <v>200</v>
      </c>
      <c r="L1459" s="21">
        <v>200</v>
      </c>
      <c r="M1459" s="21">
        <v>200</v>
      </c>
      <c r="N1459" s="19">
        <f t="shared" si="288"/>
        <v>600</v>
      </c>
      <c r="O1459" s="20">
        <v>1</v>
      </c>
      <c r="P1459" s="20">
        <f>IFERROR(VLOOKUP(F1459,Sheet2!$A:$F,4,0),"")</f>
        <v>1160.02</v>
      </c>
      <c r="Q1459" s="20">
        <f>IFERROR(VLOOKUP(F1459,Sheet2!$A:$F,5,0),"")</f>
        <v>1188.9000000000001</v>
      </c>
      <c r="R1459" s="20">
        <f>IFERROR(VLOOKUP(F1459,Sheet2!$A:$F,6,0),"")</f>
        <v>1270.83</v>
      </c>
      <c r="S1459" s="48">
        <f t="shared" si="289"/>
        <v>232004</v>
      </c>
      <c r="T1459" s="48">
        <f t="shared" si="290"/>
        <v>237780.00000000003</v>
      </c>
      <c r="U1459" s="48">
        <f t="shared" si="291"/>
        <v>254166</v>
      </c>
      <c r="V1459" s="48">
        <f t="shared" si="292"/>
        <v>723950</v>
      </c>
      <c r="W1459" s="48">
        <f t="shared" si="293"/>
        <v>375570</v>
      </c>
      <c r="X1459" s="48">
        <f t="shared" si="294"/>
        <v>5265</v>
      </c>
      <c r="Y1459" s="48">
        <f t="shared" si="295"/>
        <v>11047.85</v>
      </c>
      <c r="Z1459" s="48">
        <f t="shared" si="296"/>
        <v>1104.7850000000001</v>
      </c>
      <c r="AA1459" s="48">
        <f t="shared" si="297"/>
        <v>11169.37635</v>
      </c>
      <c r="AB1459" s="42">
        <f t="shared" si="298"/>
        <v>1128107.01135</v>
      </c>
    </row>
    <row r="1460" spans="1:28" x14ac:dyDescent="0.25">
      <c r="A1460" s="41">
        <v>45432</v>
      </c>
      <c r="B1460" s="44" t="str">
        <f t="shared" si="287"/>
        <v>May</v>
      </c>
      <c r="C1460" s="16" t="s">
        <v>3</v>
      </c>
      <c r="D1460" s="16"/>
      <c r="E1460" s="16" t="s">
        <v>61</v>
      </c>
      <c r="F1460" s="16" t="s">
        <v>217</v>
      </c>
      <c r="G1460" s="20" t="str">
        <f>IFERROR(VLOOKUP(F1460,Sheet2!A:F,2,0),"")</f>
        <v>Dollar Rum</v>
      </c>
      <c r="H1460" s="44">
        <f>IFERROR(VLOOKUP(F1460,Sheet2!A:G,7,0),"")</f>
        <v>65</v>
      </c>
      <c r="I1460" s="56">
        <f t="shared" si="299"/>
        <v>3510</v>
      </c>
      <c r="J1460" s="17">
        <v>317</v>
      </c>
      <c r="K1460" s="21">
        <v>300</v>
      </c>
      <c r="L1460" s="21">
        <v>300</v>
      </c>
      <c r="M1460" s="21">
        <v>0</v>
      </c>
      <c r="N1460" s="19">
        <f t="shared" si="288"/>
        <v>600</v>
      </c>
      <c r="O1460" s="20">
        <v>1</v>
      </c>
      <c r="P1460" s="20">
        <f>IFERROR(VLOOKUP(F1460,Sheet2!$A:$F,4,0),"")</f>
        <v>1161.27</v>
      </c>
      <c r="Q1460" s="20">
        <f>IFERROR(VLOOKUP(F1460,Sheet2!$A:$F,5,0),"")</f>
        <v>1190.1300000000001</v>
      </c>
      <c r="R1460" s="20">
        <f>IFERROR(VLOOKUP(F1460,Sheet2!$A:$F,6,0),"")</f>
        <v>1272.08</v>
      </c>
      <c r="S1460" s="48">
        <f t="shared" si="289"/>
        <v>348381</v>
      </c>
      <c r="T1460" s="48">
        <f t="shared" si="290"/>
        <v>357039.00000000006</v>
      </c>
      <c r="U1460" s="48">
        <f t="shared" si="291"/>
        <v>0</v>
      </c>
      <c r="V1460" s="48">
        <f t="shared" si="292"/>
        <v>705420</v>
      </c>
      <c r="W1460" s="48">
        <f t="shared" si="293"/>
        <v>375570</v>
      </c>
      <c r="X1460" s="48">
        <f t="shared" si="294"/>
        <v>5265</v>
      </c>
      <c r="Y1460" s="48">
        <f t="shared" si="295"/>
        <v>10862.550000000001</v>
      </c>
      <c r="Z1460" s="48">
        <f t="shared" si="296"/>
        <v>1086.2550000000001</v>
      </c>
      <c r="AA1460" s="48">
        <f t="shared" si="297"/>
        <v>10982.038049999999</v>
      </c>
      <c r="AB1460" s="42">
        <f t="shared" si="298"/>
        <v>1109185.84305</v>
      </c>
    </row>
    <row r="1461" spans="1:28" x14ac:dyDescent="0.25">
      <c r="A1461" s="41">
        <v>45432</v>
      </c>
      <c r="B1461" s="44" t="str">
        <f t="shared" si="287"/>
        <v>May</v>
      </c>
      <c r="C1461" s="16" t="s">
        <v>3</v>
      </c>
      <c r="D1461" s="16"/>
      <c r="E1461" s="16" t="s">
        <v>61</v>
      </c>
      <c r="F1461" s="16" t="s">
        <v>221</v>
      </c>
      <c r="G1461" s="20" t="str">
        <f>IFERROR(VLOOKUP(F1461,Sheet2!A:F,2,0),"")</f>
        <v>Jugni Apple Vodka</v>
      </c>
      <c r="H1461" s="44">
        <f>IFERROR(VLOOKUP(F1461,Sheet2!A:G,7,0),"")</f>
        <v>50</v>
      </c>
      <c r="I1461" s="56">
        <f t="shared" si="299"/>
        <v>315</v>
      </c>
      <c r="J1461" s="17">
        <v>317</v>
      </c>
      <c r="K1461" s="21">
        <v>0</v>
      </c>
      <c r="L1461" s="21">
        <v>20</v>
      </c>
      <c r="M1461" s="21">
        <v>50</v>
      </c>
      <c r="N1461" s="19">
        <f t="shared" si="288"/>
        <v>70</v>
      </c>
      <c r="O1461" s="20">
        <v>1</v>
      </c>
      <c r="P1461" s="20">
        <f>IFERROR(VLOOKUP(F1461,Sheet2!$A:$F,4,0),"")</f>
        <v>919.43</v>
      </c>
      <c r="Q1461" s="20">
        <f>IFERROR(VLOOKUP(F1461,Sheet2!$A:$F,5,0),"")</f>
        <v>948.3</v>
      </c>
      <c r="R1461" s="20">
        <f>IFERROR(VLOOKUP(F1461,Sheet2!$A:$F,6,0),"")</f>
        <v>1030.25</v>
      </c>
      <c r="S1461" s="48">
        <f t="shared" si="289"/>
        <v>0</v>
      </c>
      <c r="T1461" s="48">
        <f t="shared" si="290"/>
        <v>18966</v>
      </c>
      <c r="U1461" s="48">
        <f t="shared" si="291"/>
        <v>51512.5</v>
      </c>
      <c r="V1461" s="48">
        <f t="shared" si="292"/>
        <v>70478.5</v>
      </c>
      <c r="W1461" s="48">
        <f t="shared" si="293"/>
        <v>33705</v>
      </c>
      <c r="X1461" s="48">
        <f t="shared" si="294"/>
        <v>472.5</v>
      </c>
      <c r="Y1461" s="48">
        <f t="shared" si="295"/>
        <v>1046.56</v>
      </c>
      <c r="Z1461" s="48">
        <f t="shared" si="296"/>
        <v>104.65600000000001</v>
      </c>
      <c r="AA1461" s="48">
        <f t="shared" si="297"/>
        <v>1058.0721599999999</v>
      </c>
      <c r="AB1461" s="42">
        <f t="shared" si="298"/>
        <v>106865.28816</v>
      </c>
    </row>
    <row r="1462" spans="1:28" x14ac:dyDescent="0.25">
      <c r="A1462" s="41">
        <v>45432</v>
      </c>
      <c r="B1462" s="44" t="str">
        <f t="shared" si="287"/>
        <v>May</v>
      </c>
      <c r="C1462" s="16" t="s">
        <v>3</v>
      </c>
      <c r="D1462" s="16"/>
      <c r="E1462" s="16" t="s">
        <v>19</v>
      </c>
      <c r="F1462" s="16" t="s">
        <v>221</v>
      </c>
      <c r="G1462" s="20" t="str">
        <f>IFERROR(VLOOKUP(F1462,Sheet2!A:F,2,0),"")</f>
        <v>Jugni Apple Vodka</v>
      </c>
      <c r="H1462" s="44">
        <f>IFERROR(VLOOKUP(F1462,Sheet2!A:G,7,0),"")</f>
        <v>50</v>
      </c>
      <c r="I1462" s="56">
        <f t="shared" si="299"/>
        <v>2700</v>
      </c>
      <c r="J1462" s="17">
        <v>318</v>
      </c>
      <c r="K1462" s="21">
        <v>300</v>
      </c>
      <c r="L1462" s="21">
        <v>250</v>
      </c>
      <c r="M1462" s="21">
        <v>50</v>
      </c>
      <c r="N1462" s="19">
        <f t="shared" si="288"/>
        <v>600</v>
      </c>
      <c r="O1462" s="20">
        <v>1</v>
      </c>
      <c r="P1462" s="20">
        <f>IFERROR(VLOOKUP(F1462,Sheet2!$A:$F,4,0),"")</f>
        <v>919.43</v>
      </c>
      <c r="Q1462" s="20">
        <f>IFERROR(VLOOKUP(F1462,Sheet2!$A:$F,5,0),"")</f>
        <v>948.3</v>
      </c>
      <c r="R1462" s="20">
        <f>IFERROR(VLOOKUP(F1462,Sheet2!$A:$F,6,0),"")</f>
        <v>1030.25</v>
      </c>
      <c r="S1462" s="48">
        <f t="shared" si="289"/>
        <v>275829</v>
      </c>
      <c r="T1462" s="48">
        <f t="shared" si="290"/>
        <v>237075</v>
      </c>
      <c r="U1462" s="48">
        <f t="shared" si="291"/>
        <v>51512.5</v>
      </c>
      <c r="V1462" s="48">
        <f t="shared" si="292"/>
        <v>564416.5</v>
      </c>
      <c r="W1462" s="48">
        <f t="shared" si="293"/>
        <v>288900</v>
      </c>
      <c r="X1462" s="48">
        <f t="shared" si="294"/>
        <v>4050</v>
      </c>
      <c r="Y1462" s="48">
        <f t="shared" si="295"/>
        <v>8573.6650000000009</v>
      </c>
      <c r="Z1462" s="48">
        <f t="shared" si="296"/>
        <v>857.36650000000009</v>
      </c>
      <c r="AA1462" s="48">
        <f t="shared" si="297"/>
        <v>8667.9753149999997</v>
      </c>
      <c r="AB1462" s="42">
        <f t="shared" si="298"/>
        <v>875465.50681500009</v>
      </c>
    </row>
    <row r="1463" spans="1:28" x14ac:dyDescent="0.25">
      <c r="A1463" s="41">
        <v>45432</v>
      </c>
      <c r="B1463" s="44" t="str">
        <f t="shared" si="287"/>
        <v>May</v>
      </c>
      <c r="C1463" s="16" t="s">
        <v>3</v>
      </c>
      <c r="D1463" s="16"/>
      <c r="E1463" s="16" t="s">
        <v>19</v>
      </c>
      <c r="F1463" s="16" t="s">
        <v>216</v>
      </c>
      <c r="G1463" s="20" t="str">
        <f>IFERROR(VLOOKUP(F1463,Sheet2!A:F,2,0),"")</f>
        <v>Jugni Saunfi</v>
      </c>
      <c r="H1463" s="44">
        <f>IFERROR(VLOOKUP(F1463,Sheet2!A:G,7,0),"")</f>
        <v>50</v>
      </c>
      <c r="I1463" s="56">
        <f t="shared" si="299"/>
        <v>1800</v>
      </c>
      <c r="J1463" s="17">
        <v>318</v>
      </c>
      <c r="K1463" s="21">
        <v>300</v>
      </c>
      <c r="L1463" s="21">
        <v>100</v>
      </c>
      <c r="M1463" s="21">
        <v>0</v>
      </c>
      <c r="N1463" s="19">
        <f t="shared" si="288"/>
        <v>400</v>
      </c>
      <c r="O1463" s="20">
        <v>1</v>
      </c>
      <c r="P1463" s="20">
        <f>IFERROR(VLOOKUP(F1463,Sheet2!$A:$F,4,0),"")</f>
        <v>919.43</v>
      </c>
      <c r="Q1463" s="20">
        <f>IFERROR(VLOOKUP(F1463,Sheet2!$A:$F,5,0),"")</f>
        <v>948.3</v>
      </c>
      <c r="R1463" s="20">
        <f>IFERROR(VLOOKUP(F1463,Sheet2!$A:$F,6,0),"")</f>
        <v>1030.25</v>
      </c>
      <c r="S1463" s="48">
        <f t="shared" si="289"/>
        <v>275829</v>
      </c>
      <c r="T1463" s="48">
        <f t="shared" si="290"/>
        <v>94830</v>
      </c>
      <c r="U1463" s="48">
        <f t="shared" si="291"/>
        <v>0</v>
      </c>
      <c r="V1463" s="48">
        <f t="shared" si="292"/>
        <v>370659</v>
      </c>
      <c r="W1463" s="48">
        <f t="shared" si="293"/>
        <v>192600</v>
      </c>
      <c r="X1463" s="48">
        <f t="shared" si="294"/>
        <v>2700</v>
      </c>
      <c r="Y1463" s="48">
        <f t="shared" si="295"/>
        <v>5659.59</v>
      </c>
      <c r="Z1463" s="48">
        <f t="shared" si="296"/>
        <v>565.95900000000006</v>
      </c>
      <c r="AA1463" s="48">
        <f t="shared" si="297"/>
        <v>5721.8454899999997</v>
      </c>
      <c r="AB1463" s="42">
        <f t="shared" si="298"/>
        <v>577906.39448999998</v>
      </c>
    </row>
    <row r="1464" spans="1:28" x14ac:dyDescent="0.25">
      <c r="A1464" s="41">
        <v>45432</v>
      </c>
      <c r="B1464" s="44" t="str">
        <f t="shared" si="287"/>
        <v>May</v>
      </c>
      <c r="C1464" s="16" t="s">
        <v>3</v>
      </c>
      <c r="D1464" s="16"/>
      <c r="E1464" s="16" t="s">
        <v>19</v>
      </c>
      <c r="F1464" s="16" t="s">
        <v>217</v>
      </c>
      <c r="G1464" s="20" t="str">
        <f>IFERROR(VLOOKUP(F1464,Sheet2!A:F,2,0),"")</f>
        <v>Dollar Rum</v>
      </c>
      <c r="H1464" s="44">
        <f>IFERROR(VLOOKUP(F1464,Sheet2!A:G,7,0),"")</f>
        <v>65</v>
      </c>
      <c r="I1464" s="56">
        <f t="shared" si="299"/>
        <v>1170</v>
      </c>
      <c r="J1464" s="17">
        <v>319</v>
      </c>
      <c r="K1464" s="21">
        <v>100</v>
      </c>
      <c r="L1464" s="21">
        <v>100</v>
      </c>
      <c r="M1464" s="21">
        <v>0</v>
      </c>
      <c r="N1464" s="19">
        <f t="shared" si="288"/>
        <v>200</v>
      </c>
      <c r="O1464" s="20">
        <v>1</v>
      </c>
      <c r="P1464" s="20">
        <f>IFERROR(VLOOKUP(F1464,Sheet2!$A:$F,4,0),"")</f>
        <v>1161.27</v>
      </c>
      <c r="Q1464" s="20">
        <f>IFERROR(VLOOKUP(F1464,Sheet2!$A:$F,5,0),"")</f>
        <v>1190.1300000000001</v>
      </c>
      <c r="R1464" s="20">
        <f>IFERROR(VLOOKUP(F1464,Sheet2!$A:$F,6,0),"")</f>
        <v>1272.08</v>
      </c>
      <c r="S1464" s="48">
        <f t="shared" si="289"/>
        <v>116127</v>
      </c>
      <c r="T1464" s="48">
        <f t="shared" si="290"/>
        <v>119013.00000000001</v>
      </c>
      <c r="U1464" s="48">
        <f t="shared" si="291"/>
        <v>0</v>
      </c>
      <c r="V1464" s="48">
        <f t="shared" si="292"/>
        <v>235140</v>
      </c>
      <c r="W1464" s="48">
        <f t="shared" si="293"/>
        <v>125190</v>
      </c>
      <c r="X1464" s="48">
        <f t="shared" si="294"/>
        <v>1755</v>
      </c>
      <c r="Y1464" s="48">
        <f t="shared" si="295"/>
        <v>3620.85</v>
      </c>
      <c r="Z1464" s="48">
        <f t="shared" si="296"/>
        <v>362.08500000000004</v>
      </c>
      <c r="AA1464" s="48">
        <f t="shared" si="297"/>
        <v>3660.6793499999999</v>
      </c>
      <c r="AB1464" s="42">
        <f t="shared" si="298"/>
        <v>369728.61434999999</v>
      </c>
    </row>
    <row r="1465" spans="1:28" x14ac:dyDescent="0.25">
      <c r="A1465" s="41">
        <v>45432</v>
      </c>
      <c r="B1465" s="44" t="str">
        <f t="shared" si="287"/>
        <v>May</v>
      </c>
      <c r="C1465" s="16" t="s">
        <v>3</v>
      </c>
      <c r="D1465" s="16"/>
      <c r="E1465" s="16" t="s">
        <v>57</v>
      </c>
      <c r="F1465" s="16" t="s">
        <v>216</v>
      </c>
      <c r="G1465" s="20" t="str">
        <f>IFERROR(VLOOKUP(F1465,Sheet2!A:F,2,0),"")</f>
        <v>Jugni Saunfi</v>
      </c>
      <c r="H1465" s="44">
        <f>IFERROR(VLOOKUP(F1465,Sheet2!A:G,7,0),"")</f>
        <v>50</v>
      </c>
      <c r="I1465" s="56">
        <f t="shared" si="299"/>
        <v>900</v>
      </c>
      <c r="J1465" s="17">
        <v>320</v>
      </c>
      <c r="K1465" s="21">
        <v>150</v>
      </c>
      <c r="L1465" s="21">
        <v>0</v>
      </c>
      <c r="M1465" s="21">
        <v>50</v>
      </c>
      <c r="N1465" s="19">
        <f t="shared" si="288"/>
        <v>200</v>
      </c>
      <c r="O1465" s="20">
        <v>1</v>
      </c>
      <c r="P1465" s="20">
        <f>IFERROR(VLOOKUP(F1465,Sheet2!$A:$F,4,0),"")</f>
        <v>919.43</v>
      </c>
      <c r="Q1465" s="20">
        <f>IFERROR(VLOOKUP(F1465,Sheet2!$A:$F,5,0),"")</f>
        <v>948.3</v>
      </c>
      <c r="R1465" s="20">
        <f>IFERROR(VLOOKUP(F1465,Sheet2!$A:$F,6,0),"")</f>
        <v>1030.25</v>
      </c>
      <c r="S1465" s="48">
        <f t="shared" si="289"/>
        <v>137914.5</v>
      </c>
      <c r="T1465" s="48">
        <f t="shared" si="290"/>
        <v>0</v>
      </c>
      <c r="U1465" s="48">
        <f t="shared" si="291"/>
        <v>51512.5</v>
      </c>
      <c r="V1465" s="48">
        <f t="shared" si="292"/>
        <v>189427</v>
      </c>
      <c r="W1465" s="48">
        <f t="shared" si="293"/>
        <v>96300</v>
      </c>
      <c r="X1465" s="48">
        <f t="shared" si="294"/>
        <v>1350</v>
      </c>
      <c r="Y1465" s="48">
        <f t="shared" si="295"/>
        <v>2870.77</v>
      </c>
      <c r="Z1465" s="48">
        <f t="shared" si="296"/>
        <v>287.077</v>
      </c>
      <c r="AA1465" s="48">
        <f t="shared" si="297"/>
        <v>2902.3484700000004</v>
      </c>
      <c r="AB1465" s="42">
        <f t="shared" si="298"/>
        <v>293137.19547000004</v>
      </c>
    </row>
    <row r="1466" spans="1:28" x14ac:dyDescent="0.25">
      <c r="A1466" s="41">
        <v>45432</v>
      </c>
      <c r="B1466" s="44" t="str">
        <f t="shared" si="287"/>
        <v>May</v>
      </c>
      <c r="C1466" s="16" t="s">
        <v>3</v>
      </c>
      <c r="D1466" s="16"/>
      <c r="E1466" s="16" t="s">
        <v>50</v>
      </c>
      <c r="F1466" s="16" t="s">
        <v>217</v>
      </c>
      <c r="G1466" s="20" t="str">
        <f>IFERROR(VLOOKUP(F1466,Sheet2!A:F,2,0),"")</f>
        <v>Dollar Rum</v>
      </c>
      <c r="H1466" s="44">
        <f>IFERROR(VLOOKUP(F1466,Sheet2!A:G,7,0),"")</f>
        <v>65</v>
      </c>
      <c r="I1466" s="56">
        <f t="shared" si="299"/>
        <v>3510</v>
      </c>
      <c r="J1466" s="17">
        <v>321</v>
      </c>
      <c r="K1466" s="21">
        <v>500</v>
      </c>
      <c r="L1466" s="21">
        <v>100</v>
      </c>
      <c r="M1466" s="21">
        <v>0</v>
      </c>
      <c r="N1466" s="19">
        <f t="shared" si="288"/>
        <v>600</v>
      </c>
      <c r="O1466" s="20">
        <v>1</v>
      </c>
      <c r="P1466" s="20">
        <f>IFERROR(VLOOKUP(F1466,Sheet2!$A:$F,4,0),"")</f>
        <v>1161.27</v>
      </c>
      <c r="Q1466" s="20">
        <f>IFERROR(VLOOKUP(F1466,Sheet2!$A:$F,5,0),"")</f>
        <v>1190.1300000000001</v>
      </c>
      <c r="R1466" s="20">
        <f>IFERROR(VLOOKUP(F1466,Sheet2!$A:$F,6,0),"")</f>
        <v>1272.08</v>
      </c>
      <c r="S1466" s="48">
        <f t="shared" si="289"/>
        <v>580635</v>
      </c>
      <c r="T1466" s="48">
        <f t="shared" si="290"/>
        <v>119013.00000000001</v>
      </c>
      <c r="U1466" s="48">
        <f t="shared" si="291"/>
        <v>0</v>
      </c>
      <c r="V1466" s="48">
        <f t="shared" si="292"/>
        <v>699648</v>
      </c>
      <c r="W1466" s="48">
        <f t="shared" si="293"/>
        <v>375570</v>
      </c>
      <c r="X1466" s="48">
        <f t="shared" si="294"/>
        <v>5265</v>
      </c>
      <c r="Y1466" s="48">
        <f t="shared" si="295"/>
        <v>10804.83</v>
      </c>
      <c r="Z1466" s="48">
        <f t="shared" si="296"/>
        <v>1080.4829999999999</v>
      </c>
      <c r="AA1466" s="48">
        <f t="shared" si="297"/>
        <v>10923.683130000001</v>
      </c>
      <c r="AB1466" s="42">
        <f t="shared" si="298"/>
        <v>1103291.9961300001</v>
      </c>
    </row>
    <row r="1467" spans="1:28" x14ac:dyDescent="0.25">
      <c r="A1467" s="41">
        <v>45432</v>
      </c>
      <c r="B1467" s="44" t="str">
        <f t="shared" si="287"/>
        <v>May</v>
      </c>
      <c r="C1467" s="16" t="s">
        <v>3</v>
      </c>
      <c r="D1467" s="16"/>
      <c r="E1467" s="16" t="s">
        <v>50</v>
      </c>
      <c r="F1467" s="16" t="s">
        <v>217</v>
      </c>
      <c r="G1467" s="20" t="str">
        <f>IFERROR(VLOOKUP(F1467,Sheet2!A:F,2,0),"")</f>
        <v>Dollar Rum</v>
      </c>
      <c r="H1467" s="44">
        <f>IFERROR(VLOOKUP(F1467,Sheet2!A:G,7,0),"")</f>
        <v>65</v>
      </c>
      <c r="I1467" s="56">
        <f t="shared" si="299"/>
        <v>3510</v>
      </c>
      <c r="J1467" s="17">
        <v>322</v>
      </c>
      <c r="K1467" s="21">
        <v>300</v>
      </c>
      <c r="L1467" s="21">
        <v>300</v>
      </c>
      <c r="M1467" s="21">
        <v>0</v>
      </c>
      <c r="N1467" s="19">
        <f t="shared" si="288"/>
        <v>600</v>
      </c>
      <c r="O1467" s="20">
        <v>1</v>
      </c>
      <c r="P1467" s="20">
        <f>IFERROR(VLOOKUP(F1467,Sheet2!$A:$F,4,0),"")</f>
        <v>1161.27</v>
      </c>
      <c r="Q1467" s="20">
        <f>IFERROR(VLOOKUP(F1467,Sheet2!$A:$F,5,0),"")</f>
        <v>1190.1300000000001</v>
      </c>
      <c r="R1467" s="20">
        <f>IFERROR(VLOOKUP(F1467,Sheet2!$A:$F,6,0),"")</f>
        <v>1272.08</v>
      </c>
      <c r="S1467" s="48">
        <f t="shared" si="289"/>
        <v>348381</v>
      </c>
      <c r="T1467" s="48">
        <f t="shared" si="290"/>
        <v>357039.00000000006</v>
      </c>
      <c r="U1467" s="48">
        <f t="shared" si="291"/>
        <v>0</v>
      </c>
      <c r="V1467" s="48">
        <f t="shared" si="292"/>
        <v>705420</v>
      </c>
      <c r="W1467" s="48">
        <f t="shared" si="293"/>
        <v>375570</v>
      </c>
      <c r="X1467" s="48">
        <f t="shared" si="294"/>
        <v>5265</v>
      </c>
      <c r="Y1467" s="48">
        <f t="shared" si="295"/>
        <v>10862.550000000001</v>
      </c>
      <c r="Z1467" s="48">
        <f t="shared" si="296"/>
        <v>1086.2550000000001</v>
      </c>
      <c r="AA1467" s="48">
        <f t="shared" si="297"/>
        <v>10982.038049999999</v>
      </c>
      <c r="AB1467" s="42">
        <f t="shared" si="298"/>
        <v>1109185.84305</v>
      </c>
    </row>
    <row r="1468" spans="1:28" x14ac:dyDescent="0.25">
      <c r="A1468" s="41">
        <v>45432</v>
      </c>
      <c r="B1468" s="44" t="str">
        <f t="shared" si="287"/>
        <v>May</v>
      </c>
      <c r="C1468" s="16" t="s">
        <v>3</v>
      </c>
      <c r="D1468" s="16"/>
      <c r="E1468" s="16" t="s">
        <v>19</v>
      </c>
      <c r="F1468" s="16" t="s">
        <v>217</v>
      </c>
      <c r="G1468" s="20" t="str">
        <f>IFERROR(VLOOKUP(F1468,Sheet2!A:F,2,0),"")</f>
        <v>Dollar Rum</v>
      </c>
      <c r="H1468" s="44">
        <f>IFERROR(VLOOKUP(F1468,Sheet2!A:G,7,0),"")</f>
        <v>65</v>
      </c>
      <c r="I1468" s="56">
        <f t="shared" si="299"/>
        <v>4094.9999999999995</v>
      </c>
      <c r="J1468" s="17">
        <v>323</v>
      </c>
      <c r="K1468" s="21">
        <v>350</v>
      </c>
      <c r="L1468" s="21">
        <v>200</v>
      </c>
      <c r="M1468" s="21">
        <v>150</v>
      </c>
      <c r="N1468" s="19">
        <f t="shared" si="288"/>
        <v>700</v>
      </c>
      <c r="O1468" s="20">
        <v>1</v>
      </c>
      <c r="P1468" s="20">
        <f>IFERROR(VLOOKUP(F1468,Sheet2!$A:$F,4,0),"")</f>
        <v>1161.27</v>
      </c>
      <c r="Q1468" s="20">
        <f>IFERROR(VLOOKUP(F1468,Sheet2!$A:$F,5,0),"")</f>
        <v>1190.1300000000001</v>
      </c>
      <c r="R1468" s="20">
        <f>IFERROR(VLOOKUP(F1468,Sheet2!$A:$F,6,0),"")</f>
        <v>1272.08</v>
      </c>
      <c r="S1468" s="48">
        <f t="shared" si="289"/>
        <v>406444.5</v>
      </c>
      <c r="T1468" s="48">
        <f t="shared" si="290"/>
        <v>238026.00000000003</v>
      </c>
      <c r="U1468" s="48">
        <f t="shared" si="291"/>
        <v>190812</v>
      </c>
      <c r="V1468" s="48">
        <f t="shared" si="292"/>
        <v>835282.5</v>
      </c>
      <c r="W1468" s="48">
        <f t="shared" si="293"/>
        <v>438164.99999999994</v>
      </c>
      <c r="X1468" s="48">
        <f t="shared" si="294"/>
        <v>6142.4999999999991</v>
      </c>
      <c r="Y1468" s="48">
        <f t="shared" si="295"/>
        <v>12795.9</v>
      </c>
      <c r="Z1468" s="48">
        <f t="shared" si="296"/>
        <v>1279.5900000000001</v>
      </c>
      <c r="AA1468" s="48">
        <f t="shared" si="297"/>
        <v>12936.6549</v>
      </c>
      <c r="AB1468" s="42">
        <f t="shared" si="298"/>
        <v>1306602.1449</v>
      </c>
    </row>
    <row r="1469" spans="1:28" x14ac:dyDescent="0.25">
      <c r="A1469" s="41">
        <v>45432</v>
      </c>
      <c r="B1469" s="44" t="str">
        <f t="shared" si="287"/>
        <v>May</v>
      </c>
      <c r="C1469" s="16" t="s">
        <v>3</v>
      </c>
      <c r="D1469" s="16"/>
      <c r="E1469" s="16" t="s">
        <v>19</v>
      </c>
      <c r="F1469" s="16" t="s">
        <v>217</v>
      </c>
      <c r="G1469" s="20" t="str">
        <f>IFERROR(VLOOKUP(F1469,Sheet2!A:F,2,0),"")</f>
        <v>Dollar Rum</v>
      </c>
      <c r="H1469" s="44">
        <f>IFERROR(VLOOKUP(F1469,Sheet2!A:G,7,0),"")</f>
        <v>65</v>
      </c>
      <c r="I1469" s="56">
        <f t="shared" si="299"/>
        <v>2925</v>
      </c>
      <c r="J1469" s="17">
        <v>324</v>
      </c>
      <c r="K1469" s="21">
        <v>250</v>
      </c>
      <c r="L1469" s="21">
        <v>100</v>
      </c>
      <c r="M1469" s="21">
        <v>150</v>
      </c>
      <c r="N1469" s="19">
        <f t="shared" si="288"/>
        <v>500</v>
      </c>
      <c r="O1469" s="20">
        <v>1</v>
      </c>
      <c r="P1469" s="20">
        <f>IFERROR(VLOOKUP(F1469,Sheet2!$A:$F,4,0),"")</f>
        <v>1161.27</v>
      </c>
      <c r="Q1469" s="20">
        <f>IFERROR(VLOOKUP(F1469,Sheet2!$A:$F,5,0),"")</f>
        <v>1190.1300000000001</v>
      </c>
      <c r="R1469" s="20">
        <f>IFERROR(VLOOKUP(F1469,Sheet2!$A:$F,6,0),"")</f>
        <v>1272.08</v>
      </c>
      <c r="S1469" s="48">
        <f t="shared" si="289"/>
        <v>290317.5</v>
      </c>
      <c r="T1469" s="48">
        <f t="shared" si="290"/>
        <v>119013.00000000001</v>
      </c>
      <c r="U1469" s="48">
        <f t="shared" si="291"/>
        <v>190812</v>
      </c>
      <c r="V1469" s="48">
        <f t="shared" si="292"/>
        <v>600142.5</v>
      </c>
      <c r="W1469" s="48">
        <f t="shared" si="293"/>
        <v>312975</v>
      </c>
      <c r="X1469" s="48">
        <f t="shared" si="294"/>
        <v>4387.5</v>
      </c>
      <c r="Y1469" s="48">
        <f t="shared" si="295"/>
        <v>9175.0500000000011</v>
      </c>
      <c r="Z1469" s="48">
        <f t="shared" si="296"/>
        <v>917.50500000000011</v>
      </c>
      <c r="AA1469" s="48">
        <f t="shared" si="297"/>
        <v>9275.975550000001</v>
      </c>
      <c r="AB1469" s="42">
        <f t="shared" si="298"/>
        <v>936873.53055000002</v>
      </c>
    </row>
    <row r="1470" spans="1:28" x14ac:dyDescent="0.25">
      <c r="A1470" s="41">
        <v>45432</v>
      </c>
      <c r="B1470" s="44" t="str">
        <f t="shared" si="287"/>
        <v>May</v>
      </c>
      <c r="C1470" s="16" t="s">
        <v>60</v>
      </c>
      <c r="D1470" s="16"/>
      <c r="E1470" s="16" t="s">
        <v>139</v>
      </c>
      <c r="F1470" s="16" t="s">
        <v>216</v>
      </c>
      <c r="G1470" s="20" t="str">
        <f>IFERROR(VLOOKUP(F1470,Sheet2!A:F,2,0),"")</f>
        <v>Jugni Saunfi</v>
      </c>
      <c r="H1470" s="44">
        <f>IFERROR(VLOOKUP(F1470,Sheet2!A:G,7,0),"")</f>
        <v>50</v>
      </c>
      <c r="I1470" s="56">
        <f t="shared" si="299"/>
        <v>3150</v>
      </c>
      <c r="J1470" s="17">
        <v>64</v>
      </c>
      <c r="K1470" s="21">
        <v>250</v>
      </c>
      <c r="L1470" s="21">
        <v>350</v>
      </c>
      <c r="M1470" s="21">
        <v>100</v>
      </c>
      <c r="N1470" s="19">
        <f t="shared" si="288"/>
        <v>700</v>
      </c>
      <c r="O1470" s="20">
        <v>1</v>
      </c>
      <c r="P1470" s="20">
        <f>IFERROR(VLOOKUP(F1470,Sheet2!$A:$F,4,0),"")</f>
        <v>919.43</v>
      </c>
      <c r="Q1470" s="20">
        <f>IFERROR(VLOOKUP(F1470,Sheet2!$A:$F,5,0),"")</f>
        <v>948.3</v>
      </c>
      <c r="R1470" s="20">
        <f>IFERROR(VLOOKUP(F1470,Sheet2!$A:$F,6,0),"")</f>
        <v>1030.25</v>
      </c>
      <c r="S1470" s="48">
        <f t="shared" si="289"/>
        <v>229857.5</v>
      </c>
      <c r="T1470" s="48">
        <f t="shared" si="290"/>
        <v>331905</v>
      </c>
      <c r="U1470" s="48">
        <f t="shared" si="291"/>
        <v>103025</v>
      </c>
      <c r="V1470" s="48">
        <f t="shared" si="292"/>
        <v>664787.5</v>
      </c>
      <c r="W1470" s="48">
        <f t="shared" si="293"/>
        <v>337050</v>
      </c>
      <c r="X1470" s="48">
        <f t="shared" si="294"/>
        <v>4725</v>
      </c>
      <c r="Y1470" s="48">
        <f t="shared" si="295"/>
        <v>10065.625</v>
      </c>
      <c r="Z1470" s="48">
        <f t="shared" si="296"/>
        <v>1006.5625</v>
      </c>
      <c r="AA1470" s="48">
        <f t="shared" si="297"/>
        <v>10176.346875000001</v>
      </c>
      <c r="AB1470" s="42">
        <f t="shared" si="298"/>
        <v>1027811.034375</v>
      </c>
    </row>
    <row r="1471" spans="1:28" x14ac:dyDescent="0.25">
      <c r="A1471" s="41">
        <v>45432</v>
      </c>
      <c r="B1471" s="44" t="str">
        <f t="shared" si="287"/>
        <v>May</v>
      </c>
      <c r="C1471" s="16" t="s">
        <v>60</v>
      </c>
      <c r="D1471" s="16"/>
      <c r="E1471" s="16" t="s">
        <v>139</v>
      </c>
      <c r="F1471" s="16" t="s">
        <v>216</v>
      </c>
      <c r="G1471" s="20" t="str">
        <f>IFERROR(VLOOKUP(F1471,Sheet2!A:F,2,0),"")</f>
        <v>Jugni Saunfi</v>
      </c>
      <c r="H1471" s="44">
        <f>IFERROR(VLOOKUP(F1471,Sheet2!A:G,7,0),"")</f>
        <v>50</v>
      </c>
      <c r="I1471" s="56">
        <f t="shared" si="299"/>
        <v>3150</v>
      </c>
      <c r="J1471" s="17">
        <v>65</v>
      </c>
      <c r="K1471" s="21">
        <v>250</v>
      </c>
      <c r="L1471" s="21">
        <v>350</v>
      </c>
      <c r="M1471" s="21">
        <v>100</v>
      </c>
      <c r="N1471" s="19">
        <f t="shared" si="288"/>
        <v>700</v>
      </c>
      <c r="O1471" s="20">
        <v>1</v>
      </c>
      <c r="P1471" s="20">
        <f>IFERROR(VLOOKUP(F1471,Sheet2!$A:$F,4,0),"")</f>
        <v>919.43</v>
      </c>
      <c r="Q1471" s="20">
        <f>IFERROR(VLOOKUP(F1471,Sheet2!$A:$F,5,0),"")</f>
        <v>948.3</v>
      </c>
      <c r="R1471" s="20">
        <f>IFERROR(VLOOKUP(F1471,Sheet2!$A:$F,6,0),"")</f>
        <v>1030.25</v>
      </c>
      <c r="S1471" s="48">
        <f t="shared" si="289"/>
        <v>229857.5</v>
      </c>
      <c r="T1471" s="48">
        <f t="shared" si="290"/>
        <v>331905</v>
      </c>
      <c r="U1471" s="48">
        <f t="shared" si="291"/>
        <v>103025</v>
      </c>
      <c r="V1471" s="48">
        <f t="shared" si="292"/>
        <v>664787.5</v>
      </c>
      <c r="W1471" s="48">
        <f t="shared" si="293"/>
        <v>337050</v>
      </c>
      <c r="X1471" s="48">
        <f t="shared" si="294"/>
        <v>4725</v>
      </c>
      <c r="Y1471" s="48">
        <f t="shared" si="295"/>
        <v>10065.625</v>
      </c>
      <c r="Z1471" s="48">
        <f t="shared" si="296"/>
        <v>1006.5625</v>
      </c>
      <c r="AA1471" s="48">
        <f t="shared" si="297"/>
        <v>10176.346875000001</v>
      </c>
      <c r="AB1471" s="42">
        <f t="shared" si="298"/>
        <v>1027811.034375</v>
      </c>
    </row>
    <row r="1472" spans="1:28" x14ac:dyDescent="0.25">
      <c r="A1472" s="41">
        <v>45433</v>
      </c>
      <c r="B1472" s="44" t="str">
        <f t="shared" si="287"/>
        <v>May</v>
      </c>
      <c r="C1472" s="16" t="s">
        <v>105</v>
      </c>
      <c r="D1472" s="16"/>
      <c r="E1472" s="16" t="s">
        <v>108</v>
      </c>
      <c r="F1472" s="16" t="s">
        <v>213</v>
      </c>
      <c r="G1472" s="20" t="str">
        <f>IFERROR(VLOOKUP(F1472,Sheet2!A:F,2,0),"")</f>
        <v>Malwa</v>
      </c>
      <c r="H1472" s="44">
        <f>IFERROR(VLOOKUP(F1472,Sheet2!A:G,7,0),"")</f>
        <v>50</v>
      </c>
      <c r="I1472" s="56">
        <f t="shared" si="299"/>
        <v>1575</v>
      </c>
      <c r="J1472" s="17">
        <v>61</v>
      </c>
      <c r="K1472" s="21">
        <v>175</v>
      </c>
      <c r="L1472" s="21">
        <v>175</v>
      </c>
      <c r="M1472" s="21">
        <v>0</v>
      </c>
      <c r="N1472" s="19">
        <f t="shared" si="288"/>
        <v>350</v>
      </c>
      <c r="O1472" s="20">
        <v>1</v>
      </c>
      <c r="P1472" s="20">
        <f>IFERROR(VLOOKUP(F1472,Sheet2!$A:$F,4,0),"")</f>
        <v>919.43</v>
      </c>
      <c r="Q1472" s="20">
        <f>IFERROR(VLOOKUP(F1472,Sheet2!$A:$F,5,0),"")</f>
        <v>948.3</v>
      </c>
      <c r="R1472" s="20">
        <f>IFERROR(VLOOKUP(F1472,Sheet2!$A:$F,6,0),"")</f>
        <v>1030.25</v>
      </c>
      <c r="S1472" s="48">
        <f t="shared" si="289"/>
        <v>160900.25</v>
      </c>
      <c r="T1472" s="48">
        <f t="shared" si="290"/>
        <v>165952.5</v>
      </c>
      <c r="U1472" s="48">
        <f t="shared" si="291"/>
        <v>0</v>
      </c>
      <c r="V1472" s="48">
        <f t="shared" si="292"/>
        <v>326852.75</v>
      </c>
      <c r="W1472" s="48">
        <f t="shared" si="293"/>
        <v>168525</v>
      </c>
      <c r="X1472" s="48">
        <f t="shared" si="294"/>
        <v>2362.5</v>
      </c>
      <c r="Y1472" s="48">
        <f t="shared" si="295"/>
        <v>4977.4025000000001</v>
      </c>
      <c r="Z1472" s="48">
        <f t="shared" si="296"/>
        <v>497.74025000000006</v>
      </c>
      <c r="AA1472" s="48">
        <f t="shared" si="297"/>
        <v>5032.1539275000005</v>
      </c>
      <c r="AB1472" s="42">
        <f t="shared" si="298"/>
        <v>508247.54667750001</v>
      </c>
    </row>
    <row r="1473" spans="1:28" x14ac:dyDescent="0.25">
      <c r="A1473" s="41">
        <v>45433</v>
      </c>
      <c r="B1473" s="44" t="str">
        <f t="shared" si="287"/>
        <v>May</v>
      </c>
      <c r="C1473" s="16" t="s">
        <v>105</v>
      </c>
      <c r="D1473" s="16"/>
      <c r="E1473" s="16" t="s">
        <v>108</v>
      </c>
      <c r="F1473" s="16" t="s">
        <v>213</v>
      </c>
      <c r="G1473" s="20" t="str">
        <f>IFERROR(VLOOKUP(F1473,Sheet2!A:F,2,0),"")</f>
        <v>Malwa</v>
      </c>
      <c r="H1473" s="44">
        <f>IFERROR(VLOOKUP(F1473,Sheet2!A:G,7,0),"")</f>
        <v>50</v>
      </c>
      <c r="I1473" s="56">
        <f t="shared" si="299"/>
        <v>1575</v>
      </c>
      <c r="J1473" s="17">
        <v>62</v>
      </c>
      <c r="K1473" s="21">
        <v>175</v>
      </c>
      <c r="L1473" s="21">
        <v>175</v>
      </c>
      <c r="M1473" s="21">
        <v>0</v>
      </c>
      <c r="N1473" s="19">
        <f t="shared" si="288"/>
        <v>350</v>
      </c>
      <c r="O1473" s="20">
        <v>1</v>
      </c>
      <c r="P1473" s="20">
        <f>IFERROR(VLOOKUP(F1473,Sheet2!$A:$F,4,0),"")</f>
        <v>919.43</v>
      </c>
      <c r="Q1473" s="20">
        <f>IFERROR(VLOOKUP(F1473,Sheet2!$A:$F,5,0),"")</f>
        <v>948.3</v>
      </c>
      <c r="R1473" s="20">
        <f>IFERROR(VLOOKUP(F1473,Sheet2!$A:$F,6,0),"")</f>
        <v>1030.25</v>
      </c>
      <c r="S1473" s="48">
        <f t="shared" si="289"/>
        <v>160900.25</v>
      </c>
      <c r="T1473" s="48">
        <f t="shared" si="290"/>
        <v>165952.5</v>
      </c>
      <c r="U1473" s="48">
        <f t="shared" si="291"/>
        <v>0</v>
      </c>
      <c r="V1473" s="48">
        <f t="shared" si="292"/>
        <v>326852.75</v>
      </c>
      <c r="W1473" s="48">
        <f t="shared" si="293"/>
        <v>168525</v>
      </c>
      <c r="X1473" s="48">
        <f t="shared" si="294"/>
        <v>2362.5</v>
      </c>
      <c r="Y1473" s="48">
        <f t="shared" si="295"/>
        <v>4977.4025000000001</v>
      </c>
      <c r="Z1473" s="48">
        <f t="shared" si="296"/>
        <v>497.74025000000006</v>
      </c>
      <c r="AA1473" s="48">
        <f t="shared" si="297"/>
        <v>5032.1539275000005</v>
      </c>
      <c r="AB1473" s="42">
        <f t="shared" si="298"/>
        <v>508247.54667750001</v>
      </c>
    </row>
    <row r="1474" spans="1:28" x14ac:dyDescent="0.25">
      <c r="A1474" s="41">
        <v>45433</v>
      </c>
      <c r="B1474" s="44" t="str">
        <f t="shared" si="287"/>
        <v>May</v>
      </c>
      <c r="C1474" s="16" t="s">
        <v>105</v>
      </c>
      <c r="D1474" s="16"/>
      <c r="E1474" s="16" t="s">
        <v>108</v>
      </c>
      <c r="F1474" s="16" t="s">
        <v>213</v>
      </c>
      <c r="G1474" s="20" t="str">
        <f>IFERROR(VLOOKUP(F1474,Sheet2!A:F,2,0),"")</f>
        <v>Malwa</v>
      </c>
      <c r="H1474" s="44">
        <f>IFERROR(VLOOKUP(F1474,Sheet2!A:G,7,0),"")</f>
        <v>50</v>
      </c>
      <c r="I1474" s="56">
        <f t="shared" si="299"/>
        <v>1575</v>
      </c>
      <c r="J1474" s="17">
        <v>63</v>
      </c>
      <c r="K1474" s="21">
        <v>175</v>
      </c>
      <c r="L1474" s="21">
        <v>175</v>
      </c>
      <c r="M1474" s="21">
        <v>0</v>
      </c>
      <c r="N1474" s="19">
        <f t="shared" si="288"/>
        <v>350</v>
      </c>
      <c r="O1474" s="20">
        <v>1</v>
      </c>
      <c r="P1474" s="20">
        <f>IFERROR(VLOOKUP(F1474,Sheet2!$A:$F,4,0),"")</f>
        <v>919.43</v>
      </c>
      <c r="Q1474" s="20">
        <f>IFERROR(VLOOKUP(F1474,Sheet2!$A:$F,5,0),"")</f>
        <v>948.3</v>
      </c>
      <c r="R1474" s="20">
        <f>IFERROR(VLOOKUP(F1474,Sheet2!$A:$F,6,0),"")</f>
        <v>1030.25</v>
      </c>
      <c r="S1474" s="48">
        <f t="shared" si="289"/>
        <v>160900.25</v>
      </c>
      <c r="T1474" s="48">
        <f t="shared" si="290"/>
        <v>165952.5</v>
      </c>
      <c r="U1474" s="48">
        <f t="shared" si="291"/>
        <v>0</v>
      </c>
      <c r="V1474" s="48">
        <f t="shared" si="292"/>
        <v>326852.75</v>
      </c>
      <c r="W1474" s="48">
        <f t="shared" si="293"/>
        <v>168525</v>
      </c>
      <c r="X1474" s="48">
        <f t="shared" si="294"/>
        <v>2362.5</v>
      </c>
      <c r="Y1474" s="48">
        <f t="shared" si="295"/>
        <v>4977.4025000000001</v>
      </c>
      <c r="Z1474" s="48">
        <f t="shared" si="296"/>
        <v>497.74025000000006</v>
      </c>
      <c r="AA1474" s="48">
        <f t="shared" si="297"/>
        <v>5032.1539275000005</v>
      </c>
      <c r="AB1474" s="42">
        <f t="shared" si="298"/>
        <v>508247.54667750001</v>
      </c>
    </row>
    <row r="1475" spans="1:28" x14ac:dyDescent="0.25">
      <c r="A1475" s="41">
        <v>45433</v>
      </c>
      <c r="B1475" s="44" t="str">
        <f t="shared" si="287"/>
        <v>May</v>
      </c>
      <c r="C1475" s="16" t="s">
        <v>105</v>
      </c>
      <c r="D1475" s="16"/>
      <c r="E1475" s="16" t="s">
        <v>108</v>
      </c>
      <c r="F1475" s="16" t="s">
        <v>213</v>
      </c>
      <c r="G1475" s="20" t="str">
        <f>IFERROR(VLOOKUP(F1475,Sheet2!A:F,2,0),"")</f>
        <v>Malwa</v>
      </c>
      <c r="H1475" s="44">
        <f>IFERROR(VLOOKUP(F1475,Sheet2!A:G,7,0),"")</f>
        <v>50</v>
      </c>
      <c r="I1475" s="56">
        <f t="shared" si="299"/>
        <v>1575</v>
      </c>
      <c r="J1475" s="17">
        <v>64</v>
      </c>
      <c r="K1475" s="21">
        <v>175</v>
      </c>
      <c r="L1475" s="21">
        <v>175</v>
      </c>
      <c r="M1475" s="21">
        <v>0</v>
      </c>
      <c r="N1475" s="19">
        <f t="shared" si="288"/>
        <v>350</v>
      </c>
      <c r="O1475" s="20">
        <v>1</v>
      </c>
      <c r="P1475" s="20">
        <f>IFERROR(VLOOKUP(F1475,Sheet2!$A:$F,4,0),"")</f>
        <v>919.43</v>
      </c>
      <c r="Q1475" s="20">
        <f>IFERROR(VLOOKUP(F1475,Sheet2!$A:$F,5,0),"")</f>
        <v>948.3</v>
      </c>
      <c r="R1475" s="20">
        <f>IFERROR(VLOOKUP(F1475,Sheet2!$A:$F,6,0),"")</f>
        <v>1030.25</v>
      </c>
      <c r="S1475" s="48">
        <f t="shared" si="289"/>
        <v>160900.25</v>
      </c>
      <c r="T1475" s="48">
        <f t="shared" si="290"/>
        <v>165952.5</v>
      </c>
      <c r="U1475" s="48">
        <f t="shared" si="291"/>
        <v>0</v>
      </c>
      <c r="V1475" s="48">
        <f t="shared" si="292"/>
        <v>326852.75</v>
      </c>
      <c r="W1475" s="48">
        <f t="shared" si="293"/>
        <v>168525</v>
      </c>
      <c r="X1475" s="48">
        <f t="shared" si="294"/>
        <v>2362.5</v>
      </c>
      <c r="Y1475" s="48">
        <f t="shared" si="295"/>
        <v>4977.4025000000001</v>
      </c>
      <c r="Z1475" s="48">
        <f t="shared" si="296"/>
        <v>497.74025000000006</v>
      </c>
      <c r="AA1475" s="48">
        <f t="shared" si="297"/>
        <v>5032.1539275000005</v>
      </c>
      <c r="AB1475" s="42">
        <f t="shared" si="298"/>
        <v>508247.54667750001</v>
      </c>
    </row>
    <row r="1476" spans="1:28" x14ac:dyDescent="0.25">
      <c r="A1476" s="41">
        <v>45433</v>
      </c>
      <c r="B1476" s="44" t="str">
        <f t="shared" si="287"/>
        <v>May</v>
      </c>
      <c r="C1476" s="16" t="s">
        <v>44</v>
      </c>
      <c r="D1476" s="16"/>
      <c r="E1476" s="16" t="s">
        <v>79</v>
      </c>
      <c r="F1476" s="16" t="s">
        <v>216</v>
      </c>
      <c r="G1476" s="20" t="str">
        <f>IFERROR(VLOOKUP(F1476,Sheet2!A:F,2,0),"")</f>
        <v>Jugni Saunfi</v>
      </c>
      <c r="H1476" s="44">
        <f>IFERROR(VLOOKUP(F1476,Sheet2!A:G,7,0),"")</f>
        <v>50</v>
      </c>
      <c r="I1476" s="56">
        <f t="shared" si="299"/>
        <v>4500</v>
      </c>
      <c r="J1476" s="17">
        <v>211</v>
      </c>
      <c r="K1476" s="21">
        <v>450</v>
      </c>
      <c r="L1476" s="21">
        <v>450</v>
      </c>
      <c r="M1476" s="21">
        <v>100</v>
      </c>
      <c r="N1476" s="19">
        <f t="shared" si="288"/>
        <v>1000</v>
      </c>
      <c r="O1476" s="20">
        <v>1</v>
      </c>
      <c r="P1476" s="20">
        <f>IFERROR(VLOOKUP(F1476,Sheet2!$A:$F,4,0),"")</f>
        <v>919.43</v>
      </c>
      <c r="Q1476" s="20">
        <f>IFERROR(VLOOKUP(F1476,Sheet2!$A:$F,5,0),"")</f>
        <v>948.3</v>
      </c>
      <c r="R1476" s="20">
        <f>IFERROR(VLOOKUP(F1476,Sheet2!$A:$F,6,0),"")</f>
        <v>1030.25</v>
      </c>
      <c r="S1476" s="48">
        <f t="shared" si="289"/>
        <v>413743.5</v>
      </c>
      <c r="T1476" s="48">
        <f t="shared" si="290"/>
        <v>426735</v>
      </c>
      <c r="U1476" s="48">
        <f t="shared" si="291"/>
        <v>103025</v>
      </c>
      <c r="V1476" s="48">
        <f t="shared" si="292"/>
        <v>943503.5</v>
      </c>
      <c r="W1476" s="48">
        <f t="shared" si="293"/>
        <v>481500</v>
      </c>
      <c r="X1476" s="48">
        <f t="shared" si="294"/>
        <v>6750</v>
      </c>
      <c r="Y1476" s="48">
        <f t="shared" si="295"/>
        <v>14317.535</v>
      </c>
      <c r="Z1476" s="48">
        <f t="shared" si="296"/>
        <v>1431.7535</v>
      </c>
      <c r="AA1476" s="48">
        <f t="shared" si="297"/>
        <v>14475.027885000001</v>
      </c>
      <c r="AB1476" s="42">
        <f t="shared" si="298"/>
        <v>1461977.816385</v>
      </c>
    </row>
    <row r="1477" spans="1:28" x14ac:dyDescent="0.25">
      <c r="A1477" s="41">
        <v>45433</v>
      </c>
      <c r="B1477" s="44" t="str">
        <f t="shared" ref="B1477:B1540" si="300">TEXT(A1477,"MMM")</f>
        <v>May</v>
      </c>
      <c r="C1477" s="16" t="s">
        <v>44</v>
      </c>
      <c r="D1477" s="16"/>
      <c r="E1477" s="16" t="s">
        <v>79</v>
      </c>
      <c r="F1477" s="16" t="s">
        <v>223</v>
      </c>
      <c r="G1477" s="20" t="str">
        <f>IFERROR(VLOOKUP(F1477,Sheet2!A:F,2,0),"")</f>
        <v>Jalwa Mota Santra</v>
      </c>
      <c r="H1477" s="44">
        <f>IFERROR(VLOOKUP(F1477,Sheet2!A:G,7,0),"")</f>
        <v>50</v>
      </c>
      <c r="I1477" s="56">
        <f t="shared" si="299"/>
        <v>2250</v>
      </c>
      <c r="J1477" s="17">
        <v>212</v>
      </c>
      <c r="K1477" s="21">
        <v>200</v>
      </c>
      <c r="L1477" s="21">
        <v>200</v>
      </c>
      <c r="M1477" s="21">
        <v>100</v>
      </c>
      <c r="N1477" s="19">
        <f t="shared" ref="N1477:N1540" si="301">SUM(K1477:M1477)</f>
        <v>500</v>
      </c>
      <c r="O1477" s="20">
        <v>1</v>
      </c>
      <c r="P1477" s="20">
        <f>IFERROR(VLOOKUP(F1477,Sheet2!$A:$F,4,0),"")</f>
        <v>919.43</v>
      </c>
      <c r="Q1477" s="20">
        <f>IFERROR(VLOOKUP(F1477,Sheet2!$A:$F,5,0),"")</f>
        <v>948.3</v>
      </c>
      <c r="R1477" s="20">
        <f>IFERROR(VLOOKUP(F1477,Sheet2!$A:$F,6,0),"")</f>
        <v>1030.25</v>
      </c>
      <c r="S1477" s="48">
        <f t="shared" ref="S1477:S1540" si="302">IFERROR(K1477*P1477," ")</f>
        <v>183886</v>
      </c>
      <c r="T1477" s="48">
        <f t="shared" ref="T1477:T1540" si="303">IFERROR(Q1477*L1477," ")</f>
        <v>189660</v>
      </c>
      <c r="U1477" s="48">
        <f t="shared" ref="U1477:U1540" si="304">IFERROR(R1477*M1477," ")</f>
        <v>103025</v>
      </c>
      <c r="V1477" s="48">
        <f t="shared" ref="V1477:V1540" si="305">SUM(S1477:U1477)</f>
        <v>476571</v>
      </c>
      <c r="W1477" s="48">
        <f t="shared" ref="W1477:W1540" si="306">IFERROR(IF(O1477=1,I1477*107)," ")+IFERROR(IF(O1477=2,I1477*53.5)," ")</f>
        <v>240750</v>
      </c>
      <c r="X1477" s="48">
        <f t="shared" ref="X1477:X1540" si="307">I1477*1.5</f>
        <v>3375</v>
      </c>
      <c r="Y1477" s="48">
        <f t="shared" ref="Y1477:Y1540" si="308">IFERROR(SUM(V1477:X1477)*1%," ")</f>
        <v>7206.96</v>
      </c>
      <c r="Z1477" s="48">
        <f t="shared" ref="Z1477:Z1540" si="309">IFERROR(Y1477*10%," ")</f>
        <v>720.69600000000003</v>
      </c>
      <c r="AA1477" s="48">
        <f t="shared" ref="AA1477:AA1540" si="310">IFERROR(SUM(V1477:Z1477)*1%," ")</f>
        <v>7286.2365599999994</v>
      </c>
      <c r="AB1477" s="42">
        <f t="shared" ref="AB1477:AB1540" si="311">IFERROR(SUM(V1477:AA1477)," ")</f>
        <v>735909.89255999995</v>
      </c>
    </row>
    <row r="1478" spans="1:28" x14ac:dyDescent="0.25">
      <c r="A1478" s="41">
        <v>45433</v>
      </c>
      <c r="B1478" s="44" t="str">
        <f t="shared" si="300"/>
        <v>May</v>
      </c>
      <c r="C1478" s="16" t="s">
        <v>44</v>
      </c>
      <c r="D1478" s="16"/>
      <c r="E1478" s="16" t="s">
        <v>110</v>
      </c>
      <c r="F1478" s="16" t="s">
        <v>223</v>
      </c>
      <c r="G1478" s="20" t="str">
        <f>IFERROR(VLOOKUP(F1478,Sheet2!A:F,2,0),"")</f>
        <v>Jalwa Mota Santra</v>
      </c>
      <c r="H1478" s="44">
        <f>IFERROR(VLOOKUP(F1478,Sheet2!A:G,7,0),"")</f>
        <v>50</v>
      </c>
      <c r="I1478" s="56">
        <f t="shared" ref="I1478:I1541" si="312">IF(H1478=50,N1478*4.5)+IF(H1478=65,N1478*5.85)</f>
        <v>450</v>
      </c>
      <c r="J1478" s="17">
        <v>213</v>
      </c>
      <c r="K1478" s="21">
        <v>100</v>
      </c>
      <c r="L1478" s="21">
        <v>0</v>
      </c>
      <c r="M1478" s="21">
        <v>0</v>
      </c>
      <c r="N1478" s="19">
        <f t="shared" si="301"/>
        <v>100</v>
      </c>
      <c r="O1478" s="20">
        <v>1</v>
      </c>
      <c r="P1478" s="20">
        <f>IFERROR(VLOOKUP(F1478,Sheet2!$A:$F,4,0),"")</f>
        <v>919.43</v>
      </c>
      <c r="Q1478" s="20">
        <f>IFERROR(VLOOKUP(F1478,Sheet2!$A:$F,5,0),"")</f>
        <v>948.3</v>
      </c>
      <c r="R1478" s="20">
        <f>IFERROR(VLOOKUP(F1478,Sheet2!$A:$F,6,0),"")</f>
        <v>1030.25</v>
      </c>
      <c r="S1478" s="48">
        <f t="shared" si="302"/>
        <v>91943</v>
      </c>
      <c r="T1478" s="48">
        <f t="shared" si="303"/>
        <v>0</v>
      </c>
      <c r="U1478" s="48">
        <f t="shared" si="304"/>
        <v>0</v>
      </c>
      <c r="V1478" s="48">
        <f t="shared" si="305"/>
        <v>91943</v>
      </c>
      <c r="W1478" s="48">
        <f t="shared" si="306"/>
        <v>48150</v>
      </c>
      <c r="X1478" s="48">
        <f t="shared" si="307"/>
        <v>675</v>
      </c>
      <c r="Y1478" s="48">
        <f t="shared" si="308"/>
        <v>1407.68</v>
      </c>
      <c r="Z1478" s="48">
        <f t="shared" si="309"/>
        <v>140.768</v>
      </c>
      <c r="AA1478" s="48">
        <f t="shared" si="310"/>
        <v>1423.1644800000001</v>
      </c>
      <c r="AB1478" s="42">
        <f t="shared" si="311"/>
        <v>143739.61248000001</v>
      </c>
    </row>
    <row r="1479" spans="1:28" x14ac:dyDescent="0.25">
      <c r="A1479" s="41">
        <v>45433</v>
      </c>
      <c r="B1479" s="44" t="str">
        <f t="shared" si="300"/>
        <v>May</v>
      </c>
      <c r="C1479" s="16" t="s">
        <v>44</v>
      </c>
      <c r="D1479" s="16"/>
      <c r="E1479" s="16" t="s">
        <v>110</v>
      </c>
      <c r="F1479" s="16" t="s">
        <v>223</v>
      </c>
      <c r="G1479" s="20" t="str">
        <f>IFERROR(VLOOKUP(F1479,Sheet2!A:F,2,0),"")</f>
        <v>Jalwa Mota Santra</v>
      </c>
      <c r="H1479" s="44">
        <f>IFERROR(VLOOKUP(F1479,Sheet2!A:G,7,0),"")</f>
        <v>50</v>
      </c>
      <c r="I1479" s="56">
        <f t="shared" si="312"/>
        <v>900</v>
      </c>
      <c r="J1479" s="17">
        <v>214</v>
      </c>
      <c r="K1479" s="21">
        <v>0</v>
      </c>
      <c r="L1479" s="21">
        <v>0</v>
      </c>
      <c r="M1479" s="21">
        <v>200</v>
      </c>
      <c r="N1479" s="19">
        <f t="shared" si="301"/>
        <v>200</v>
      </c>
      <c r="O1479" s="20">
        <v>1</v>
      </c>
      <c r="P1479" s="20">
        <f>IFERROR(VLOOKUP(F1479,Sheet2!$A:$F,4,0),"")</f>
        <v>919.43</v>
      </c>
      <c r="Q1479" s="20">
        <f>IFERROR(VLOOKUP(F1479,Sheet2!$A:$F,5,0),"")</f>
        <v>948.3</v>
      </c>
      <c r="R1479" s="20">
        <f>IFERROR(VLOOKUP(F1479,Sheet2!$A:$F,6,0),"")</f>
        <v>1030.25</v>
      </c>
      <c r="S1479" s="48">
        <f t="shared" si="302"/>
        <v>0</v>
      </c>
      <c r="T1479" s="48">
        <f t="shared" si="303"/>
        <v>0</v>
      </c>
      <c r="U1479" s="48">
        <f t="shared" si="304"/>
        <v>206050</v>
      </c>
      <c r="V1479" s="48">
        <f t="shared" si="305"/>
        <v>206050</v>
      </c>
      <c r="W1479" s="48">
        <f t="shared" si="306"/>
        <v>96300</v>
      </c>
      <c r="X1479" s="48">
        <f t="shared" si="307"/>
        <v>1350</v>
      </c>
      <c r="Y1479" s="48">
        <f t="shared" si="308"/>
        <v>3037</v>
      </c>
      <c r="Z1479" s="48">
        <f t="shared" si="309"/>
        <v>303.7</v>
      </c>
      <c r="AA1479" s="48">
        <f t="shared" si="310"/>
        <v>3070.4070000000002</v>
      </c>
      <c r="AB1479" s="42">
        <f t="shared" si="311"/>
        <v>310111.10700000002</v>
      </c>
    </row>
    <row r="1480" spans="1:28" x14ac:dyDescent="0.25">
      <c r="A1480" s="41">
        <v>45433</v>
      </c>
      <c r="B1480" s="44" t="str">
        <f t="shared" si="300"/>
        <v>May</v>
      </c>
      <c r="C1480" s="16" t="s">
        <v>44</v>
      </c>
      <c r="D1480" s="16"/>
      <c r="E1480" s="16" t="s">
        <v>110</v>
      </c>
      <c r="F1480" s="16" t="s">
        <v>223</v>
      </c>
      <c r="G1480" s="20" t="str">
        <f>IFERROR(VLOOKUP(F1480,Sheet2!A:F,2,0),"")</f>
        <v>Jalwa Mota Santra</v>
      </c>
      <c r="H1480" s="44">
        <f>IFERROR(VLOOKUP(F1480,Sheet2!A:G,7,0),"")</f>
        <v>50</v>
      </c>
      <c r="I1480" s="56">
        <f t="shared" si="312"/>
        <v>1350</v>
      </c>
      <c r="J1480" s="17">
        <v>215</v>
      </c>
      <c r="K1480" s="21">
        <v>0</v>
      </c>
      <c r="L1480" s="21">
        <v>300</v>
      </c>
      <c r="M1480" s="21">
        <v>0</v>
      </c>
      <c r="N1480" s="19">
        <f t="shared" si="301"/>
        <v>300</v>
      </c>
      <c r="O1480" s="20">
        <v>1</v>
      </c>
      <c r="P1480" s="20">
        <f>IFERROR(VLOOKUP(F1480,Sheet2!$A:$F,4,0),"")</f>
        <v>919.43</v>
      </c>
      <c r="Q1480" s="20">
        <f>IFERROR(VLOOKUP(F1480,Sheet2!$A:$F,5,0),"")</f>
        <v>948.3</v>
      </c>
      <c r="R1480" s="20">
        <f>IFERROR(VLOOKUP(F1480,Sheet2!$A:$F,6,0),"")</f>
        <v>1030.25</v>
      </c>
      <c r="S1480" s="48">
        <f t="shared" si="302"/>
        <v>0</v>
      </c>
      <c r="T1480" s="48">
        <f t="shared" si="303"/>
        <v>284490</v>
      </c>
      <c r="U1480" s="48">
        <f t="shared" si="304"/>
        <v>0</v>
      </c>
      <c r="V1480" s="48">
        <f t="shared" si="305"/>
        <v>284490</v>
      </c>
      <c r="W1480" s="48">
        <f t="shared" si="306"/>
        <v>144450</v>
      </c>
      <c r="X1480" s="48">
        <f t="shared" si="307"/>
        <v>2025</v>
      </c>
      <c r="Y1480" s="48">
        <f t="shared" si="308"/>
        <v>4309.6499999999996</v>
      </c>
      <c r="Z1480" s="48">
        <f t="shared" si="309"/>
        <v>430.96499999999997</v>
      </c>
      <c r="AA1480" s="48">
        <f t="shared" si="310"/>
        <v>4357.0561500000003</v>
      </c>
      <c r="AB1480" s="42">
        <f t="shared" si="311"/>
        <v>440062.67115000007</v>
      </c>
    </row>
    <row r="1481" spans="1:28" x14ac:dyDescent="0.25">
      <c r="A1481" s="41">
        <v>45433</v>
      </c>
      <c r="B1481" s="44" t="str">
        <f t="shared" si="300"/>
        <v>May</v>
      </c>
      <c r="C1481" s="16" t="s">
        <v>44</v>
      </c>
      <c r="D1481" s="16"/>
      <c r="E1481" s="16" t="s">
        <v>110</v>
      </c>
      <c r="F1481" s="16" t="s">
        <v>223</v>
      </c>
      <c r="G1481" s="20" t="str">
        <f>IFERROR(VLOOKUP(F1481,Sheet2!A:F,2,0),"")</f>
        <v>Jalwa Mota Santra</v>
      </c>
      <c r="H1481" s="44">
        <f>IFERROR(VLOOKUP(F1481,Sheet2!A:G,7,0),"")</f>
        <v>50</v>
      </c>
      <c r="I1481" s="56">
        <f t="shared" si="312"/>
        <v>1575</v>
      </c>
      <c r="J1481" s="17">
        <v>216</v>
      </c>
      <c r="K1481" s="21">
        <v>350</v>
      </c>
      <c r="L1481" s="21">
        <v>0</v>
      </c>
      <c r="M1481" s="21">
        <v>0</v>
      </c>
      <c r="N1481" s="19">
        <f t="shared" si="301"/>
        <v>350</v>
      </c>
      <c r="O1481" s="20">
        <v>1</v>
      </c>
      <c r="P1481" s="20">
        <f>IFERROR(VLOOKUP(F1481,Sheet2!$A:$F,4,0),"")</f>
        <v>919.43</v>
      </c>
      <c r="Q1481" s="20">
        <f>IFERROR(VLOOKUP(F1481,Sheet2!$A:$F,5,0),"")</f>
        <v>948.3</v>
      </c>
      <c r="R1481" s="20">
        <f>IFERROR(VLOOKUP(F1481,Sheet2!$A:$F,6,0),"")</f>
        <v>1030.25</v>
      </c>
      <c r="S1481" s="48">
        <f t="shared" si="302"/>
        <v>321800.5</v>
      </c>
      <c r="T1481" s="48">
        <f t="shared" si="303"/>
        <v>0</v>
      </c>
      <c r="U1481" s="48">
        <f t="shared" si="304"/>
        <v>0</v>
      </c>
      <c r="V1481" s="48">
        <f t="shared" si="305"/>
        <v>321800.5</v>
      </c>
      <c r="W1481" s="48">
        <f t="shared" si="306"/>
        <v>168525</v>
      </c>
      <c r="X1481" s="48">
        <f t="shared" si="307"/>
        <v>2362.5</v>
      </c>
      <c r="Y1481" s="48">
        <f t="shared" si="308"/>
        <v>4926.88</v>
      </c>
      <c r="Z1481" s="48">
        <f t="shared" si="309"/>
        <v>492.68800000000005</v>
      </c>
      <c r="AA1481" s="48">
        <f t="shared" si="310"/>
        <v>4981.0756800000008</v>
      </c>
      <c r="AB1481" s="42">
        <f t="shared" si="311"/>
        <v>503088.64368000004</v>
      </c>
    </row>
    <row r="1482" spans="1:28" x14ac:dyDescent="0.25">
      <c r="A1482" s="41">
        <v>45433</v>
      </c>
      <c r="B1482" s="44" t="str">
        <f t="shared" si="300"/>
        <v>May</v>
      </c>
      <c r="C1482" s="16" t="s">
        <v>44</v>
      </c>
      <c r="D1482" s="16"/>
      <c r="E1482" s="16" t="s">
        <v>110</v>
      </c>
      <c r="F1482" s="16" t="s">
        <v>223</v>
      </c>
      <c r="G1482" s="20" t="str">
        <f>IFERROR(VLOOKUP(F1482,Sheet2!A:F,2,0),"")</f>
        <v>Jalwa Mota Santra</v>
      </c>
      <c r="H1482" s="44">
        <f>IFERROR(VLOOKUP(F1482,Sheet2!A:G,7,0),"")</f>
        <v>50</v>
      </c>
      <c r="I1482" s="56">
        <f t="shared" si="312"/>
        <v>1575</v>
      </c>
      <c r="J1482" s="17">
        <v>217</v>
      </c>
      <c r="K1482" s="21">
        <v>350</v>
      </c>
      <c r="L1482" s="21">
        <v>0</v>
      </c>
      <c r="M1482" s="21">
        <v>0</v>
      </c>
      <c r="N1482" s="19">
        <f t="shared" si="301"/>
        <v>350</v>
      </c>
      <c r="O1482" s="20">
        <v>1</v>
      </c>
      <c r="P1482" s="20">
        <f>IFERROR(VLOOKUP(F1482,Sheet2!$A:$F,4,0),"")</f>
        <v>919.43</v>
      </c>
      <c r="Q1482" s="20">
        <f>IFERROR(VLOOKUP(F1482,Sheet2!$A:$F,5,0),"")</f>
        <v>948.3</v>
      </c>
      <c r="R1482" s="20">
        <f>IFERROR(VLOOKUP(F1482,Sheet2!$A:$F,6,0),"")</f>
        <v>1030.25</v>
      </c>
      <c r="S1482" s="48">
        <f t="shared" si="302"/>
        <v>321800.5</v>
      </c>
      <c r="T1482" s="48">
        <f t="shared" si="303"/>
        <v>0</v>
      </c>
      <c r="U1482" s="48">
        <f t="shared" si="304"/>
        <v>0</v>
      </c>
      <c r="V1482" s="48">
        <f t="shared" si="305"/>
        <v>321800.5</v>
      </c>
      <c r="W1482" s="48">
        <f t="shared" si="306"/>
        <v>168525</v>
      </c>
      <c r="X1482" s="48">
        <f t="shared" si="307"/>
        <v>2362.5</v>
      </c>
      <c r="Y1482" s="48">
        <f t="shared" si="308"/>
        <v>4926.88</v>
      </c>
      <c r="Z1482" s="48">
        <f t="shared" si="309"/>
        <v>492.68800000000005</v>
      </c>
      <c r="AA1482" s="48">
        <f t="shared" si="310"/>
        <v>4981.0756800000008</v>
      </c>
      <c r="AB1482" s="42">
        <f t="shared" si="311"/>
        <v>503088.64368000004</v>
      </c>
    </row>
    <row r="1483" spans="1:28" x14ac:dyDescent="0.25">
      <c r="A1483" s="41">
        <v>45433</v>
      </c>
      <c r="B1483" s="44" t="str">
        <f t="shared" si="300"/>
        <v>May</v>
      </c>
      <c r="C1483" s="16" t="s">
        <v>44</v>
      </c>
      <c r="D1483" s="16"/>
      <c r="E1483" s="16" t="s">
        <v>168</v>
      </c>
      <c r="F1483" s="16" t="s">
        <v>223</v>
      </c>
      <c r="G1483" s="20" t="str">
        <f>IFERROR(VLOOKUP(F1483,Sheet2!A:F,2,0),"")</f>
        <v>Jalwa Mota Santra</v>
      </c>
      <c r="H1483" s="44">
        <f>IFERROR(VLOOKUP(F1483,Sheet2!A:G,7,0),"")</f>
        <v>50</v>
      </c>
      <c r="I1483" s="56">
        <f t="shared" si="312"/>
        <v>1350</v>
      </c>
      <c r="J1483" s="17">
        <v>218</v>
      </c>
      <c r="K1483" s="21">
        <v>50</v>
      </c>
      <c r="L1483" s="21">
        <v>200</v>
      </c>
      <c r="M1483" s="21">
        <v>50</v>
      </c>
      <c r="N1483" s="19">
        <f t="shared" si="301"/>
        <v>300</v>
      </c>
      <c r="O1483" s="20">
        <v>1</v>
      </c>
      <c r="P1483" s="20">
        <f>IFERROR(VLOOKUP(F1483,Sheet2!$A:$F,4,0),"")</f>
        <v>919.43</v>
      </c>
      <c r="Q1483" s="20">
        <f>IFERROR(VLOOKUP(F1483,Sheet2!$A:$F,5,0),"")</f>
        <v>948.3</v>
      </c>
      <c r="R1483" s="20">
        <f>IFERROR(VLOOKUP(F1483,Sheet2!$A:$F,6,0),"")</f>
        <v>1030.25</v>
      </c>
      <c r="S1483" s="48">
        <f t="shared" si="302"/>
        <v>45971.5</v>
      </c>
      <c r="T1483" s="48">
        <f t="shared" si="303"/>
        <v>189660</v>
      </c>
      <c r="U1483" s="48">
        <f t="shared" si="304"/>
        <v>51512.5</v>
      </c>
      <c r="V1483" s="48">
        <f t="shared" si="305"/>
        <v>287144</v>
      </c>
      <c r="W1483" s="48">
        <f t="shared" si="306"/>
        <v>144450</v>
      </c>
      <c r="X1483" s="48">
        <f t="shared" si="307"/>
        <v>2025</v>
      </c>
      <c r="Y1483" s="48">
        <f t="shared" si="308"/>
        <v>4336.1900000000005</v>
      </c>
      <c r="Z1483" s="48">
        <f t="shared" si="309"/>
        <v>433.61900000000009</v>
      </c>
      <c r="AA1483" s="48">
        <f t="shared" si="310"/>
        <v>4383.8880900000004</v>
      </c>
      <c r="AB1483" s="42">
        <f t="shared" si="311"/>
        <v>442772.69709000003</v>
      </c>
    </row>
    <row r="1484" spans="1:28" x14ac:dyDescent="0.25">
      <c r="A1484" s="41">
        <v>45433</v>
      </c>
      <c r="B1484" s="44" t="str">
        <f t="shared" si="300"/>
        <v>May</v>
      </c>
      <c r="C1484" s="16" t="s">
        <v>44</v>
      </c>
      <c r="D1484" s="16"/>
      <c r="E1484" s="16" t="s">
        <v>168</v>
      </c>
      <c r="F1484" s="16" t="s">
        <v>216</v>
      </c>
      <c r="G1484" s="20" t="str">
        <f>IFERROR(VLOOKUP(F1484,Sheet2!A:F,2,0),"")</f>
        <v>Jugni Saunfi</v>
      </c>
      <c r="H1484" s="44">
        <f>IFERROR(VLOOKUP(F1484,Sheet2!A:G,7,0),"")</f>
        <v>50</v>
      </c>
      <c r="I1484" s="56">
        <f t="shared" si="312"/>
        <v>1350</v>
      </c>
      <c r="J1484" s="17">
        <v>219</v>
      </c>
      <c r="K1484" s="21">
        <v>0</v>
      </c>
      <c r="L1484" s="21">
        <v>300</v>
      </c>
      <c r="M1484" s="21">
        <v>0</v>
      </c>
      <c r="N1484" s="19">
        <f t="shared" si="301"/>
        <v>300</v>
      </c>
      <c r="O1484" s="20">
        <v>1</v>
      </c>
      <c r="P1484" s="20">
        <f>IFERROR(VLOOKUP(F1484,Sheet2!$A:$F,4,0),"")</f>
        <v>919.43</v>
      </c>
      <c r="Q1484" s="20">
        <f>IFERROR(VLOOKUP(F1484,Sheet2!$A:$F,5,0),"")</f>
        <v>948.3</v>
      </c>
      <c r="R1484" s="20">
        <f>IFERROR(VLOOKUP(F1484,Sheet2!$A:$F,6,0),"")</f>
        <v>1030.25</v>
      </c>
      <c r="S1484" s="48">
        <f t="shared" si="302"/>
        <v>0</v>
      </c>
      <c r="T1484" s="48">
        <f t="shared" si="303"/>
        <v>284490</v>
      </c>
      <c r="U1484" s="48">
        <f t="shared" si="304"/>
        <v>0</v>
      </c>
      <c r="V1484" s="48">
        <f t="shared" si="305"/>
        <v>284490</v>
      </c>
      <c r="W1484" s="48">
        <f t="shared" si="306"/>
        <v>144450</v>
      </c>
      <c r="X1484" s="48">
        <f t="shared" si="307"/>
        <v>2025</v>
      </c>
      <c r="Y1484" s="48">
        <f t="shared" si="308"/>
        <v>4309.6499999999996</v>
      </c>
      <c r="Z1484" s="48">
        <f t="shared" si="309"/>
        <v>430.96499999999997</v>
      </c>
      <c r="AA1484" s="48">
        <f t="shared" si="310"/>
        <v>4357.0561500000003</v>
      </c>
      <c r="AB1484" s="42">
        <f t="shared" si="311"/>
        <v>440062.67115000007</v>
      </c>
    </row>
    <row r="1485" spans="1:28" x14ac:dyDescent="0.25">
      <c r="A1485" s="41">
        <v>45433</v>
      </c>
      <c r="B1485" s="44" t="str">
        <f t="shared" si="300"/>
        <v>May</v>
      </c>
      <c r="C1485" s="16" t="s">
        <v>59</v>
      </c>
      <c r="D1485" s="16"/>
      <c r="E1485" s="16" t="s">
        <v>99</v>
      </c>
      <c r="F1485" s="16" t="s">
        <v>221</v>
      </c>
      <c r="G1485" s="20" t="str">
        <f>IFERROR(VLOOKUP(F1485,Sheet2!A:F,2,0),"")</f>
        <v>Jugni Apple Vodka</v>
      </c>
      <c r="H1485" s="44">
        <f>IFERROR(VLOOKUP(F1485,Sheet2!A:G,7,0),"")</f>
        <v>50</v>
      </c>
      <c r="I1485" s="56">
        <f t="shared" si="312"/>
        <v>1350</v>
      </c>
      <c r="J1485" s="17">
        <v>172</v>
      </c>
      <c r="K1485" s="21">
        <v>300</v>
      </c>
      <c r="L1485" s="21">
        <v>0</v>
      </c>
      <c r="M1485" s="21">
        <v>0</v>
      </c>
      <c r="N1485" s="19">
        <f t="shared" si="301"/>
        <v>300</v>
      </c>
      <c r="O1485" s="20">
        <v>1</v>
      </c>
      <c r="P1485" s="20">
        <f>IFERROR(VLOOKUP(F1485,Sheet2!$A:$F,4,0),"")</f>
        <v>919.43</v>
      </c>
      <c r="Q1485" s="20">
        <f>IFERROR(VLOOKUP(F1485,Sheet2!$A:$F,5,0),"")</f>
        <v>948.3</v>
      </c>
      <c r="R1485" s="20">
        <f>IFERROR(VLOOKUP(F1485,Sheet2!$A:$F,6,0),"")</f>
        <v>1030.25</v>
      </c>
      <c r="S1485" s="48">
        <f t="shared" si="302"/>
        <v>275829</v>
      </c>
      <c r="T1485" s="48">
        <f t="shared" si="303"/>
        <v>0</v>
      </c>
      <c r="U1485" s="48">
        <f t="shared" si="304"/>
        <v>0</v>
      </c>
      <c r="V1485" s="48">
        <f t="shared" si="305"/>
        <v>275829</v>
      </c>
      <c r="W1485" s="48">
        <f t="shared" si="306"/>
        <v>144450</v>
      </c>
      <c r="X1485" s="48">
        <f t="shared" si="307"/>
        <v>2025</v>
      </c>
      <c r="Y1485" s="48">
        <f t="shared" si="308"/>
        <v>4223.04</v>
      </c>
      <c r="Z1485" s="48">
        <f t="shared" si="309"/>
        <v>422.30400000000003</v>
      </c>
      <c r="AA1485" s="48">
        <f t="shared" si="310"/>
        <v>4269.4934400000002</v>
      </c>
      <c r="AB1485" s="42">
        <f t="shared" si="311"/>
        <v>431218.83743999997</v>
      </c>
    </row>
    <row r="1486" spans="1:28" x14ac:dyDescent="0.25">
      <c r="A1486" s="41">
        <v>45433</v>
      </c>
      <c r="B1486" s="44" t="str">
        <f t="shared" si="300"/>
        <v>May</v>
      </c>
      <c r="C1486" s="16" t="s">
        <v>59</v>
      </c>
      <c r="D1486" s="16"/>
      <c r="E1486" s="16" t="s">
        <v>99</v>
      </c>
      <c r="F1486" s="16" t="s">
        <v>221</v>
      </c>
      <c r="G1486" s="20" t="str">
        <f>IFERROR(VLOOKUP(F1486,Sheet2!A:F,2,0),"")</f>
        <v>Jugni Apple Vodka</v>
      </c>
      <c r="H1486" s="44">
        <f>IFERROR(VLOOKUP(F1486,Sheet2!A:G,7,0),"")</f>
        <v>50</v>
      </c>
      <c r="I1486" s="56">
        <f t="shared" si="312"/>
        <v>1350</v>
      </c>
      <c r="J1486" s="17">
        <v>173</v>
      </c>
      <c r="K1486" s="21">
        <v>300</v>
      </c>
      <c r="L1486" s="21">
        <v>0</v>
      </c>
      <c r="M1486" s="21">
        <v>0</v>
      </c>
      <c r="N1486" s="19">
        <f t="shared" si="301"/>
        <v>300</v>
      </c>
      <c r="O1486" s="20">
        <v>1</v>
      </c>
      <c r="P1486" s="20">
        <f>IFERROR(VLOOKUP(F1486,Sheet2!$A:$F,4,0),"")</f>
        <v>919.43</v>
      </c>
      <c r="Q1486" s="20">
        <f>IFERROR(VLOOKUP(F1486,Sheet2!$A:$F,5,0),"")</f>
        <v>948.3</v>
      </c>
      <c r="R1486" s="20">
        <f>IFERROR(VLOOKUP(F1486,Sheet2!$A:$F,6,0),"")</f>
        <v>1030.25</v>
      </c>
      <c r="S1486" s="48">
        <f t="shared" si="302"/>
        <v>275829</v>
      </c>
      <c r="T1486" s="48">
        <f t="shared" si="303"/>
        <v>0</v>
      </c>
      <c r="U1486" s="48">
        <f t="shared" si="304"/>
        <v>0</v>
      </c>
      <c r="V1486" s="48">
        <f t="shared" si="305"/>
        <v>275829</v>
      </c>
      <c r="W1486" s="48">
        <f t="shared" si="306"/>
        <v>144450</v>
      </c>
      <c r="X1486" s="48">
        <f t="shared" si="307"/>
        <v>2025</v>
      </c>
      <c r="Y1486" s="48">
        <f t="shared" si="308"/>
        <v>4223.04</v>
      </c>
      <c r="Z1486" s="48">
        <f t="shared" si="309"/>
        <v>422.30400000000003</v>
      </c>
      <c r="AA1486" s="48">
        <f t="shared" si="310"/>
        <v>4269.4934400000002</v>
      </c>
      <c r="AB1486" s="42">
        <f t="shared" si="311"/>
        <v>431218.83743999997</v>
      </c>
    </row>
    <row r="1487" spans="1:28" x14ac:dyDescent="0.25">
      <c r="A1487" s="41">
        <v>45433</v>
      </c>
      <c r="B1487" s="44" t="str">
        <f t="shared" si="300"/>
        <v>May</v>
      </c>
      <c r="C1487" s="16" t="s">
        <v>59</v>
      </c>
      <c r="D1487" s="16"/>
      <c r="E1487" s="16" t="s">
        <v>99</v>
      </c>
      <c r="F1487" s="16" t="s">
        <v>221</v>
      </c>
      <c r="G1487" s="20" t="str">
        <f>IFERROR(VLOOKUP(F1487,Sheet2!A:F,2,0),"")</f>
        <v>Jugni Apple Vodka</v>
      </c>
      <c r="H1487" s="44">
        <f>IFERROR(VLOOKUP(F1487,Sheet2!A:G,7,0),"")</f>
        <v>50</v>
      </c>
      <c r="I1487" s="56">
        <f t="shared" si="312"/>
        <v>1350</v>
      </c>
      <c r="J1487" s="17">
        <v>174</v>
      </c>
      <c r="K1487" s="21">
        <v>100</v>
      </c>
      <c r="L1487" s="21">
        <v>0</v>
      </c>
      <c r="M1487" s="21">
        <v>200</v>
      </c>
      <c r="N1487" s="19">
        <f t="shared" si="301"/>
        <v>300</v>
      </c>
      <c r="O1487" s="20">
        <v>1</v>
      </c>
      <c r="P1487" s="20">
        <f>IFERROR(VLOOKUP(F1487,Sheet2!$A:$F,4,0),"")</f>
        <v>919.43</v>
      </c>
      <c r="Q1487" s="20">
        <f>IFERROR(VLOOKUP(F1487,Sheet2!$A:$F,5,0),"")</f>
        <v>948.3</v>
      </c>
      <c r="R1487" s="20">
        <f>IFERROR(VLOOKUP(F1487,Sheet2!$A:$F,6,0),"")</f>
        <v>1030.25</v>
      </c>
      <c r="S1487" s="48">
        <f t="shared" si="302"/>
        <v>91943</v>
      </c>
      <c r="T1487" s="48">
        <f t="shared" si="303"/>
        <v>0</v>
      </c>
      <c r="U1487" s="48">
        <f t="shared" si="304"/>
        <v>206050</v>
      </c>
      <c r="V1487" s="48">
        <f t="shared" si="305"/>
        <v>297993</v>
      </c>
      <c r="W1487" s="48">
        <f t="shared" si="306"/>
        <v>144450</v>
      </c>
      <c r="X1487" s="48">
        <f t="shared" si="307"/>
        <v>2025</v>
      </c>
      <c r="Y1487" s="48">
        <f t="shared" si="308"/>
        <v>4444.68</v>
      </c>
      <c r="Z1487" s="48">
        <f t="shared" si="309"/>
        <v>444.46800000000007</v>
      </c>
      <c r="AA1487" s="48">
        <f t="shared" si="310"/>
        <v>4493.5714799999996</v>
      </c>
      <c r="AB1487" s="42">
        <f t="shared" si="311"/>
        <v>453850.71947999997</v>
      </c>
    </row>
    <row r="1488" spans="1:28" x14ac:dyDescent="0.25">
      <c r="A1488" s="41">
        <v>45433</v>
      </c>
      <c r="B1488" s="44" t="str">
        <f t="shared" si="300"/>
        <v>May</v>
      </c>
      <c r="C1488" s="16" t="s">
        <v>59</v>
      </c>
      <c r="D1488" s="16"/>
      <c r="E1488" s="16" t="s">
        <v>99</v>
      </c>
      <c r="F1488" s="16" t="s">
        <v>221</v>
      </c>
      <c r="G1488" s="20" t="str">
        <f>IFERROR(VLOOKUP(F1488,Sheet2!A:F,2,0),"")</f>
        <v>Jugni Apple Vodka</v>
      </c>
      <c r="H1488" s="44">
        <f>IFERROR(VLOOKUP(F1488,Sheet2!A:G,7,0),"")</f>
        <v>50</v>
      </c>
      <c r="I1488" s="56">
        <f t="shared" si="312"/>
        <v>1350</v>
      </c>
      <c r="J1488" s="17">
        <v>175</v>
      </c>
      <c r="K1488" s="21">
        <v>0</v>
      </c>
      <c r="L1488" s="21">
        <v>300</v>
      </c>
      <c r="M1488" s="21">
        <v>0</v>
      </c>
      <c r="N1488" s="19">
        <f t="shared" si="301"/>
        <v>300</v>
      </c>
      <c r="O1488" s="20">
        <v>1</v>
      </c>
      <c r="P1488" s="20">
        <f>IFERROR(VLOOKUP(F1488,Sheet2!$A:$F,4,0),"")</f>
        <v>919.43</v>
      </c>
      <c r="Q1488" s="20">
        <f>IFERROR(VLOOKUP(F1488,Sheet2!$A:$F,5,0),"")</f>
        <v>948.3</v>
      </c>
      <c r="R1488" s="20">
        <f>IFERROR(VLOOKUP(F1488,Sheet2!$A:$F,6,0),"")</f>
        <v>1030.25</v>
      </c>
      <c r="S1488" s="48">
        <f t="shared" si="302"/>
        <v>0</v>
      </c>
      <c r="T1488" s="48">
        <f t="shared" si="303"/>
        <v>284490</v>
      </c>
      <c r="U1488" s="48">
        <f t="shared" si="304"/>
        <v>0</v>
      </c>
      <c r="V1488" s="48">
        <f t="shared" si="305"/>
        <v>284490</v>
      </c>
      <c r="W1488" s="48">
        <f t="shared" si="306"/>
        <v>144450</v>
      </c>
      <c r="X1488" s="48">
        <f t="shared" si="307"/>
        <v>2025</v>
      </c>
      <c r="Y1488" s="48">
        <f t="shared" si="308"/>
        <v>4309.6499999999996</v>
      </c>
      <c r="Z1488" s="48">
        <f t="shared" si="309"/>
        <v>430.96499999999997</v>
      </c>
      <c r="AA1488" s="48">
        <f t="shared" si="310"/>
        <v>4357.0561500000003</v>
      </c>
      <c r="AB1488" s="42">
        <f t="shared" si="311"/>
        <v>440062.67115000007</v>
      </c>
    </row>
    <row r="1489" spans="1:28" x14ac:dyDescent="0.25">
      <c r="A1489" s="41">
        <v>45433</v>
      </c>
      <c r="B1489" s="44" t="str">
        <f t="shared" si="300"/>
        <v>May</v>
      </c>
      <c r="C1489" s="16" t="s">
        <v>59</v>
      </c>
      <c r="D1489" s="16"/>
      <c r="E1489" s="16" t="s">
        <v>99</v>
      </c>
      <c r="F1489" s="16" t="s">
        <v>221</v>
      </c>
      <c r="G1489" s="20" t="str">
        <f>IFERROR(VLOOKUP(F1489,Sheet2!A:F,2,0),"")</f>
        <v>Jugni Apple Vodka</v>
      </c>
      <c r="H1489" s="44">
        <f>IFERROR(VLOOKUP(F1489,Sheet2!A:G,7,0),"")</f>
        <v>50</v>
      </c>
      <c r="I1489" s="56">
        <f t="shared" si="312"/>
        <v>900</v>
      </c>
      <c r="J1489" s="17">
        <v>176</v>
      </c>
      <c r="K1489" s="21">
        <v>0</v>
      </c>
      <c r="L1489" s="21">
        <v>200</v>
      </c>
      <c r="M1489" s="21">
        <v>0</v>
      </c>
      <c r="N1489" s="19">
        <f t="shared" si="301"/>
        <v>200</v>
      </c>
      <c r="O1489" s="20">
        <v>1</v>
      </c>
      <c r="P1489" s="20">
        <f>IFERROR(VLOOKUP(F1489,Sheet2!$A:$F,4,0),"")</f>
        <v>919.43</v>
      </c>
      <c r="Q1489" s="20">
        <f>IFERROR(VLOOKUP(F1489,Sheet2!$A:$F,5,0),"")</f>
        <v>948.3</v>
      </c>
      <c r="R1489" s="20">
        <f>IFERROR(VLOOKUP(F1489,Sheet2!$A:$F,6,0),"")</f>
        <v>1030.25</v>
      </c>
      <c r="S1489" s="48">
        <f t="shared" si="302"/>
        <v>0</v>
      </c>
      <c r="T1489" s="48">
        <f t="shared" si="303"/>
        <v>189660</v>
      </c>
      <c r="U1489" s="48">
        <f t="shared" si="304"/>
        <v>0</v>
      </c>
      <c r="V1489" s="48">
        <f t="shared" si="305"/>
        <v>189660</v>
      </c>
      <c r="W1489" s="48">
        <f t="shared" si="306"/>
        <v>96300</v>
      </c>
      <c r="X1489" s="48">
        <f t="shared" si="307"/>
        <v>1350</v>
      </c>
      <c r="Y1489" s="48">
        <f t="shared" si="308"/>
        <v>2873.1</v>
      </c>
      <c r="Z1489" s="48">
        <f t="shared" si="309"/>
        <v>287.31</v>
      </c>
      <c r="AA1489" s="48">
        <f t="shared" si="310"/>
        <v>2904.7040999999999</v>
      </c>
      <c r="AB1489" s="42">
        <f t="shared" si="311"/>
        <v>293375.11409999995</v>
      </c>
    </row>
    <row r="1490" spans="1:28" x14ac:dyDescent="0.25">
      <c r="A1490" s="41">
        <v>45433</v>
      </c>
      <c r="B1490" s="44" t="str">
        <f t="shared" si="300"/>
        <v>May</v>
      </c>
      <c r="C1490" s="16" t="s">
        <v>59</v>
      </c>
      <c r="D1490" s="16"/>
      <c r="E1490" s="16" t="s">
        <v>99</v>
      </c>
      <c r="F1490" s="16" t="s">
        <v>223</v>
      </c>
      <c r="G1490" s="20" t="str">
        <f>IFERROR(VLOOKUP(F1490,Sheet2!A:F,2,0),"")</f>
        <v>Jalwa Mota Santra</v>
      </c>
      <c r="H1490" s="44">
        <f>IFERROR(VLOOKUP(F1490,Sheet2!A:G,7,0),"")</f>
        <v>50</v>
      </c>
      <c r="I1490" s="56">
        <f t="shared" si="312"/>
        <v>1350</v>
      </c>
      <c r="J1490" s="17">
        <v>177</v>
      </c>
      <c r="K1490" s="21">
        <v>300</v>
      </c>
      <c r="L1490" s="21">
        <v>0</v>
      </c>
      <c r="M1490" s="21">
        <v>0</v>
      </c>
      <c r="N1490" s="19">
        <f t="shared" si="301"/>
        <v>300</v>
      </c>
      <c r="O1490" s="20">
        <v>1</v>
      </c>
      <c r="P1490" s="20">
        <f>IFERROR(VLOOKUP(F1490,Sheet2!$A:$F,4,0),"")</f>
        <v>919.43</v>
      </c>
      <c r="Q1490" s="20">
        <f>IFERROR(VLOOKUP(F1490,Sheet2!$A:$F,5,0),"")</f>
        <v>948.3</v>
      </c>
      <c r="R1490" s="20">
        <f>IFERROR(VLOOKUP(F1490,Sheet2!$A:$F,6,0),"")</f>
        <v>1030.25</v>
      </c>
      <c r="S1490" s="48">
        <f t="shared" si="302"/>
        <v>275829</v>
      </c>
      <c r="T1490" s="48">
        <f t="shared" si="303"/>
        <v>0</v>
      </c>
      <c r="U1490" s="48">
        <f t="shared" si="304"/>
        <v>0</v>
      </c>
      <c r="V1490" s="48">
        <f t="shared" si="305"/>
        <v>275829</v>
      </c>
      <c r="W1490" s="48">
        <f t="shared" si="306"/>
        <v>144450</v>
      </c>
      <c r="X1490" s="48">
        <f t="shared" si="307"/>
        <v>2025</v>
      </c>
      <c r="Y1490" s="48">
        <f t="shared" si="308"/>
        <v>4223.04</v>
      </c>
      <c r="Z1490" s="48">
        <f t="shared" si="309"/>
        <v>422.30400000000003</v>
      </c>
      <c r="AA1490" s="48">
        <f t="shared" si="310"/>
        <v>4269.4934400000002</v>
      </c>
      <c r="AB1490" s="42">
        <f t="shared" si="311"/>
        <v>431218.83743999997</v>
      </c>
    </row>
    <row r="1491" spans="1:28" x14ac:dyDescent="0.25">
      <c r="A1491" s="41">
        <v>45433</v>
      </c>
      <c r="B1491" s="44" t="str">
        <f t="shared" si="300"/>
        <v>May</v>
      </c>
      <c r="C1491" s="16" t="s">
        <v>59</v>
      </c>
      <c r="D1491" s="16"/>
      <c r="E1491" s="16" t="s">
        <v>99</v>
      </c>
      <c r="F1491" s="16" t="s">
        <v>223</v>
      </c>
      <c r="G1491" s="20" t="str">
        <f>IFERROR(VLOOKUP(F1491,Sheet2!A:F,2,0),"")</f>
        <v>Jalwa Mota Santra</v>
      </c>
      <c r="H1491" s="44">
        <f>IFERROR(VLOOKUP(F1491,Sheet2!A:G,7,0),"")</f>
        <v>50</v>
      </c>
      <c r="I1491" s="56">
        <f t="shared" si="312"/>
        <v>1350</v>
      </c>
      <c r="J1491" s="17">
        <v>178</v>
      </c>
      <c r="K1491" s="21">
        <v>300</v>
      </c>
      <c r="L1491" s="21">
        <v>0</v>
      </c>
      <c r="M1491" s="21">
        <v>0</v>
      </c>
      <c r="N1491" s="19">
        <f t="shared" si="301"/>
        <v>300</v>
      </c>
      <c r="O1491" s="20">
        <v>1</v>
      </c>
      <c r="P1491" s="20">
        <f>IFERROR(VLOOKUP(F1491,Sheet2!$A:$F,4,0),"")</f>
        <v>919.43</v>
      </c>
      <c r="Q1491" s="20">
        <f>IFERROR(VLOOKUP(F1491,Sheet2!$A:$F,5,0),"")</f>
        <v>948.3</v>
      </c>
      <c r="R1491" s="20">
        <f>IFERROR(VLOOKUP(F1491,Sheet2!$A:$F,6,0),"")</f>
        <v>1030.25</v>
      </c>
      <c r="S1491" s="48">
        <f t="shared" si="302"/>
        <v>275829</v>
      </c>
      <c r="T1491" s="48">
        <f t="shared" si="303"/>
        <v>0</v>
      </c>
      <c r="U1491" s="48">
        <f t="shared" si="304"/>
        <v>0</v>
      </c>
      <c r="V1491" s="48">
        <f t="shared" si="305"/>
        <v>275829</v>
      </c>
      <c r="W1491" s="48">
        <f t="shared" si="306"/>
        <v>144450</v>
      </c>
      <c r="X1491" s="48">
        <f t="shared" si="307"/>
        <v>2025</v>
      </c>
      <c r="Y1491" s="48">
        <f t="shared" si="308"/>
        <v>4223.04</v>
      </c>
      <c r="Z1491" s="48">
        <f t="shared" si="309"/>
        <v>422.30400000000003</v>
      </c>
      <c r="AA1491" s="48">
        <f t="shared" si="310"/>
        <v>4269.4934400000002</v>
      </c>
      <c r="AB1491" s="42">
        <f t="shared" si="311"/>
        <v>431218.83743999997</v>
      </c>
    </row>
    <row r="1492" spans="1:28" x14ac:dyDescent="0.25">
      <c r="A1492" s="41">
        <v>45433</v>
      </c>
      <c r="B1492" s="44" t="str">
        <f t="shared" si="300"/>
        <v>May</v>
      </c>
      <c r="C1492" s="16" t="s">
        <v>59</v>
      </c>
      <c r="D1492" s="16"/>
      <c r="E1492" s="16" t="s">
        <v>99</v>
      </c>
      <c r="F1492" s="16" t="s">
        <v>223</v>
      </c>
      <c r="G1492" s="20" t="str">
        <f>IFERROR(VLOOKUP(F1492,Sheet2!A:F,2,0),"")</f>
        <v>Jalwa Mota Santra</v>
      </c>
      <c r="H1492" s="44">
        <f>IFERROR(VLOOKUP(F1492,Sheet2!A:G,7,0),"")</f>
        <v>50</v>
      </c>
      <c r="I1492" s="56">
        <f t="shared" si="312"/>
        <v>900</v>
      </c>
      <c r="J1492" s="17">
        <v>179</v>
      </c>
      <c r="K1492" s="21">
        <v>100</v>
      </c>
      <c r="L1492" s="21">
        <v>100</v>
      </c>
      <c r="M1492" s="21">
        <v>0</v>
      </c>
      <c r="N1492" s="19">
        <f t="shared" si="301"/>
        <v>200</v>
      </c>
      <c r="O1492" s="20">
        <v>1</v>
      </c>
      <c r="P1492" s="20">
        <f>IFERROR(VLOOKUP(F1492,Sheet2!$A:$F,4,0),"")</f>
        <v>919.43</v>
      </c>
      <c r="Q1492" s="20">
        <f>IFERROR(VLOOKUP(F1492,Sheet2!$A:$F,5,0),"")</f>
        <v>948.3</v>
      </c>
      <c r="R1492" s="20">
        <f>IFERROR(VLOOKUP(F1492,Sheet2!$A:$F,6,0),"")</f>
        <v>1030.25</v>
      </c>
      <c r="S1492" s="48">
        <f t="shared" si="302"/>
        <v>91943</v>
      </c>
      <c r="T1492" s="48">
        <f t="shared" si="303"/>
        <v>94830</v>
      </c>
      <c r="U1492" s="48">
        <f t="shared" si="304"/>
        <v>0</v>
      </c>
      <c r="V1492" s="48">
        <f t="shared" si="305"/>
        <v>186773</v>
      </c>
      <c r="W1492" s="48">
        <f t="shared" si="306"/>
        <v>96300</v>
      </c>
      <c r="X1492" s="48">
        <f t="shared" si="307"/>
        <v>1350</v>
      </c>
      <c r="Y1492" s="48">
        <f t="shared" si="308"/>
        <v>2844.23</v>
      </c>
      <c r="Z1492" s="48">
        <f t="shared" si="309"/>
        <v>284.423</v>
      </c>
      <c r="AA1492" s="48">
        <f t="shared" si="310"/>
        <v>2875.5165299999999</v>
      </c>
      <c r="AB1492" s="42">
        <f t="shared" si="311"/>
        <v>290427.16953000001</v>
      </c>
    </row>
    <row r="1493" spans="1:28" x14ac:dyDescent="0.25">
      <c r="A1493" s="41">
        <v>45433</v>
      </c>
      <c r="B1493" s="44" t="str">
        <f t="shared" si="300"/>
        <v>May</v>
      </c>
      <c r="C1493" s="16" t="s">
        <v>59</v>
      </c>
      <c r="D1493" s="16"/>
      <c r="E1493" s="16" t="s">
        <v>99</v>
      </c>
      <c r="F1493" s="16" t="s">
        <v>223</v>
      </c>
      <c r="G1493" s="20" t="str">
        <f>IFERROR(VLOOKUP(F1493,Sheet2!A:F,2,0),"")</f>
        <v>Jalwa Mota Santra</v>
      </c>
      <c r="H1493" s="44">
        <f>IFERROR(VLOOKUP(F1493,Sheet2!A:G,7,0),"")</f>
        <v>50</v>
      </c>
      <c r="I1493" s="56">
        <f t="shared" si="312"/>
        <v>1350</v>
      </c>
      <c r="J1493" s="17">
        <v>180</v>
      </c>
      <c r="K1493" s="21">
        <v>0</v>
      </c>
      <c r="L1493" s="21">
        <v>300</v>
      </c>
      <c r="M1493" s="21">
        <v>0</v>
      </c>
      <c r="N1493" s="19">
        <f t="shared" si="301"/>
        <v>300</v>
      </c>
      <c r="O1493" s="20">
        <v>1</v>
      </c>
      <c r="P1493" s="20">
        <f>IFERROR(VLOOKUP(F1493,Sheet2!$A:$F,4,0),"")</f>
        <v>919.43</v>
      </c>
      <c r="Q1493" s="20">
        <f>IFERROR(VLOOKUP(F1493,Sheet2!$A:$F,5,0),"")</f>
        <v>948.3</v>
      </c>
      <c r="R1493" s="20">
        <f>IFERROR(VLOOKUP(F1493,Sheet2!$A:$F,6,0),"")</f>
        <v>1030.25</v>
      </c>
      <c r="S1493" s="48">
        <f t="shared" si="302"/>
        <v>0</v>
      </c>
      <c r="T1493" s="48">
        <f t="shared" si="303"/>
        <v>284490</v>
      </c>
      <c r="U1493" s="48">
        <f t="shared" si="304"/>
        <v>0</v>
      </c>
      <c r="V1493" s="48">
        <f t="shared" si="305"/>
        <v>284490</v>
      </c>
      <c r="W1493" s="48">
        <f t="shared" si="306"/>
        <v>144450</v>
      </c>
      <c r="X1493" s="48">
        <f t="shared" si="307"/>
        <v>2025</v>
      </c>
      <c r="Y1493" s="48">
        <f t="shared" si="308"/>
        <v>4309.6499999999996</v>
      </c>
      <c r="Z1493" s="48">
        <f t="shared" si="309"/>
        <v>430.96499999999997</v>
      </c>
      <c r="AA1493" s="48">
        <f t="shared" si="310"/>
        <v>4357.0561500000003</v>
      </c>
      <c r="AB1493" s="42">
        <f t="shared" si="311"/>
        <v>440062.67115000007</v>
      </c>
    </row>
    <row r="1494" spans="1:28" x14ac:dyDescent="0.25">
      <c r="A1494" s="41">
        <v>45433</v>
      </c>
      <c r="B1494" s="44" t="str">
        <f t="shared" si="300"/>
        <v>May</v>
      </c>
      <c r="C1494" s="16" t="s">
        <v>59</v>
      </c>
      <c r="D1494" s="16"/>
      <c r="E1494" s="16" t="s">
        <v>99</v>
      </c>
      <c r="F1494" s="16" t="s">
        <v>223</v>
      </c>
      <c r="G1494" s="20" t="str">
        <f>IFERROR(VLOOKUP(F1494,Sheet2!A:F,2,0),"")</f>
        <v>Jalwa Mota Santra</v>
      </c>
      <c r="H1494" s="44">
        <f>IFERROR(VLOOKUP(F1494,Sheet2!A:G,7,0),"")</f>
        <v>50</v>
      </c>
      <c r="I1494" s="56">
        <f t="shared" si="312"/>
        <v>1350</v>
      </c>
      <c r="J1494" s="17">
        <v>181</v>
      </c>
      <c r="K1494" s="21">
        <v>0</v>
      </c>
      <c r="L1494" s="21">
        <v>0</v>
      </c>
      <c r="M1494" s="21">
        <v>300</v>
      </c>
      <c r="N1494" s="19">
        <f t="shared" si="301"/>
        <v>300</v>
      </c>
      <c r="O1494" s="20">
        <v>1</v>
      </c>
      <c r="P1494" s="20">
        <f>IFERROR(VLOOKUP(F1494,Sheet2!$A:$F,4,0),"")</f>
        <v>919.43</v>
      </c>
      <c r="Q1494" s="20">
        <f>IFERROR(VLOOKUP(F1494,Sheet2!$A:$F,5,0),"")</f>
        <v>948.3</v>
      </c>
      <c r="R1494" s="20">
        <f>IFERROR(VLOOKUP(F1494,Sheet2!$A:$F,6,0),"")</f>
        <v>1030.25</v>
      </c>
      <c r="S1494" s="48">
        <f t="shared" si="302"/>
        <v>0</v>
      </c>
      <c r="T1494" s="48">
        <f t="shared" si="303"/>
        <v>0</v>
      </c>
      <c r="U1494" s="48">
        <f t="shared" si="304"/>
        <v>309075</v>
      </c>
      <c r="V1494" s="48">
        <f t="shared" si="305"/>
        <v>309075</v>
      </c>
      <c r="W1494" s="48">
        <f t="shared" si="306"/>
        <v>144450</v>
      </c>
      <c r="X1494" s="48">
        <f t="shared" si="307"/>
        <v>2025</v>
      </c>
      <c r="Y1494" s="48">
        <f t="shared" si="308"/>
        <v>4555.5</v>
      </c>
      <c r="Z1494" s="48">
        <f t="shared" si="309"/>
        <v>455.55</v>
      </c>
      <c r="AA1494" s="48">
        <f t="shared" si="310"/>
        <v>4605.6104999999998</v>
      </c>
      <c r="AB1494" s="42">
        <f t="shared" si="311"/>
        <v>465166.6605</v>
      </c>
    </row>
    <row r="1495" spans="1:28" x14ac:dyDescent="0.25">
      <c r="A1495" s="41">
        <v>45433</v>
      </c>
      <c r="B1495" s="44" t="str">
        <f t="shared" si="300"/>
        <v>May</v>
      </c>
      <c r="C1495" s="16" t="s">
        <v>53</v>
      </c>
      <c r="D1495" s="16"/>
      <c r="E1495" s="16" t="s">
        <v>81</v>
      </c>
      <c r="F1495" s="16" t="s">
        <v>219</v>
      </c>
      <c r="G1495" s="20" t="str">
        <f>IFERROR(VLOOKUP(F1495,Sheet2!A:F,2,0),"")</f>
        <v>Club Whiskey</v>
      </c>
      <c r="H1495" s="44">
        <f>IFERROR(VLOOKUP(F1495,Sheet2!A:G,7,0),"")</f>
        <v>65</v>
      </c>
      <c r="I1495" s="56">
        <f t="shared" si="312"/>
        <v>351</v>
      </c>
      <c r="J1495" s="17">
        <v>142</v>
      </c>
      <c r="K1495" s="21">
        <v>10</v>
      </c>
      <c r="L1495" s="21">
        <v>25</v>
      </c>
      <c r="M1495" s="21">
        <v>25</v>
      </c>
      <c r="N1495" s="19">
        <f t="shared" si="301"/>
        <v>60</v>
      </c>
      <c r="O1495" s="20">
        <v>1</v>
      </c>
      <c r="P1495" s="20">
        <f>IFERROR(VLOOKUP(F1495,Sheet2!$A:$F,4,0),"")</f>
        <v>1160.02</v>
      </c>
      <c r="Q1495" s="20">
        <f>IFERROR(VLOOKUP(F1495,Sheet2!$A:$F,5,0),"")</f>
        <v>1188.9000000000001</v>
      </c>
      <c r="R1495" s="20">
        <f>IFERROR(VLOOKUP(F1495,Sheet2!$A:$F,6,0),"")</f>
        <v>1270.83</v>
      </c>
      <c r="S1495" s="48">
        <f t="shared" si="302"/>
        <v>11600.2</v>
      </c>
      <c r="T1495" s="48">
        <f t="shared" si="303"/>
        <v>29722.500000000004</v>
      </c>
      <c r="U1495" s="48">
        <f t="shared" si="304"/>
        <v>31770.75</v>
      </c>
      <c r="V1495" s="48">
        <f t="shared" si="305"/>
        <v>73093.450000000012</v>
      </c>
      <c r="W1495" s="48">
        <f t="shared" si="306"/>
        <v>37557</v>
      </c>
      <c r="X1495" s="48">
        <f t="shared" si="307"/>
        <v>526.5</v>
      </c>
      <c r="Y1495" s="48">
        <f t="shared" si="308"/>
        <v>1111.7695000000001</v>
      </c>
      <c r="Z1495" s="48">
        <f t="shared" si="309"/>
        <v>111.17695000000002</v>
      </c>
      <c r="AA1495" s="48">
        <f t="shared" si="310"/>
        <v>1123.9989645000001</v>
      </c>
      <c r="AB1495" s="42">
        <f t="shared" si="311"/>
        <v>113523.8954145</v>
      </c>
    </row>
    <row r="1496" spans="1:28" x14ac:dyDescent="0.25">
      <c r="A1496" s="41">
        <v>45433</v>
      </c>
      <c r="B1496" s="44" t="str">
        <f t="shared" si="300"/>
        <v>May</v>
      </c>
      <c r="C1496" s="16" t="s">
        <v>53</v>
      </c>
      <c r="D1496" s="16"/>
      <c r="E1496" s="16" t="s">
        <v>81</v>
      </c>
      <c r="F1496" s="16" t="s">
        <v>218</v>
      </c>
      <c r="G1496" s="20" t="str">
        <f>IFERROR(VLOOKUP(F1496,Sheet2!A:F,2,0),"")</f>
        <v>Club Rum</v>
      </c>
      <c r="H1496" s="44">
        <f>IFERROR(VLOOKUP(F1496,Sheet2!A:G,7,0),"")</f>
        <v>65</v>
      </c>
      <c r="I1496" s="56">
        <f t="shared" si="312"/>
        <v>906.75</v>
      </c>
      <c r="J1496" s="17">
        <v>142</v>
      </c>
      <c r="K1496" s="21">
        <v>80</v>
      </c>
      <c r="L1496" s="21">
        <v>50</v>
      </c>
      <c r="M1496" s="21">
        <v>25</v>
      </c>
      <c r="N1496" s="19">
        <f t="shared" si="301"/>
        <v>155</v>
      </c>
      <c r="O1496" s="20">
        <v>1</v>
      </c>
      <c r="P1496" s="20">
        <f>IFERROR(VLOOKUP(F1496,Sheet2!$A:$F,4,0),"")</f>
        <v>1161.27</v>
      </c>
      <c r="Q1496" s="20">
        <f>IFERROR(VLOOKUP(F1496,Sheet2!$A:$F,5,0),"")</f>
        <v>1190.1300000000001</v>
      </c>
      <c r="R1496" s="20">
        <f>IFERROR(VLOOKUP(F1496,Sheet2!$A:$F,6,0),"")</f>
        <v>1272.08</v>
      </c>
      <c r="S1496" s="48">
        <f t="shared" si="302"/>
        <v>92901.6</v>
      </c>
      <c r="T1496" s="48">
        <f t="shared" si="303"/>
        <v>59506.500000000007</v>
      </c>
      <c r="U1496" s="48">
        <f t="shared" si="304"/>
        <v>31802</v>
      </c>
      <c r="V1496" s="48">
        <f t="shared" si="305"/>
        <v>184210.1</v>
      </c>
      <c r="W1496" s="48">
        <f t="shared" si="306"/>
        <v>97022.25</v>
      </c>
      <c r="X1496" s="48">
        <f t="shared" si="307"/>
        <v>1360.125</v>
      </c>
      <c r="Y1496" s="48">
        <f t="shared" si="308"/>
        <v>2825.9247499999997</v>
      </c>
      <c r="Z1496" s="48">
        <f t="shared" si="309"/>
        <v>282.59247499999998</v>
      </c>
      <c r="AA1496" s="48">
        <f t="shared" si="310"/>
        <v>2857.0099222499998</v>
      </c>
      <c r="AB1496" s="42">
        <f t="shared" si="311"/>
        <v>288558.00214724999</v>
      </c>
    </row>
    <row r="1497" spans="1:28" x14ac:dyDescent="0.25">
      <c r="A1497" s="41">
        <v>45433</v>
      </c>
      <c r="B1497" s="44" t="str">
        <f t="shared" si="300"/>
        <v>May</v>
      </c>
      <c r="C1497" s="16" t="s">
        <v>44</v>
      </c>
      <c r="D1497" s="16"/>
      <c r="E1497" s="16" t="s">
        <v>52</v>
      </c>
      <c r="F1497" s="16" t="s">
        <v>223</v>
      </c>
      <c r="G1497" s="20" t="str">
        <f>IFERROR(VLOOKUP(F1497,Sheet2!A:F,2,0),"")</f>
        <v>Jalwa Mota Santra</v>
      </c>
      <c r="H1497" s="44">
        <f>IFERROR(VLOOKUP(F1497,Sheet2!A:G,7,0),"")</f>
        <v>50</v>
      </c>
      <c r="I1497" s="56">
        <f t="shared" si="312"/>
        <v>1350</v>
      </c>
      <c r="J1497" s="17">
        <v>220</v>
      </c>
      <c r="K1497" s="21">
        <v>100</v>
      </c>
      <c r="L1497" s="21">
        <v>150</v>
      </c>
      <c r="M1497" s="21">
        <v>50</v>
      </c>
      <c r="N1497" s="19">
        <f t="shared" si="301"/>
        <v>300</v>
      </c>
      <c r="O1497" s="20">
        <v>1</v>
      </c>
      <c r="P1497" s="20">
        <f>IFERROR(VLOOKUP(F1497,Sheet2!$A:$F,4,0),"")</f>
        <v>919.43</v>
      </c>
      <c r="Q1497" s="20">
        <f>IFERROR(VLOOKUP(F1497,Sheet2!$A:$F,5,0),"")</f>
        <v>948.3</v>
      </c>
      <c r="R1497" s="20">
        <f>IFERROR(VLOOKUP(F1497,Sheet2!$A:$F,6,0),"")</f>
        <v>1030.25</v>
      </c>
      <c r="S1497" s="48">
        <f t="shared" si="302"/>
        <v>91943</v>
      </c>
      <c r="T1497" s="48">
        <f t="shared" si="303"/>
        <v>142245</v>
      </c>
      <c r="U1497" s="48">
        <f t="shared" si="304"/>
        <v>51512.5</v>
      </c>
      <c r="V1497" s="48">
        <f t="shared" si="305"/>
        <v>285700.5</v>
      </c>
      <c r="W1497" s="48">
        <f t="shared" si="306"/>
        <v>144450</v>
      </c>
      <c r="X1497" s="48">
        <f t="shared" si="307"/>
        <v>2025</v>
      </c>
      <c r="Y1497" s="48">
        <f t="shared" si="308"/>
        <v>4321.7550000000001</v>
      </c>
      <c r="Z1497" s="48">
        <f t="shared" si="309"/>
        <v>432.17550000000006</v>
      </c>
      <c r="AA1497" s="48">
        <f t="shared" si="310"/>
        <v>4369.2943050000003</v>
      </c>
      <c r="AB1497" s="42">
        <f t="shared" si="311"/>
        <v>441298.72480500001</v>
      </c>
    </row>
    <row r="1498" spans="1:28" x14ac:dyDescent="0.25">
      <c r="A1498" s="41">
        <v>45433</v>
      </c>
      <c r="B1498" s="44" t="str">
        <f t="shared" si="300"/>
        <v>May</v>
      </c>
      <c r="C1498" s="16" t="s">
        <v>44</v>
      </c>
      <c r="D1498" s="16"/>
      <c r="E1498" s="16" t="s">
        <v>52</v>
      </c>
      <c r="F1498" s="16" t="s">
        <v>223</v>
      </c>
      <c r="G1498" s="20" t="str">
        <f>IFERROR(VLOOKUP(F1498,Sheet2!A:F,2,0),"")</f>
        <v>Jalwa Mota Santra</v>
      </c>
      <c r="H1498" s="44">
        <f>IFERROR(VLOOKUP(F1498,Sheet2!A:G,7,0),"")</f>
        <v>50</v>
      </c>
      <c r="I1498" s="56">
        <f t="shared" si="312"/>
        <v>1350</v>
      </c>
      <c r="J1498" s="17">
        <v>221</v>
      </c>
      <c r="K1498" s="21">
        <v>100</v>
      </c>
      <c r="L1498" s="21">
        <v>150</v>
      </c>
      <c r="M1498" s="21">
        <v>50</v>
      </c>
      <c r="N1498" s="19">
        <f t="shared" si="301"/>
        <v>300</v>
      </c>
      <c r="O1498" s="20">
        <v>1</v>
      </c>
      <c r="P1498" s="20">
        <f>IFERROR(VLOOKUP(F1498,Sheet2!$A:$F,4,0),"")</f>
        <v>919.43</v>
      </c>
      <c r="Q1498" s="20">
        <f>IFERROR(VLOOKUP(F1498,Sheet2!$A:$F,5,0),"")</f>
        <v>948.3</v>
      </c>
      <c r="R1498" s="20">
        <f>IFERROR(VLOOKUP(F1498,Sheet2!$A:$F,6,0),"")</f>
        <v>1030.25</v>
      </c>
      <c r="S1498" s="48">
        <f t="shared" si="302"/>
        <v>91943</v>
      </c>
      <c r="T1498" s="48">
        <f t="shared" si="303"/>
        <v>142245</v>
      </c>
      <c r="U1498" s="48">
        <f t="shared" si="304"/>
        <v>51512.5</v>
      </c>
      <c r="V1498" s="48">
        <f t="shared" si="305"/>
        <v>285700.5</v>
      </c>
      <c r="W1498" s="48">
        <f t="shared" si="306"/>
        <v>144450</v>
      </c>
      <c r="X1498" s="48">
        <f t="shared" si="307"/>
        <v>2025</v>
      </c>
      <c r="Y1498" s="48">
        <f t="shared" si="308"/>
        <v>4321.7550000000001</v>
      </c>
      <c r="Z1498" s="48">
        <f t="shared" si="309"/>
        <v>432.17550000000006</v>
      </c>
      <c r="AA1498" s="48">
        <f t="shared" si="310"/>
        <v>4369.2943050000003</v>
      </c>
      <c r="AB1498" s="42">
        <f t="shared" si="311"/>
        <v>441298.72480500001</v>
      </c>
    </row>
    <row r="1499" spans="1:28" x14ac:dyDescent="0.25">
      <c r="A1499" s="41">
        <v>45433</v>
      </c>
      <c r="B1499" s="44" t="str">
        <f t="shared" si="300"/>
        <v>May</v>
      </c>
      <c r="C1499" s="16" t="s">
        <v>3</v>
      </c>
      <c r="D1499" s="16"/>
      <c r="E1499" s="16" t="s">
        <v>70</v>
      </c>
      <c r="F1499" s="16" t="s">
        <v>217</v>
      </c>
      <c r="G1499" s="20" t="str">
        <f>IFERROR(VLOOKUP(F1499,Sheet2!A:F,2,0),"")</f>
        <v>Dollar Rum</v>
      </c>
      <c r="H1499" s="44">
        <f>IFERROR(VLOOKUP(F1499,Sheet2!A:G,7,0),"")</f>
        <v>65</v>
      </c>
      <c r="I1499" s="56">
        <f t="shared" si="312"/>
        <v>2047.4999999999998</v>
      </c>
      <c r="J1499" s="17">
        <v>325</v>
      </c>
      <c r="K1499" s="21">
        <v>150</v>
      </c>
      <c r="L1499" s="21">
        <v>100</v>
      </c>
      <c r="M1499" s="21">
        <v>100</v>
      </c>
      <c r="N1499" s="19">
        <f t="shared" si="301"/>
        <v>350</v>
      </c>
      <c r="O1499" s="20">
        <v>1</v>
      </c>
      <c r="P1499" s="20">
        <f>IFERROR(VLOOKUP(F1499,Sheet2!$A:$F,4,0),"")</f>
        <v>1161.27</v>
      </c>
      <c r="Q1499" s="20">
        <f>IFERROR(VLOOKUP(F1499,Sheet2!$A:$F,5,0),"")</f>
        <v>1190.1300000000001</v>
      </c>
      <c r="R1499" s="20">
        <f>IFERROR(VLOOKUP(F1499,Sheet2!$A:$F,6,0),"")</f>
        <v>1272.08</v>
      </c>
      <c r="S1499" s="48">
        <f t="shared" si="302"/>
        <v>174190.5</v>
      </c>
      <c r="T1499" s="48">
        <f t="shared" si="303"/>
        <v>119013.00000000001</v>
      </c>
      <c r="U1499" s="48">
        <f t="shared" si="304"/>
        <v>127208</v>
      </c>
      <c r="V1499" s="48">
        <f t="shared" si="305"/>
        <v>420411.5</v>
      </c>
      <c r="W1499" s="48">
        <f t="shared" si="306"/>
        <v>219082.49999999997</v>
      </c>
      <c r="X1499" s="48">
        <f t="shared" si="307"/>
        <v>3071.2499999999995</v>
      </c>
      <c r="Y1499" s="48">
        <f t="shared" si="308"/>
        <v>6425.6525000000001</v>
      </c>
      <c r="Z1499" s="48">
        <f t="shared" si="309"/>
        <v>642.56525000000011</v>
      </c>
      <c r="AA1499" s="48">
        <f t="shared" si="310"/>
        <v>6496.3346775</v>
      </c>
      <c r="AB1499" s="42">
        <f t="shared" si="311"/>
        <v>656129.8024274999</v>
      </c>
    </row>
    <row r="1500" spans="1:28" x14ac:dyDescent="0.25">
      <c r="A1500" s="41">
        <v>45433</v>
      </c>
      <c r="B1500" s="44" t="str">
        <f t="shared" si="300"/>
        <v>May</v>
      </c>
      <c r="C1500" s="16" t="s">
        <v>3</v>
      </c>
      <c r="D1500" s="16"/>
      <c r="E1500" s="16" t="s">
        <v>69</v>
      </c>
      <c r="F1500" s="16" t="s">
        <v>217</v>
      </c>
      <c r="G1500" s="20" t="str">
        <f>IFERROR(VLOOKUP(F1500,Sheet2!A:F,2,0),"")</f>
        <v>Dollar Rum</v>
      </c>
      <c r="H1500" s="44">
        <f>IFERROR(VLOOKUP(F1500,Sheet2!A:G,7,0),"")</f>
        <v>65</v>
      </c>
      <c r="I1500" s="56">
        <f t="shared" si="312"/>
        <v>2047.4999999999998</v>
      </c>
      <c r="J1500" s="17">
        <v>326</v>
      </c>
      <c r="K1500" s="21">
        <v>200</v>
      </c>
      <c r="L1500" s="21">
        <v>100</v>
      </c>
      <c r="M1500" s="21">
        <v>50</v>
      </c>
      <c r="N1500" s="19">
        <f t="shared" si="301"/>
        <v>350</v>
      </c>
      <c r="O1500" s="20">
        <v>1</v>
      </c>
      <c r="P1500" s="20">
        <f>IFERROR(VLOOKUP(F1500,Sheet2!$A:$F,4,0),"")</f>
        <v>1161.27</v>
      </c>
      <c r="Q1500" s="20">
        <f>IFERROR(VLOOKUP(F1500,Sheet2!$A:$F,5,0),"")</f>
        <v>1190.1300000000001</v>
      </c>
      <c r="R1500" s="20">
        <f>IFERROR(VLOOKUP(F1500,Sheet2!$A:$F,6,0),"")</f>
        <v>1272.08</v>
      </c>
      <c r="S1500" s="48">
        <f t="shared" si="302"/>
        <v>232254</v>
      </c>
      <c r="T1500" s="48">
        <f t="shared" si="303"/>
        <v>119013.00000000001</v>
      </c>
      <c r="U1500" s="48">
        <f t="shared" si="304"/>
        <v>63604</v>
      </c>
      <c r="V1500" s="48">
        <f t="shared" si="305"/>
        <v>414871</v>
      </c>
      <c r="W1500" s="48">
        <f t="shared" si="306"/>
        <v>219082.49999999997</v>
      </c>
      <c r="X1500" s="48">
        <f t="shared" si="307"/>
        <v>3071.2499999999995</v>
      </c>
      <c r="Y1500" s="48">
        <f t="shared" si="308"/>
        <v>6370.2475000000004</v>
      </c>
      <c r="Z1500" s="48">
        <f t="shared" si="309"/>
        <v>637.02475000000004</v>
      </c>
      <c r="AA1500" s="48">
        <f t="shared" si="310"/>
        <v>6440.3202225000005</v>
      </c>
      <c r="AB1500" s="42">
        <f t="shared" si="311"/>
        <v>650472.34247250005</v>
      </c>
    </row>
    <row r="1501" spans="1:28" x14ac:dyDescent="0.25">
      <c r="A1501" s="41">
        <v>45433</v>
      </c>
      <c r="B1501" s="44" t="str">
        <f t="shared" si="300"/>
        <v>May</v>
      </c>
      <c r="C1501" s="16" t="s">
        <v>3</v>
      </c>
      <c r="D1501" s="16"/>
      <c r="E1501" s="16" t="s">
        <v>74</v>
      </c>
      <c r="F1501" s="16" t="s">
        <v>217</v>
      </c>
      <c r="G1501" s="20" t="str">
        <f>IFERROR(VLOOKUP(F1501,Sheet2!A:F,2,0),"")</f>
        <v>Dollar Rum</v>
      </c>
      <c r="H1501" s="44">
        <f>IFERROR(VLOOKUP(F1501,Sheet2!A:G,7,0),"")</f>
        <v>65</v>
      </c>
      <c r="I1501" s="56">
        <f t="shared" si="312"/>
        <v>7020</v>
      </c>
      <c r="J1501" s="17">
        <v>327</v>
      </c>
      <c r="K1501" s="21">
        <v>700</v>
      </c>
      <c r="L1501" s="21">
        <v>300</v>
      </c>
      <c r="M1501" s="21">
        <v>200</v>
      </c>
      <c r="N1501" s="19">
        <f t="shared" si="301"/>
        <v>1200</v>
      </c>
      <c r="O1501" s="20">
        <v>1</v>
      </c>
      <c r="P1501" s="20">
        <f>IFERROR(VLOOKUP(F1501,Sheet2!$A:$F,4,0),"")</f>
        <v>1161.27</v>
      </c>
      <c r="Q1501" s="20">
        <f>IFERROR(VLOOKUP(F1501,Sheet2!$A:$F,5,0),"")</f>
        <v>1190.1300000000001</v>
      </c>
      <c r="R1501" s="20">
        <f>IFERROR(VLOOKUP(F1501,Sheet2!$A:$F,6,0),"")</f>
        <v>1272.08</v>
      </c>
      <c r="S1501" s="48">
        <f t="shared" si="302"/>
        <v>812889</v>
      </c>
      <c r="T1501" s="48">
        <f t="shared" si="303"/>
        <v>357039.00000000006</v>
      </c>
      <c r="U1501" s="48">
        <f t="shared" si="304"/>
        <v>254416</v>
      </c>
      <c r="V1501" s="48">
        <f t="shared" si="305"/>
        <v>1424344</v>
      </c>
      <c r="W1501" s="48">
        <f t="shared" si="306"/>
        <v>751140</v>
      </c>
      <c r="X1501" s="48">
        <f t="shared" si="307"/>
        <v>10530</v>
      </c>
      <c r="Y1501" s="48">
        <f t="shared" si="308"/>
        <v>21860.14</v>
      </c>
      <c r="Z1501" s="48">
        <f t="shared" si="309"/>
        <v>2186.0140000000001</v>
      </c>
      <c r="AA1501" s="48">
        <f t="shared" si="310"/>
        <v>22100.60154</v>
      </c>
      <c r="AB1501" s="42">
        <f t="shared" si="311"/>
        <v>2232160.7555400003</v>
      </c>
    </row>
    <row r="1502" spans="1:28" x14ac:dyDescent="0.25">
      <c r="A1502" s="41">
        <v>45433</v>
      </c>
      <c r="B1502" s="44" t="str">
        <f t="shared" si="300"/>
        <v>May</v>
      </c>
      <c r="C1502" s="16" t="s">
        <v>3</v>
      </c>
      <c r="D1502" s="16"/>
      <c r="E1502" s="16" t="s">
        <v>20</v>
      </c>
      <c r="F1502" s="16" t="s">
        <v>216</v>
      </c>
      <c r="G1502" s="20" t="str">
        <f>IFERROR(VLOOKUP(F1502,Sheet2!A:F,2,0),"")</f>
        <v>Jugni Saunfi</v>
      </c>
      <c r="H1502" s="44">
        <f>IFERROR(VLOOKUP(F1502,Sheet2!A:G,7,0),"")</f>
        <v>50</v>
      </c>
      <c r="I1502" s="56">
        <f t="shared" si="312"/>
        <v>1170</v>
      </c>
      <c r="J1502" s="17">
        <v>328</v>
      </c>
      <c r="K1502" s="21">
        <v>210</v>
      </c>
      <c r="L1502" s="21">
        <v>0</v>
      </c>
      <c r="M1502" s="21">
        <v>50</v>
      </c>
      <c r="N1502" s="19">
        <f t="shared" si="301"/>
        <v>260</v>
      </c>
      <c r="O1502" s="20">
        <v>1</v>
      </c>
      <c r="P1502" s="20">
        <f>IFERROR(VLOOKUP(F1502,Sheet2!$A:$F,4,0),"")</f>
        <v>919.43</v>
      </c>
      <c r="Q1502" s="20">
        <f>IFERROR(VLOOKUP(F1502,Sheet2!$A:$F,5,0),"")</f>
        <v>948.3</v>
      </c>
      <c r="R1502" s="20">
        <f>IFERROR(VLOOKUP(F1502,Sheet2!$A:$F,6,0),"")</f>
        <v>1030.25</v>
      </c>
      <c r="S1502" s="48">
        <f t="shared" si="302"/>
        <v>193080.3</v>
      </c>
      <c r="T1502" s="48">
        <f t="shared" si="303"/>
        <v>0</v>
      </c>
      <c r="U1502" s="48">
        <f t="shared" si="304"/>
        <v>51512.5</v>
      </c>
      <c r="V1502" s="48">
        <f t="shared" si="305"/>
        <v>244592.8</v>
      </c>
      <c r="W1502" s="48">
        <f t="shared" si="306"/>
        <v>125190</v>
      </c>
      <c r="X1502" s="48">
        <f t="shared" si="307"/>
        <v>1755</v>
      </c>
      <c r="Y1502" s="48">
        <f t="shared" si="308"/>
        <v>3715.3780000000002</v>
      </c>
      <c r="Z1502" s="48">
        <f t="shared" si="309"/>
        <v>371.53780000000006</v>
      </c>
      <c r="AA1502" s="48">
        <f t="shared" si="310"/>
        <v>3756.2471580000001</v>
      </c>
      <c r="AB1502" s="42">
        <f t="shared" si="311"/>
        <v>379380.96295800002</v>
      </c>
    </row>
    <row r="1503" spans="1:28" x14ac:dyDescent="0.25">
      <c r="A1503" s="41">
        <v>45433</v>
      </c>
      <c r="B1503" s="44" t="str">
        <f t="shared" si="300"/>
        <v>May</v>
      </c>
      <c r="C1503" s="16" t="s">
        <v>3</v>
      </c>
      <c r="D1503" s="16"/>
      <c r="E1503" s="16" t="s">
        <v>41</v>
      </c>
      <c r="F1503" s="16" t="s">
        <v>217</v>
      </c>
      <c r="G1503" s="20" t="str">
        <f>IFERROR(VLOOKUP(F1503,Sheet2!A:F,2,0),"")</f>
        <v>Dollar Rum</v>
      </c>
      <c r="H1503" s="44">
        <f>IFERROR(VLOOKUP(F1503,Sheet2!A:G,7,0),"")</f>
        <v>65</v>
      </c>
      <c r="I1503" s="56">
        <f t="shared" si="312"/>
        <v>4680</v>
      </c>
      <c r="J1503" s="17">
        <v>329</v>
      </c>
      <c r="K1503" s="21">
        <v>350</v>
      </c>
      <c r="L1503" s="21">
        <v>250</v>
      </c>
      <c r="M1503" s="21">
        <v>200</v>
      </c>
      <c r="N1503" s="19">
        <f t="shared" si="301"/>
        <v>800</v>
      </c>
      <c r="O1503" s="20">
        <v>1</v>
      </c>
      <c r="P1503" s="20">
        <f>IFERROR(VLOOKUP(F1503,Sheet2!$A:$F,4,0),"")</f>
        <v>1161.27</v>
      </c>
      <c r="Q1503" s="20">
        <f>IFERROR(VLOOKUP(F1503,Sheet2!$A:$F,5,0),"")</f>
        <v>1190.1300000000001</v>
      </c>
      <c r="R1503" s="20">
        <f>IFERROR(VLOOKUP(F1503,Sheet2!$A:$F,6,0),"")</f>
        <v>1272.08</v>
      </c>
      <c r="S1503" s="48">
        <f t="shared" si="302"/>
        <v>406444.5</v>
      </c>
      <c r="T1503" s="48">
        <f t="shared" si="303"/>
        <v>297532.5</v>
      </c>
      <c r="U1503" s="48">
        <f t="shared" si="304"/>
        <v>254416</v>
      </c>
      <c r="V1503" s="48">
        <f t="shared" si="305"/>
        <v>958393</v>
      </c>
      <c r="W1503" s="48">
        <f t="shared" si="306"/>
        <v>500760</v>
      </c>
      <c r="X1503" s="48">
        <f t="shared" si="307"/>
        <v>7020</v>
      </c>
      <c r="Y1503" s="48">
        <f t="shared" si="308"/>
        <v>14661.73</v>
      </c>
      <c r="Z1503" s="48">
        <f t="shared" si="309"/>
        <v>1466.173</v>
      </c>
      <c r="AA1503" s="48">
        <f t="shared" si="310"/>
        <v>14823.009029999999</v>
      </c>
      <c r="AB1503" s="42">
        <f t="shared" si="311"/>
        <v>1497123.91203</v>
      </c>
    </row>
    <row r="1504" spans="1:28" x14ac:dyDescent="0.25">
      <c r="A1504" s="41">
        <v>45433</v>
      </c>
      <c r="B1504" s="44" t="str">
        <f t="shared" si="300"/>
        <v>May</v>
      </c>
      <c r="C1504" s="16" t="s">
        <v>3</v>
      </c>
      <c r="D1504" s="16"/>
      <c r="E1504" s="16" t="s">
        <v>41</v>
      </c>
      <c r="F1504" s="16" t="s">
        <v>216</v>
      </c>
      <c r="G1504" s="20" t="str">
        <f>IFERROR(VLOOKUP(F1504,Sheet2!A:F,2,0),"")</f>
        <v>Jugni Saunfi</v>
      </c>
      <c r="H1504" s="44">
        <f>IFERROR(VLOOKUP(F1504,Sheet2!A:G,7,0),"")</f>
        <v>50</v>
      </c>
      <c r="I1504" s="56">
        <f t="shared" si="312"/>
        <v>1350</v>
      </c>
      <c r="J1504" s="17">
        <v>330</v>
      </c>
      <c r="K1504" s="21">
        <v>250</v>
      </c>
      <c r="L1504" s="21">
        <v>50</v>
      </c>
      <c r="M1504" s="21">
        <v>0</v>
      </c>
      <c r="N1504" s="19">
        <f t="shared" si="301"/>
        <v>300</v>
      </c>
      <c r="O1504" s="20">
        <v>1</v>
      </c>
      <c r="P1504" s="20">
        <f>IFERROR(VLOOKUP(F1504,Sheet2!$A:$F,4,0),"")</f>
        <v>919.43</v>
      </c>
      <c r="Q1504" s="20">
        <f>IFERROR(VLOOKUP(F1504,Sheet2!$A:$F,5,0),"")</f>
        <v>948.3</v>
      </c>
      <c r="R1504" s="20">
        <f>IFERROR(VLOOKUP(F1504,Sheet2!$A:$F,6,0),"")</f>
        <v>1030.25</v>
      </c>
      <c r="S1504" s="48">
        <f t="shared" si="302"/>
        <v>229857.5</v>
      </c>
      <c r="T1504" s="48">
        <f t="shared" si="303"/>
        <v>47415</v>
      </c>
      <c r="U1504" s="48">
        <f t="shared" si="304"/>
        <v>0</v>
      </c>
      <c r="V1504" s="48">
        <f t="shared" si="305"/>
        <v>277272.5</v>
      </c>
      <c r="W1504" s="48">
        <f t="shared" si="306"/>
        <v>144450</v>
      </c>
      <c r="X1504" s="48">
        <f t="shared" si="307"/>
        <v>2025</v>
      </c>
      <c r="Y1504" s="48">
        <f t="shared" si="308"/>
        <v>4237.4750000000004</v>
      </c>
      <c r="Z1504" s="48">
        <f t="shared" si="309"/>
        <v>423.74750000000006</v>
      </c>
      <c r="AA1504" s="48">
        <f t="shared" si="310"/>
        <v>4284.0872250000002</v>
      </c>
      <c r="AB1504" s="42">
        <f t="shared" si="311"/>
        <v>432692.809725</v>
      </c>
    </row>
    <row r="1505" spans="1:28" x14ac:dyDescent="0.25">
      <c r="A1505" s="41">
        <v>45433</v>
      </c>
      <c r="B1505" s="44" t="str">
        <f t="shared" si="300"/>
        <v>May</v>
      </c>
      <c r="C1505" s="16" t="s">
        <v>26</v>
      </c>
      <c r="D1505" s="16"/>
      <c r="E1505" s="16" t="s">
        <v>131</v>
      </c>
      <c r="F1505" s="16" t="s">
        <v>213</v>
      </c>
      <c r="G1505" s="20" t="str">
        <f>IFERROR(VLOOKUP(F1505,Sheet2!A:F,2,0),"")</f>
        <v>Malwa</v>
      </c>
      <c r="H1505" s="44">
        <f>IFERROR(VLOOKUP(F1505,Sheet2!A:G,7,0),"")</f>
        <v>50</v>
      </c>
      <c r="I1505" s="56">
        <f t="shared" si="312"/>
        <v>2700</v>
      </c>
      <c r="J1505" s="17">
        <v>180</v>
      </c>
      <c r="K1505" s="21">
        <v>600</v>
      </c>
      <c r="L1505" s="21">
        <v>0</v>
      </c>
      <c r="M1505" s="21">
        <v>0</v>
      </c>
      <c r="N1505" s="19">
        <f t="shared" si="301"/>
        <v>600</v>
      </c>
      <c r="O1505" s="20">
        <v>1</v>
      </c>
      <c r="P1505" s="20">
        <f>IFERROR(VLOOKUP(F1505,Sheet2!$A:$F,4,0),"")</f>
        <v>919.43</v>
      </c>
      <c r="Q1505" s="20">
        <f>IFERROR(VLOOKUP(F1505,Sheet2!$A:$F,5,0),"")</f>
        <v>948.3</v>
      </c>
      <c r="R1505" s="20">
        <f>IFERROR(VLOOKUP(F1505,Sheet2!$A:$F,6,0),"")</f>
        <v>1030.25</v>
      </c>
      <c r="S1505" s="48">
        <f t="shared" si="302"/>
        <v>551658</v>
      </c>
      <c r="T1505" s="48">
        <f t="shared" si="303"/>
        <v>0</v>
      </c>
      <c r="U1505" s="48">
        <f t="shared" si="304"/>
        <v>0</v>
      </c>
      <c r="V1505" s="48">
        <f t="shared" si="305"/>
        <v>551658</v>
      </c>
      <c r="W1505" s="48">
        <f t="shared" si="306"/>
        <v>288900</v>
      </c>
      <c r="X1505" s="48">
        <f t="shared" si="307"/>
        <v>4050</v>
      </c>
      <c r="Y1505" s="48">
        <f t="shared" si="308"/>
        <v>8446.08</v>
      </c>
      <c r="Z1505" s="48">
        <f t="shared" si="309"/>
        <v>844.60800000000006</v>
      </c>
      <c r="AA1505" s="48">
        <f t="shared" si="310"/>
        <v>8538.9868800000004</v>
      </c>
      <c r="AB1505" s="42">
        <f t="shared" si="311"/>
        <v>862437.67487999995</v>
      </c>
    </row>
    <row r="1506" spans="1:28" x14ac:dyDescent="0.25">
      <c r="A1506" s="41">
        <v>45433</v>
      </c>
      <c r="B1506" s="44" t="str">
        <f t="shared" si="300"/>
        <v>May</v>
      </c>
      <c r="C1506" s="16" t="s">
        <v>26</v>
      </c>
      <c r="D1506" s="16"/>
      <c r="E1506" s="16" t="s">
        <v>131</v>
      </c>
      <c r="F1506" s="16" t="s">
        <v>213</v>
      </c>
      <c r="G1506" s="20" t="str">
        <f>IFERROR(VLOOKUP(F1506,Sheet2!A:F,2,0),"")</f>
        <v>Malwa</v>
      </c>
      <c r="H1506" s="44">
        <f>IFERROR(VLOOKUP(F1506,Sheet2!A:G,7,0),"")</f>
        <v>50</v>
      </c>
      <c r="I1506" s="56">
        <f t="shared" si="312"/>
        <v>3150</v>
      </c>
      <c r="J1506" s="17">
        <v>181</v>
      </c>
      <c r="K1506" s="21">
        <v>0</v>
      </c>
      <c r="L1506" s="21">
        <v>400</v>
      </c>
      <c r="M1506" s="21">
        <v>300</v>
      </c>
      <c r="N1506" s="19">
        <f t="shared" si="301"/>
        <v>700</v>
      </c>
      <c r="O1506" s="20">
        <v>1</v>
      </c>
      <c r="P1506" s="20">
        <f>IFERROR(VLOOKUP(F1506,Sheet2!$A:$F,4,0),"")</f>
        <v>919.43</v>
      </c>
      <c r="Q1506" s="20">
        <f>IFERROR(VLOOKUP(F1506,Sheet2!$A:$F,5,0),"")</f>
        <v>948.3</v>
      </c>
      <c r="R1506" s="20">
        <f>IFERROR(VLOOKUP(F1506,Sheet2!$A:$F,6,0),"")</f>
        <v>1030.25</v>
      </c>
      <c r="S1506" s="48">
        <f t="shared" si="302"/>
        <v>0</v>
      </c>
      <c r="T1506" s="48">
        <f t="shared" si="303"/>
        <v>379320</v>
      </c>
      <c r="U1506" s="48">
        <f t="shared" si="304"/>
        <v>309075</v>
      </c>
      <c r="V1506" s="48">
        <f t="shared" si="305"/>
        <v>688395</v>
      </c>
      <c r="W1506" s="48">
        <f t="shared" si="306"/>
        <v>337050</v>
      </c>
      <c r="X1506" s="48">
        <f t="shared" si="307"/>
        <v>4725</v>
      </c>
      <c r="Y1506" s="48">
        <f t="shared" si="308"/>
        <v>10301.700000000001</v>
      </c>
      <c r="Z1506" s="48">
        <f t="shared" si="309"/>
        <v>1030.17</v>
      </c>
      <c r="AA1506" s="48">
        <f t="shared" si="310"/>
        <v>10415.018700000001</v>
      </c>
      <c r="AB1506" s="42">
        <f t="shared" si="311"/>
        <v>1051916.8887</v>
      </c>
    </row>
    <row r="1507" spans="1:28" x14ac:dyDescent="0.25">
      <c r="A1507" s="41">
        <v>45433</v>
      </c>
      <c r="B1507" s="44" t="str">
        <f t="shared" si="300"/>
        <v>May</v>
      </c>
      <c r="C1507" s="16" t="s">
        <v>60</v>
      </c>
      <c r="D1507" s="16"/>
      <c r="E1507" s="16" t="s">
        <v>140</v>
      </c>
      <c r="F1507" s="16" t="s">
        <v>216</v>
      </c>
      <c r="G1507" s="20" t="str">
        <f>IFERROR(VLOOKUP(F1507,Sheet2!A:F,2,0),"")</f>
        <v>Jugni Saunfi</v>
      </c>
      <c r="H1507" s="44">
        <f>IFERROR(VLOOKUP(F1507,Sheet2!A:G,7,0),"")</f>
        <v>50</v>
      </c>
      <c r="I1507" s="56">
        <f t="shared" si="312"/>
        <v>3150</v>
      </c>
      <c r="J1507" s="17">
        <v>66</v>
      </c>
      <c r="K1507" s="21">
        <v>250</v>
      </c>
      <c r="L1507" s="21">
        <v>350</v>
      </c>
      <c r="M1507" s="21">
        <v>100</v>
      </c>
      <c r="N1507" s="19">
        <f t="shared" si="301"/>
        <v>700</v>
      </c>
      <c r="O1507" s="20">
        <v>1</v>
      </c>
      <c r="P1507" s="20">
        <f>IFERROR(VLOOKUP(F1507,Sheet2!$A:$F,4,0),"")</f>
        <v>919.43</v>
      </c>
      <c r="Q1507" s="20">
        <f>IFERROR(VLOOKUP(F1507,Sheet2!$A:$F,5,0),"")</f>
        <v>948.3</v>
      </c>
      <c r="R1507" s="20">
        <f>IFERROR(VLOOKUP(F1507,Sheet2!$A:$F,6,0),"")</f>
        <v>1030.25</v>
      </c>
      <c r="S1507" s="48">
        <f t="shared" si="302"/>
        <v>229857.5</v>
      </c>
      <c r="T1507" s="48">
        <f t="shared" si="303"/>
        <v>331905</v>
      </c>
      <c r="U1507" s="48">
        <f t="shared" si="304"/>
        <v>103025</v>
      </c>
      <c r="V1507" s="48">
        <f t="shared" si="305"/>
        <v>664787.5</v>
      </c>
      <c r="W1507" s="48">
        <f t="shared" si="306"/>
        <v>337050</v>
      </c>
      <c r="X1507" s="48">
        <f t="shared" si="307"/>
        <v>4725</v>
      </c>
      <c r="Y1507" s="48">
        <f t="shared" si="308"/>
        <v>10065.625</v>
      </c>
      <c r="Z1507" s="48">
        <f t="shared" si="309"/>
        <v>1006.5625</v>
      </c>
      <c r="AA1507" s="48">
        <f t="shared" si="310"/>
        <v>10176.346875000001</v>
      </c>
      <c r="AB1507" s="42">
        <f t="shared" si="311"/>
        <v>1027811.034375</v>
      </c>
    </row>
    <row r="1508" spans="1:28" x14ac:dyDescent="0.25">
      <c r="A1508" s="41">
        <v>45433</v>
      </c>
      <c r="B1508" s="44" t="str">
        <f t="shared" si="300"/>
        <v>May</v>
      </c>
      <c r="C1508" s="16" t="s">
        <v>60</v>
      </c>
      <c r="D1508" s="16"/>
      <c r="E1508" s="16" t="s">
        <v>140</v>
      </c>
      <c r="F1508" s="16" t="s">
        <v>216</v>
      </c>
      <c r="G1508" s="20" t="str">
        <f>IFERROR(VLOOKUP(F1508,Sheet2!A:F,2,0),"")</f>
        <v>Jugni Saunfi</v>
      </c>
      <c r="H1508" s="44">
        <f>IFERROR(VLOOKUP(F1508,Sheet2!A:G,7,0),"")</f>
        <v>50</v>
      </c>
      <c r="I1508" s="56">
        <f t="shared" si="312"/>
        <v>3150</v>
      </c>
      <c r="J1508" s="17">
        <v>67</v>
      </c>
      <c r="K1508" s="21">
        <v>250</v>
      </c>
      <c r="L1508" s="21">
        <v>350</v>
      </c>
      <c r="M1508" s="21">
        <v>100</v>
      </c>
      <c r="N1508" s="19">
        <f t="shared" si="301"/>
        <v>700</v>
      </c>
      <c r="O1508" s="20">
        <v>1</v>
      </c>
      <c r="P1508" s="20">
        <f>IFERROR(VLOOKUP(F1508,Sheet2!$A:$F,4,0),"")</f>
        <v>919.43</v>
      </c>
      <c r="Q1508" s="20">
        <f>IFERROR(VLOOKUP(F1508,Sheet2!$A:$F,5,0),"")</f>
        <v>948.3</v>
      </c>
      <c r="R1508" s="20">
        <f>IFERROR(VLOOKUP(F1508,Sheet2!$A:$F,6,0),"")</f>
        <v>1030.25</v>
      </c>
      <c r="S1508" s="48">
        <f t="shared" si="302"/>
        <v>229857.5</v>
      </c>
      <c r="T1508" s="48">
        <f t="shared" si="303"/>
        <v>331905</v>
      </c>
      <c r="U1508" s="48">
        <f t="shared" si="304"/>
        <v>103025</v>
      </c>
      <c r="V1508" s="48">
        <f t="shared" si="305"/>
        <v>664787.5</v>
      </c>
      <c r="W1508" s="48">
        <f t="shared" si="306"/>
        <v>337050</v>
      </c>
      <c r="X1508" s="48">
        <f t="shared" si="307"/>
        <v>4725</v>
      </c>
      <c r="Y1508" s="48">
        <f t="shared" si="308"/>
        <v>10065.625</v>
      </c>
      <c r="Z1508" s="48">
        <f t="shared" si="309"/>
        <v>1006.5625</v>
      </c>
      <c r="AA1508" s="48">
        <f t="shared" si="310"/>
        <v>10176.346875000001</v>
      </c>
      <c r="AB1508" s="42">
        <f t="shared" si="311"/>
        <v>1027811.034375</v>
      </c>
    </row>
    <row r="1509" spans="1:28" x14ac:dyDescent="0.25">
      <c r="A1509" s="41">
        <v>45433</v>
      </c>
      <c r="B1509" s="44" t="str">
        <f t="shared" si="300"/>
        <v>May</v>
      </c>
      <c r="C1509" s="16" t="s">
        <v>86</v>
      </c>
      <c r="D1509" s="16"/>
      <c r="E1509" s="16" t="s">
        <v>148</v>
      </c>
      <c r="F1509" s="16" t="s">
        <v>217</v>
      </c>
      <c r="G1509" s="20" t="str">
        <f>IFERROR(VLOOKUP(F1509,Sheet2!A:F,2,0),"")</f>
        <v>Dollar Rum</v>
      </c>
      <c r="H1509" s="44">
        <f>IFERROR(VLOOKUP(F1509,Sheet2!A:G,7,0),"")</f>
        <v>65</v>
      </c>
      <c r="I1509" s="56">
        <f t="shared" si="312"/>
        <v>1170</v>
      </c>
      <c r="J1509" s="17">
        <v>65</v>
      </c>
      <c r="K1509" s="21">
        <v>200</v>
      </c>
      <c r="L1509" s="21">
        <v>0</v>
      </c>
      <c r="M1509" s="21">
        <v>0</v>
      </c>
      <c r="N1509" s="19">
        <f t="shared" si="301"/>
        <v>200</v>
      </c>
      <c r="O1509" s="20">
        <v>1</v>
      </c>
      <c r="P1509" s="20">
        <f>IFERROR(VLOOKUP(F1509,Sheet2!$A:$F,4,0),"")</f>
        <v>1161.27</v>
      </c>
      <c r="Q1509" s="20">
        <f>IFERROR(VLOOKUP(F1509,Sheet2!$A:$F,5,0),"")</f>
        <v>1190.1300000000001</v>
      </c>
      <c r="R1509" s="20">
        <f>IFERROR(VLOOKUP(F1509,Sheet2!$A:$F,6,0),"")</f>
        <v>1272.08</v>
      </c>
      <c r="S1509" s="48">
        <f t="shared" si="302"/>
        <v>232254</v>
      </c>
      <c r="T1509" s="48">
        <f t="shared" si="303"/>
        <v>0</v>
      </c>
      <c r="U1509" s="48">
        <f t="shared" si="304"/>
        <v>0</v>
      </c>
      <c r="V1509" s="48">
        <f t="shared" si="305"/>
        <v>232254</v>
      </c>
      <c r="W1509" s="48">
        <f t="shared" si="306"/>
        <v>125190</v>
      </c>
      <c r="X1509" s="48">
        <f t="shared" si="307"/>
        <v>1755</v>
      </c>
      <c r="Y1509" s="48">
        <f t="shared" si="308"/>
        <v>3591.9900000000002</v>
      </c>
      <c r="Z1509" s="48">
        <f t="shared" si="309"/>
        <v>359.19900000000007</v>
      </c>
      <c r="AA1509" s="48">
        <f t="shared" si="310"/>
        <v>3631.50189</v>
      </c>
      <c r="AB1509" s="42">
        <f t="shared" si="311"/>
        <v>366781.69089000003</v>
      </c>
    </row>
    <row r="1510" spans="1:28" x14ac:dyDescent="0.25">
      <c r="A1510" s="41">
        <v>45433</v>
      </c>
      <c r="B1510" s="44" t="str">
        <f t="shared" si="300"/>
        <v>May</v>
      </c>
      <c r="C1510" s="16" t="s">
        <v>86</v>
      </c>
      <c r="D1510" s="16"/>
      <c r="E1510" s="16" t="s">
        <v>148</v>
      </c>
      <c r="F1510" s="16" t="s">
        <v>219</v>
      </c>
      <c r="G1510" s="20" t="str">
        <f>IFERROR(VLOOKUP(F1510,Sheet2!A:F,2,0),"")</f>
        <v>Club Whiskey</v>
      </c>
      <c r="H1510" s="44">
        <f>IFERROR(VLOOKUP(F1510,Sheet2!A:G,7,0),"")</f>
        <v>65</v>
      </c>
      <c r="I1510" s="56">
        <f t="shared" si="312"/>
        <v>585</v>
      </c>
      <c r="J1510" s="17">
        <v>65</v>
      </c>
      <c r="K1510" s="21">
        <v>100</v>
      </c>
      <c r="L1510" s="21">
        <v>0</v>
      </c>
      <c r="M1510" s="21">
        <v>0</v>
      </c>
      <c r="N1510" s="19">
        <f t="shared" si="301"/>
        <v>100</v>
      </c>
      <c r="O1510" s="20">
        <v>1</v>
      </c>
      <c r="P1510" s="20">
        <f>IFERROR(VLOOKUP(F1510,Sheet2!$A:$F,4,0),"")</f>
        <v>1160.02</v>
      </c>
      <c r="Q1510" s="20">
        <f>IFERROR(VLOOKUP(F1510,Sheet2!$A:$F,5,0),"")</f>
        <v>1188.9000000000001</v>
      </c>
      <c r="R1510" s="20">
        <f>IFERROR(VLOOKUP(F1510,Sheet2!$A:$F,6,0),"")</f>
        <v>1270.83</v>
      </c>
      <c r="S1510" s="48">
        <f t="shared" si="302"/>
        <v>116002</v>
      </c>
      <c r="T1510" s="48">
        <f t="shared" si="303"/>
        <v>0</v>
      </c>
      <c r="U1510" s="48">
        <f t="shared" si="304"/>
        <v>0</v>
      </c>
      <c r="V1510" s="48">
        <f t="shared" si="305"/>
        <v>116002</v>
      </c>
      <c r="W1510" s="48">
        <f t="shared" si="306"/>
        <v>62595</v>
      </c>
      <c r="X1510" s="48">
        <f t="shared" si="307"/>
        <v>877.5</v>
      </c>
      <c r="Y1510" s="48">
        <f t="shared" si="308"/>
        <v>1794.7450000000001</v>
      </c>
      <c r="Z1510" s="48">
        <f t="shared" si="309"/>
        <v>179.47450000000003</v>
      </c>
      <c r="AA1510" s="48">
        <f t="shared" si="310"/>
        <v>1814.4871950000002</v>
      </c>
      <c r="AB1510" s="42">
        <f t="shared" si="311"/>
        <v>183263.206695</v>
      </c>
    </row>
    <row r="1511" spans="1:28" x14ac:dyDescent="0.25">
      <c r="A1511" s="41">
        <v>45433</v>
      </c>
      <c r="B1511" s="44" t="str">
        <f t="shared" si="300"/>
        <v>May</v>
      </c>
      <c r="C1511" s="16" t="s">
        <v>86</v>
      </c>
      <c r="D1511" s="16"/>
      <c r="E1511" s="16" t="s">
        <v>148</v>
      </c>
      <c r="F1511" s="16" t="s">
        <v>219</v>
      </c>
      <c r="G1511" s="20" t="str">
        <f>IFERROR(VLOOKUP(F1511,Sheet2!A:F,2,0),"")</f>
        <v>Club Whiskey</v>
      </c>
      <c r="H1511" s="44">
        <f>IFERROR(VLOOKUP(F1511,Sheet2!A:G,7,0),"")</f>
        <v>65</v>
      </c>
      <c r="I1511" s="56">
        <f t="shared" si="312"/>
        <v>3510</v>
      </c>
      <c r="J1511" s="17">
        <v>66</v>
      </c>
      <c r="K1511" s="21">
        <v>0</v>
      </c>
      <c r="L1511" s="21">
        <v>400</v>
      </c>
      <c r="M1511" s="21">
        <v>200</v>
      </c>
      <c r="N1511" s="19">
        <f t="shared" si="301"/>
        <v>600</v>
      </c>
      <c r="O1511" s="20">
        <v>1</v>
      </c>
      <c r="P1511" s="20">
        <f>IFERROR(VLOOKUP(F1511,Sheet2!$A:$F,4,0),"")</f>
        <v>1160.02</v>
      </c>
      <c r="Q1511" s="20">
        <f>IFERROR(VLOOKUP(F1511,Sheet2!$A:$F,5,0),"")</f>
        <v>1188.9000000000001</v>
      </c>
      <c r="R1511" s="20">
        <f>IFERROR(VLOOKUP(F1511,Sheet2!$A:$F,6,0),"")</f>
        <v>1270.83</v>
      </c>
      <c r="S1511" s="48">
        <f t="shared" si="302"/>
        <v>0</v>
      </c>
      <c r="T1511" s="48">
        <f t="shared" si="303"/>
        <v>475560.00000000006</v>
      </c>
      <c r="U1511" s="48">
        <f t="shared" si="304"/>
        <v>254166</v>
      </c>
      <c r="V1511" s="48">
        <f t="shared" si="305"/>
        <v>729726</v>
      </c>
      <c r="W1511" s="48">
        <f t="shared" si="306"/>
        <v>375570</v>
      </c>
      <c r="X1511" s="48">
        <f t="shared" si="307"/>
        <v>5265</v>
      </c>
      <c r="Y1511" s="48">
        <f t="shared" si="308"/>
        <v>11105.61</v>
      </c>
      <c r="Z1511" s="48">
        <f t="shared" si="309"/>
        <v>1110.5610000000001</v>
      </c>
      <c r="AA1511" s="48">
        <f t="shared" si="310"/>
        <v>11227.771710000001</v>
      </c>
      <c r="AB1511" s="42">
        <f t="shared" si="311"/>
        <v>1134004.9427100001</v>
      </c>
    </row>
    <row r="1512" spans="1:28" x14ac:dyDescent="0.25">
      <c r="A1512" s="41">
        <v>45433</v>
      </c>
      <c r="B1512" s="44" t="str">
        <f t="shared" si="300"/>
        <v>May</v>
      </c>
      <c r="C1512" s="16" t="s">
        <v>86</v>
      </c>
      <c r="D1512" s="16"/>
      <c r="E1512" s="16" t="s">
        <v>148</v>
      </c>
      <c r="F1512" s="16" t="s">
        <v>217</v>
      </c>
      <c r="G1512" s="20" t="str">
        <f>IFERROR(VLOOKUP(F1512,Sheet2!A:F,2,0),"")</f>
        <v>Dollar Rum</v>
      </c>
      <c r="H1512" s="44">
        <f>IFERROR(VLOOKUP(F1512,Sheet2!A:G,7,0),"")</f>
        <v>65</v>
      </c>
      <c r="I1512" s="56">
        <f t="shared" si="312"/>
        <v>2925</v>
      </c>
      <c r="J1512" s="17">
        <v>67</v>
      </c>
      <c r="K1512" s="21">
        <v>0</v>
      </c>
      <c r="L1512" s="21">
        <v>150</v>
      </c>
      <c r="M1512" s="21">
        <v>350</v>
      </c>
      <c r="N1512" s="19">
        <f t="shared" si="301"/>
        <v>500</v>
      </c>
      <c r="O1512" s="20">
        <v>1</v>
      </c>
      <c r="P1512" s="20">
        <f>IFERROR(VLOOKUP(F1512,Sheet2!$A:$F,4,0),"")</f>
        <v>1161.27</v>
      </c>
      <c r="Q1512" s="20">
        <f>IFERROR(VLOOKUP(F1512,Sheet2!$A:$F,5,0),"")</f>
        <v>1190.1300000000001</v>
      </c>
      <c r="R1512" s="20">
        <f>IFERROR(VLOOKUP(F1512,Sheet2!$A:$F,6,0),"")</f>
        <v>1272.08</v>
      </c>
      <c r="S1512" s="48">
        <f t="shared" si="302"/>
        <v>0</v>
      </c>
      <c r="T1512" s="48">
        <f t="shared" si="303"/>
        <v>178519.50000000003</v>
      </c>
      <c r="U1512" s="48">
        <f t="shared" si="304"/>
        <v>445228</v>
      </c>
      <c r="V1512" s="48">
        <f t="shared" si="305"/>
        <v>623747.5</v>
      </c>
      <c r="W1512" s="48">
        <f t="shared" si="306"/>
        <v>312975</v>
      </c>
      <c r="X1512" s="48">
        <f t="shared" si="307"/>
        <v>4387.5</v>
      </c>
      <c r="Y1512" s="48">
        <f t="shared" si="308"/>
        <v>9411.1</v>
      </c>
      <c r="Z1512" s="48">
        <f t="shared" si="309"/>
        <v>941.11000000000013</v>
      </c>
      <c r="AA1512" s="48">
        <f t="shared" si="310"/>
        <v>9514.6221000000005</v>
      </c>
      <c r="AB1512" s="42">
        <f t="shared" si="311"/>
        <v>960976.8321</v>
      </c>
    </row>
    <row r="1513" spans="1:28" x14ac:dyDescent="0.25">
      <c r="A1513" s="41">
        <v>45434</v>
      </c>
      <c r="B1513" s="44" t="str">
        <f t="shared" si="300"/>
        <v>May</v>
      </c>
      <c r="C1513" s="16" t="s">
        <v>60</v>
      </c>
      <c r="D1513" s="16"/>
      <c r="E1513" s="16" t="s">
        <v>169</v>
      </c>
      <c r="F1513" s="16" t="s">
        <v>217</v>
      </c>
      <c r="G1513" s="20" t="str">
        <f>IFERROR(VLOOKUP(F1513,Sheet2!A:F,2,0),"")</f>
        <v>Dollar Rum</v>
      </c>
      <c r="H1513" s="44">
        <f>IFERROR(VLOOKUP(F1513,Sheet2!A:G,7,0),"")</f>
        <v>65</v>
      </c>
      <c r="I1513" s="56">
        <f t="shared" si="312"/>
        <v>877.5</v>
      </c>
      <c r="J1513" s="17">
        <v>68</v>
      </c>
      <c r="K1513" s="21">
        <v>80</v>
      </c>
      <c r="L1513" s="21">
        <v>40</v>
      </c>
      <c r="M1513" s="21">
        <v>30</v>
      </c>
      <c r="N1513" s="19">
        <f t="shared" si="301"/>
        <v>150</v>
      </c>
      <c r="O1513" s="20">
        <v>1</v>
      </c>
      <c r="P1513" s="20">
        <f>IFERROR(VLOOKUP(F1513,Sheet2!$A:$F,4,0),"")</f>
        <v>1161.27</v>
      </c>
      <c r="Q1513" s="20">
        <f>IFERROR(VLOOKUP(F1513,Sheet2!$A:$F,5,0),"")</f>
        <v>1190.1300000000001</v>
      </c>
      <c r="R1513" s="20">
        <f>IFERROR(VLOOKUP(F1513,Sheet2!$A:$F,6,0),"")</f>
        <v>1272.08</v>
      </c>
      <c r="S1513" s="48">
        <f t="shared" si="302"/>
        <v>92901.6</v>
      </c>
      <c r="T1513" s="48">
        <f t="shared" si="303"/>
        <v>47605.200000000004</v>
      </c>
      <c r="U1513" s="48">
        <f t="shared" si="304"/>
        <v>38162.399999999994</v>
      </c>
      <c r="V1513" s="48">
        <f t="shared" si="305"/>
        <v>178669.2</v>
      </c>
      <c r="W1513" s="48">
        <f t="shared" si="306"/>
        <v>93892.5</v>
      </c>
      <c r="X1513" s="48">
        <f t="shared" si="307"/>
        <v>1316.25</v>
      </c>
      <c r="Y1513" s="48">
        <f t="shared" si="308"/>
        <v>2738.7795000000001</v>
      </c>
      <c r="Z1513" s="48">
        <f t="shared" si="309"/>
        <v>273.87795</v>
      </c>
      <c r="AA1513" s="48">
        <f t="shared" si="310"/>
        <v>2768.9060745000002</v>
      </c>
      <c r="AB1513" s="42">
        <f t="shared" si="311"/>
        <v>279659.51352450001</v>
      </c>
    </row>
    <row r="1514" spans="1:28" x14ac:dyDescent="0.25">
      <c r="A1514" s="41">
        <v>45434</v>
      </c>
      <c r="B1514" s="44" t="str">
        <f t="shared" si="300"/>
        <v>May</v>
      </c>
      <c r="C1514" s="16" t="s">
        <v>60</v>
      </c>
      <c r="D1514" s="16"/>
      <c r="E1514" s="16" t="s">
        <v>170</v>
      </c>
      <c r="F1514" s="16" t="s">
        <v>217</v>
      </c>
      <c r="G1514" s="20" t="str">
        <f>IFERROR(VLOOKUP(F1514,Sheet2!A:F,2,0),"")</f>
        <v>Dollar Rum</v>
      </c>
      <c r="H1514" s="44">
        <f>IFERROR(VLOOKUP(F1514,Sheet2!A:G,7,0),"")</f>
        <v>65</v>
      </c>
      <c r="I1514" s="56">
        <f t="shared" si="312"/>
        <v>877.5</v>
      </c>
      <c r="J1514" s="17">
        <v>69</v>
      </c>
      <c r="K1514" s="21">
        <v>50</v>
      </c>
      <c r="L1514" s="21">
        <v>50</v>
      </c>
      <c r="M1514" s="21">
        <v>50</v>
      </c>
      <c r="N1514" s="19">
        <f t="shared" si="301"/>
        <v>150</v>
      </c>
      <c r="O1514" s="20">
        <v>1</v>
      </c>
      <c r="P1514" s="20">
        <f>IFERROR(VLOOKUP(F1514,Sheet2!$A:$F,4,0),"")</f>
        <v>1161.27</v>
      </c>
      <c r="Q1514" s="20">
        <f>IFERROR(VLOOKUP(F1514,Sheet2!$A:$F,5,0),"")</f>
        <v>1190.1300000000001</v>
      </c>
      <c r="R1514" s="20">
        <f>IFERROR(VLOOKUP(F1514,Sheet2!$A:$F,6,0),"")</f>
        <v>1272.08</v>
      </c>
      <c r="S1514" s="48">
        <f t="shared" si="302"/>
        <v>58063.5</v>
      </c>
      <c r="T1514" s="48">
        <f t="shared" si="303"/>
        <v>59506.500000000007</v>
      </c>
      <c r="U1514" s="48">
        <f t="shared" si="304"/>
        <v>63604</v>
      </c>
      <c r="V1514" s="48">
        <f t="shared" si="305"/>
        <v>181174</v>
      </c>
      <c r="W1514" s="48">
        <f t="shared" si="306"/>
        <v>93892.5</v>
      </c>
      <c r="X1514" s="48">
        <f t="shared" si="307"/>
        <v>1316.25</v>
      </c>
      <c r="Y1514" s="48">
        <f t="shared" si="308"/>
        <v>2763.8274999999999</v>
      </c>
      <c r="Z1514" s="48">
        <f t="shared" si="309"/>
        <v>276.38274999999999</v>
      </c>
      <c r="AA1514" s="48">
        <f t="shared" si="310"/>
        <v>2794.2296025000001</v>
      </c>
      <c r="AB1514" s="42">
        <f t="shared" si="311"/>
        <v>282217.18985249999</v>
      </c>
    </row>
    <row r="1515" spans="1:28" x14ac:dyDescent="0.25">
      <c r="A1515" s="41">
        <v>45434</v>
      </c>
      <c r="B1515" s="44" t="str">
        <f t="shared" si="300"/>
        <v>May</v>
      </c>
      <c r="C1515" s="16" t="s">
        <v>60</v>
      </c>
      <c r="D1515" s="16"/>
      <c r="E1515" s="16" t="s">
        <v>170</v>
      </c>
      <c r="F1515" s="16" t="s">
        <v>219</v>
      </c>
      <c r="G1515" s="20" t="str">
        <f>IFERROR(VLOOKUP(F1515,Sheet2!A:F,2,0),"")</f>
        <v>Club Whiskey</v>
      </c>
      <c r="H1515" s="44">
        <f>IFERROR(VLOOKUP(F1515,Sheet2!A:G,7,0),"")</f>
        <v>65</v>
      </c>
      <c r="I1515" s="56">
        <f t="shared" si="312"/>
        <v>2047.4999999999998</v>
      </c>
      <c r="J1515" s="17">
        <v>69</v>
      </c>
      <c r="K1515" s="21">
        <v>150</v>
      </c>
      <c r="L1515" s="21">
        <v>150</v>
      </c>
      <c r="M1515" s="21">
        <v>50</v>
      </c>
      <c r="N1515" s="19">
        <f t="shared" si="301"/>
        <v>350</v>
      </c>
      <c r="O1515" s="20">
        <v>1</v>
      </c>
      <c r="P1515" s="20">
        <f>IFERROR(VLOOKUP(F1515,Sheet2!$A:$F,4,0),"")</f>
        <v>1160.02</v>
      </c>
      <c r="Q1515" s="20">
        <f>IFERROR(VLOOKUP(F1515,Sheet2!$A:$F,5,0),"")</f>
        <v>1188.9000000000001</v>
      </c>
      <c r="R1515" s="20">
        <f>IFERROR(VLOOKUP(F1515,Sheet2!$A:$F,6,0),"")</f>
        <v>1270.83</v>
      </c>
      <c r="S1515" s="48">
        <f t="shared" si="302"/>
        <v>174003</v>
      </c>
      <c r="T1515" s="48">
        <f t="shared" si="303"/>
        <v>178335</v>
      </c>
      <c r="U1515" s="48">
        <f t="shared" si="304"/>
        <v>63541.5</v>
      </c>
      <c r="V1515" s="48">
        <f t="shared" si="305"/>
        <v>415879.5</v>
      </c>
      <c r="W1515" s="48">
        <f t="shared" si="306"/>
        <v>219082.49999999997</v>
      </c>
      <c r="X1515" s="48">
        <f t="shared" si="307"/>
        <v>3071.2499999999995</v>
      </c>
      <c r="Y1515" s="48">
        <f t="shared" si="308"/>
        <v>6380.3325000000004</v>
      </c>
      <c r="Z1515" s="48">
        <f t="shared" si="309"/>
        <v>638.03325000000007</v>
      </c>
      <c r="AA1515" s="48">
        <f t="shared" si="310"/>
        <v>6450.5161575000002</v>
      </c>
      <c r="AB1515" s="42">
        <f t="shared" si="311"/>
        <v>651502.13190749998</v>
      </c>
    </row>
    <row r="1516" spans="1:28" x14ac:dyDescent="0.25">
      <c r="A1516" s="41">
        <v>45434</v>
      </c>
      <c r="B1516" s="44" t="str">
        <f t="shared" si="300"/>
        <v>May</v>
      </c>
      <c r="C1516" s="16" t="s">
        <v>60</v>
      </c>
      <c r="D1516" s="16"/>
      <c r="E1516" s="16" t="s">
        <v>170</v>
      </c>
      <c r="F1516" s="16" t="s">
        <v>216</v>
      </c>
      <c r="G1516" s="20" t="str">
        <f>IFERROR(VLOOKUP(F1516,Sheet2!A:F,2,0),"")</f>
        <v>Jugni Saunfi</v>
      </c>
      <c r="H1516" s="44">
        <f>IFERROR(VLOOKUP(F1516,Sheet2!A:G,7,0),"")</f>
        <v>50</v>
      </c>
      <c r="I1516" s="56">
        <f t="shared" si="312"/>
        <v>3375</v>
      </c>
      <c r="J1516" s="17">
        <v>70</v>
      </c>
      <c r="K1516" s="21">
        <v>350</v>
      </c>
      <c r="L1516" s="21">
        <v>300</v>
      </c>
      <c r="M1516" s="21">
        <v>100</v>
      </c>
      <c r="N1516" s="19">
        <f t="shared" si="301"/>
        <v>750</v>
      </c>
      <c r="O1516" s="20">
        <v>1</v>
      </c>
      <c r="P1516" s="20">
        <f>IFERROR(VLOOKUP(F1516,Sheet2!$A:$F,4,0),"")</f>
        <v>919.43</v>
      </c>
      <c r="Q1516" s="20">
        <f>IFERROR(VLOOKUP(F1516,Sheet2!$A:$F,5,0),"")</f>
        <v>948.3</v>
      </c>
      <c r="R1516" s="20">
        <f>IFERROR(VLOOKUP(F1516,Sheet2!$A:$F,6,0),"")</f>
        <v>1030.25</v>
      </c>
      <c r="S1516" s="48">
        <f t="shared" si="302"/>
        <v>321800.5</v>
      </c>
      <c r="T1516" s="48">
        <f t="shared" si="303"/>
        <v>284490</v>
      </c>
      <c r="U1516" s="48">
        <f t="shared" si="304"/>
        <v>103025</v>
      </c>
      <c r="V1516" s="48">
        <f t="shared" si="305"/>
        <v>709315.5</v>
      </c>
      <c r="W1516" s="48">
        <f t="shared" si="306"/>
        <v>361125</v>
      </c>
      <c r="X1516" s="48">
        <f t="shared" si="307"/>
        <v>5062.5</v>
      </c>
      <c r="Y1516" s="48">
        <f t="shared" si="308"/>
        <v>10755.03</v>
      </c>
      <c r="Z1516" s="48">
        <f t="shared" si="309"/>
        <v>1075.5030000000002</v>
      </c>
      <c r="AA1516" s="48">
        <f t="shared" si="310"/>
        <v>10873.33533</v>
      </c>
      <c r="AB1516" s="42">
        <f t="shared" si="311"/>
        <v>1098206.86833</v>
      </c>
    </row>
    <row r="1517" spans="1:28" x14ac:dyDescent="0.25">
      <c r="A1517" s="41">
        <v>45434</v>
      </c>
      <c r="B1517" s="44" t="str">
        <f t="shared" si="300"/>
        <v>May</v>
      </c>
      <c r="C1517" s="16" t="s">
        <v>59</v>
      </c>
      <c r="D1517" s="16"/>
      <c r="E1517" s="16" t="s">
        <v>77</v>
      </c>
      <c r="F1517" s="16" t="s">
        <v>213</v>
      </c>
      <c r="G1517" s="20" t="str">
        <f>IFERROR(VLOOKUP(F1517,Sheet2!A:F,2,0),"")</f>
        <v>Malwa</v>
      </c>
      <c r="H1517" s="44">
        <f>IFERROR(VLOOKUP(F1517,Sheet2!A:G,7,0),"")</f>
        <v>50</v>
      </c>
      <c r="I1517" s="56">
        <f t="shared" si="312"/>
        <v>1350</v>
      </c>
      <c r="J1517" s="17">
        <v>182</v>
      </c>
      <c r="K1517" s="21">
        <v>300</v>
      </c>
      <c r="L1517" s="21">
        <v>0</v>
      </c>
      <c r="M1517" s="21">
        <v>0</v>
      </c>
      <c r="N1517" s="19">
        <f t="shared" si="301"/>
        <v>300</v>
      </c>
      <c r="O1517" s="20">
        <v>1</v>
      </c>
      <c r="P1517" s="20">
        <f>IFERROR(VLOOKUP(F1517,Sheet2!$A:$F,4,0),"")</f>
        <v>919.43</v>
      </c>
      <c r="Q1517" s="20">
        <f>IFERROR(VLOOKUP(F1517,Sheet2!$A:$F,5,0),"")</f>
        <v>948.3</v>
      </c>
      <c r="R1517" s="20">
        <f>IFERROR(VLOOKUP(F1517,Sheet2!$A:$F,6,0),"")</f>
        <v>1030.25</v>
      </c>
      <c r="S1517" s="48">
        <f t="shared" si="302"/>
        <v>275829</v>
      </c>
      <c r="T1517" s="48">
        <f t="shared" si="303"/>
        <v>0</v>
      </c>
      <c r="U1517" s="48">
        <f t="shared" si="304"/>
        <v>0</v>
      </c>
      <c r="V1517" s="48">
        <f t="shared" si="305"/>
        <v>275829</v>
      </c>
      <c r="W1517" s="48">
        <f t="shared" si="306"/>
        <v>144450</v>
      </c>
      <c r="X1517" s="48">
        <f t="shared" si="307"/>
        <v>2025</v>
      </c>
      <c r="Y1517" s="48">
        <f t="shared" si="308"/>
        <v>4223.04</v>
      </c>
      <c r="Z1517" s="48">
        <f t="shared" si="309"/>
        <v>422.30400000000003</v>
      </c>
      <c r="AA1517" s="48">
        <f t="shared" si="310"/>
        <v>4269.4934400000002</v>
      </c>
      <c r="AB1517" s="42">
        <f t="shared" si="311"/>
        <v>431218.83743999997</v>
      </c>
    </row>
    <row r="1518" spans="1:28" x14ac:dyDescent="0.25">
      <c r="A1518" s="41">
        <v>45434</v>
      </c>
      <c r="B1518" s="44" t="str">
        <f t="shared" si="300"/>
        <v>May</v>
      </c>
      <c r="C1518" s="16" t="s">
        <v>59</v>
      </c>
      <c r="D1518" s="16"/>
      <c r="E1518" s="16" t="s">
        <v>77</v>
      </c>
      <c r="F1518" s="16" t="s">
        <v>213</v>
      </c>
      <c r="G1518" s="20" t="str">
        <f>IFERROR(VLOOKUP(F1518,Sheet2!A:F,2,0),"")</f>
        <v>Malwa</v>
      </c>
      <c r="H1518" s="44">
        <f>IFERROR(VLOOKUP(F1518,Sheet2!A:G,7,0),"")</f>
        <v>50</v>
      </c>
      <c r="I1518" s="56">
        <f t="shared" si="312"/>
        <v>1350</v>
      </c>
      <c r="J1518" s="17">
        <v>183</v>
      </c>
      <c r="K1518" s="21">
        <v>300</v>
      </c>
      <c r="L1518" s="21">
        <v>0</v>
      </c>
      <c r="M1518" s="21">
        <v>0</v>
      </c>
      <c r="N1518" s="19">
        <f t="shared" si="301"/>
        <v>300</v>
      </c>
      <c r="O1518" s="20">
        <v>1</v>
      </c>
      <c r="P1518" s="20">
        <f>IFERROR(VLOOKUP(F1518,Sheet2!$A:$F,4,0),"")</f>
        <v>919.43</v>
      </c>
      <c r="Q1518" s="20">
        <f>IFERROR(VLOOKUP(F1518,Sheet2!$A:$F,5,0),"")</f>
        <v>948.3</v>
      </c>
      <c r="R1518" s="20">
        <f>IFERROR(VLOOKUP(F1518,Sheet2!$A:$F,6,0),"")</f>
        <v>1030.25</v>
      </c>
      <c r="S1518" s="48">
        <f t="shared" si="302"/>
        <v>275829</v>
      </c>
      <c r="T1518" s="48">
        <f t="shared" si="303"/>
        <v>0</v>
      </c>
      <c r="U1518" s="48">
        <f t="shared" si="304"/>
        <v>0</v>
      </c>
      <c r="V1518" s="48">
        <f t="shared" si="305"/>
        <v>275829</v>
      </c>
      <c r="W1518" s="48">
        <f t="shared" si="306"/>
        <v>144450</v>
      </c>
      <c r="X1518" s="48">
        <f t="shared" si="307"/>
        <v>2025</v>
      </c>
      <c r="Y1518" s="48">
        <f t="shared" si="308"/>
        <v>4223.04</v>
      </c>
      <c r="Z1518" s="48">
        <f t="shared" si="309"/>
        <v>422.30400000000003</v>
      </c>
      <c r="AA1518" s="48">
        <f t="shared" si="310"/>
        <v>4269.4934400000002</v>
      </c>
      <c r="AB1518" s="42">
        <f t="shared" si="311"/>
        <v>431218.83743999997</v>
      </c>
    </row>
    <row r="1519" spans="1:28" x14ac:dyDescent="0.25">
      <c r="A1519" s="41">
        <v>45434</v>
      </c>
      <c r="B1519" s="44" t="str">
        <f t="shared" si="300"/>
        <v>May</v>
      </c>
      <c r="C1519" s="16" t="s">
        <v>59</v>
      </c>
      <c r="D1519" s="16"/>
      <c r="E1519" s="16" t="s">
        <v>77</v>
      </c>
      <c r="F1519" s="16" t="s">
        <v>213</v>
      </c>
      <c r="G1519" s="20" t="str">
        <f>IFERROR(VLOOKUP(F1519,Sheet2!A:F,2,0),"")</f>
        <v>Malwa</v>
      </c>
      <c r="H1519" s="44">
        <f>IFERROR(VLOOKUP(F1519,Sheet2!A:G,7,0),"")</f>
        <v>50</v>
      </c>
      <c r="I1519" s="56">
        <f t="shared" si="312"/>
        <v>900</v>
      </c>
      <c r="J1519" s="17">
        <v>184</v>
      </c>
      <c r="K1519" s="21">
        <v>200</v>
      </c>
      <c r="L1519" s="21">
        <v>0</v>
      </c>
      <c r="M1519" s="21">
        <v>0</v>
      </c>
      <c r="N1519" s="19">
        <f t="shared" si="301"/>
        <v>200</v>
      </c>
      <c r="O1519" s="20">
        <v>1</v>
      </c>
      <c r="P1519" s="20">
        <f>IFERROR(VLOOKUP(F1519,Sheet2!$A:$F,4,0),"")</f>
        <v>919.43</v>
      </c>
      <c r="Q1519" s="20">
        <f>IFERROR(VLOOKUP(F1519,Sheet2!$A:$F,5,0),"")</f>
        <v>948.3</v>
      </c>
      <c r="R1519" s="20">
        <f>IFERROR(VLOOKUP(F1519,Sheet2!$A:$F,6,0),"")</f>
        <v>1030.25</v>
      </c>
      <c r="S1519" s="48">
        <f t="shared" si="302"/>
        <v>183886</v>
      </c>
      <c r="T1519" s="48">
        <f t="shared" si="303"/>
        <v>0</v>
      </c>
      <c r="U1519" s="48">
        <f t="shared" si="304"/>
        <v>0</v>
      </c>
      <c r="V1519" s="48">
        <f t="shared" si="305"/>
        <v>183886</v>
      </c>
      <c r="W1519" s="48">
        <f t="shared" si="306"/>
        <v>96300</v>
      </c>
      <c r="X1519" s="48">
        <f t="shared" si="307"/>
        <v>1350</v>
      </c>
      <c r="Y1519" s="48">
        <f t="shared" si="308"/>
        <v>2815.36</v>
      </c>
      <c r="Z1519" s="48">
        <f t="shared" si="309"/>
        <v>281.536</v>
      </c>
      <c r="AA1519" s="48">
        <f t="shared" si="310"/>
        <v>2846.3289600000003</v>
      </c>
      <c r="AB1519" s="42">
        <f t="shared" si="311"/>
        <v>287479.22496000002</v>
      </c>
    </row>
    <row r="1520" spans="1:28" x14ac:dyDescent="0.25">
      <c r="A1520" s="41">
        <v>45434</v>
      </c>
      <c r="B1520" s="44" t="str">
        <f t="shared" si="300"/>
        <v>May</v>
      </c>
      <c r="C1520" s="16" t="s">
        <v>59</v>
      </c>
      <c r="D1520" s="16"/>
      <c r="E1520" s="16" t="s">
        <v>77</v>
      </c>
      <c r="F1520" s="16" t="s">
        <v>213</v>
      </c>
      <c r="G1520" s="20" t="str">
        <f>IFERROR(VLOOKUP(F1520,Sheet2!A:F,2,0),"")</f>
        <v>Malwa</v>
      </c>
      <c r="H1520" s="44">
        <f>IFERROR(VLOOKUP(F1520,Sheet2!A:G,7,0),"")</f>
        <v>50</v>
      </c>
      <c r="I1520" s="56">
        <f t="shared" si="312"/>
        <v>900</v>
      </c>
      <c r="J1520" s="17">
        <v>185</v>
      </c>
      <c r="K1520" s="21">
        <v>200</v>
      </c>
      <c r="L1520" s="21">
        <v>0</v>
      </c>
      <c r="M1520" s="21">
        <v>0</v>
      </c>
      <c r="N1520" s="19">
        <f t="shared" si="301"/>
        <v>200</v>
      </c>
      <c r="O1520" s="20">
        <v>1</v>
      </c>
      <c r="P1520" s="20">
        <f>IFERROR(VLOOKUP(F1520,Sheet2!$A:$F,4,0),"")</f>
        <v>919.43</v>
      </c>
      <c r="Q1520" s="20">
        <f>IFERROR(VLOOKUP(F1520,Sheet2!$A:$F,5,0),"")</f>
        <v>948.3</v>
      </c>
      <c r="R1520" s="20">
        <f>IFERROR(VLOOKUP(F1520,Sheet2!$A:$F,6,0),"")</f>
        <v>1030.25</v>
      </c>
      <c r="S1520" s="48">
        <f t="shared" si="302"/>
        <v>183886</v>
      </c>
      <c r="T1520" s="48">
        <f t="shared" si="303"/>
        <v>0</v>
      </c>
      <c r="U1520" s="48">
        <f t="shared" si="304"/>
        <v>0</v>
      </c>
      <c r="V1520" s="48">
        <f t="shared" si="305"/>
        <v>183886</v>
      </c>
      <c r="W1520" s="48">
        <f t="shared" si="306"/>
        <v>96300</v>
      </c>
      <c r="X1520" s="48">
        <f t="shared" si="307"/>
        <v>1350</v>
      </c>
      <c r="Y1520" s="48">
        <f t="shared" si="308"/>
        <v>2815.36</v>
      </c>
      <c r="Z1520" s="48">
        <f t="shared" si="309"/>
        <v>281.536</v>
      </c>
      <c r="AA1520" s="48">
        <f t="shared" si="310"/>
        <v>2846.3289600000003</v>
      </c>
      <c r="AB1520" s="42">
        <f t="shared" si="311"/>
        <v>287479.22496000002</v>
      </c>
    </row>
    <row r="1521" spans="1:28" x14ac:dyDescent="0.25">
      <c r="A1521" s="41">
        <v>45434</v>
      </c>
      <c r="B1521" s="44" t="str">
        <f t="shared" si="300"/>
        <v>May</v>
      </c>
      <c r="C1521" s="16" t="s">
        <v>59</v>
      </c>
      <c r="D1521" s="16"/>
      <c r="E1521" s="16" t="s">
        <v>77</v>
      </c>
      <c r="F1521" s="16" t="s">
        <v>213</v>
      </c>
      <c r="G1521" s="20" t="str">
        <f>IFERROR(VLOOKUP(F1521,Sheet2!A:F,2,0),"")</f>
        <v>Malwa</v>
      </c>
      <c r="H1521" s="44">
        <f>IFERROR(VLOOKUP(F1521,Sheet2!A:G,7,0),"")</f>
        <v>50</v>
      </c>
      <c r="I1521" s="56">
        <f t="shared" si="312"/>
        <v>1800</v>
      </c>
      <c r="J1521" s="17">
        <v>186</v>
      </c>
      <c r="K1521" s="21">
        <v>0</v>
      </c>
      <c r="L1521" s="21">
        <v>400</v>
      </c>
      <c r="M1521" s="21">
        <v>0</v>
      </c>
      <c r="N1521" s="19">
        <f t="shared" si="301"/>
        <v>400</v>
      </c>
      <c r="O1521" s="20">
        <v>1</v>
      </c>
      <c r="P1521" s="20">
        <f>IFERROR(VLOOKUP(F1521,Sheet2!$A:$F,4,0),"")</f>
        <v>919.43</v>
      </c>
      <c r="Q1521" s="20">
        <f>IFERROR(VLOOKUP(F1521,Sheet2!$A:$F,5,0),"")</f>
        <v>948.3</v>
      </c>
      <c r="R1521" s="20">
        <f>IFERROR(VLOOKUP(F1521,Sheet2!$A:$F,6,0),"")</f>
        <v>1030.25</v>
      </c>
      <c r="S1521" s="48">
        <f t="shared" si="302"/>
        <v>0</v>
      </c>
      <c r="T1521" s="48">
        <f t="shared" si="303"/>
        <v>379320</v>
      </c>
      <c r="U1521" s="48">
        <f t="shared" si="304"/>
        <v>0</v>
      </c>
      <c r="V1521" s="48">
        <f t="shared" si="305"/>
        <v>379320</v>
      </c>
      <c r="W1521" s="48">
        <f t="shared" si="306"/>
        <v>192600</v>
      </c>
      <c r="X1521" s="48">
        <f t="shared" si="307"/>
        <v>2700</v>
      </c>
      <c r="Y1521" s="48">
        <f t="shared" si="308"/>
        <v>5746.2</v>
      </c>
      <c r="Z1521" s="48">
        <f t="shared" si="309"/>
        <v>574.62</v>
      </c>
      <c r="AA1521" s="48">
        <f t="shared" si="310"/>
        <v>5809.4081999999999</v>
      </c>
      <c r="AB1521" s="42">
        <f t="shared" si="311"/>
        <v>586750.2281999999</v>
      </c>
    </row>
    <row r="1522" spans="1:28" x14ac:dyDescent="0.25">
      <c r="A1522" s="41">
        <v>45434</v>
      </c>
      <c r="B1522" s="44" t="str">
        <f t="shared" si="300"/>
        <v>May</v>
      </c>
      <c r="C1522" s="16" t="s">
        <v>59</v>
      </c>
      <c r="D1522" s="16"/>
      <c r="E1522" s="16" t="s">
        <v>30</v>
      </c>
      <c r="F1522" s="16" t="s">
        <v>216</v>
      </c>
      <c r="G1522" s="20" t="str">
        <f>IFERROR(VLOOKUP(F1522,Sheet2!A:F,2,0),"")</f>
        <v>Jugni Saunfi</v>
      </c>
      <c r="H1522" s="44">
        <f>IFERROR(VLOOKUP(F1522,Sheet2!A:G,7,0),"")</f>
        <v>50</v>
      </c>
      <c r="I1522" s="56">
        <f t="shared" si="312"/>
        <v>1350</v>
      </c>
      <c r="J1522" s="17">
        <v>187</v>
      </c>
      <c r="K1522" s="21">
        <v>300</v>
      </c>
      <c r="L1522" s="21">
        <v>0</v>
      </c>
      <c r="M1522" s="21">
        <v>0</v>
      </c>
      <c r="N1522" s="19">
        <f t="shared" si="301"/>
        <v>300</v>
      </c>
      <c r="O1522" s="20">
        <v>1</v>
      </c>
      <c r="P1522" s="20">
        <f>IFERROR(VLOOKUP(F1522,Sheet2!$A:$F,4,0),"")</f>
        <v>919.43</v>
      </c>
      <c r="Q1522" s="20">
        <f>IFERROR(VLOOKUP(F1522,Sheet2!$A:$F,5,0),"")</f>
        <v>948.3</v>
      </c>
      <c r="R1522" s="20">
        <f>IFERROR(VLOOKUP(F1522,Sheet2!$A:$F,6,0),"")</f>
        <v>1030.25</v>
      </c>
      <c r="S1522" s="48">
        <f t="shared" si="302"/>
        <v>275829</v>
      </c>
      <c r="T1522" s="48">
        <f t="shared" si="303"/>
        <v>0</v>
      </c>
      <c r="U1522" s="48">
        <f t="shared" si="304"/>
        <v>0</v>
      </c>
      <c r="V1522" s="48">
        <f t="shared" si="305"/>
        <v>275829</v>
      </c>
      <c r="W1522" s="48">
        <f t="shared" si="306"/>
        <v>144450</v>
      </c>
      <c r="X1522" s="48">
        <f t="shared" si="307"/>
        <v>2025</v>
      </c>
      <c r="Y1522" s="48">
        <f t="shared" si="308"/>
        <v>4223.04</v>
      </c>
      <c r="Z1522" s="48">
        <f t="shared" si="309"/>
        <v>422.30400000000003</v>
      </c>
      <c r="AA1522" s="48">
        <f t="shared" si="310"/>
        <v>4269.4934400000002</v>
      </c>
      <c r="AB1522" s="42">
        <f t="shared" si="311"/>
        <v>431218.83743999997</v>
      </c>
    </row>
    <row r="1523" spans="1:28" x14ac:dyDescent="0.25">
      <c r="A1523" s="41">
        <v>45434</v>
      </c>
      <c r="B1523" s="44" t="str">
        <f t="shared" si="300"/>
        <v>May</v>
      </c>
      <c r="C1523" s="16" t="s">
        <v>59</v>
      </c>
      <c r="D1523" s="16"/>
      <c r="E1523" s="16" t="s">
        <v>30</v>
      </c>
      <c r="F1523" s="16" t="s">
        <v>216</v>
      </c>
      <c r="G1523" s="20" t="str">
        <f>IFERROR(VLOOKUP(F1523,Sheet2!A:F,2,0),"")</f>
        <v>Jugni Saunfi</v>
      </c>
      <c r="H1523" s="44">
        <f>IFERROR(VLOOKUP(F1523,Sheet2!A:G,7,0),"")</f>
        <v>50</v>
      </c>
      <c r="I1523" s="56">
        <f t="shared" si="312"/>
        <v>1350</v>
      </c>
      <c r="J1523" s="17">
        <v>188</v>
      </c>
      <c r="K1523" s="21">
        <v>300</v>
      </c>
      <c r="L1523" s="21">
        <v>0</v>
      </c>
      <c r="M1523" s="21">
        <v>0</v>
      </c>
      <c r="N1523" s="19">
        <f t="shared" si="301"/>
        <v>300</v>
      </c>
      <c r="O1523" s="20">
        <v>1</v>
      </c>
      <c r="P1523" s="20">
        <f>IFERROR(VLOOKUP(F1523,Sheet2!$A:$F,4,0),"")</f>
        <v>919.43</v>
      </c>
      <c r="Q1523" s="20">
        <f>IFERROR(VLOOKUP(F1523,Sheet2!$A:$F,5,0),"")</f>
        <v>948.3</v>
      </c>
      <c r="R1523" s="20">
        <f>IFERROR(VLOOKUP(F1523,Sheet2!$A:$F,6,0),"")</f>
        <v>1030.25</v>
      </c>
      <c r="S1523" s="48">
        <f t="shared" si="302"/>
        <v>275829</v>
      </c>
      <c r="T1523" s="48">
        <f t="shared" si="303"/>
        <v>0</v>
      </c>
      <c r="U1523" s="48">
        <f t="shared" si="304"/>
        <v>0</v>
      </c>
      <c r="V1523" s="48">
        <f t="shared" si="305"/>
        <v>275829</v>
      </c>
      <c r="W1523" s="48">
        <f t="shared" si="306"/>
        <v>144450</v>
      </c>
      <c r="X1523" s="48">
        <f t="shared" si="307"/>
        <v>2025</v>
      </c>
      <c r="Y1523" s="48">
        <f t="shared" si="308"/>
        <v>4223.04</v>
      </c>
      <c r="Z1523" s="48">
        <f t="shared" si="309"/>
        <v>422.30400000000003</v>
      </c>
      <c r="AA1523" s="48">
        <f t="shared" si="310"/>
        <v>4269.4934400000002</v>
      </c>
      <c r="AB1523" s="42">
        <f t="shared" si="311"/>
        <v>431218.83743999997</v>
      </c>
    </row>
    <row r="1524" spans="1:28" x14ac:dyDescent="0.25">
      <c r="A1524" s="41">
        <v>45434</v>
      </c>
      <c r="B1524" s="44" t="str">
        <f t="shared" si="300"/>
        <v>May</v>
      </c>
      <c r="C1524" s="16" t="s">
        <v>59</v>
      </c>
      <c r="D1524" s="16"/>
      <c r="E1524" s="16" t="s">
        <v>30</v>
      </c>
      <c r="F1524" s="16" t="s">
        <v>216</v>
      </c>
      <c r="G1524" s="20" t="str">
        <f>IFERROR(VLOOKUP(F1524,Sheet2!A:F,2,0),"")</f>
        <v>Jugni Saunfi</v>
      </c>
      <c r="H1524" s="44">
        <f>IFERROR(VLOOKUP(F1524,Sheet2!A:G,7,0),"")</f>
        <v>50</v>
      </c>
      <c r="I1524" s="56">
        <f t="shared" si="312"/>
        <v>1350</v>
      </c>
      <c r="J1524" s="17">
        <v>189</v>
      </c>
      <c r="K1524" s="21">
        <v>300</v>
      </c>
      <c r="L1524" s="21">
        <v>0</v>
      </c>
      <c r="M1524" s="21">
        <v>0</v>
      </c>
      <c r="N1524" s="19">
        <f t="shared" si="301"/>
        <v>300</v>
      </c>
      <c r="O1524" s="20">
        <v>1</v>
      </c>
      <c r="P1524" s="20">
        <f>IFERROR(VLOOKUP(F1524,Sheet2!$A:$F,4,0),"")</f>
        <v>919.43</v>
      </c>
      <c r="Q1524" s="20">
        <f>IFERROR(VLOOKUP(F1524,Sheet2!$A:$F,5,0),"")</f>
        <v>948.3</v>
      </c>
      <c r="R1524" s="20">
        <f>IFERROR(VLOOKUP(F1524,Sheet2!$A:$F,6,0),"")</f>
        <v>1030.25</v>
      </c>
      <c r="S1524" s="48">
        <f t="shared" si="302"/>
        <v>275829</v>
      </c>
      <c r="T1524" s="48">
        <f t="shared" si="303"/>
        <v>0</v>
      </c>
      <c r="U1524" s="48">
        <f t="shared" si="304"/>
        <v>0</v>
      </c>
      <c r="V1524" s="48">
        <f t="shared" si="305"/>
        <v>275829</v>
      </c>
      <c r="W1524" s="48">
        <f t="shared" si="306"/>
        <v>144450</v>
      </c>
      <c r="X1524" s="48">
        <f t="shared" si="307"/>
        <v>2025</v>
      </c>
      <c r="Y1524" s="48">
        <f t="shared" si="308"/>
        <v>4223.04</v>
      </c>
      <c r="Z1524" s="48">
        <f t="shared" si="309"/>
        <v>422.30400000000003</v>
      </c>
      <c r="AA1524" s="48">
        <f t="shared" si="310"/>
        <v>4269.4934400000002</v>
      </c>
      <c r="AB1524" s="42">
        <f t="shared" si="311"/>
        <v>431218.83743999997</v>
      </c>
    </row>
    <row r="1525" spans="1:28" x14ac:dyDescent="0.25">
      <c r="A1525" s="41">
        <v>45434</v>
      </c>
      <c r="B1525" s="44" t="str">
        <f t="shared" si="300"/>
        <v>May</v>
      </c>
      <c r="C1525" s="16" t="s">
        <v>59</v>
      </c>
      <c r="D1525" s="16"/>
      <c r="E1525" s="16" t="s">
        <v>30</v>
      </c>
      <c r="F1525" s="16" t="s">
        <v>216</v>
      </c>
      <c r="G1525" s="20" t="str">
        <f>IFERROR(VLOOKUP(F1525,Sheet2!A:F,2,0),"")</f>
        <v>Jugni Saunfi</v>
      </c>
      <c r="H1525" s="44">
        <f>IFERROR(VLOOKUP(F1525,Sheet2!A:G,7,0),"")</f>
        <v>50</v>
      </c>
      <c r="I1525" s="56">
        <f t="shared" si="312"/>
        <v>900</v>
      </c>
      <c r="J1525" s="17">
        <v>190</v>
      </c>
      <c r="K1525" s="21">
        <v>200</v>
      </c>
      <c r="L1525" s="21">
        <v>0</v>
      </c>
      <c r="M1525" s="21">
        <v>0</v>
      </c>
      <c r="N1525" s="19">
        <f t="shared" si="301"/>
        <v>200</v>
      </c>
      <c r="O1525" s="20">
        <v>1</v>
      </c>
      <c r="P1525" s="20">
        <f>IFERROR(VLOOKUP(F1525,Sheet2!$A:$F,4,0),"")</f>
        <v>919.43</v>
      </c>
      <c r="Q1525" s="20">
        <f>IFERROR(VLOOKUP(F1525,Sheet2!$A:$F,5,0),"")</f>
        <v>948.3</v>
      </c>
      <c r="R1525" s="20">
        <f>IFERROR(VLOOKUP(F1525,Sheet2!$A:$F,6,0),"")</f>
        <v>1030.25</v>
      </c>
      <c r="S1525" s="48">
        <f t="shared" si="302"/>
        <v>183886</v>
      </c>
      <c r="T1525" s="48">
        <f t="shared" si="303"/>
        <v>0</v>
      </c>
      <c r="U1525" s="48">
        <f t="shared" si="304"/>
        <v>0</v>
      </c>
      <c r="V1525" s="48">
        <f t="shared" si="305"/>
        <v>183886</v>
      </c>
      <c r="W1525" s="48">
        <f t="shared" si="306"/>
        <v>96300</v>
      </c>
      <c r="X1525" s="48">
        <f t="shared" si="307"/>
        <v>1350</v>
      </c>
      <c r="Y1525" s="48">
        <f t="shared" si="308"/>
        <v>2815.36</v>
      </c>
      <c r="Z1525" s="48">
        <f t="shared" si="309"/>
        <v>281.536</v>
      </c>
      <c r="AA1525" s="48">
        <f t="shared" si="310"/>
        <v>2846.3289600000003</v>
      </c>
      <c r="AB1525" s="42">
        <f t="shared" si="311"/>
        <v>287479.22496000002</v>
      </c>
    </row>
    <row r="1526" spans="1:28" x14ac:dyDescent="0.25">
      <c r="A1526" s="41">
        <v>45434</v>
      </c>
      <c r="B1526" s="44" t="str">
        <f t="shared" si="300"/>
        <v>May</v>
      </c>
      <c r="C1526" s="16" t="s">
        <v>59</v>
      </c>
      <c r="D1526" s="16"/>
      <c r="E1526" s="16" t="s">
        <v>30</v>
      </c>
      <c r="F1526" s="16" t="s">
        <v>216</v>
      </c>
      <c r="G1526" s="20" t="str">
        <f>IFERROR(VLOOKUP(F1526,Sheet2!A:F,2,0),"")</f>
        <v>Jugni Saunfi</v>
      </c>
      <c r="H1526" s="44">
        <f>IFERROR(VLOOKUP(F1526,Sheet2!A:G,7,0),"")</f>
        <v>50</v>
      </c>
      <c r="I1526" s="56">
        <f t="shared" si="312"/>
        <v>1350</v>
      </c>
      <c r="J1526" s="17">
        <v>191</v>
      </c>
      <c r="K1526" s="21">
        <v>300</v>
      </c>
      <c r="L1526" s="21">
        <v>0</v>
      </c>
      <c r="M1526" s="21">
        <v>0</v>
      </c>
      <c r="N1526" s="19">
        <f t="shared" si="301"/>
        <v>300</v>
      </c>
      <c r="O1526" s="20">
        <v>1</v>
      </c>
      <c r="P1526" s="20">
        <f>IFERROR(VLOOKUP(F1526,Sheet2!$A:$F,4,0),"")</f>
        <v>919.43</v>
      </c>
      <c r="Q1526" s="20">
        <f>IFERROR(VLOOKUP(F1526,Sheet2!$A:$F,5,0),"")</f>
        <v>948.3</v>
      </c>
      <c r="R1526" s="20">
        <f>IFERROR(VLOOKUP(F1526,Sheet2!$A:$F,6,0),"")</f>
        <v>1030.25</v>
      </c>
      <c r="S1526" s="48">
        <f t="shared" si="302"/>
        <v>275829</v>
      </c>
      <c r="T1526" s="48">
        <f t="shared" si="303"/>
        <v>0</v>
      </c>
      <c r="U1526" s="48">
        <f t="shared" si="304"/>
        <v>0</v>
      </c>
      <c r="V1526" s="48">
        <f t="shared" si="305"/>
        <v>275829</v>
      </c>
      <c r="W1526" s="48">
        <f t="shared" si="306"/>
        <v>144450</v>
      </c>
      <c r="X1526" s="48">
        <f t="shared" si="307"/>
        <v>2025</v>
      </c>
      <c r="Y1526" s="48">
        <f t="shared" si="308"/>
        <v>4223.04</v>
      </c>
      <c r="Z1526" s="48">
        <f t="shared" si="309"/>
        <v>422.30400000000003</v>
      </c>
      <c r="AA1526" s="48">
        <f t="shared" si="310"/>
        <v>4269.4934400000002</v>
      </c>
      <c r="AB1526" s="42">
        <f t="shared" si="311"/>
        <v>431218.83743999997</v>
      </c>
    </row>
    <row r="1527" spans="1:28" x14ac:dyDescent="0.25">
      <c r="A1527" s="41">
        <v>45434</v>
      </c>
      <c r="B1527" s="44" t="str">
        <f t="shared" si="300"/>
        <v>May</v>
      </c>
      <c r="C1527" s="16" t="s">
        <v>26</v>
      </c>
      <c r="D1527" s="16"/>
      <c r="E1527" s="16" t="s">
        <v>161</v>
      </c>
      <c r="F1527" s="16" t="s">
        <v>213</v>
      </c>
      <c r="G1527" s="20" t="str">
        <f>IFERROR(VLOOKUP(F1527,Sheet2!A:F,2,0),"")</f>
        <v>Malwa</v>
      </c>
      <c r="H1527" s="44">
        <f>IFERROR(VLOOKUP(F1527,Sheet2!A:G,7,0),"")</f>
        <v>50</v>
      </c>
      <c r="I1527" s="56">
        <f t="shared" si="312"/>
        <v>900</v>
      </c>
      <c r="J1527" s="17">
        <v>182</v>
      </c>
      <c r="K1527" s="21">
        <v>200</v>
      </c>
      <c r="L1527" s="21">
        <v>0</v>
      </c>
      <c r="M1527" s="21">
        <v>0</v>
      </c>
      <c r="N1527" s="19">
        <f t="shared" si="301"/>
        <v>200</v>
      </c>
      <c r="O1527" s="20">
        <v>1</v>
      </c>
      <c r="P1527" s="20">
        <f>IFERROR(VLOOKUP(F1527,Sheet2!$A:$F,4,0),"")</f>
        <v>919.43</v>
      </c>
      <c r="Q1527" s="20">
        <f>IFERROR(VLOOKUP(F1527,Sheet2!$A:$F,5,0),"")</f>
        <v>948.3</v>
      </c>
      <c r="R1527" s="20">
        <f>IFERROR(VLOOKUP(F1527,Sheet2!$A:$F,6,0),"")</f>
        <v>1030.25</v>
      </c>
      <c r="S1527" s="48">
        <f t="shared" si="302"/>
        <v>183886</v>
      </c>
      <c r="T1527" s="48">
        <f t="shared" si="303"/>
        <v>0</v>
      </c>
      <c r="U1527" s="48">
        <f t="shared" si="304"/>
        <v>0</v>
      </c>
      <c r="V1527" s="48">
        <f t="shared" si="305"/>
        <v>183886</v>
      </c>
      <c r="W1527" s="48">
        <f t="shared" si="306"/>
        <v>96300</v>
      </c>
      <c r="X1527" s="48">
        <f t="shared" si="307"/>
        <v>1350</v>
      </c>
      <c r="Y1527" s="48">
        <f t="shared" si="308"/>
        <v>2815.36</v>
      </c>
      <c r="Z1527" s="48">
        <f t="shared" si="309"/>
        <v>281.536</v>
      </c>
      <c r="AA1527" s="48">
        <f t="shared" si="310"/>
        <v>2846.3289600000003</v>
      </c>
      <c r="AB1527" s="42">
        <f t="shared" si="311"/>
        <v>287479.22496000002</v>
      </c>
    </row>
    <row r="1528" spans="1:28" x14ac:dyDescent="0.25">
      <c r="A1528" s="41">
        <v>45434</v>
      </c>
      <c r="B1528" s="44" t="str">
        <f t="shared" si="300"/>
        <v>May</v>
      </c>
      <c r="C1528" s="16" t="s">
        <v>26</v>
      </c>
      <c r="D1528" s="16"/>
      <c r="E1528" s="16" t="s">
        <v>161</v>
      </c>
      <c r="F1528" s="16" t="s">
        <v>213</v>
      </c>
      <c r="G1528" s="20" t="str">
        <f>IFERROR(VLOOKUP(F1528,Sheet2!A:F,2,0),"")</f>
        <v>Malwa</v>
      </c>
      <c r="H1528" s="44">
        <f>IFERROR(VLOOKUP(F1528,Sheet2!A:G,7,0),"")</f>
        <v>50</v>
      </c>
      <c r="I1528" s="56">
        <f t="shared" si="312"/>
        <v>1462.5</v>
      </c>
      <c r="J1528" s="17">
        <v>183</v>
      </c>
      <c r="K1528" s="21">
        <v>208</v>
      </c>
      <c r="L1528" s="21">
        <v>0</v>
      </c>
      <c r="M1528" s="21">
        <v>117</v>
      </c>
      <c r="N1528" s="19">
        <f t="shared" si="301"/>
        <v>325</v>
      </c>
      <c r="O1528" s="20">
        <v>1</v>
      </c>
      <c r="P1528" s="20">
        <f>IFERROR(VLOOKUP(F1528,Sheet2!$A:$F,4,0),"")</f>
        <v>919.43</v>
      </c>
      <c r="Q1528" s="20">
        <f>IFERROR(VLOOKUP(F1528,Sheet2!$A:$F,5,0),"")</f>
        <v>948.3</v>
      </c>
      <c r="R1528" s="20">
        <f>IFERROR(VLOOKUP(F1528,Sheet2!$A:$F,6,0),"")</f>
        <v>1030.25</v>
      </c>
      <c r="S1528" s="48">
        <f t="shared" si="302"/>
        <v>191241.44</v>
      </c>
      <c r="T1528" s="48">
        <f t="shared" si="303"/>
        <v>0</v>
      </c>
      <c r="U1528" s="48">
        <f t="shared" si="304"/>
        <v>120539.25</v>
      </c>
      <c r="V1528" s="48">
        <f t="shared" si="305"/>
        <v>311780.69</v>
      </c>
      <c r="W1528" s="48">
        <f t="shared" si="306"/>
        <v>156487.5</v>
      </c>
      <c r="X1528" s="48">
        <f t="shared" si="307"/>
        <v>2193.75</v>
      </c>
      <c r="Y1528" s="48">
        <f t="shared" si="308"/>
        <v>4704.6194000000005</v>
      </c>
      <c r="Z1528" s="48">
        <f t="shared" si="309"/>
        <v>470.46194000000008</v>
      </c>
      <c r="AA1528" s="48">
        <f t="shared" si="310"/>
        <v>4756.3702134000005</v>
      </c>
      <c r="AB1528" s="42">
        <f t="shared" si="311"/>
        <v>480393.39155340003</v>
      </c>
    </row>
    <row r="1529" spans="1:28" x14ac:dyDescent="0.25">
      <c r="A1529" s="41">
        <v>45434</v>
      </c>
      <c r="B1529" s="44" t="str">
        <f t="shared" si="300"/>
        <v>May</v>
      </c>
      <c r="C1529" s="16" t="s">
        <v>26</v>
      </c>
      <c r="D1529" s="16"/>
      <c r="E1529" s="16" t="s">
        <v>161</v>
      </c>
      <c r="F1529" s="16" t="s">
        <v>213</v>
      </c>
      <c r="G1529" s="20" t="str">
        <f>IFERROR(VLOOKUP(F1529,Sheet2!A:F,2,0),"")</f>
        <v>Malwa</v>
      </c>
      <c r="H1529" s="44">
        <f>IFERROR(VLOOKUP(F1529,Sheet2!A:G,7,0),"")</f>
        <v>50</v>
      </c>
      <c r="I1529" s="56">
        <f t="shared" si="312"/>
        <v>1350</v>
      </c>
      <c r="J1529" s="17">
        <v>184</v>
      </c>
      <c r="K1529" s="21">
        <v>0</v>
      </c>
      <c r="L1529" s="21">
        <v>300</v>
      </c>
      <c r="M1529" s="21">
        <v>0</v>
      </c>
      <c r="N1529" s="19">
        <f t="shared" si="301"/>
        <v>300</v>
      </c>
      <c r="O1529" s="20">
        <v>1</v>
      </c>
      <c r="P1529" s="20">
        <f>IFERROR(VLOOKUP(F1529,Sheet2!$A:$F,4,0),"")</f>
        <v>919.43</v>
      </c>
      <c r="Q1529" s="20">
        <f>IFERROR(VLOOKUP(F1529,Sheet2!$A:$F,5,0),"")</f>
        <v>948.3</v>
      </c>
      <c r="R1529" s="20">
        <f>IFERROR(VLOOKUP(F1529,Sheet2!$A:$F,6,0),"")</f>
        <v>1030.25</v>
      </c>
      <c r="S1529" s="48">
        <f t="shared" si="302"/>
        <v>0</v>
      </c>
      <c r="T1529" s="48">
        <f t="shared" si="303"/>
        <v>284490</v>
      </c>
      <c r="U1529" s="48">
        <f t="shared" si="304"/>
        <v>0</v>
      </c>
      <c r="V1529" s="48">
        <f t="shared" si="305"/>
        <v>284490</v>
      </c>
      <c r="W1529" s="48">
        <f t="shared" si="306"/>
        <v>144450</v>
      </c>
      <c r="X1529" s="48">
        <f t="shared" si="307"/>
        <v>2025</v>
      </c>
      <c r="Y1529" s="48">
        <f t="shared" si="308"/>
        <v>4309.6499999999996</v>
      </c>
      <c r="Z1529" s="48">
        <f t="shared" si="309"/>
        <v>430.96499999999997</v>
      </c>
      <c r="AA1529" s="48">
        <f t="shared" si="310"/>
        <v>4357.0561500000003</v>
      </c>
      <c r="AB1529" s="42">
        <f t="shared" si="311"/>
        <v>440062.67115000007</v>
      </c>
    </row>
    <row r="1530" spans="1:28" x14ac:dyDescent="0.25">
      <c r="A1530" s="41">
        <v>45434</v>
      </c>
      <c r="B1530" s="44" t="str">
        <f t="shared" si="300"/>
        <v>May</v>
      </c>
      <c r="C1530" s="16" t="s">
        <v>26</v>
      </c>
      <c r="D1530" s="16"/>
      <c r="E1530" s="16" t="s">
        <v>134</v>
      </c>
      <c r="F1530" s="16" t="s">
        <v>213</v>
      </c>
      <c r="G1530" s="20" t="str">
        <f>IFERROR(VLOOKUP(F1530,Sheet2!A:F,2,0),"")</f>
        <v>Malwa</v>
      </c>
      <c r="H1530" s="44">
        <f>IFERROR(VLOOKUP(F1530,Sheet2!A:G,7,0),"")</f>
        <v>50</v>
      </c>
      <c r="I1530" s="56">
        <f t="shared" si="312"/>
        <v>3600</v>
      </c>
      <c r="J1530" s="17">
        <v>185</v>
      </c>
      <c r="K1530" s="21">
        <v>400</v>
      </c>
      <c r="L1530" s="21">
        <v>200</v>
      </c>
      <c r="M1530" s="21">
        <v>200</v>
      </c>
      <c r="N1530" s="19">
        <f t="shared" si="301"/>
        <v>800</v>
      </c>
      <c r="O1530" s="20">
        <v>1</v>
      </c>
      <c r="P1530" s="20">
        <f>IFERROR(VLOOKUP(F1530,Sheet2!$A:$F,4,0),"")</f>
        <v>919.43</v>
      </c>
      <c r="Q1530" s="20">
        <f>IFERROR(VLOOKUP(F1530,Sheet2!$A:$F,5,0),"")</f>
        <v>948.3</v>
      </c>
      <c r="R1530" s="20">
        <f>IFERROR(VLOOKUP(F1530,Sheet2!$A:$F,6,0),"")</f>
        <v>1030.25</v>
      </c>
      <c r="S1530" s="48">
        <f t="shared" si="302"/>
        <v>367772</v>
      </c>
      <c r="T1530" s="48">
        <f t="shared" si="303"/>
        <v>189660</v>
      </c>
      <c r="U1530" s="48">
        <f t="shared" si="304"/>
        <v>206050</v>
      </c>
      <c r="V1530" s="48">
        <f t="shared" si="305"/>
        <v>763482</v>
      </c>
      <c r="W1530" s="48">
        <f t="shared" si="306"/>
        <v>385200</v>
      </c>
      <c r="X1530" s="48">
        <f t="shared" si="307"/>
        <v>5400</v>
      </c>
      <c r="Y1530" s="48">
        <f t="shared" si="308"/>
        <v>11540.82</v>
      </c>
      <c r="Z1530" s="48">
        <f t="shared" si="309"/>
        <v>1154.0820000000001</v>
      </c>
      <c r="AA1530" s="48">
        <f t="shared" si="310"/>
        <v>11667.76902</v>
      </c>
      <c r="AB1530" s="42">
        <f t="shared" si="311"/>
        <v>1178444.67102</v>
      </c>
    </row>
    <row r="1531" spans="1:28" x14ac:dyDescent="0.25">
      <c r="A1531" s="41">
        <v>45434</v>
      </c>
      <c r="B1531" s="44" t="str">
        <f t="shared" si="300"/>
        <v>May</v>
      </c>
      <c r="C1531" s="16" t="s">
        <v>26</v>
      </c>
      <c r="D1531" s="16"/>
      <c r="E1531" s="16" t="s">
        <v>134</v>
      </c>
      <c r="F1531" s="16" t="s">
        <v>213</v>
      </c>
      <c r="G1531" s="20" t="str">
        <f>IFERROR(VLOOKUP(F1531,Sheet2!A:F,2,0),"")</f>
        <v>Malwa</v>
      </c>
      <c r="H1531" s="44">
        <f>IFERROR(VLOOKUP(F1531,Sheet2!A:G,7,0),"")</f>
        <v>50</v>
      </c>
      <c r="I1531" s="56">
        <f t="shared" si="312"/>
        <v>2700</v>
      </c>
      <c r="J1531" s="17">
        <v>186</v>
      </c>
      <c r="K1531" s="21">
        <v>600</v>
      </c>
      <c r="L1531" s="21">
        <v>0</v>
      </c>
      <c r="M1531" s="21">
        <v>0</v>
      </c>
      <c r="N1531" s="19">
        <f t="shared" si="301"/>
        <v>600</v>
      </c>
      <c r="O1531" s="20">
        <v>1</v>
      </c>
      <c r="P1531" s="20">
        <f>IFERROR(VLOOKUP(F1531,Sheet2!$A:$F,4,0),"")</f>
        <v>919.43</v>
      </c>
      <c r="Q1531" s="20">
        <f>IFERROR(VLOOKUP(F1531,Sheet2!$A:$F,5,0),"")</f>
        <v>948.3</v>
      </c>
      <c r="R1531" s="20">
        <f>IFERROR(VLOOKUP(F1531,Sheet2!$A:$F,6,0),"")</f>
        <v>1030.25</v>
      </c>
      <c r="S1531" s="48">
        <f t="shared" si="302"/>
        <v>551658</v>
      </c>
      <c r="T1531" s="48">
        <f t="shared" si="303"/>
        <v>0</v>
      </c>
      <c r="U1531" s="48">
        <f t="shared" si="304"/>
        <v>0</v>
      </c>
      <c r="V1531" s="48">
        <f t="shared" si="305"/>
        <v>551658</v>
      </c>
      <c r="W1531" s="48">
        <f t="shared" si="306"/>
        <v>288900</v>
      </c>
      <c r="X1531" s="48">
        <f t="shared" si="307"/>
        <v>4050</v>
      </c>
      <c r="Y1531" s="48">
        <f t="shared" si="308"/>
        <v>8446.08</v>
      </c>
      <c r="Z1531" s="48">
        <f t="shared" si="309"/>
        <v>844.60800000000006</v>
      </c>
      <c r="AA1531" s="48">
        <f t="shared" si="310"/>
        <v>8538.9868800000004</v>
      </c>
      <c r="AB1531" s="42">
        <f t="shared" si="311"/>
        <v>862437.67487999995</v>
      </c>
    </row>
    <row r="1532" spans="1:28" x14ac:dyDescent="0.25">
      <c r="A1532" s="41">
        <v>45434</v>
      </c>
      <c r="B1532" s="44" t="str">
        <f t="shared" si="300"/>
        <v>May</v>
      </c>
      <c r="C1532" s="16" t="s">
        <v>44</v>
      </c>
      <c r="D1532" s="16"/>
      <c r="E1532" s="16" t="s">
        <v>160</v>
      </c>
      <c r="F1532" s="16" t="s">
        <v>223</v>
      </c>
      <c r="G1532" s="20" t="str">
        <f>IFERROR(VLOOKUP(F1532,Sheet2!A:F,2,0),"")</f>
        <v>Jalwa Mota Santra</v>
      </c>
      <c r="H1532" s="44">
        <f>IFERROR(VLOOKUP(F1532,Sheet2!A:G,7,0),"")</f>
        <v>50</v>
      </c>
      <c r="I1532" s="56">
        <f t="shared" si="312"/>
        <v>1575</v>
      </c>
      <c r="J1532" s="17">
        <v>222</v>
      </c>
      <c r="K1532" s="21">
        <v>200</v>
      </c>
      <c r="L1532" s="21">
        <v>150</v>
      </c>
      <c r="M1532" s="21">
        <v>0</v>
      </c>
      <c r="N1532" s="19">
        <f t="shared" si="301"/>
        <v>350</v>
      </c>
      <c r="O1532" s="20">
        <v>1</v>
      </c>
      <c r="P1532" s="20">
        <f>IFERROR(VLOOKUP(F1532,Sheet2!$A:$F,4,0),"")</f>
        <v>919.43</v>
      </c>
      <c r="Q1532" s="20">
        <f>IFERROR(VLOOKUP(F1532,Sheet2!$A:$F,5,0),"")</f>
        <v>948.3</v>
      </c>
      <c r="R1532" s="20">
        <f>IFERROR(VLOOKUP(F1532,Sheet2!$A:$F,6,0),"")</f>
        <v>1030.25</v>
      </c>
      <c r="S1532" s="48">
        <f t="shared" si="302"/>
        <v>183886</v>
      </c>
      <c r="T1532" s="48">
        <f t="shared" si="303"/>
        <v>142245</v>
      </c>
      <c r="U1532" s="48">
        <f t="shared" si="304"/>
        <v>0</v>
      </c>
      <c r="V1532" s="48">
        <f t="shared" si="305"/>
        <v>326131</v>
      </c>
      <c r="W1532" s="48">
        <f t="shared" si="306"/>
        <v>168525</v>
      </c>
      <c r="X1532" s="48">
        <f t="shared" si="307"/>
        <v>2362.5</v>
      </c>
      <c r="Y1532" s="48">
        <f t="shared" si="308"/>
        <v>4970.1850000000004</v>
      </c>
      <c r="Z1532" s="48">
        <f t="shared" si="309"/>
        <v>497.01850000000007</v>
      </c>
      <c r="AA1532" s="48">
        <f t="shared" si="310"/>
        <v>5024.857035</v>
      </c>
      <c r="AB1532" s="42">
        <f t="shared" si="311"/>
        <v>507510.560535</v>
      </c>
    </row>
    <row r="1533" spans="1:28" x14ac:dyDescent="0.25">
      <c r="A1533" s="41">
        <v>45434</v>
      </c>
      <c r="B1533" s="44" t="str">
        <f t="shared" si="300"/>
        <v>May</v>
      </c>
      <c r="C1533" s="16" t="s">
        <v>44</v>
      </c>
      <c r="D1533" s="16"/>
      <c r="E1533" s="16" t="s">
        <v>168</v>
      </c>
      <c r="F1533" s="16" t="s">
        <v>223</v>
      </c>
      <c r="G1533" s="20" t="str">
        <f>IFERROR(VLOOKUP(F1533,Sheet2!A:F,2,0),"")</f>
        <v>Jalwa Mota Santra</v>
      </c>
      <c r="H1533" s="44">
        <f>IFERROR(VLOOKUP(F1533,Sheet2!A:G,7,0),"")</f>
        <v>50</v>
      </c>
      <c r="I1533" s="56">
        <f t="shared" si="312"/>
        <v>450</v>
      </c>
      <c r="J1533" s="17">
        <v>223</v>
      </c>
      <c r="K1533" s="21">
        <v>100</v>
      </c>
      <c r="L1533" s="21">
        <v>0</v>
      </c>
      <c r="M1533" s="21">
        <v>0</v>
      </c>
      <c r="N1533" s="19">
        <f t="shared" si="301"/>
        <v>100</v>
      </c>
      <c r="O1533" s="20">
        <v>1</v>
      </c>
      <c r="P1533" s="20">
        <f>IFERROR(VLOOKUP(F1533,Sheet2!$A:$F,4,0),"")</f>
        <v>919.43</v>
      </c>
      <c r="Q1533" s="20">
        <f>IFERROR(VLOOKUP(F1533,Sheet2!$A:$F,5,0),"")</f>
        <v>948.3</v>
      </c>
      <c r="R1533" s="20">
        <f>IFERROR(VLOOKUP(F1533,Sheet2!$A:$F,6,0),"")</f>
        <v>1030.25</v>
      </c>
      <c r="S1533" s="48">
        <f t="shared" si="302"/>
        <v>91943</v>
      </c>
      <c r="T1533" s="48">
        <f t="shared" si="303"/>
        <v>0</v>
      </c>
      <c r="U1533" s="48">
        <f t="shared" si="304"/>
        <v>0</v>
      </c>
      <c r="V1533" s="48">
        <f t="shared" si="305"/>
        <v>91943</v>
      </c>
      <c r="W1533" s="48">
        <f t="shared" si="306"/>
        <v>48150</v>
      </c>
      <c r="X1533" s="48">
        <f t="shared" si="307"/>
        <v>675</v>
      </c>
      <c r="Y1533" s="48">
        <f t="shared" si="308"/>
        <v>1407.68</v>
      </c>
      <c r="Z1533" s="48">
        <f t="shared" si="309"/>
        <v>140.768</v>
      </c>
      <c r="AA1533" s="48">
        <f t="shared" si="310"/>
        <v>1423.1644800000001</v>
      </c>
      <c r="AB1533" s="42">
        <f t="shared" si="311"/>
        <v>143739.61248000001</v>
      </c>
    </row>
    <row r="1534" spans="1:28" x14ac:dyDescent="0.25">
      <c r="A1534" s="41">
        <v>45434</v>
      </c>
      <c r="B1534" s="44" t="str">
        <f t="shared" si="300"/>
        <v>May</v>
      </c>
      <c r="C1534" s="16" t="s">
        <v>44</v>
      </c>
      <c r="D1534" s="16"/>
      <c r="E1534" s="16" t="s">
        <v>168</v>
      </c>
      <c r="F1534" s="16" t="s">
        <v>216</v>
      </c>
      <c r="G1534" s="20" t="str">
        <f>IFERROR(VLOOKUP(F1534,Sheet2!A:F,2,0),"")</f>
        <v>Jugni Saunfi</v>
      </c>
      <c r="H1534" s="44">
        <f>IFERROR(VLOOKUP(F1534,Sheet2!A:G,7,0),"")</f>
        <v>50</v>
      </c>
      <c r="I1534" s="56">
        <f t="shared" si="312"/>
        <v>900</v>
      </c>
      <c r="J1534" s="17">
        <v>223</v>
      </c>
      <c r="K1534" s="21">
        <v>0</v>
      </c>
      <c r="L1534" s="21">
        <v>200</v>
      </c>
      <c r="M1534" s="21">
        <v>0</v>
      </c>
      <c r="N1534" s="19">
        <f t="shared" si="301"/>
        <v>200</v>
      </c>
      <c r="O1534" s="20">
        <v>1</v>
      </c>
      <c r="P1534" s="20">
        <f>IFERROR(VLOOKUP(F1534,Sheet2!$A:$F,4,0),"")</f>
        <v>919.43</v>
      </c>
      <c r="Q1534" s="20">
        <f>IFERROR(VLOOKUP(F1534,Sheet2!$A:$F,5,0),"")</f>
        <v>948.3</v>
      </c>
      <c r="R1534" s="20">
        <f>IFERROR(VLOOKUP(F1534,Sheet2!$A:$F,6,0),"")</f>
        <v>1030.25</v>
      </c>
      <c r="S1534" s="48">
        <f t="shared" si="302"/>
        <v>0</v>
      </c>
      <c r="T1534" s="48">
        <f t="shared" si="303"/>
        <v>189660</v>
      </c>
      <c r="U1534" s="48">
        <f t="shared" si="304"/>
        <v>0</v>
      </c>
      <c r="V1534" s="48">
        <f t="shared" si="305"/>
        <v>189660</v>
      </c>
      <c r="W1534" s="48">
        <f t="shared" si="306"/>
        <v>96300</v>
      </c>
      <c r="X1534" s="48">
        <f t="shared" si="307"/>
        <v>1350</v>
      </c>
      <c r="Y1534" s="48">
        <f t="shared" si="308"/>
        <v>2873.1</v>
      </c>
      <c r="Z1534" s="48">
        <f t="shared" si="309"/>
        <v>287.31</v>
      </c>
      <c r="AA1534" s="48">
        <f t="shared" si="310"/>
        <v>2904.7040999999999</v>
      </c>
      <c r="AB1534" s="42">
        <f t="shared" si="311"/>
        <v>293375.11409999995</v>
      </c>
    </row>
    <row r="1535" spans="1:28" x14ac:dyDescent="0.25">
      <c r="A1535" s="41">
        <v>45434</v>
      </c>
      <c r="B1535" s="44" t="str">
        <f t="shared" si="300"/>
        <v>May</v>
      </c>
      <c r="C1535" s="16" t="s">
        <v>44</v>
      </c>
      <c r="D1535" s="16"/>
      <c r="E1535" s="16" t="s">
        <v>168</v>
      </c>
      <c r="F1535" s="16" t="s">
        <v>216</v>
      </c>
      <c r="G1535" s="20" t="str">
        <f>IFERROR(VLOOKUP(F1535,Sheet2!A:F,2,0),"")</f>
        <v>Jugni Saunfi</v>
      </c>
      <c r="H1535" s="44">
        <f>IFERROR(VLOOKUP(F1535,Sheet2!A:G,7,0),"")</f>
        <v>50</v>
      </c>
      <c r="I1535" s="56">
        <f t="shared" si="312"/>
        <v>1350</v>
      </c>
      <c r="J1535" s="17">
        <v>224</v>
      </c>
      <c r="K1535" s="21">
        <v>200</v>
      </c>
      <c r="L1535" s="21">
        <v>0</v>
      </c>
      <c r="M1535" s="21">
        <v>100</v>
      </c>
      <c r="N1535" s="19">
        <f t="shared" si="301"/>
        <v>300</v>
      </c>
      <c r="O1535" s="20">
        <v>1</v>
      </c>
      <c r="P1535" s="20">
        <f>IFERROR(VLOOKUP(F1535,Sheet2!$A:$F,4,0),"")</f>
        <v>919.43</v>
      </c>
      <c r="Q1535" s="20">
        <f>IFERROR(VLOOKUP(F1535,Sheet2!$A:$F,5,0),"")</f>
        <v>948.3</v>
      </c>
      <c r="R1535" s="20">
        <f>IFERROR(VLOOKUP(F1535,Sheet2!$A:$F,6,0),"")</f>
        <v>1030.25</v>
      </c>
      <c r="S1535" s="48">
        <f t="shared" si="302"/>
        <v>183886</v>
      </c>
      <c r="T1535" s="48">
        <f t="shared" si="303"/>
        <v>0</v>
      </c>
      <c r="U1535" s="48">
        <f t="shared" si="304"/>
        <v>103025</v>
      </c>
      <c r="V1535" s="48">
        <f t="shared" si="305"/>
        <v>286911</v>
      </c>
      <c r="W1535" s="48">
        <f t="shared" si="306"/>
        <v>144450</v>
      </c>
      <c r="X1535" s="48">
        <f t="shared" si="307"/>
        <v>2025</v>
      </c>
      <c r="Y1535" s="48">
        <f t="shared" si="308"/>
        <v>4333.8599999999997</v>
      </c>
      <c r="Z1535" s="48">
        <f t="shared" si="309"/>
        <v>433.38599999999997</v>
      </c>
      <c r="AA1535" s="48">
        <f t="shared" si="310"/>
        <v>4381.5324600000004</v>
      </c>
      <c r="AB1535" s="42">
        <f t="shared" si="311"/>
        <v>442534.77846</v>
      </c>
    </row>
    <row r="1536" spans="1:28" x14ac:dyDescent="0.25">
      <c r="A1536" s="41">
        <v>45434</v>
      </c>
      <c r="B1536" s="44" t="str">
        <f t="shared" si="300"/>
        <v>May</v>
      </c>
      <c r="C1536" s="16" t="s">
        <v>44</v>
      </c>
      <c r="D1536" s="16"/>
      <c r="E1536" s="16" t="s">
        <v>46</v>
      </c>
      <c r="F1536" s="16" t="s">
        <v>223</v>
      </c>
      <c r="G1536" s="20" t="str">
        <f>IFERROR(VLOOKUP(F1536,Sheet2!A:F,2,0),"")</f>
        <v>Jalwa Mota Santra</v>
      </c>
      <c r="H1536" s="44">
        <f>IFERROR(VLOOKUP(F1536,Sheet2!A:G,7,0),"")</f>
        <v>50</v>
      </c>
      <c r="I1536" s="56">
        <f t="shared" si="312"/>
        <v>1575</v>
      </c>
      <c r="J1536" s="17">
        <v>225</v>
      </c>
      <c r="K1536" s="21">
        <v>150</v>
      </c>
      <c r="L1536" s="21">
        <v>100</v>
      </c>
      <c r="M1536" s="21">
        <v>100</v>
      </c>
      <c r="N1536" s="19">
        <f t="shared" si="301"/>
        <v>350</v>
      </c>
      <c r="O1536" s="20">
        <v>1</v>
      </c>
      <c r="P1536" s="20">
        <f>IFERROR(VLOOKUP(F1536,Sheet2!$A:$F,4,0),"")</f>
        <v>919.43</v>
      </c>
      <c r="Q1536" s="20">
        <f>IFERROR(VLOOKUP(F1536,Sheet2!$A:$F,5,0),"")</f>
        <v>948.3</v>
      </c>
      <c r="R1536" s="20">
        <f>IFERROR(VLOOKUP(F1536,Sheet2!$A:$F,6,0),"")</f>
        <v>1030.25</v>
      </c>
      <c r="S1536" s="48">
        <f t="shared" si="302"/>
        <v>137914.5</v>
      </c>
      <c r="T1536" s="48">
        <f t="shared" si="303"/>
        <v>94830</v>
      </c>
      <c r="U1536" s="48">
        <f t="shared" si="304"/>
        <v>103025</v>
      </c>
      <c r="V1536" s="48">
        <f t="shared" si="305"/>
        <v>335769.5</v>
      </c>
      <c r="W1536" s="48">
        <f t="shared" si="306"/>
        <v>168525</v>
      </c>
      <c r="X1536" s="48">
        <f t="shared" si="307"/>
        <v>2362.5</v>
      </c>
      <c r="Y1536" s="48">
        <f t="shared" si="308"/>
        <v>5066.57</v>
      </c>
      <c r="Z1536" s="48">
        <f t="shared" si="309"/>
        <v>506.65699999999998</v>
      </c>
      <c r="AA1536" s="48">
        <f t="shared" si="310"/>
        <v>5122.3022700000001</v>
      </c>
      <c r="AB1536" s="42">
        <f t="shared" si="311"/>
        <v>517352.52927</v>
      </c>
    </row>
    <row r="1537" spans="1:28" x14ac:dyDescent="0.25">
      <c r="A1537" s="41">
        <v>45434</v>
      </c>
      <c r="B1537" s="44" t="str">
        <f t="shared" si="300"/>
        <v>May</v>
      </c>
      <c r="C1537" s="16" t="s">
        <v>44</v>
      </c>
      <c r="D1537" s="16"/>
      <c r="E1537" s="16" t="s">
        <v>46</v>
      </c>
      <c r="F1537" s="16" t="s">
        <v>223</v>
      </c>
      <c r="G1537" s="20" t="str">
        <f>IFERROR(VLOOKUP(F1537,Sheet2!A:F,2,0),"")</f>
        <v>Jalwa Mota Santra</v>
      </c>
      <c r="H1537" s="44">
        <f>IFERROR(VLOOKUP(F1537,Sheet2!A:G,7,0),"")</f>
        <v>50</v>
      </c>
      <c r="I1537" s="56">
        <f t="shared" si="312"/>
        <v>1575</v>
      </c>
      <c r="J1537" s="17">
        <v>226</v>
      </c>
      <c r="K1537" s="21">
        <v>350</v>
      </c>
      <c r="L1537" s="21">
        <v>0</v>
      </c>
      <c r="M1537" s="21">
        <v>0</v>
      </c>
      <c r="N1537" s="19">
        <f t="shared" si="301"/>
        <v>350</v>
      </c>
      <c r="O1537" s="20">
        <v>1</v>
      </c>
      <c r="P1537" s="20">
        <f>IFERROR(VLOOKUP(F1537,Sheet2!$A:$F,4,0),"")</f>
        <v>919.43</v>
      </c>
      <c r="Q1537" s="20">
        <f>IFERROR(VLOOKUP(F1537,Sheet2!$A:$F,5,0),"")</f>
        <v>948.3</v>
      </c>
      <c r="R1537" s="20">
        <f>IFERROR(VLOOKUP(F1537,Sheet2!$A:$F,6,0),"")</f>
        <v>1030.25</v>
      </c>
      <c r="S1537" s="48">
        <f t="shared" si="302"/>
        <v>321800.5</v>
      </c>
      <c r="T1537" s="48">
        <f t="shared" si="303"/>
        <v>0</v>
      </c>
      <c r="U1537" s="48">
        <f t="shared" si="304"/>
        <v>0</v>
      </c>
      <c r="V1537" s="48">
        <f t="shared" si="305"/>
        <v>321800.5</v>
      </c>
      <c r="W1537" s="48">
        <f t="shared" si="306"/>
        <v>168525</v>
      </c>
      <c r="X1537" s="48">
        <f t="shared" si="307"/>
        <v>2362.5</v>
      </c>
      <c r="Y1537" s="48">
        <f t="shared" si="308"/>
        <v>4926.88</v>
      </c>
      <c r="Z1537" s="48">
        <f t="shared" si="309"/>
        <v>492.68800000000005</v>
      </c>
      <c r="AA1537" s="48">
        <f t="shared" si="310"/>
        <v>4981.0756800000008</v>
      </c>
      <c r="AB1537" s="42">
        <f t="shared" si="311"/>
        <v>503088.64368000004</v>
      </c>
    </row>
    <row r="1538" spans="1:28" x14ac:dyDescent="0.25">
      <c r="A1538" s="41">
        <v>45434</v>
      </c>
      <c r="B1538" s="44" t="str">
        <f t="shared" si="300"/>
        <v>May</v>
      </c>
      <c r="C1538" s="16" t="s">
        <v>44</v>
      </c>
      <c r="D1538" s="16"/>
      <c r="E1538" s="16" t="s">
        <v>52</v>
      </c>
      <c r="F1538" s="16" t="s">
        <v>223</v>
      </c>
      <c r="G1538" s="20" t="str">
        <f>IFERROR(VLOOKUP(F1538,Sheet2!A:F,2,0),"")</f>
        <v>Jalwa Mota Santra</v>
      </c>
      <c r="H1538" s="44">
        <f>IFERROR(VLOOKUP(F1538,Sheet2!A:G,7,0),"")</f>
        <v>50</v>
      </c>
      <c r="I1538" s="56">
        <f t="shared" si="312"/>
        <v>1350</v>
      </c>
      <c r="J1538" s="17">
        <v>227</v>
      </c>
      <c r="K1538" s="21">
        <v>100</v>
      </c>
      <c r="L1538" s="21">
        <v>100</v>
      </c>
      <c r="M1538" s="21">
        <v>100</v>
      </c>
      <c r="N1538" s="19">
        <f t="shared" si="301"/>
        <v>300</v>
      </c>
      <c r="O1538" s="20">
        <v>1</v>
      </c>
      <c r="P1538" s="20">
        <f>IFERROR(VLOOKUP(F1538,Sheet2!$A:$F,4,0),"")</f>
        <v>919.43</v>
      </c>
      <c r="Q1538" s="20">
        <f>IFERROR(VLOOKUP(F1538,Sheet2!$A:$F,5,0),"")</f>
        <v>948.3</v>
      </c>
      <c r="R1538" s="20">
        <f>IFERROR(VLOOKUP(F1538,Sheet2!$A:$F,6,0),"")</f>
        <v>1030.25</v>
      </c>
      <c r="S1538" s="48">
        <f t="shared" si="302"/>
        <v>91943</v>
      </c>
      <c r="T1538" s="48">
        <f t="shared" si="303"/>
        <v>94830</v>
      </c>
      <c r="U1538" s="48">
        <f t="shared" si="304"/>
        <v>103025</v>
      </c>
      <c r="V1538" s="48">
        <f t="shared" si="305"/>
        <v>289798</v>
      </c>
      <c r="W1538" s="48">
        <f t="shared" si="306"/>
        <v>144450</v>
      </c>
      <c r="X1538" s="48">
        <f t="shared" si="307"/>
        <v>2025</v>
      </c>
      <c r="Y1538" s="48">
        <f t="shared" si="308"/>
        <v>4362.7300000000005</v>
      </c>
      <c r="Z1538" s="48">
        <f t="shared" si="309"/>
        <v>436.27300000000008</v>
      </c>
      <c r="AA1538" s="48">
        <f t="shared" si="310"/>
        <v>4410.7200299999995</v>
      </c>
      <c r="AB1538" s="42">
        <f t="shared" si="311"/>
        <v>445482.72302999999</v>
      </c>
    </row>
    <row r="1539" spans="1:28" x14ac:dyDescent="0.25">
      <c r="A1539" s="41">
        <v>45434</v>
      </c>
      <c r="B1539" s="44" t="str">
        <f t="shared" si="300"/>
        <v>May</v>
      </c>
      <c r="C1539" s="16" t="s">
        <v>44</v>
      </c>
      <c r="D1539" s="16"/>
      <c r="E1539" s="16" t="s">
        <v>52</v>
      </c>
      <c r="F1539" s="16" t="s">
        <v>223</v>
      </c>
      <c r="G1539" s="20" t="str">
        <f>IFERROR(VLOOKUP(F1539,Sheet2!A:F,2,0),"")</f>
        <v>Jalwa Mota Santra</v>
      </c>
      <c r="H1539" s="44">
        <f>IFERROR(VLOOKUP(F1539,Sheet2!A:G,7,0),"")</f>
        <v>50</v>
      </c>
      <c r="I1539" s="56">
        <f t="shared" si="312"/>
        <v>1350</v>
      </c>
      <c r="J1539" s="17">
        <v>228</v>
      </c>
      <c r="K1539" s="21">
        <v>100</v>
      </c>
      <c r="L1539" s="21">
        <v>100</v>
      </c>
      <c r="M1539" s="21">
        <v>100</v>
      </c>
      <c r="N1539" s="19">
        <f t="shared" si="301"/>
        <v>300</v>
      </c>
      <c r="O1539" s="20">
        <v>1</v>
      </c>
      <c r="P1539" s="20">
        <f>IFERROR(VLOOKUP(F1539,Sheet2!$A:$F,4,0),"")</f>
        <v>919.43</v>
      </c>
      <c r="Q1539" s="20">
        <f>IFERROR(VLOOKUP(F1539,Sheet2!$A:$F,5,0),"")</f>
        <v>948.3</v>
      </c>
      <c r="R1539" s="20">
        <f>IFERROR(VLOOKUP(F1539,Sheet2!$A:$F,6,0),"")</f>
        <v>1030.25</v>
      </c>
      <c r="S1539" s="48">
        <f t="shared" si="302"/>
        <v>91943</v>
      </c>
      <c r="T1539" s="48">
        <f t="shared" si="303"/>
        <v>94830</v>
      </c>
      <c r="U1539" s="48">
        <f t="shared" si="304"/>
        <v>103025</v>
      </c>
      <c r="V1539" s="48">
        <f t="shared" si="305"/>
        <v>289798</v>
      </c>
      <c r="W1539" s="48">
        <f t="shared" si="306"/>
        <v>144450</v>
      </c>
      <c r="X1539" s="48">
        <f t="shared" si="307"/>
        <v>2025</v>
      </c>
      <c r="Y1539" s="48">
        <f t="shared" si="308"/>
        <v>4362.7300000000005</v>
      </c>
      <c r="Z1539" s="48">
        <f t="shared" si="309"/>
        <v>436.27300000000008</v>
      </c>
      <c r="AA1539" s="48">
        <f t="shared" si="310"/>
        <v>4410.7200299999995</v>
      </c>
      <c r="AB1539" s="42">
        <f t="shared" si="311"/>
        <v>445482.72302999999</v>
      </c>
    </row>
    <row r="1540" spans="1:28" x14ac:dyDescent="0.25">
      <c r="A1540" s="41">
        <v>45434</v>
      </c>
      <c r="B1540" s="44" t="str">
        <f t="shared" si="300"/>
        <v>May</v>
      </c>
      <c r="C1540" s="16" t="s">
        <v>95</v>
      </c>
      <c r="D1540" s="16"/>
      <c r="E1540" s="16" t="s">
        <v>96</v>
      </c>
      <c r="F1540" s="16" t="s">
        <v>216</v>
      </c>
      <c r="G1540" s="20" t="str">
        <f>IFERROR(VLOOKUP(F1540,Sheet2!A:F,2,0),"")</f>
        <v>Jugni Saunfi</v>
      </c>
      <c r="H1540" s="44">
        <f>IFERROR(VLOOKUP(F1540,Sheet2!A:G,7,0),"")</f>
        <v>50</v>
      </c>
      <c r="I1540" s="56">
        <f t="shared" si="312"/>
        <v>6300</v>
      </c>
      <c r="J1540" s="17">
        <v>15</v>
      </c>
      <c r="K1540" s="21">
        <v>400</v>
      </c>
      <c r="L1540" s="21">
        <v>600</v>
      </c>
      <c r="M1540" s="21">
        <v>400</v>
      </c>
      <c r="N1540" s="19">
        <f t="shared" si="301"/>
        <v>1400</v>
      </c>
      <c r="O1540" s="20">
        <v>1</v>
      </c>
      <c r="P1540" s="20">
        <f>IFERROR(VLOOKUP(F1540,Sheet2!$A:$F,4,0),"")</f>
        <v>919.43</v>
      </c>
      <c r="Q1540" s="20">
        <f>IFERROR(VLOOKUP(F1540,Sheet2!$A:$F,5,0),"")</f>
        <v>948.3</v>
      </c>
      <c r="R1540" s="20">
        <f>IFERROR(VLOOKUP(F1540,Sheet2!$A:$F,6,0),"")</f>
        <v>1030.25</v>
      </c>
      <c r="S1540" s="48">
        <f t="shared" si="302"/>
        <v>367772</v>
      </c>
      <c r="T1540" s="48">
        <f t="shared" si="303"/>
        <v>568980</v>
      </c>
      <c r="U1540" s="48">
        <f t="shared" si="304"/>
        <v>412100</v>
      </c>
      <c r="V1540" s="48">
        <f t="shared" si="305"/>
        <v>1348852</v>
      </c>
      <c r="W1540" s="48">
        <f t="shared" si="306"/>
        <v>674100</v>
      </c>
      <c r="X1540" s="48">
        <f t="shared" si="307"/>
        <v>9450</v>
      </c>
      <c r="Y1540" s="48">
        <f t="shared" si="308"/>
        <v>20324.02</v>
      </c>
      <c r="Z1540" s="48">
        <f t="shared" si="309"/>
        <v>2032.402</v>
      </c>
      <c r="AA1540" s="48">
        <f t="shared" si="310"/>
        <v>20547.584220000001</v>
      </c>
      <c r="AB1540" s="42">
        <f t="shared" si="311"/>
        <v>2075306.0062200001</v>
      </c>
    </row>
    <row r="1541" spans="1:28" x14ac:dyDescent="0.25">
      <c r="A1541" s="41">
        <v>45434</v>
      </c>
      <c r="B1541" s="44" t="str">
        <f t="shared" ref="B1541:B1604" si="313">TEXT(A1541,"MMM")</f>
        <v>May</v>
      </c>
      <c r="C1541" s="16" t="s">
        <v>53</v>
      </c>
      <c r="D1541" s="16"/>
      <c r="E1541" s="16" t="s">
        <v>81</v>
      </c>
      <c r="F1541" s="16" t="s">
        <v>219</v>
      </c>
      <c r="G1541" s="20" t="str">
        <f>IFERROR(VLOOKUP(F1541,Sheet2!A:F,2,0),"")</f>
        <v>Club Whiskey</v>
      </c>
      <c r="H1541" s="44">
        <f>IFERROR(VLOOKUP(F1541,Sheet2!A:G,7,0),"")</f>
        <v>65</v>
      </c>
      <c r="I1541" s="56">
        <f t="shared" si="312"/>
        <v>2486.25</v>
      </c>
      <c r="J1541" s="17">
        <v>143</v>
      </c>
      <c r="K1541" s="21">
        <v>300</v>
      </c>
      <c r="L1541" s="21">
        <v>75</v>
      </c>
      <c r="M1541" s="21">
        <v>50</v>
      </c>
      <c r="N1541" s="19">
        <f t="shared" ref="N1541:N1604" si="314">SUM(K1541:M1541)</f>
        <v>425</v>
      </c>
      <c r="O1541" s="20">
        <v>1</v>
      </c>
      <c r="P1541" s="20">
        <f>IFERROR(VLOOKUP(F1541,Sheet2!$A:$F,4,0),"")</f>
        <v>1160.02</v>
      </c>
      <c r="Q1541" s="20">
        <f>IFERROR(VLOOKUP(F1541,Sheet2!$A:$F,5,0),"")</f>
        <v>1188.9000000000001</v>
      </c>
      <c r="R1541" s="20">
        <f>IFERROR(VLOOKUP(F1541,Sheet2!$A:$F,6,0),"")</f>
        <v>1270.83</v>
      </c>
      <c r="S1541" s="48">
        <f t="shared" ref="S1541:S1604" si="315">IFERROR(K1541*P1541," ")</f>
        <v>348006</v>
      </c>
      <c r="T1541" s="48">
        <f t="shared" ref="T1541:T1604" si="316">IFERROR(Q1541*L1541," ")</f>
        <v>89167.5</v>
      </c>
      <c r="U1541" s="48">
        <f t="shared" ref="U1541:U1604" si="317">IFERROR(R1541*M1541," ")</f>
        <v>63541.5</v>
      </c>
      <c r="V1541" s="48">
        <f t="shared" ref="V1541:V1604" si="318">SUM(S1541:U1541)</f>
        <v>500715</v>
      </c>
      <c r="W1541" s="48">
        <f t="shared" ref="W1541:W1604" si="319">IFERROR(IF(O1541=1,I1541*107)," ")+IFERROR(IF(O1541=2,I1541*53.5)," ")</f>
        <v>266028.75</v>
      </c>
      <c r="X1541" s="48">
        <f t="shared" ref="X1541:X1604" si="320">I1541*1.5</f>
        <v>3729.375</v>
      </c>
      <c r="Y1541" s="48">
        <f t="shared" ref="Y1541:Y1604" si="321">IFERROR(SUM(V1541:X1541)*1%," ")</f>
        <v>7704.7312499999998</v>
      </c>
      <c r="Z1541" s="48">
        <f t="shared" ref="Z1541:Z1604" si="322">IFERROR(Y1541*10%," ")</f>
        <v>770.47312499999998</v>
      </c>
      <c r="AA1541" s="48">
        <f t="shared" ref="AA1541:AA1604" si="323">IFERROR(SUM(V1541:Z1541)*1%," ")</f>
        <v>7789.4832937499996</v>
      </c>
      <c r="AB1541" s="42">
        <f t="shared" ref="AB1541:AB1604" si="324">IFERROR(SUM(V1541:AA1541)," ")</f>
        <v>786737.81266874995</v>
      </c>
    </row>
    <row r="1542" spans="1:28" x14ac:dyDescent="0.25">
      <c r="A1542" s="41">
        <v>45434</v>
      </c>
      <c r="B1542" s="44" t="str">
        <f t="shared" si="313"/>
        <v>May</v>
      </c>
      <c r="C1542" s="16" t="s">
        <v>53</v>
      </c>
      <c r="D1542" s="16"/>
      <c r="E1542" s="16" t="s">
        <v>81</v>
      </c>
      <c r="F1542" s="16" t="s">
        <v>219</v>
      </c>
      <c r="G1542" s="20" t="str">
        <f>IFERROR(VLOOKUP(F1542,Sheet2!A:F,2,0),"")</f>
        <v>Club Whiskey</v>
      </c>
      <c r="H1542" s="44">
        <f>IFERROR(VLOOKUP(F1542,Sheet2!A:G,7,0),"")</f>
        <v>65</v>
      </c>
      <c r="I1542" s="56">
        <f t="shared" ref="I1542:I1605" si="325">IF(H1542=50,N1542*4.5)+IF(H1542=65,N1542*5.85)</f>
        <v>1608.75</v>
      </c>
      <c r="J1542" s="17">
        <v>144</v>
      </c>
      <c r="K1542" s="21">
        <v>200</v>
      </c>
      <c r="L1542" s="21">
        <v>50</v>
      </c>
      <c r="M1542" s="21">
        <v>25</v>
      </c>
      <c r="N1542" s="19">
        <f t="shared" si="314"/>
        <v>275</v>
      </c>
      <c r="O1542" s="20">
        <v>1</v>
      </c>
      <c r="P1542" s="20">
        <f>IFERROR(VLOOKUP(F1542,Sheet2!$A:$F,4,0),"")</f>
        <v>1160.02</v>
      </c>
      <c r="Q1542" s="20">
        <f>IFERROR(VLOOKUP(F1542,Sheet2!$A:$F,5,0),"")</f>
        <v>1188.9000000000001</v>
      </c>
      <c r="R1542" s="20">
        <f>IFERROR(VLOOKUP(F1542,Sheet2!$A:$F,6,0),"")</f>
        <v>1270.83</v>
      </c>
      <c r="S1542" s="48">
        <f t="shared" si="315"/>
        <v>232004</v>
      </c>
      <c r="T1542" s="48">
        <f t="shared" si="316"/>
        <v>59445.000000000007</v>
      </c>
      <c r="U1542" s="48">
        <f t="shared" si="317"/>
        <v>31770.75</v>
      </c>
      <c r="V1542" s="48">
        <f t="shared" si="318"/>
        <v>323219.75</v>
      </c>
      <c r="W1542" s="48">
        <f t="shared" si="319"/>
        <v>172136.25</v>
      </c>
      <c r="X1542" s="48">
        <f t="shared" si="320"/>
        <v>2413.125</v>
      </c>
      <c r="Y1542" s="48">
        <f t="shared" si="321"/>
        <v>4977.6912499999999</v>
      </c>
      <c r="Z1542" s="48">
        <f t="shared" si="322"/>
        <v>497.76912500000003</v>
      </c>
      <c r="AA1542" s="48">
        <f t="shared" si="323"/>
        <v>5032.4458537499995</v>
      </c>
      <c r="AB1542" s="42">
        <f t="shared" si="324"/>
        <v>508277.03122874995</v>
      </c>
    </row>
    <row r="1543" spans="1:28" x14ac:dyDescent="0.25">
      <c r="A1543" s="41">
        <v>45434</v>
      </c>
      <c r="B1543" s="44" t="str">
        <f t="shared" si="313"/>
        <v>May</v>
      </c>
      <c r="C1543" s="16" t="s">
        <v>3</v>
      </c>
      <c r="D1543" s="16"/>
      <c r="E1543" s="16" t="s">
        <v>33</v>
      </c>
      <c r="F1543" s="16" t="s">
        <v>217</v>
      </c>
      <c r="G1543" s="20" t="str">
        <f>IFERROR(VLOOKUP(F1543,Sheet2!A:F,2,0),"")</f>
        <v>Dollar Rum</v>
      </c>
      <c r="H1543" s="44">
        <f>IFERROR(VLOOKUP(F1543,Sheet2!A:G,7,0),"")</f>
        <v>65</v>
      </c>
      <c r="I1543" s="56">
        <f t="shared" si="325"/>
        <v>2925</v>
      </c>
      <c r="J1543" s="17">
        <v>331</v>
      </c>
      <c r="K1543" s="21">
        <v>250</v>
      </c>
      <c r="L1543" s="21">
        <v>180</v>
      </c>
      <c r="M1543" s="21">
        <v>70</v>
      </c>
      <c r="N1543" s="19">
        <f t="shared" si="314"/>
        <v>500</v>
      </c>
      <c r="O1543" s="20">
        <v>1</v>
      </c>
      <c r="P1543" s="20">
        <f>IFERROR(VLOOKUP(F1543,Sheet2!$A:$F,4,0),"")</f>
        <v>1161.27</v>
      </c>
      <c r="Q1543" s="20">
        <f>IFERROR(VLOOKUP(F1543,Sheet2!$A:$F,5,0),"")</f>
        <v>1190.1300000000001</v>
      </c>
      <c r="R1543" s="20">
        <f>IFERROR(VLOOKUP(F1543,Sheet2!$A:$F,6,0),"")</f>
        <v>1272.08</v>
      </c>
      <c r="S1543" s="48">
        <f t="shared" si="315"/>
        <v>290317.5</v>
      </c>
      <c r="T1543" s="48">
        <f t="shared" si="316"/>
        <v>214223.40000000002</v>
      </c>
      <c r="U1543" s="48">
        <f t="shared" si="317"/>
        <v>89045.599999999991</v>
      </c>
      <c r="V1543" s="48">
        <f t="shared" si="318"/>
        <v>593586.5</v>
      </c>
      <c r="W1543" s="48">
        <f t="shared" si="319"/>
        <v>312975</v>
      </c>
      <c r="X1543" s="48">
        <f t="shared" si="320"/>
        <v>4387.5</v>
      </c>
      <c r="Y1543" s="48">
        <f t="shared" si="321"/>
        <v>9109.49</v>
      </c>
      <c r="Z1543" s="48">
        <f t="shared" si="322"/>
        <v>910.94900000000007</v>
      </c>
      <c r="AA1543" s="48">
        <f t="shared" si="323"/>
        <v>9209.6943900000006</v>
      </c>
      <c r="AB1543" s="42">
        <f t="shared" si="324"/>
        <v>930179.13338999997</v>
      </c>
    </row>
    <row r="1544" spans="1:28" x14ac:dyDescent="0.25">
      <c r="A1544" s="41">
        <v>45434</v>
      </c>
      <c r="B1544" s="44" t="str">
        <f t="shared" si="313"/>
        <v>May</v>
      </c>
      <c r="C1544" s="16" t="s">
        <v>3</v>
      </c>
      <c r="D1544" s="16"/>
      <c r="E1544" s="16" t="s">
        <v>33</v>
      </c>
      <c r="F1544" s="16" t="s">
        <v>216</v>
      </c>
      <c r="G1544" s="20" t="str">
        <f>IFERROR(VLOOKUP(F1544,Sheet2!A:F,2,0),"")</f>
        <v>Jugni Saunfi</v>
      </c>
      <c r="H1544" s="44">
        <f>IFERROR(VLOOKUP(F1544,Sheet2!A:G,7,0),"")</f>
        <v>50</v>
      </c>
      <c r="I1544" s="56">
        <f t="shared" si="325"/>
        <v>225</v>
      </c>
      <c r="J1544" s="17">
        <v>331</v>
      </c>
      <c r="K1544" s="21">
        <v>20</v>
      </c>
      <c r="L1544" s="21">
        <v>20</v>
      </c>
      <c r="M1544" s="21">
        <v>10</v>
      </c>
      <c r="N1544" s="19">
        <f t="shared" si="314"/>
        <v>50</v>
      </c>
      <c r="O1544" s="20">
        <v>1</v>
      </c>
      <c r="P1544" s="20">
        <f>IFERROR(VLOOKUP(F1544,Sheet2!$A:$F,4,0),"")</f>
        <v>919.43</v>
      </c>
      <c r="Q1544" s="20">
        <f>IFERROR(VLOOKUP(F1544,Sheet2!$A:$F,5,0),"")</f>
        <v>948.3</v>
      </c>
      <c r="R1544" s="20">
        <f>IFERROR(VLOOKUP(F1544,Sheet2!$A:$F,6,0),"")</f>
        <v>1030.25</v>
      </c>
      <c r="S1544" s="48">
        <f t="shared" si="315"/>
        <v>18388.599999999999</v>
      </c>
      <c r="T1544" s="48">
        <f t="shared" si="316"/>
        <v>18966</v>
      </c>
      <c r="U1544" s="48">
        <f t="shared" si="317"/>
        <v>10302.5</v>
      </c>
      <c r="V1544" s="48">
        <f t="shared" si="318"/>
        <v>47657.1</v>
      </c>
      <c r="W1544" s="48">
        <f t="shared" si="319"/>
        <v>24075</v>
      </c>
      <c r="X1544" s="48">
        <f t="shared" si="320"/>
        <v>337.5</v>
      </c>
      <c r="Y1544" s="48">
        <f t="shared" si="321"/>
        <v>720.69600000000003</v>
      </c>
      <c r="Z1544" s="48">
        <f t="shared" si="322"/>
        <v>72.069600000000008</v>
      </c>
      <c r="AA1544" s="48">
        <f t="shared" si="323"/>
        <v>728.6236560000001</v>
      </c>
      <c r="AB1544" s="42">
        <f t="shared" si="324"/>
        <v>73590.989256000001</v>
      </c>
    </row>
    <row r="1545" spans="1:28" x14ac:dyDescent="0.25">
      <c r="A1545" s="41">
        <v>45434</v>
      </c>
      <c r="B1545" s="44" t="str">
        <f t="shared" si="313"/>
        <v>May</v>
      </c>
      <c r="C1545" s="16" t="s">
        <v>3</v>
      </c>
      <c r="D1545" s="16"/>
      <c r="E1545" s="16" t="s">
        <v>20</v>
      </c>
      <c r="F1545" s="16" t="s">
        <v>216</v>
      </c>
      <c r="G1545" s="20" t="str">
        <f>IFERROR(VLOOKUP(F1545,Sheet2!A:F,2,0),"")</f>
        <v>Jugni Saunfi</v>
      </c>
      <c r="H1545" s="44">
        <f>IFERROR(VLOOKUP(F1545,Sheet2!A:G,7,0),"")</f>
        <v>50</v>
      </c>
      <c r="I1545" s="56">
        <f t="shared" si="325"/>
        <v>5400</v>
      </c>
      <c r="J1545" s="17">
        <v>332</v>
      </c>
      <c r="K1545" s="21">
        <v>600</v>
      </c>
      <c r="L1545" s="21">
        <v>500</v>
      </c>
      <c r="M1545" s="21">
        <v>100</v>
      </c>
      <c r="N1545" s="19">
        <f t="shared" si="314"/>
        <v>1200</v>
      </c>
      <c r="O1545" s="20">
        <v>1</v>
      </c>
      <c r="P1545" s="20">
        <f>IFERROR(VLOOKUP(F1545,Sheet2!$A:$F,4,0),"")</f>
        <v>919.43</v>
      </c>
      <c r="Q1545" s="20">
        <f>IFERROR(VLOOKUP(F1545,Sheet2!$A:$F,5,0),"")</f>
        <v>948.3</v>
      </c>
      <c r="R1545" s="20">
        <f>IFERROR(VLOOKUP(F1545,Sheet2!$A:$F,6,0),"")</f>
        <v>1030.25</v>
      </c>
      <c r="S1545" s="48">
        <f t="shared" si="315"/>
        <v>551658</v>
      </c>
      <c r="T1545" s="48">
        <f t="shared" si="316"/>
        <v>474150</v>
      </c>
      <c r="U1545" s="48">
        <f t="shared" si="317"/>
        <v>103025</v>
      </c>
      <c r="V1545" s="48">
        <f t="shared" si="318"/>
        <v>1128833</v>
      </c>
      <c r="W1545" s="48">
        <f t="shared" si="319"/>
        <v>577800</v>
      </c>
      <c r="X1545" s="48">
        <f t="shared" si="320"/>
        <v>8100</v>
      </c>
      <c r="Y1545" s="48">
        <f t="shared" si="321"/>
        <v>17147.330000000002</v>
      </c>
      <c r="Z1545" s="48">
        <f t="shared" si="322"/>
        <v>1714.7330000000002</v>
      </c>
      <c r="AA1545" s="48">
        <f t="shared" si="323"/>
        <v>17335.950629999999</v>
      </c>
      <c r="AB1545" s="42">
        <f t="shared" si="324"/>
        <v>1750931.0136300002</v>
      </c>
    </row>
    <row r="1546" spans="1:28" x14ac:dyDescent="0.25">
      <c r="A1546" s="41">
        <v>45434</v>
      </c>
      <c r="B1546" s="44" t="str">
        <f t="shared" si="313"/>
        <v>May</v>
      </c>
      <c r="C1546" s="16" t="s">
        <v>3</v>
      </c>
      <c r="D1546" s="16"/>
      <c r="E1546" s="16" t="s">
        <v>35</v>
      </c>
      <c r="F1546" s="16" t="s">
        <v>217</v>
      </c>
      <c r="G1546" s="20" t="str">
        <f>IFERROR(VLOOKUP(F1546,Sheet2!A:F,2,0),"")</f>
        <v>Dollar Rum</v>
      </c>
      <c r="H1546" s="44">
        <f>IFERROR(VLOOKUP(F1546,Sheet2!A:G,7,0),"")</f>
        <v>65</v>
      </c>
      <c r="I1546" s="56">
        <f t="shared" si="325"/>
        <v>3510</v>
      </c>
      <c r="J1546" s="17">
        <v>333</v>
      </c>
      <c r="K1546" s="21">
        <v>550</v>
      </c>
      <c r="L1546" s="21">
        <v>25</v>
      </c>
      <c r="M1546" s="21">
        <v>25</v>
      </c>
      <c r="N1546" s="19">
        <f t="shared" si="314"/>
        <v>600</v>
      </c>
      <c r="O1546" s="20">
        <v>1</v>
      </c>
      <c r="P1546" s="20">
        <f>IFERROR(VLOOKUP(F1546,Sheet2!$A:$F,4,0),"")</f>
        <v>1161.27</v>
      </c>
      <c r="Q1546" s="20">
        <f>IFERROR(VLOOKUP(F1546,Sheet2!$A:$F,5,0),"")</f>
        <v>1190.1300000000001</v>
      </c>
      <c r="R1546" s="20">
        <f>IFERROR(VLOOKUP(F1546,Sheet2!$A:$F,6,0),"")</f>
        <v>1272.08</v>
      </c>
      <c r="S1546" s="48">
        <f t="shared" si="315"/>
        <v>638698.5</v>
      </c>
      <c r="T1546" s="48">
        <f t="shared" si="316"/>
        <v>29753.250000000004</v>
      </c>
      <c r="U1546" s="48">
        <f t="shared" si="317"/>
        <v>31802</v>
      </c>
      <c r="V1546" s="48">
        <f t="shared" si="318"/>
        <v>700253.75</v>
      </c>
      <c r="W1546" s="48">
        <f t="shared" si="319"/>
        <v>375570</v>
      </c>
      <c r="X1546" s="48">
        <f t="shared" si="320"/>
        <v>5265</v>
      </c>
      <c r="Y1546" s="48">
        <f t="shared" si="321"/>
        <v>10810.887500000001</v>
      </c>
      <c r="Z1546" s="48">
        <f t="shared" si="322"/>
        <v>1081.0887500000001</v>
      </c>
      <c r="AA1546" s="48">
        <f t="shared" si="323"/>
        <v>10929.8072625</v>
      </c>
      <c r="AB1546" s="42">
        <f t="shared" si="324"/>
        <v>1103910.5335125001</v>
      </c>
    </row>
    <row r="1547" spans="1:28" x14ac:dyDescent="0.25">
      <c r="A1547" s="41">
        <v>45434</v>
      </c>
      <c r="B1547" s="44" t="str">
        <f t="shared" si="313"/>
        <v>May</v>
      </c>
      <c r="C1547" s="16" t="s">
        <v>3</v>
      </c>
      <c r="D1547" s="16"/>
      <c r="E1547" s="16" t="s">
        <v>125</v>
      </c>
      <c r="F1547" s="16" t="s">
        <v>217</v>
      </c>
      <c r="G1547" s="20" t="str">
        <f>IFERROR(VLOOKUP(F1547,Sheet2!A:F,2,0),"")</f>
        <v>Dollar Rum</v>
      </c>
      <c r="H1547" s="44">
        <f>IFERROR(VLOOKUP(F1547,Sheet2!A:G,7,0),"")</f>
        <v>65</v>
      </c>
      <c r="I1547" s="56">
        <f t="shared" si="325"/>
        <v>1755</v>
      </c>
      <c r="J1547" s="17">
        <v>334</v>
      </c>
      <c r="K1547" s="21">
        <v>0</v>
      </c>
      <c r="L1547" s="21">
        <v>200</v>
      </c>
      <c r="M1547" s="21">
        <v>100</v>
      </c>
      <c r="N1547" s="19">
        <f t="shared" si="314"/>
        <v>300</v>
      </c>
      <c r="O1547" s="20">
        <v>1</v>
      </c>
      <c r="P1547" s="20">
        <f>IFERROR(VLOOKUP(F1547,Sheet2!$A:$F,4,0),"")</f>
        <v>1161.27</v>
      </c>
      <c r="Q1547" s="20">
        <f>IFERROR(VLOOKUP(F1547,Sheet2!$A:$F,5,0),"")</f>
        <v>1190.1300000000001</v>
      </c>
      <c r="R1547" s="20">
        <f>IFERROR(VLOOKUP(F1547,Sheet2!$A:$F,6,0),"")</f>
        <v>1272.08</v>
      </c>
      <c r="S1547" s="48">
        <f t="shared" si="315"/>
        <v>0</v>
      </c>
      <c r="T1547" s="48">
        <f t="shared" si="316"/>
        <v>238026.00000000003</v>
      </c>
      <c r="U1547" s="48">
        <f t="shared" si="317"/>
        <v>127208</v>
      </c>
      <c r="V1547" s="48">
        <f t="shared" si="318"/>
        <v>365234</v>
      </c>
      <c r="W1547" s="48">
        <f t="shared" si="319"/>
        <v>187785</v>
      </c>
      <c r="X1547" s="48">
        <f t="shared" si="320"/>
        <v>2632.5</v>
      </c>
      <c r="Y1547" s="48">
        <f t="shared" si="321"/>
        <v>5556.5150000000003</v>
      </c>
      <c r="Z1547" s="48">
        <f t="shared" si="322"/>
        <v>555.65150000000006</v>
      </c>
      <c r="AA1547" s="48">
        <f t="shared" si="323"/>
        <v>5617.6366650000009</v>
      </c>
      <c r="AB1547" s="42">
        <f t="shared" si="324"/>
        <v>567381.30316500005</v>
      </c>
    </row>
    <row r="1548" spans="1:28" x14ac:dyDescent="0.25">
      <c r="A1548" s="41">
        <v>45434</v>
      </c>
      <c r="B1548" s="44" t="str">
        <f t="shared" si="313"/>
        <v>May</v>
      </c>
      <c r="C1548" s="16" t="s">
        <v>3</v>
      </c>
      <c r="D1548" s="16"/>
      <c r="E1548" s="16" t="s">
        <v>71</v>
      </c>
      <c r="F1548" s="16" t="s">
        <v>217</v>
      </c>
      <c r="G1548" s="20" t="str">
        <f>IFERROR(VLOOKUP(F1548,Sheet2!A:F,2,0),"")</f>
        <v>Dollar Rum</v>
      </c>
      <c r="H1548" s="44">
        <f>IFERROR(VLOOKUP(F1548,Sheet2!A:G,7,0),"")</f>
        <v>65</v>
      </c>
      <c r="I1548" s="56">
        <f t="shared" si="325"/>
        <v>1755</v>
      </c>
      <c r="J1548" s="17">
        <v>335</v>
      </c>
      <c r="K1548" s="21">
        <v>60</v>
      </c>
      <c r="L1548" s="21">
        <v>140</v>
      </c>
      <c r="M1548" s="21">
        <v>100</v>
      </c>
      <c r="N1548" s="19">
        <f t="shared" si="314"/>
        <v>300</v>
      </c>
      <c r="O1548" s="20">
        <v>1</v>
      </c>
      <c r="P1548" s="20">
        <f>IFERROR(VLOOKUP(F1548,Sheet2!$A:$F,4,0),"")</f>
        <v>1161.27</v>
      </c>
      <c r="Q1548" s="20">
        <f>IFERROR(VLOOKUP(F1548,Sheet2!$A:$F,5,0),"")</f>
        <v>1190.1300000000001</v>
      </c>
      <c r="R1548" s="20">
        <f>IFERROR(VLOOKUP(F1548,Sheet2!$A:$F,6,0),"")</f>
        <v>1272.08</v>
      </c>
      <c r="S1548" s="48">
        <f t="shared" si="315"/>
        <v>69676.2</v>
      </c>
      <c r="T1548" s="48">
        <f t="shared" si="316"/>
        <v>166618.20000000001</v>
      </c>
      <c r="U1548" s="48">
        <f t="shared" si="317"/>
        <v>127208</v>
      </c>
      <c r="V1548" s="48">
        <f t="shared" si="318"/>
        <v>363502.4</v>
      </c>
      <c r="W1548" s="48">
        <f t="shared" si="319"/>
        <v>187785</v>
      </c>
      <c r="X1548" s="48">
        <f t="shared" si="320"/>
        <v>2632.5</v>
      </c>
      <c r="Y1548" s="48">
        <f t="shared" si="321"/>
        <v>5539.1990000000005</v>
      </c>
      <c r="Z1548" s="48">
        <f t="shared" si="322"/>
        <v>553.9199000000001</v>
      </c>
      <c r="AA1548" s="48">
        <f t="shared" si="323"/>
        <v>5600.1301890000004</v>
      </c>
      <c r="AB1548" s="42">
        <f t="shared" si="324"/>
        <v>565613.14908900007</v>
      </c>
    </row>
    <row r="1549" spans="1:28" x14ac:dyDescent="0.25">
      <c r="A1549" s="41">
        <v>45434</v>
      </c>
      <c r="B1549" s="44" t="str">
        <f t="shared" si="313"/>
        <v>May</v>
      </c>
      <c r="C1549" s="16" t="s">
        <v>3</v>
      </c>
      <c r="D1549" s="16"/>
      <c r="E1549" s="16" t="s">
        <v>120</v>
      </c>
      <c r="F1549" s="16" t="s">
        <v>217</v>
      </c>
      <c r="G1549" s="20" t="str">
        <f>IFERROR(VLOOKUP(F1549,Sheet2!A:F,2,0),"")</f>
        <v>Dollar Rum</v>
      </c>
      <c r="H1549" s="44">
        <f>IFERROR(VLOOKUP(F1549,Sheet2!A:G,7,0),"")</f>
        <v>65</v>
      </c>
      <c r="I1549" s="56">
        <f t="shared" si="325"/>
        <v>2047.4999999999998</v>
      </c>
      <c r="J1549" s="17">
        <v>336</v>
      </c>
      <c r="K1549" s="21">
        <v>200</v>
      </c>
      <c r="L1549" s="21">
        <v>100</v>
      </c>
      <c r="M1549" s="21">
        <v>50</v>
      </c>
      <c r="N1549" s="19">
        <f t="shared" si="314"/>
        <v>350</v>
      </c>
      <c r="O1549" s="20">
        <v>1</v>
      </c>
      <c r="P1549" s="20">
        <f>IFERROR(VLOOKUP(F1549,Sheet2!$A:$F,4,0),"")</f>
        <v>1161.27</v>
      </c>
      <c r="Q1549" s="20">
        <f>IFERROR(VLOOKUP(F1549,Sheet2!$A:$F,5,0),"")</f>
        <v>1190.1300000000001</v>
      </c>
      <c r="R1549" s="20">
        <f>IFERROR(VLOOKUP(F1549,Sheet2!$A:$F,6,0),"")</f>
        <v>1272.08</v>
      </c>
      <c r="S1549" s="48">
        <f t="shared" si="315"/>
        <v>232254</v>
      </c>
      <c r="T1549" s="48">
        <f t="shared" si="316"/>
        <v>119013.00000000001</v>
      </c>
      <c r="U1549" s="48">
        <f t="shared" si="317"/>
        <v>63604</v>
      </c>
      <c r="V1549" s="48">
        <f t="shared" si="318"/>
        <v>414871</v>
      </c>
      <c r="W1549" s="48">
        <f t="shared" si="319"/>
        <v>219082.49999999997</v>
      </c>
      <c r="X1549" s="48">
        <f t="shared" si="320"/>
        <v>3071.2499999999995</v>
      </c>
      <c r="Y1549" s="48">
        <f t="shared" si="321"/>
        <v>6370.2475000000004</v>
      </c>
      <c r="Z1549" s="48">
        <f t="shared" si="322"/>
        <v>637.02475000000004</v>
      </c>
      <c r="AA1549" s="48">
        <f t="shared" si="323"/>
        <v>6440.3202225000005</v>
      </c>
      <c r="AB1549" s="42">
        <f t="shared" si="324"/>
        <v>650472.34247250005</v>
      </c>
    </row>
    <row r="1550" spans="1:28" x14ac:dyDescent="0.25">
      <c r="A1550" s="41">
        <v>45434</v>
      </c>
      <c r="B1550" s="44" t="str">
        <f t="shared" si="313"/>
        <v>May</v>
      </c>
      <c r="C1550" s="16" t="s">
        <v>60</v>
      </c>
      <c r="D1550" s="16"/>
      <c r="E1550" s="16" t="s">
        <v>169</v>
      </c>
      <c r="F1550" s="16" t="s">
        <v>219</v>
      </c>
      <c r="G1550" s="20" t="str">
        <f>IFERROR(VLOOKUP(F1550,Sheet2!A:F,2,0),"")</f>
        <v>Club Whiskey</v>
      </c>
      <c r="H1550" s="44">
        <f>IFERROR(VLOOKUP(F1550,Sheet2!A:G,7,0),"")</f>
        <v>65</v>
      </c>
      <c r="I1550" s="56">
        <f t="shared" si="325"/>
        <v>1755</v>
      </c>
      <c r="J1550" s="17">
        <v>71</v>
      </c>
      <c r="K1550" s="21">
        <v>130</v>
      </c>
      <c r="L1550" s="21">
        <v>110</v>
      </c>
      <c r="M1550" s="21">
        <v>60</v>
      </c>
      <c r="N1550" s="19">
        <f t="shared" si="314"/>
        <v>300</v>
      </c>
      <c r="O1550" s="20">
        <v>1</v>
      </c>
      <c r="P1550" s="20">
        <f>IFERROR(VLOOKUP(F1550,Sheet2!$A:$F,4,0),"")</f>
        <v>1160.02</v>
      </c>
      <c r="Q1550" s="20">
        <f>IFERROR(VLOOKUP(F1550,Sheet2!$A:$F,5,0),"")</f>
        <v>1188.9000000000001</v>
      </c>
      <c r="R1550" s="20">
        <f>IFERROR(VLOOKUP(F1550,Sheet2!$A:$F,6,0),"")</f>
        <v>1270.83</v>
      </c>
      <c r="S1550" s="48">
        <f t="shared" si="315"/>
        <v>150802.6</v>
      </c>
      <c r="T1550" s="48">
        <f t="shared" si="316"/>
        <v>130779.00000000001</v>
      </c>
      <c r="U1550" s="48">
        <f t="shared" si="317"/>
        <v>76249.799999999988</v>
      </c>
      <c r="V1550" s="48">
        <f t="shared" si="318"/>
        <v>357831.4</v>
      </c>
      <c r="W1550" s="48">
        <f t="shared" si="319"/>
        <v>187785</v>
      </c>
      <c r="X1550" s="48">
        <f t="shared" si="320"/>
        <v>2632.5</v>
      </c>
      <c r="Y1550" s="48">
        <f t="shared" si="321"/>
        <v>5482.4890000000005</v>
      </c>
      <c r="Z1550" s="48">
        <f t="shared" si="322"/>
        <v>548.24890000000005</v>
      </c>
      <c r="AA1550" s="48">
        <f t="shared" si="323"/>
        <v>5542.7963789999994</v>
      </c>
      <c r="AB1550" s="42">
        <f t="shared" si="324"/>
        <v>559822.43427899992</v>
      </c>
    </row>
    <row r="1551" spans="1:28" x14ac:dyDescent="0.25">
      <c r="A1551" s="41">
        <v>45434</v>
      </c>
      <c r="B1551" s="44" t="str">
        <f t="shared" si="313"/>
        <v>May</v>
      </c>
      <c r="C1551" s="16" t="s">
        <v>60</v>
      </c>
      <c r="D1551" s="16"/>
      <c r="E1551" s="16" t="s">
        <v>169</v>
      </c>
      <c r="F1551" s="16" t="s">
        <v>216</v>
      </c>
      <c r="G1551" s="20" t="str">
        <f>IFERROR(VLOOKUP(F1551,Sheet2!A:F,2,0),"")</f>
        <v>Jugni Saunfi</v>
      </c>
      <c r="H1551" s="44">
        <f>IFERROR(VLOOKUP(F1551,Sheet2!A:G,7,0),"")</f>
        <v>50</v>
      </c>
      <c r="I1551" s="56">
        <f t="shared" si="325"/>
        <v>3667.5</v>
      </c>
      <c r="J1551" s="17">
        <v>72</v>
      </c>
      <c r="K1551" s="21">
        <v>415</v>
      </c>
      <c r="L1551" s="21">
        <v>300</v>
      </c>
      <c r="M1551" s="21">
        <v>100</v>
      </c>
      <c r="N1551" s="19">
        <f t="shared" si="314"/>
        <v>815</v>
      </c>
      <c r="O1551" s="20">
        <v>1</v>
      </c>
      <c r="P1551" s="20">
        <f>IFERROR(VLOOKUP(F1551,Sheet2!$A:$F,4,0),"")</f>
        <v>919.43</v>
      </c>
      <c r="Q1551" s="20">
        <f>IFERROR(VLOOKUP(F1551,Sheet2!$A:$F,5,0),"")</f>
        <v>948.3</v>
      </c>
      <c r="R1551" s="20">
        <f>IFERROR(VLOOKUP(F1551,Sheet2!$A:$F,6,0),"")</f>
        <v>1030.25</v>
      </c>
      <c r="S1551" s="48">
        <f t="shared" si="315"/>
        <v>381563.44999999995</v>
      </c>
      <c r="T1551" s="48">
        <f t="shared" si="316"/>
        <v>284490</v>
      </c>
      <c r="U1551" s="48">
        <f t="shared" si="317"/>
        <v>103025</v>
      </c>
      <c r="V1551" s="48">
        <f t="shared" si="318"/>
        <v>769078.45</v>
      </c>
      <c r="W1551" s="48">
        <f t="shared" si="319"/>
        <v>392422.5</v>
      </c>
      <c r="X1551" s="48">
        <f t="shared" si="320"/>
        <v>5501.25</v>
      </c>
      <c r="Y1551" s="48">
        <f t="shared" si="321"/>
        <v>11670.021999999999</v>
      </c>
      <c r="Z1551" s="48">
        <f t="shared" si="322"/>
        <v>1167.0021999999999</v>
      </c>
      <c r="AA1551" s="48">
        <f t="shared" si="323"/>
        <v>11798.392242</v>
      </c>
      <c r="AB1551" s="42">
        <f t="shared" si="324"/>
        <v>1191637.616442</v>
      </c>
    </row>
    <row r="1552" spans="1:28" x14ac:dyDescent="0.25">
      <c r="A1552" s="41">
        <v>45434</v>
      </c>
      <c r="B1552" s="44" t="str">
        <f t="shared" si="313"/>
        <v>May</v>
      </c>
      <c r="C1552" s="16" t="s">
        <v>60</v>
      </c>
      <c r="D1552" s="16"/>
      <c r="E1552" s="16" t="s">
        <v>171</v>
      </c>
      <c r="F1552" s="16" t="s">
        <v>217</v>
      </c>
      <c r="G1552" s="20" t="str">
        <f>IFERROR(VLOOKUP(F1552,Sheet2!A:F,2,0),"")</f>
        <v>Dollar Rum</v>
      </c>
      <c r="H1552" s="44">
        <f>IFERROR(VLOOKUP(F1552,Sheet2!A:G,7,0),"")</f>
        <v>65</v>
      </c>
      <c r="I1552" s="56">
        <f t="shared" si="325"/>
        <v>1462.5</v>
      </c>
      <c r="J1552" s="17">
        <v>73</v>
      </c>
      <c r="K1552" s="21">
        <v>100</v>
      </c>
      <c r="L1552" s="21">
        <v>100</v>
      </c>
      <c r="M1552" s="21">
        <v>50</v>
      </c>
      <c r="N1552" s="19">
        <f t="shared" si="314"/>
        <v>250</v>
      </c>
      <c r="O1552" s="20">
        <v>1</v>
      </c>
      <c r="P1552" s="20">
        <f>IFERROR(VLOOKUP(F1552,Sheet2!$A:$F,4,0),"")</f>
        <v>1161.27</v>
      </c>
      <c r="Q1552" s="20">
        <f>IFERROR(VLOOKUP(F1552,Sheet2!$A:$F,5,0),"")</f>
        <v>1190.1300000000001</v>
      </c>
      <c r="R1552" s="20">
        <f>IFERROR(VLOOKUP(F1552,Sheet2!$A:$F,6,0),"")</f>
        <v>1272.08</v>
      </c>
      <c r="S1552" s="48">
        <f t="shared" si="315"/>
        <v>116127</v>
      </c>
      <c r="T1552" s="48">
        <f t="shared" si="316"/>
        <v>119013.00000000001</v>
      </c>
      <c r="U1552" s="48">
        <f t="shared" si="317"/>
        <v>63604</v>
      </c>
      <c r="V1552" s="48">
        <f t="shared" si="318"/>
        <v>298744</v>
      </c>
      <c r="W1552" s="48">
        <f t="shared" si="319"/>
        <v>156487.5</v>
      </c>
      <c r="X1552" s="48">
        <f t="shared" si="320"/>
        <v>2193.75</v>
      </c>
      <c r="Y1552" s="48">
        <f t="shared" si="321"/>
        <v>4574.2525000000005</v>
      </c>
      <c r="Z1552" s="48">
        <f t="shared" si="322"/>
        <v>457.42525000000006</v>
      </c>
      <c r="AA1552" s="48">
        <f t="shared" si="323"/>
        <v>4624.5692774999998</v>
      </c>
      <c r="AB1552" s="42">
        <f t="shared" si="324"/>
        <v>467081.49702749995</v>
      </c>
    </row>
    <row r="1553" spans="1:28" x14ac:dyDescent="0.25">
      <c r="A1553" s="41">
        <v>45435</v>
      </c>
      <c r="B1553" s="44" t="str">
        <f t="shared" si="313"/>
        <v>May</v>
      </c>
      <c r="C1553" s="16" t="s">
        <v>113</v>
      </c>
      <c r="D1553" s="16"/>
      <c r="E1553" s="16" t="s">
        <v>111</v>
      </c>
      <c r="F1553" s="16" t="s">
        <v>223</v>
      </c>
      <c r="G1553" s="20" t="str">
        <f>IFERROR(VLOOKUP(F1553,Sheet2!A:F,2,0),"")</f>
        <v>Jalwa Mota Santra</v>
      </c>
      <c r="H1553" s="44">
        <f>IFERROR(VLOOKUP(F1553,Sheet2!A:G,7,0),"")</f>
        <v>50</v>
      </c>
      <c r="I1553" s="56">
        <f t="shared" si="325"/>
        <v>1260</v>
      </c>
      <c r="J1553" s="17">
        <v>86</v>
      </c>
      <c r="K1553" s="21">
        <v>280</v>
      </c>
      <c r="L1553" s="21">
        <v>0</v>
      </c>
      <c r="M1553" s="21">
        <v>0</v>
      </c>
      <c r="N1553" s="19">
        <f t="shared" si="314"/>
        <v>280</v>
      </c>
      <c r="O1553" s="20">
        <v>1</v>
      </c>
      <c r="P1553" s="20">
        <f>IFERROR(VLOOKUP(F1553,Sheet2!$A:$F,4,0),"")</f>
        <v>919.43</v>
      </c>
      <c r="Q1553" s="20">
        <f>IFERROR(VLOOKUP(F1553,Sheet2!$A:$F,5,0),"")</f>
        <v>948.3</v>
      </c>
      <c r="R1553" s="20">
        <f>IFERROR(VLOOKUP(F1553,Sheet2!$A:$F,6,0),"")</f>
        <v>1030.25</v>
      </c>
      <c r="S1553" s="48">
        <f t="shared" si="315"/>
        <v>257440.4</v>
      </c>
      <c r="T1553" s="48">
        <f t="shared" si="316"/>
        <v>0</v>
      </c>
      <c r="U1553" s="48">
        <f t="shared" si="317"/>
        <v>0</v>
      </c>
      <c r="V1553" s="48">
        <f t="shared" si="318"/>
        <v>257440.4</v>
      </c>
      <c r="W1553" s="48">
        <f t="shared" si="319"/>
        <v>134820</v>
      </c>
      <c r="X1553" s="48">
        <f t="shared" si="320"/>
        <v>1890</v>
      </c>
      <c r="Y1553" s="48">
        <f t="shared" si="321"/>
        <v>3941.5040000000004</v>
      </c>
      <c r="Z1553" s="48">
        <f t="shared" si="322"/>
        <v>394.15040000000005</v>
      </c>
      <c r="AA1553" s="48">
        <f t="shared" si="323"/>
        <v>3984.8605440000001</v>
      </c>
      <c r="AB1553" s="42">
        <f t="shared" si="324"/>
        <v>402470.91494400002</v>
      </c>
    </row>
    <row r="1554" spans="1:28" x14ac:dyDescent="0.25">
      <c r="A1554" s="41">
        <v>45435</v>
      </c>
      <c r="B1554" s="44" t="str">
        <f t="shared" si="313"/>
        <v>May</v>
      </c>
      <c r="C1554" s="16" t="s">
        <v>113</v>
      </c>
      <c r="D1554" s="16"/>
      <c r="E1554" s="16" t="s">
        <v>111</v>
      </c>
      <c r="F1554" s="16" t="s">
        <v>223</v>
      </c>
      <c r="G1554" s="20" t="str">
        <f>IFERROR(VLOOKUP(F1554,Sheet2!A:F,2,0),"")</f>
        <v>Jalwa Mota Santra</v>
      </c>
      <c r="H1554" s="44">
        <f>IFERROR(VLOOKUP(F1554,Sheet2!A:G,7,0),"")</f>
        <v>50</v>
      </c>
      <c r="I1554" s="56">
        <f t="shared" si="325"/>
        <v>1260</v>
      </c>
      <c r="J1554" s="17">
        <v>87</v>
      </c>
      <c r="K1554" s="21">
        <v>280</v>
      </c>
      <c r="L1554" s="21">
        <v>0</v>
      </c>
      <c r="M1554" s="21">
        <v>0</v>
      </c>
      <c r="N1554" s="19">
        <f t="shared" si="314"/>
        <v>280</v>
      </c>
      <c r="O1554" s="20">
        <v>1</v>
      </c>
      <c r="P1554" s="20">
        <f>IFERROR(VLOOKUP(F1554,Sheet2!$A:$F,4,0),"")</f>
        <v>919.43</v>
      </c>
      <c r="Q1554" s="20">
        <f>IFERROR(VLOOKUP(F1554,Sheet2!$A:$F,5,0),"")</f>
        <v>948.3</v>
      </c>
      <c r="R1554" s="20">
        <f>IFERROR(VLOOKUP(F1554,Sheet2!$A:$F,6,0),"")</f>
        <v>1030.25</v>
      </c>
      <c r="S1554" s="48">
        <f t="shared" si="315"/>
        <v>257440.4</v>
      </c>
      <c r="T1554" s="48">
        <f t="shared" si="316"/>
        <v>0</v>
      </c>
      <c r="U1554" s="48">
        <f t="shared" si="317"/>
        <v>0</v>
      </c>
      <c r="V1554" s="48">
        <f t="shared" si="318"/>
        <v>257440.4</v>
      </c>
      <c r="W1554" s="48">
        <f t="shared" si="319"/>
        <v>134820</v>
      </c>
      <c r="X1554" s="48">
        <f t="shared" si="320"/>
        <v>1890</v>
      </c>
      <c r="Y1554" s="48">
        <f t="shared" si="321"/>
        <v>3941.5040000000004</v>
      </c>
      <c r="Z1554" s="48">
        <f t="shared" si="322"/>
        <v>394.15040000000005</v>
      </c>
      <c r="AA1554" s="48">
        <f t="shared" si="323"/>
        <v>3984.8605440000001</v>
      </c>
      <c r="AB1554" s="42">
        <f t="shared" si="324"/>
        <v>402470.91494400002</v>
      </c>
    </row>
    <row r="1555" spans="1:28" x14ac:dyDescent="0.25">
      <c r="A1555" s="41">
        <v>45435</v>
      </c>
      <c r="B1555" s="44" t="str">
        <f t="shared" si="313"/>
        <v>May</v>
      </c>
      <c r="C1555" s="16" t="s">
        <v>113</v>
      </c>
      <c r="D1555" s="16"/>
      <c r="E1555" s="16" t="s">
        <v>111</v>
      </c>
      <c r="F1555" s="16" t="s">
        <v>223</v>
      </c>
      <c r="G1555" s="20" t="str">
        <f>IFERROR(VLOOKUP(F1555,Sheet2!A:F,2,0),"")</f>
        <v>Jalwa Mota Santra</v>
      </c>
      <c r="H1555" s="44">
        <f>IFERROR(VLOOKUP(F1555,Sheet2!A:G,7,0),"")</f>
        <v>50</v>
      </c>
      <c r="I1555" s="56">
        <f t="shared" si="325"/>
        <v>1260</v>
      </c>
      <c r="J1555" s="17">
        <v>88</v>
      </c>
      <c r="K1555" s="21">
        <v>280</v>
      </c>
      <c r="L1555" s="21">
        <v>0</v>
      </c>
      <c r="M1555" s="21">
        <v>0</v>
      </c>
      <c r="N1555" s="19">
        <f t="shared" si="314"/>
        <v>280</v>
      </c>
      <c r="O1555" s="20">
        <v>1</v>
      </c>
      <c r="P1555" s="20">
        <f>IFERROR(VLOOKUP(F1555,Sheet2!$A:$F,4,0),"")</f>
        <v>919.43</v>
      </c>
      <c r="Q1555" s="20">
        <f>IFERROR(VLOOKUP(F1555,Sheet2!$A:$F,5,0),"")</f>
        <v>948.3</v>
      </c>
      <c r="R1555" s="20">
        <f>IFERROR(VLOOKUP(F1555,Sheet2!$A:$F,6,0),"")</f>
        <v>1030.25</v>
      </c>
      <c r="S1555" s="48">
        <f t="shared" si="315"/>
        <v>257440.4</v>
      </c>
      <c r="T1555" s="48">
        <f t="shared" si="316"/>
        <v>0</v>
      </c>
      <c r="U1555" s="48">
        <f t="shared" si="317"/>
        <v>0</v>
      </c>
      <c r="V1555" s="48">
        <f t="shared" si="318"/>
        <v>257440.4</v>
      </c>
      <c r="W1555" s="48">
        <f t="shared" si="319"/>
        <v>134820</v>
      </c>
      <c r="X1555" s="48">
        <f t="shared" si="320"/>
        <v>1890</v>
      </c>
      <c r="Y1555" s="48">
        <f t="shared" si="321"/>
        <v>3941.5040000000004</v>
      </c>
      <c r="Z1555" s="48">
        <f t="shared" si="322"/>
        <v>394.15040000000005</v>
      </c>
      <c r="AA1555" s="48">
        <f t="shared" si="323"/>
        <v>3984.8605440000001</v>
      </c>
      <c r="AB1555" s="42">
        <f t="shared" si="324"/>
        <v>402470.91494400002</v>
      </c>
    </row>
    <row r="1556" spans="1:28" x14ac:dyDescent="0.25">
      <c r="A1556" s="41">
        <v>45435</v>
      </c>
      <c r="B1556" s="44" t="str">
        <f t="shared" si="313"/>
        <v>May</v>
      </c>
      <c r="C1556" s="16" t="s">
        <v>53</v>
      </c>
      <c r="D1556" s="16"/>
      <c r="E1556" s="16" t="s">
        <v>92</v>
      </c>
      <c r="F1556" s="16" t="s">
        <v>219</v>
      </c>
      <c r="G1556" s="20" t="str">
        <f>IFERROR(VLOOKUP(F1556,Sheet2!A:F,2,0),"")</f>
        <v>Club Whiskey</v>
      </c>
      <c r="H1556" s="44">
        <f>IFERROR(VLOOKUP(F1556,Sheet2!A:G,7,0),"")</f>
        <v>65</v>
      </c>
      <c r="I1556" s="56">
        <f t="shared" si="325"/>
        <v>1170</v>
      </c>
      <c r="J1556" s="17">
        <v>145</v>
      </c>
      <c r="K1556" s="21">
        <v>0</v>
      </c>
      <c r="L1556" s="21">
        <v>100</v>
      </c>
      <c r="M1556" s="21">
        <v>100</v>
      </c>
      <c r="N1556" s="19">
        <f t="shared" si="314"/>
        <v>200</v>
      </c>
      <c r="O1556" s="20">
        <v>1</v>
      </c>
      <c r="P1556" s="20">
        <f>IFERROR(VLOOKUP(F1556,Sheet2!$A:$F,4,0),"")</f>
        <v>1160.02</v>
      </c>
      <c r="Q1556" s="20">
        <f>IFERROR(VLOOKUP(F1556,Sheet2!$A:$F,5,0),"")</f>
        <v>1188.9000000000001</v>
      </c>
      <c r="R1556" s="20">
        <f>IFERROR(VLOOKUP(F1556,Sheet2!$A:$F,6,0),"")</f>
        <v>1270.83</v>
      </c>
      <c r="S1556" s="48">
        <f t="shared" si="315"/>
        <v>0</v>
      </c>
      <c r="T1556" s="48">
        <f t="shared" si="316"/>
        <v>118890.00000000001</v>
      </c>
      <c r="U1556" s="48">
        <f t="shared" si="317"/>
        <v>127083</v>
      </c>
      <c r="V1556" s="48">
        <f t="shared" si="318"/>
        <v>245973</v>
      </c>
      <c r="W1556" s="48">
        <f t="shared" si="319"/>
        <v>125190</v>
      </c>
      <c r="X1556" s="48">
        <f t="shared" si="320"/>
        <v>1755</v>
      </c>
      <c r="Y1556" s="48">
        <f t="shared" si="321"/>
        <v>3729.1800000000003</v>
      </c>
      <c r="Z1556" s="48">
        <f t="shared" si="322"/>
        <v>372.91800000000006</v>
      </c>
      <c r="AA1556" s="48">
        <f t="shared" si="323"/>
        <v>3770.2009800000001</v>
      </c>
      <c r="AB1556" s="42">
        <f t="shared" si="324"/>
        <v>380790.29898000002</v>
      </c>
    </row>
    <row r="1557" spans="1:28" x14ac:dyDescent="0.25">
      <c r="A1557" s="41">
        <v>45435</v>
      </c>
      <c r="B1557" s="44" t="str">
        <f t="shared" si="313"/>
        <v>May</v>
      </c>
      <c r="C1557" s="16" t="s">
        <v>3</v>
      </c>
      <c r="D1557" s="16"/>
      <c r="E1557" s="16" t="s">
        <v>103</v>
      </c>
      <c r="F1557" s="16" t="s">
        <v>217</v>
      </c>
      <c r="G1557" s="20" t="str">
        <f>IFERROR(VLOOKUP(F1557,Sheet2!A:F,2,0),"")</f>
        <v>Dollar Rum</v>
      </c>
      <c r="H1557" s="44">
        <f>IFERROR(VLOOKUP(F1557,Sheet2!A:G,7,0),"")</f>
        <v>65</v>
      </c>
      <c r="I1557" s="56">
        <f t="shared" si="325"/>
        <v>3510</v>
      </c>
      <c r="J1557" s="17">
        <v>337</v>
      </c>
      <c r="K1557" s="21">
        <v>400</v>
      </c>
      <c r="L1557" s="21">
        <v>100</v>
      </c>
      <c r="M1557" s="21">
        <v>100</v>
      </c>
      <c r="N1557" s="19">
        <f t="shared" si="314"/>
        <v>600</v>
      </c>
      <c r="O1557" s="20">
        <v>1</v>
      </c>
      <c r="P1557" s="20">
        <f>IFERROR(VLOOKUP(F1557,Sheet2!$A:$F,4,0),"")</f>
        <v>1161.27</v>
      </c>
      <c r="Q1557" s="20">
        <f>IFERROR(VLOOKUP(F1557,Sheet2!$A:$F,5,0),"")</f>
        <v>1190.1300000000001</v>
      </c>
      <c r="R1557" s="20">
        <f>IFERROR(VLOOKUP(F1557,Sheet2!$A:$F,6,0),"")</f>
        <v>1272.08</v>
      </c>
      <c r="S1557" s="48">
        <f t="shared" si="315"/>
        <v>464508</v>
      </c>
      <c r="T1557" s="48">
        <f t="shared" si="316"/>
        <v>119013.00000000001</v>
      </c>
      <c r="U1557" s="48">
        <f t="shared" si="317"/>
        <v>127208</v>
      </c>
      <c r="V1557" s="48">
        <f t="shared" si="318"/>
        <v>710729</v>
      </c>
      <c r="W1557" s="48">
        <f t="shared" si="319"/>
        <v>375570</v>
      </c>
      <c r="X1557" s="48">
        <f t="shared" si="320"/>
        <v>5265</v>
      </c>
      <c r="Y1557" s="48">
        <f t="shared" si="321"/>
        <v>10915.64</v>
      </c>
      <c r="Z1557" s="48">
        <f t="shared" si="322"/>
        <v>1091.5640000000001</v>
      </c>
      <c r="AA1557" s="48">
        <f t="shared" si="323"/>
        <v>11035.712039999999</v>
      </c>
      <c r="AB1557" s="42">
        <f t="shared" si="324"/>
        <v>1114606.9160399998</v>
      </c>
    </row>
    <row r="1558" spans="1:28" x14ac:dyDescent="0.25">
      <c r="A1558" s="41">
        <v>45435</v>
      </c>
      <c r="B1558" s="44" t="str">
        <f t="shared" si="313"/>
        <v>May</v>
      </c>
      <c r="C1558" s="16" t="s">
        <v>3</v>
      </c>
      <c r="D1558" s="16"/>
      <c r="E1558" s="16" t="s">
        <v>121</v>
      </c>
      <c r="F1558" s="16" t="s">
        <v>221</v>
      </c>
      <c r="G1558" s="20" t="str">
        <f>IFERROR(VLOOKUP(F1558,Sheet2!A:F,2,0),"")</f>
        <v>Jugni Apple Vodka</v>
      </c>
      <c r="H1558" s="44">
        <f>IFERROR(VLOOKUP(F1558,Sheet2!A:G,7,0),"")</f>
        <v>50</v>
      </c>
      <c r="I1558" s="56">
        <f t="shared" si="325"/>
        <v>1575</v>
      </c>
      <c r="J1558" s="17">
        <v>338</v>
      </c>
      <c r="K1558" s="21">
        <v>150</v>
      </c>
      <c r="L1558" s="21">
        <v>150</v>
      </c>
      <c r="M1558" s="21">
        <v>50</v>
      </c>
      <c r="N1558" s="19">
        <f t="shared" si="314"/>
        <v>350</v>
      </c>
      <c r="O1558" s="20">
        <v>1</v>
      </c>
      <c r="P1558" s="20">
        <f>IFERROR(VLOOKUP(F1558,Sheet2!$A:$F,4,0),"")</f>
        <v>919.43</v>
      </c>
      <c r="Q1558" s="20">
        <f>IFERROR(VLOOKUP(F1558,Sheet2!$A:$F,5,0),"")</f>
        <v>948.3</v>
      </c>
      <c r="R1558" s="20">
        <f>IFERROR(VLOOKUP(F1558,Sheet2!$A:$F,6,0),"")</f>
        <v>1030.25</v>
      </c>
      <c r="S1558" s="48">
        <f t="shared" si="315"/>
        <v>137914.5</v>
      </c>
      <c r="T1558" s="48">
        <f t="shared" si="316"/>
        <v>142245</v>
      </c>
      <c r="U1558" s="48">
        <f t="shared" si="317"/>
        <v>51512.5</v>
      </c>
      <c r="V1558" s="48">
        <f t="shared" si="318"/>
        <v>331672</v>
      </c>
      <c r="W1558" s="48">
        <f t="shared" si="319"/>
        <v>168525</v>
      </c>
      <c r="X1558" s="48">
        <f t="shared" si="320"/>
        <v>2362.5</v>
      </c>
      <c r="Y1558" s="48">
        <f t="shared" si="321"/>
        <v>5025.5950000000003</v>
      </c>
      <c r="Z1558" s="48">
        <f t="shared" si="322"/>
        <v>502.55950000000007</v>
      </c>
      <c r="AA1558" s="48">
        <f t="shared" si="323"/>
        <v>5080.8765449999992</v>
      </c>
      <c r="AB1558" s="42">
        <f t="shared" si="324"/>
        <v>513168.53104499995</v>
      </c>
    </row>
    <row r="1559" spans="1:28" x14ac:dyDescent="0.25">
      <c r="A1559" s="41">
        <v>45435</v>
      </c>
      <c r="B1559" s="44" t="str">
        <f t="shared" si="313"/>
        <v>May</v>
      </c>
      <c r="C1559" s="16" t="s">
        <v>3</v>
      </c>
      <c r="D1559" s="16"/>
      <c r="E1559" s="16" t="s">
        <v>121</v>
      </c>
      <c r="F1559" s="16" t="s">
        <v>216</v>
      </c>
      <c r="G1559" s="20" t="str">
        <f>IFERROR(VLOOKUP(F1559,Sheet2!A:F,2,0),"")</f>
        <v>Jugni Saunfi</v>
      </c>
      <c r="H1559" s="44">
        <f>IFERROR(VLOOKUP(F1559,Sheet2!A:G,7,0),"")</f>
        <v>50</v>
      </c>
      <c r="I1559" s="56">
        <f t="shared" si="325"/>
        <v>1125</v>
      </c>
      <c r="J1559" s="17">
        <v>338</v>
      </c>
      <c r="K1559" s="21">
        <v>250</v>
      </c>
      <c r="L1559" s="21">
        <v>0</v>
      </c>
      <c r="M1559" s="21">
        <v>0</v>
      </c>
      <c r="N1559" s="19">
        <f t="shared" si="314"/>
        <v>250</v>
      </c>
      <c r="O1559" s="20">
        <v>1</v>
      </c>
      <c r="P1559" s="20">
        <f>IFERROR(VLOOKUP(F1559,Sheet2!$A:$F,4,0),"")</f>
        <v>919.43</v>
      </c>
      <c r="Q1559" s="20">
        <f>IFERROR(VLOOKUP(F1559,Sheet2!$A:$F,5,0),"")</f>
        <v>948.3</v>
      </c>
      <c r="R1559" s="20">
        <f>IFERROR(VLOOKUP(F1559,Sheet2!$A:$F,6,0),"")</f>
        <v>1030.25</v>
      </c>
      <c r="S1559" s="48">
        <f t="shared" si="315"/>
        <v>229857.5</v>
      </c>
      <c r="T1559" s="48">
        <f t="shared" si="316"/>
        <v>0</v>
      </c>
      <c r="U1559" s="48">
        <f t="shared" si="317"/>
        <v>0</v>
      </c>
      <c r="V1559" s="48">
        <f t="shared" si="318"/>
        <v>229857.5</v>
      </c>
      <c r="W1559" s="48">
        <f t="shared" si="319"/>
        <v>120375</v>
      </c>
      <c r="X1559" s="48">
        <f t="shared" si="320"/>
        <v>1687.5</v>
      </c>
      <c r="Y1559" s="48">
        <f t="shared" si="321"/>
        <v>3519.2000000000003</v>
      </c>
      <c r="Z1559" s="48">
        <f t="shared" si="322"/>
        <v>351.92000000000007</v>
      </c>
      <c r="AA1559" s="48">
        <f t="shared" si="323"/>
        <v>3557.9112</v>
      </c>
      <c r="AB1559" s="42">
        <f t="shared" si="324"/>
        <v>359349.03119999997</v>
      </c>
    </row>
    <row r="1560" spans="1:28" x14ac:dyDescent="0.25">
      <c r="A1560" s="41">
        <v>45435</v>
      </c>
      <c r="B1560" s="44" t="str">
        <f t="shared" si="313"/>
        <v>May</v>
      </c>
      <c r="C1560" s="16" t="s">
        <v>3</v>
      </c>
      <c r="D1560" s="16"/>
      <c r="E1560" s="16" t="s">
        <v>47</v>
      </c>
      <c r="F1560" s="16" t="s">
        <v>220</v>
      </c>
      <c r="G1560" s="20" t="str">
        <f>IFERROR(VLOOKUP(F1560,Sheet2!A:F,2,0),"")</f>
        <v>Dollar Cinnamon</v>
      </c>
      <c r="H1560" s="44">
        <f>IFERROR(VLOOKUP(F1560,Sheet2!A:G,7,0),"")</f>
        <v>50</v>
      </c>
      <c r="I1560" s="56">
        <f t="shared" si="325"/>
        <v>1350</v>
      </c>
      <c r="J1560" s="17">
        <v>339</v>
      </c>
      <c r="K1560" s="21">
        <v>75</v>
      </c>
      <c r="L1560" s="21">
        <v>125</v>
      </c>
      <c r="M1560" s="21">
        <v>100</v>
      </c>
      <c r="N1560" s="19">
        <f t="shared" si="314"/>
        <v>300</v>
      </c>
      <c r="O1560" s="20">
        <v>1</v>
      </c>
      <c r="P1560" s="20">
        <f>IFERROR(VLOOKUP(F1560,Sheet2!$A:$F,4,0),"")</f>
        <v>919.43</v>
      </c>
      <c r="Q1560" s="20">
        <f>IFERROR(VLOOKUP(F1560,Sheet2!$A:$F,5,0),"")</f>
        <v>948.3</v>
      </c>
      <c r="R1560" s="20">
        <f>IFERROR(VLOOKUP(F1560,Sheet2!$A:$F,6,0),"")</f>
        <v>1030.25</v>
      </c>
      <c r="S1560" s="48">
        <f t="shared" si="315"/>
        <v>68957.25</v>
      </c>
      <c r="T1560" s="48">
        <f t="shared" si="316"/>
        <v>118537.5</v>
      </c>
      <c r="U1560" s="48">
        <f t="shared" si="317"/>
        <v>103025</v>
      </c>
      <c r="V1560" s="48">
        <f t="shared" si="318"/>
        <v>290519.75</v>
      </c>
      <c r="W1560" s="48">
        <f t="shared" si="319"/>
        <v>144450</v>
      </c>
      <c r="X1560" s="48">
        <f t="shared" si="320"/>
        <v>2025</v>
      </c>
      <c r="Y1560" s="48">
        <f t="shared" si="321"/>
        <v>4369.9475000000002</v>
      </c>
      <c r="Z1560" s="48">
        <f t="shared" si="322"/>
        <v>436.99475000000007</v>
      </c>
      <c r="AA1560" s="48">
        <f t="shared" si="323"/>
        <v>4418.0169225</v>
      </c>
      <c r="AB1560" s="42">
        <f t="shared" si="324"/>
        <v>446219.70917250001</v>
      </c>
    </row>
    <row r="1561" spans="1:28" x14ac:dyDescent="0.25">
      <c r="A1561" s="41">
        <v>45435</v>
      </c>
      <c r="B1561" s="44" t="str">
        <f t="shared" si="313"/>
        <v>May</v>
      </c>
      <c r="C1561" s="16" t="s">
        <v>3</v>
      </c>
      <c r="D1561" s="16"/>
      <c r="E1561" s="16" t="s">
        <v>34</v>
      </c>
      <c r="F1561" s="16" t="s">
        <v>220</v>
      </c>
      <c r="G1561" s="20" t="str">
        <f>IFERROR(VLOOKUP(F1561,Sheet2!A:F,2,0),"")</f>
        <v>Dollar Cinnamon</v>
      </c>
      <c r="H1561" s="44">
        <f>IFERROR(VLOOKUP(F1561,Sheet2!A:G,7,0),"")</f>
        <v>50</v>
      </c>
      <c r="I1561" s="56">
        <f t="shared" si="325"/>
        <v>1350</v>
      </c>
      <c r="J1561" s="17">
        <v>340</v>
      </c>
      <c r="K1561" s="21">
        <v>75</v>
      </c>
      <c r="L1561" s="21">
        <v>125</v>
      </c>
      <c r="M1561" s="21">
        <v>100</v>
      </c>
      <c r="N1561" s="19">
        <f t="shared" si="314"/>
        <v>300</v>
      </c>
      <c r="O1561" s="20">
        <v>1</v>
      </c>
      <c r="P1561" s="20">
        <f>IFERROR(VLOOKUP(F1561,Sheet2!$A:$F,4,0),"")</f>
        <v>919.43</v>
      </c>
      <c r="Q1561" s="20">
        <f>IFERROR(VLOOKUP(F1561,Sheet2!$A:$F,5,0),"")</f>
        <v>948.3</v>
      </c>
      <c r="R1561" s="20">
        <f>IFERROR(VLOOKUP(F1561,Sheet2!$A:$F,6,0),"")</f>
        <v>1030.25</v>
      </c>
      <c r="S1561" s="48">
        <f t="shared" si="315"/>
        <v>68957.25</v>
      </c>
      <c r="T1561" s="48">
        <f t="shared" si="316"/>
        <v>118537.5</v>
      </c>
      <c r="U1561" s="48">
        <f t="shared" si="317"/>
        <v>103025</v>
      </c>
      <c r="V1561" s="48">
        <f t="shared" si="318"/>
        <v>290519.75</v>
      </c>
      <c r="W1561" s="48">
        <f t="shared" si="319"/>
        <v>144450</v>
      </c>
      <c r="X1561" s="48">
        <f t="shared" si="320"/>
        <v>2025</v>
      </c>
      <c r="Y1561" s="48">
        <f t="shared" si="321"/>
        <v>4369.9475000000002</v>
      </c>
      <c r="Z1561" s="48">
        <f t="shared" si="322"/>
        <v>436.99475000000007</v>
      </c>
      <c r="AA1561" s="48">
        <f t="shared" si="323"/>
        <v>4418.0169225</v>
      </c>
      <c r="AB1561" s="42">
        <f t="shared" si="324"/>
        <v>446219.70917250001</v>
      </c>
    </row>
    <row r="1562" spans="1:28" x14ac:dyDescent="0.25">
      <c r="A1562" s="41">
        <v>45435</v>
      </c>
      <c r="B1562" s="44" t="str">
        <f t="shared" si="313"/>
        <v>May</v>
      </c>
      <c r="C1562" s="16" t="s">
        <v>3</v>
      </c>
      <c r="D1562" s="16"/>
      <c r="E1562" s="16" t="s">
        <v>16</v>
      </c>
      <c r="F1562" s="16" t="s">
        <v>217</v>
      </c>
      <c r="G1562" s="20" t="str">
        <f>IFERROR(VLOOKUP(F1562,Sheet2!A:F,2,0),"")</f>
        <v>Dollar Rum</v>
      </c>
      <c r="H1562" s="44">
        <f>IFERROR(VLOOKUP(F1562,Sheet2!A:G,7,0),"")</f>
        <v>65</v>
      </c>
      <c r="I1562" s="56">
        <f t="shared" si="325"/>
        <v>1755</v>
      </c>
      <c r="J1562" s="17">
        <v>341</v>
      </c>
      <c r="K1562" s="21">
        <v>250</v>
      </c>
      <c r="L1562" s="21">
        <v>50</v>
      </c>
      <c r="M1562" s="21">
        <v>0</v>
      </c>
      <c r="N1562" s="19">
        <f t="shared" si="314"/>
        <v>300</v>
      </c>
      <c r="O1562" s="20">
        <v>1</v>
      </c>
      <c r="P1562" s="20">
        <f>IFERROR(VLOOKUP(F1562,Sheet2!$A:$F,4,0),"")</f>
        <v>1161.27</v>
      </c>
      <c r="Q1562" s="20">
        <f>IFERROR(VLOOKUP(F1562,Sheet2!$A:$F,5,0),"")</f>
        <v>1190.1300000000001</v>
      </c>
      <c r="R1562" s="20">
        <f>IFERROR(VLOOKUP(F1562,Sheet2!$A:$F,6,0),"")</f>
        <v>1272.08</v>
      </c>
      <c r="S1562" s="48">
        <f t="shared" si="315"/>
        <v>290317.5</v>
      </c>
      <c r="T1562" s="48">
        <f t="shared" si="316"/>
        <v>59506.500000000007</v>
      </c>
      <c r="U1562" s="48">
        <f t="shared" si="317"/>
        <v>0</v>
      </c>
      <c r="V1562" s="48">
        <f t="shared" si="318"/>
        <v>349824</v>
      </c>
      <c r="W1562" s="48">
        <f t="shared" si="319"/>
        <v>187785</v>
      </c>
      <c r="X1562" s="48">
        <f t="shared" si="320"/>
        <v>2632.5</v>
      </c>
      <c r="Y1562" s="48">
        <f t="shared" si="321"/>
        <v>5402.415</v>
      </c>
      <c r="Z1562" s="48">
        <f t="shared" si="322"/>
        <v>540.24149999999997</v>
      </c>
      <c r="AA1562" s="48">
        <f t="shared" si="323"/>
        <v>5461.8415650000006</v>
      </c>
      <c r="AB1562" s="42">
        <f t="shared" si="324"/>
        <v>551645.99806500005</v>
      </c>
    </row>
    <row r="1563" spans="1:28" x14ac:dyDescent="0.25">
      <c r="A1563" s="41">
        <v>45435</v>
      </c>
      <c r="B1563" s="44" t="str">
        <f t="shared" si="313"/>
        <v>May</v>
      </c>
      <c r="C1563" s="16" t="s">
        <v>3</v>
      </c>
      <c r="D1563" s="16"/>
      <c r="E1563" s="16" t="s">
        <v>173</v>
      </c>
      <c r="F1563" s="16" t="s">
        <v>217</v>
      </c>
      <c r="G1563" s="20" t="str">
        <f>IFERROR(VLOOKUP(F1563,Sheet2!A:F,2,0),"")</f>
        <v>Dollar Rum</v>
      </c>
      <c r="H1563" s="44">
        <f>IFERROR(VLOOKUP(F1563,Sheet2!A:G,7,0),"")</f>
        <v>65</v>
      </c>
      <c r="I1563" s="56">
        <f t="shared" si="325"/>
        <v>1755</v>
      </c>
      <c r="J1563" s="17">
        <v>342</v>
      </c>
      <c r="K1563" s="21">
        <v>100</v>
      </c>
      <c r="L1563" s="21">
        <v>100</v>
      </c>
      <c r="M1563" s="21">
        <v>100</v>
      </c>
      <c r="N1563" s="19">
        <f t="shared" si="314"/>
        <v>300</v>
      </c>
      <c r="O1563" s="20">
        <v>1</v>
      </c>
      <c r="P1563" s="20">
        <f>IFERROR(VLOOKUP(F1563,Sheet2!$A:$F,4,0),"")</f>
        <v>1161.27</v>
      </c>
      <c r="Q1563" s="20">
        <f>IFERROR(VLOOKUP(F1563,Sheet2!$A:$F,5,0),"")</f>
        <v>1190.1300000000001</v>
      </c>
      <c r="R1563" s="20">
        <f>IFERROR(VLOOKUP(F1563,Sheet2!$A:$F,6,0),"")</f>
        <v>1272.08</v>
      </c>
      <c r="S1563" s="48">
        <f t="shared" si="315"/>
        <v>116127</v>
      </c>
      <c r="T1563" s="48">
        <f t="shared" si="316"/>
        <v>119013.00000000001</v>
      </c>
      <c r="U1563" s="48">
        <f t="shared" si="317"/>
        <v>127208</v>
      </c>
      <c r="V1563" s="48">
        <f t="shared" si="318"/>
        <v>362348</v>
      </c>
      <c r="W1563" s="48">
        <f t="shared" si="319"/>
        <v>187785</v>
      </c>
      <c r="X1563" s="48">
        <f t="shared" si="320"/>
        <v>2632.5</v>
      </c>
      <c r="Y1563" s="48">
        <f t="shared" si="321"/>
        <v>5527.6549999999997</v>
      </c>
      <c r="Z1563" s="48">
        <f t="shared" si="322"/>
        <v>552.76549999999997</v>
      </c>
      <c r="AA1563" s="48">
        <f t="shared" si="323"/>
        <v>5588.4592050000001</v>
      </c>
      <c r="AB1563" s="42">
        <f t="shared" si="324"/>
        <v>564434.37970499997</v>
      </c>
    </row>
    <row r="1564" spans="1:28" x14ac:dyDescent="0.25">
      <c r="A1564" s="41">
        <v>45435</v>
      </c>
      <c r="B1564" s="44" t="str">
        <f t="shared" si="313"/>
        <v>May</v>
      </c>
      <c r="C1564" s="16" t="s">
        <v>3</v>
      </c>
      <c r="D1564" s="16"/>
      <c r="E1564" s="16" t="s">
        <v>49</v>
      </c>
      <c r="F1564" s="16" t="s">
        <v>217</v>
      </c>
      <c r="G1564" s="20" t="str">
        <f>IFERROR(VLOOKUP(F1564,Sheet2!A:F,2,0),"")</f>
        <v>Dollar Rum</v>
      </c>
      <c r="H1564" s="44">
        <f>IFERROR(VLOOKUP(F1564,Sheet2!A:G,7,0),"")</f>
        <v>65</v>
      </c>
      <c r="I1564" s="56">
        <f t="shared" si="325"/>
        <v>1755</v>
      </c>
      <c r="J1564" s="17">
        <v>343</v>
      </c>
      <c r="K1564" s="21">
        <v>100</v>
      </c>
      <c r="L1564" s="21">
        <v>100</v>
      </c>
      <c r="M1564" s="21">
        <v>100</v>
      </c>
      <c r="N1564" s="19">
        <f t="shared" si="314"/>
        <v>300</v>
      </c>
      <c r="O1564" s="20">
        <v>1</v>
      </c>
      <c r="P1564" s="20">
        <f>IFERROR(VLOOKUP(F1564,Sheet2!$A:$F,4,0),"")</f>
        <v>1161.27</v>
      </c>
      <c r="Q1564" s="20">
        <f>IFERROR(VLOOKUP(F1564,Sheet2!$A:$F,5,0),"")</f>
        <v>1190.1300000000001</v>
      </c>
      <c r="R1564" s="20">
        <f>IFERROR(VLOOKUP(F1564,Sheet2!$A:$F,6,0),"")</f>
        <v>1272.08</v>
      </c>
      <c r="S1564" s="48">
        <f t="shared" si="315"/>
        <v>116127</v>
      </c>
      <c r="T1564" s="48">
        <f t="shared" si="316"/>
        <v>119013.00000000001</v>
      </c>
      <c r="U1564" s="48">
        <f t="shared" si="317"/>
        <v>127208</v>
      </c>
      <c r="V1564" s="48">
        <f t="shared" si="318"/>
        <v>362348</v>
      </c>
      <c r="W1564" s="48">
        <f t="shared" si="319"/>
        <v>187785</v>
      </c>
      <c r="X1564" s="48">
        <f t="shared" si="320"/>
        <v>2632.5</v>
      </c>
      <c r="Y1564" s="48">
        <f t="shared" si="321"/>
        <v>5527.6549999999997</v>
      </c>
      <c r="Z1564" s="48">
        <f t="shared" si="322"/>
        <v>552.76549999999997</v>
      </c>
      <c r="AA1564" s="48">
        <f t="shared" si="323"/>
        <v>5588.4592050000001</v>
      </c>
      <c r="AB1564" s="42">
        <f t="shared" si="324"/>
        <v>564434.37970499997</v>
      </c>
    </row>
    <row r="1565" spans="1:28" x14ac:dyDescent="0.25">
      <c r="A1565" s="41">
        <v>45435</v>
      </c>
      <c r="B1565" s="44" t="str">
        <f t="shared" si="313"/>
        <v>May</v>
      </c>
      <c r="C1565" s="16" t="s">
        <v>3</v>
      </c>
      <c r="D1565" s="16"/>
      <c r="E1565" s="16" t="s">
        <v>180</v>
      </c>
      <c r="F1565" s="16" t="s">
        <v>216</v>
      </c>
      <c r="G1565" s="20" t="str">
        <f>IFERROR(VLOOKUP(F1565,Sheet2!A:F,2,0),"")</f>
        <v>Jugni Saunfi</v>
      </c>
      <c r="H1565" s="44">
        <f>IFERROR(VLOOKUP(F1565,Sheet2!A:G,7,0),"")</f>
        <v>50</v>
      </c>
      <c r="I1565" s="56">
        <f t="shared" si="325"/>
        <v>2835</v>
      </c>
      <c r="J1565" s="17">
        <v>344</v>
      </c>
      <c r="K1565" s="21">
        <v>250</v>
      </c>
      <c r="L1565" s="21">
        <v>275</v>
      </c>
      <c r="M1565" s="21">
        <v>105</v>
      </c>
      <c r="N1565" s="19">
        <f t="shared" si="314"/>
        <v>630</v>
      </c>
      <c r="O1565" s="20">
        <v>1</v>
      </c>
      <c r="P1565" s="20">
        <f>IFERROR(VLOOKUP(F1565,Sheet2!$A:$F,4,0),"")</f>
        <v>919.43</v>
      </c>
      <c r="Q1565" s="20">
        <f>IFERROR(VLOOKUP(F1565,Sheet2!$A:$F,5,0),"")</f>
        <v>948.3</v>
      </c>
      <c r="R1565" s="20">
        <f>IFERROR(VLOOKUP(F1565,Sheet2!$A:$F,6,0),"")</f>
        <v>1030.25</v>
      </c>
      <c r="S1565" s="48">
        <f t="shared" si="315"/>
        <v>229857.5</v>
      </c>
      <c r="T1565" s="48">
        <f t="shared" si="316"/>
        <v>260782.5</v>
      </c>
      <c r="U1565" s="48">
        <f t="shared" si="317"/>
        <v>108176.25</v>
      </c>
      <c r="V1565" s="48">
        <f t="shared" si="318"/>
        <v>598816.25</v>
      </c>
      <c r="W1565" s="48">
        <f t="shared" si="319"/>
        <v>303345</v>
      </c>
      <c r="X1565" s="48">
        <f t="shared" si="320"/>
        <v>4252.5</v>
      </c>
      <c r="Y1565" s="48">
        <f t="shared" si="321"/>
        <v>9064.1375000000007</v>
      </c>
      <c r="Z1565" s="48">
        <f t="shared" si="322"/>
        <v>906.41375000000016</v>
      </c>
      <c r="AA1565" s="48">
        <f t="shared" si="323"/>
        <v>9163.8430124999995</v>
      </c>
      <c r="AB1565" s="42">
        <f t="shared" si="324"/>
        <v>925548.14426249987</v>
      </c>
    </row>
    <row r="1566" spans="1:28" x14ac:dyDescent="0.25">
      <c r="A1566" s="41">
        <v>45435</v>
      </c>
      <c r="B1566" s="44" t="str">
        <f t="shared" si="313"/>
        <v>May</v>
      </c>
      <c r="C1566" s="16" t="s">
        <v>3</v>
      </c>
      <c r="D1566" s="16"/>
      <c r="E1566" s="16" t="s">
        <v>180</v>
      </c>
      <c r="F1566" s="16" t="s">
        <v>216</v>
      </c>
      <c r="G1566" s="20" t="str">
        <f>IFERROR(VLOOKUP(F1566,Sheet2!A:F,2,0),"")</f>
        <v>Jugni Saunfi</v>
      </c>
      <c r="H1566" s="44">
        <f>IFERROR(VLOOKUP(F1566,Sheet2!A:G,7,0),"")</f>
        <v>50</v>
      </c>
      <c r="I1566" s="56">
        <f t="shared" si="325"/>
        <v>2565</v>
      </c>
      <c r="J1566" s="17">
        <v>345</v>
      </c>
      <c r="K1566" s="21">
        <v>250</v>
      </c>
      <c r="L1566" s="21">
        <v>200</v>
      </c>
      <c r="M1566" s="21">
        <v>120</v>
      </c>
      <c r="N1566" s="19">
        <f t="shared" si="314"/>
        <v>570</v>
      </c>
      <c r="O1566" s="20">
        <v>1</v>
      </c>
      <c r="P1566" s="20">
        <f>IFERROR(VLOOKUP(F1566,Sheet2!$A:$F,4,0),"")</f>
        <v>919.43</v>
      </c>
      <c r="Q1566" s="20">
        <f>IFERROR(VLOOKUP(F1566,Sheet2!$A:$F,5,0),"")</f>
        <v>948.3</v>
      </c>
      <c r="R1566" s="20">
        <f>IFERROR(VLOOKUP(F1566,Sheet2!$A:$F,6,0),"")</f>
        <v>1030.25</v>
      </c>
      <c r="S1566" s="48">
        <f t="shared" si="315"/>
        <v>229857.5</v>
      </c>
      <c r="T1566" s="48">
        <f t="shared" si="316"/>
        <v>189660</v>
      </c>
      <c r="U1566" s="48">
        <f t="shared" si="317"/>
        <v>123630</v>
      </c>
      <c r="V1566" s="48">
        <f t="shared" si="318"/>
        <v>543147.5</v>
      </c>
      <c r="W1566" s="48">
        <f t="shared" si="319"/>
        <v>274455</v>
      </c>
      <c r="X1566" s="48">
        <f t="shared" si="320"/>
        <v>3847.5</v>
      </c>
      <c r="Y1566" s="48">
        <f t="shared" si="321"/>
        <v>8214.5</v>
      </c>
      <c r="Z1566" s="48">
        <f t="shared" si="322"/>
        <v>821.45</v>
      </c>
      <c r="AA1566" s="48">
        <f t="shared" si="323"/>
        <v>8304.8595000000005</v>
      </c>
      <c r="AB1566" s="42">
        <f t="shared" si="324"/>
        <v>838790.80949999997</v>
      </c>
    </row>
    <row r="1567" spans="1:28" x14ac:dyDescent="0.25">
      <c r="A1567" s="41">
        <v>45435</v>
      </c>
      <c r="B1567" s="44" t="str">
        <f t="shared" si="313"/>
        <v>May</v>
      </c>
      <c r="C1567" s="16" t="s">
        <v>3</v>
      </c>
      <c r="D1567" s="16"/>
      <c r="E1567" s="16" t="s">
        <v>72</v>
      </c>
      <c r="F1567" s="16" t="s">
        <v>220</v>
      </c>
      <c r="G1567" s="20" t="str">
        <f>IFERROR(VLOOKUP(F1567,Sheet2!A:F,2,0),"")</f>
        <v>Dollar Cinnamon</v>
      </c>
      <c r="H1567" s="44">
        <f>IFERROR(VLOOKUP(F1567,Sheet2!A:G,7,0),"")</f>
        <v>50</v>
      </c>
      <c r="I1567" s="56">
        <f t="shared" si="325"/>
        <v>225</v>
      </c>
      <c r="J1567" s="17">
        <v>346</v>
      </c>
      <c r="K1567" s="21">
        <v>25</v>
      </c>
      <c r="L1567" s="21">
        <v>25</v>
      </c>
      <c r="M1567" s="21">
        <v>0</v>
      </c>
      <c r="N1567" s="19">
        <f t="shared" si="314"/>
        <v>50</v>
      </c>
      <c r="O1567" s="20">
        <v>1</v>
      </c>
      <c r="P1567" s="20">
        <f>IFERROR(VLOOKUP(F1567,Sheet2!$A:$F,4,0),"")</f>
        <v>919.43</v>
      </c>
      <c r="Q1567" s="20">
        <f>IFERROR(VLOOKUP(F1567,Sheet2!$A:$F,5,0),"")</f>
        <v>948.3</v>
      </c>
      <c r="R1567" s="20">
        <f>IFERROR(VLOOKUP(F1567,Sheet2!$A:$F,6,0),"")</f>
        <v>1030.25</v>
      </c>
      <c r="S1567" s="48">
        <f t="shared" si="315"/>
        <v>22985.75</v>
      </c>
      <c r="T1567" s="48">
        <f t="shared" si="316"/>
        <v>23707.5</v>
      </c>
      <c r="U1567" s="48">
        <f t="shared" si="317"/>
        <v>0</v>
      </c>
      <c r="V1567" s="48">
        <f t="shared" si="318"/>
        <v>46693.25</v>
      </c>
      <c r="W1567" s="48">
        <f t="shared" si="319"/>
        <v>24075</v>
      </c>
      <c r="X1567" s="48">
        <f t="shared" si="320"/>
        <v>337.5</v>
      </c>
      <c r="Y1567" s="48">
        <f t="shared" si="321"/>
        <v>711.0575</v>
      </c>
      <c r="Z1567" s="48">
        <f t="shared" si="322"/>
        <v>71.10575</v>
      </c>
      <c r="AA1567" s="48">
        <f t="shared" si="323"/>
        <v>718.87913249999997</v>
      </c>
      <c r="AB1567" s="42">
        <f t="shared" si="324"/>
        <v>72606.792382500003</v>
      </c>
    </row>
    <row r="1568" spans="1:28" x14ac:dyDescent="0.25">
      <c r="A1568" s="41">
        <v>45435</v>
      </c>
      <c r="B1568" s="44" t="str">
        <f t="shared" si="313"/>
        <v>May</v>
      </c>
      <c r="C1568" s="16" t="s">
        <v>3</v>
      </c>
      <c r="D1568" s="16"/>
      <c r="E1568" s="16" t="s">
        <v>72</v>
      </c>
      <c r="F1568" s="16" t="s">
        <v>221</v>
      </c>
      <c r="G1568" s="20" t="str">
        <f>IFERROR(VLOOKUP(F1568,Sheet2!A:F,2,0),"")</f>
        <v>Jugni Apple Vodka</v>
      </c>
      <c r="H1568" s="44">
        <f>IFERROR(VLOOKUP(F1568,Sheet2!A:G,7,0),"")</f>
        <v>50</v>
      </c>
      <c r="I1568" s="56">
        <f t="shared" si="325"/>
        <v>337.5</v>
      </c>
      <c r="J1568" s="17">
        <v>346</v>
      </c>
      <c r="K1568" s="21">
        <v>0</v>
      </c>
      <c r="L1568" s="21">
        <v>75</v>
      </c>
      <c r="M1568" s="21">
        <v>0</v>
      </c>
      <c r="N1568" s="19">
        <f t="shared" si="314"/>
        <v>75</v>
      </c>
      <c r="O1568" s="20">
        <v>1</v>
      </c>
      <c r="P1568" s="20">
        <f>IFERROR(VLOOKUP(F1568,Sheet2!$A:$F,4,0),"")</f>
        <v>919.43</v>
      </c>
      <c r="Q1568" s="20">
        <f>IFERROR(VLOOKUP(F1568,Sheet2!$A:$F,5,0),"")</f>
        <v>948.3</v>
      </c>
      <c r="R1568" s="20">
        <f>IFERROR(VLOOKUP(F1568,Sheet2!$A:$F,6,0),"")</f>
        <v>1030.25</v>
      </c>
      <c r="S1568" s="48">
        <f t="shared" si="315"/>
        <v>0</v>
      </c>
      <c r="T1568" s="48">
        <f t="shared" si="316"/>
        <v>71122.5</v>
      </c>
      <c r="U1568" s="48">
        <f t="shared" si="317"/>
        <v>0</v>
      </c>
      <c r="V1568" s="48">
        <f t="shared" si="318"/>
        <v>71122.5</v>
      </c>
      <c r="W1568" s="48">
        <f t="shared" si="319"/>
        <v>36112.5</v>
      </c>
      <c r="X1568" s="48">
        <f t="shared" si="320"/>
        <v>506.25</v>
      </c>
      <c r="Y1568" s="48">
        <f t="shared" si="321"/>
        <v>1077.4124999999999</v>
      </c>
      <c r="Z1568" s="48">
        <f t="shared" si="322"/>
        <v>107.74124999999999</v>
      </c>
      <c r="AA1568" s="48">
        <f t="shared" si="323"/>
        <v>1089.2640375000001</v>
      </c>
      <c r="AB1568" s="42">
        <f t="shared" si="324"/>
        <v>110015.66778750002</v>
      </c>
    </row>
    <row r="1569" spans="1:28" x14ac:dyDescent="0.25">
      <c r="A1569" s="41">
        <v>45435</v>
      </c>
      <c r="B1569" s="44" t="str">
        <f t="shared" si="313"/>
        <v>May</v>
      </c>
      <c r="C1569" s="16" t="s">
        <v>3</v>
      </c>
      <c r="D1569" s="16"/>
      <c r="E1569" s="16" t="s">
        <v>72</v>
      </c>
      <c r="F1569" s="16" t="s">
        <v>216</v>
      </c>
      <c r="G1569" s="20" t="str">
        <f>IFERROR(VLOOKUP(F1569,Sheet2!A:F,2,0),"")</f>
        <v>Jugni Saunfi</v>
      </c>
      <c r="H1569" s="44">
        <f>IFERROR(VLOOKUP(F1569,Sheet2!A:G,7,0),"")</f>
        <v>50</v>
      </c>
      <c r="I1569" s="56">
        <f t="shared" si="325"/>
        <v>652.5</v>
      </c>
      <c r="J1569" s="17">
        <v>346</v>
      </c>
      <c r="K1569" s="21">
        <v>15</v>
      </c>
      <c r="L1569" s="21">
        <v>5</v>
      </c>
      <c r="M1569" s="21">
        <v>125</v>
      </c>
      <c r="N1569" s="19">
        <f t="shared" si="314"/>
        <v>145</v>
      </c>
      <c r="O1569" s="20">
        <v>1</v>
      </c>
      <c r="P1569" s="20">
        <f>IFERROR(VLOOKUP(F1569,Sheet2!$A:$F,4,0),"")</f>
        <v>919.43</v>
      </c>
      <c r="Q1569" s="20">
        <f>IFERROR(VLOOKUP(F1569,Sheet2!$A:$F,5,0),"")</f>
        <v>948.3</v>
      </c>
      <c r="R1569" s="20">
        <f>IFERROR(VLOOKUP(F1569,Sheet2!$A:$F,6,0),"")</f>
        <v>1030.25</v>
      </c>
      <c r="S1569" s="48">
        <f t="shared" si="315"/>
        <v>13791.449999999999</v>
      </c>
      <c r="T1569" s="48">
        <f t="shared" si="316"/>
        <v>4741.5</v>
      </c>
      <c r="U1569" s="48">
        <f t="shared" si="317"/>
        <v>128781.25</v>
      </c>
      <c r="V1569" s="48">
        <f t="shared" si="318"/>
        <v>147314.20000000001</v>
      </c>
      <c r="W1569" s="48">
        <f t="shared" si="319"/>
        <v>69817.5</v>
      </c>
      <c r="X1569" s="48">
        <f t="shared" si="320"/>
        <v>978.75</v>
      </c>
      <c r="Y1569" s="48">
        <f t="shared" si="321"/>
        <v>2181.1045000000004</v>
      </c>
      <c r="Z1569" s="48">
        <f t="shared" si="322"/>
        <v>218.11045000000004</v>
      </c>
      <c r="AA1569" s="48">
        <f t="shared" si="323"/>
        <v>2205.0966495000002</v>
      </c>
      <c r="AB1569" s="42">
        <f t="shared" si="324"/>
        <v>222714.76159949999</v>
      </c>
    </row>
    <row r="1570" spans="1:28" x14ac:dyDescent="0.25">
      <c r="A1570" s="41">
        <v>45435</v>
      </c>
      <c r="B1570" s="44" t="str">
        <f t="shared" si="313"/>
        <v>May</v>
      </c>
      <c r="C1570" s="16" t="s">
        <v>26</v>
      </c>
      <c r="D1570" s="16"/>
      <c r="E1570" s="16" t="s">
        <v>174</v>
      </c>
      <c r="F1570" s="16" t="s">
        <v>213</v>
      </c>
      <c r="G1570" s="20" t="str">
        <f>IFERROR(VLOOKUP(F1570,Sheet2!A:F,2,0),"")</f>
        <v>Malwa</v>
      </c>
      <c r="H1570" s="44">
        <f>IFERROR(VLOOKUP(F1570,Sheet2!A:G,7,0),"")</f>
        <v>50</v>
      </c>
      <c r="I1570" s="56">
        <f t="shared" si="325"/>
        <v>2700</v>
      </c>
      <c r="J1570" s="17">
        <v>187</v>
      </c>
      <c r="K1570" s="21">
        <v>600</v>
      </c>
      <c r="L1570" s="21">
        <v>0</v>
      </c>
      <c r="M1570" s="21">
        <v>0</v>
      </c>
      <c r="N1570" s="19">
        <f t="shared" si="314"/>
        <v>600</v>
      </c>
      <c r="O1570" s="20">
        <v>1</v>
      </c>
      <c r="P1570" s="20">
        <f>IFERROR(VLOOKUP(F1570,Sheet2!$A:$F,4,0),"")</f>
        <v>919.43</v>
      </c>
      <c r="Q1570" s="20">
        <f>IFERROR(VLOOKUP(F1570,Sheet2!$A:$F,5,0),"")</f>
        <v>948.3</v>
      </c>
      <c r="R1570" s="20">
        <f>IFERROR(VLOOKUP(F1570,Sheet2!$A:$F,6,0),"")</f>
        <v>1030.25</v>
      </c>
      <c r="S1570" s="48">
        <f t="shared" si="315"/>
        <v>551658</v>
      </c>
      <c r="T1570" s="48">
        <f t="shared" si="316"/>
        <v>0</v>
      </c>
      <c r="U1570" s="48">
        <f t="shared" si="317"/>
        <v>0</v>
      </c>
      <c r="V1570" s="48">
        <f t="shared" si="318"/>
        <v>551658</v>
      </c>
      <c r="W1570" s="48">
        <f t="shared" si="319"/>
        <v>288900</v>
      </c>
      <c r="X1570" s="48">
        <f t="shared" si="320"/>
        <v>4050</v>
      </c>
      <c r="Y1570" s="48">
        <f t="shared" si="321"/>
        <v>8446.08</v>
      </c>
      <c r="Z1570" s="48">
        <f t="shared" si="322"/>
        <v>844.60800000000006</v>
      </c>
      <c r="AA1570" s="48">
        <f t="shared" si="323"/>
        <v>8538.9868800000004</v>
      </c>
      <c r="AB1570" s="42">
        <f t="shared" si="324"/>
        <v>862437.67487999995</v>
      </c>
    </row>
    <row r="1571" spans="1:28" x14ac:dyDescent="0.25">
      <c r="A1571" s="41">
        <v>45435</v>
      </c>
      <c r="B1571" s="44" t="str">
        <f t="shared" si="313"/>
        <v>May</v>
      </c>
      <c r="C1571" s="16" t="s">
        <v>26</v>
      </c>
      <c r="D1571" s="16"/>
      <c r="E1571" s="16" t="s">
        <v>174</v>
      </c>
      <c r="F1571" s="16" t="s">
        <v>213</v>
      </c>
      <c r="G1571" s="20" t="str">
        <f>IFERROR(VLOOKUP(F1571,Sheet2!A:F,2,0),"")</f>
        <v>Malwa</v>
      </c>
      <c r="H1571" s="44">
        <f>IFERROR(VLOOKUP(F1571,Sheet2!A:G,7,0),"")</f>
        <v>50</v>
      </c>
      <c r="I1571" s="56">
        <f t="shared" si="325"/>
        <v>3600</v>
      </c>
      <c r="J1571" s="17">
        <v>188</v>
      </c>
      <c r="K1571" s="21">
        <v>0</v>
      </c>
      <c r="L1571" s="21">
        <v>400</v>
      </c>
      <c r="M1571" s="21">
        <v>400</v>
      </c>
      <c r="N1571" s="19">
        <f t="shared" si="314"/>
        <v>800</v>
      </c>
      <c r="O1571" s="20">
        <v>1</v>
      </c>
      <c r="P1571" s="20">
        <f>IFERROR(VLOOKUP(F1571,Sheet2!$A:$F,4,0),"")</f>
        <v>919.43</v>
      </c>
      <c r="Q1571" s="20">
        <f>IFERROR(VLOOKUP(F1571,Sheet2!$A:$F,5,0),"")</f>
        <v>948.3</v>
      </c>
      <c r="R1571" s="20">
        <f>IFERROR(VLOOKUP(F1571,Sheet2!$A:$F,6,0),"")</f>
        <v>1030.25</v>
      </c>
      <c r="S1571" s="48">
        <f t="shared" si="315"/>
        <v>0</v>
      </c>
      <c r="T1571" s="48">
        <f t="shared" si="316"/>
        <v>379320</v>
      </c>
      <c r="U1571" s="48">
        <f t="shared" si="317"/>
        <v>412100</v>
      </c>
      <c r="V1571" s="48">
        <f t="shared" si="318"/>
        <v>791420</v>
      </c>
      <c r="W1571" s="48">
        <f t="shared" si="319"/>
        <v>385200</v>
      </c>
      <c r="X1571" s="48">
        <f t="shared" si="320"/>
        <v>5400</v>
      </c>
      <c r="Y1571" s="48">
        <f t="shared" si="321"/>
        <v>11820.2</v>
      </c>
      <c r="Z1571" s="48">
        <f t="shared" si="322"/>
        <v>1182.0200000000002</v>
      </c>
      <c r="AA1571" s="48">
        <f t="shared" si="323"/>
        <v>11950.2222</v>
      </c>
      <c r="AB1571" s="42">
        <f t="shared" si="324"/>
        <v>1206972.4421999999</v>
      </c>
    </row>
    <row r="1572" spans="1:28" x14ac:dyDescent="0.25">
      <c r="A1572" s="41">
        <v>45435</v>
      </c>
      <c r="B1572" s="44" t="str">
        <f t="shared" si="313"/>
        <v>May</v>
      </c>
      <c r="C1572" s="16" t="s">
        <v>26</v>
      </c>
      <c r="D1572" s="16"/>
      <c r="E1572" s="16" t="s">
        <v>85</v>
      </c>
      <c r="F1572" s="16" t="s">
        <v>216</v>
      </c>
      <c r="G1572" s="20" t="str">
        <f>IFERROR(VLOOKUP(F1572,Sheet2!A:F,2,0),"")</f>
        <v>Jugni Saunfi</v>
      </c>
      <c r="H1572" s="44">
        <f>IFERROR(VLOOKUP(F1572,Sheet2!A:G,7,0),"")</f>
        <v>50</v>
      </c>
      <c r="I1572" s="56">
        <f t="shared" si="325"/>
        <v>3150</v>
      </c>
      <c r="J1572" s="17">
        <v>189</v>
      </c>
      <c r="K1572" s="21">
        <v>50</v>
      </c>
      <c r="L1572" s="21">
        <v>350</v>
      </c>
      <c r="M1572" s="21">
        <v>300</v>
      </c>
      <c r="N1572" s="19">
        <f t="shared" si="314"/>
        <v>700</v>
      </c>
      <c r="O1572" s="20">
        <v>1</v>
      </c>
      <c r="P1572" s="20">
        <f>IFERROR(VLOOKUP(F1572,Sheet2!$A:$F,4,0),"")</f>
        <v>919.43</v>
      </c>
      <c r="Q1572" s="20">
        <f>IFERROR(VLOOKUP(F1572,Sheet2!$A:$F,5,0),"")</f>
        <v>948.3</v>
      </c>
      <c r="R1572" s="20">
        <f>IFERROR(VLOOKUP(F1572,Sheet2!$A:$F,6,0),"")</f>
        <v>1030.25</v>
      </c>
      <c r="S1572" s="48">
        <f t="shared" si="315"/>
        <v>45971.5</v>
      </c>
      <c r="T1572" s="48">
        <f t="shared" si="316"/>
        <v>331905</v>
      </c>
      <c r="U1572" s="48">
        <f t="shared" si="317"/>
        <v>309075</v>
      </c>
      <c r="V1572" s="48">
        <f t="shared" si="318"/>
        <v>686951.5</v>
      </c>
      <c r="W1572" s="48">
        <f t="shared" si="319"/>
        <v>337050</v>
      </c>
      <c r="X1572" s="48">
        <f t="shared" si="320"/>
        <v>4725</v>
      </c>
      <c r="Y1572" s="48">
        <f t="shared" si="321"/>
        <v>10287.264999999999</v>
      </c>
      <c r="Z1572" s="48">
        <f t="shared" si="322"/>
        <v>1028.7265</v>
      </c>
      <c r="AA1572" s="48">
        <f t="shared" si="323"/>
        <v>10400.424915</v>
      </c>
      <c r="AB1572" s="42">
        <f t="shared" si="324"/>
        <v>1050442.9164150001</v>
      </c>
    </row>
    <row r="1573" spans="1:28" x14ac:dyDescent="0.25">
      <c r="A1573" s="41">
        <v>45435</v>
      </c>
      <c r="B1573" s="44" t="str">
        <f t="shared" si="313"/>
        <v>May</v>
      </c>
      <c r="C1573" s="16" t="s">
        <v>26</v>
      </c>
      <c r="D1573" s="16"/>
      <c r="E1573" s="16" t="s">
        <v>85</v>
      </c>
      <c r="F1573" s="16" t="s">
        <v>213</v>
      </c>
      <c r="G1573" s="20" t="str">
        <f>IFERROR(VLOOKUP(F1573,Sheet2!A:F,2,0),"")</f>
        <v>Malwa</v>
      </c>
      <c r="H1573" s="44">
        <f>IFERROR(VLOOKUP(F1573,Sheet2!A:G,7,0),"")</f>
        <v>50</v>
      </c>
      <c r="I1573" s="56">
        <f t="shared" si="325"/>
        <v>3150</v>
      </c>
      <c r="J1573" s="17">
        <v>190</v>
      </c>
      <c r="K1573" s="21">
        <v>200</v>
      </c>
      <c r="L1573" s="21">
        <v>200</v>
      </c>
      <c r="M1573" s="21">
        <v>300</v>
      </c>
      <c r="N1573" s="19">
        <f t="shared" si="314"/>
        <v>700</v>
      </c>
      <c r="O1573" s="20">
        <v>1</v>
      </c>
      <c r="P1573" s="20">
        <f>IFERROR(VLOOKUP(F1573,Sheet2!$A:$F,4,0),"")</f>
        <v>919.43</v>
      </c>
      <c r="Q1573" s="20">
        <f>IFERROR(VLOOKUP(F1573,Sheet2!$A:$F,5,0),"")</f>
        <v>948.3</v>
      </c>
      <c r="R1573" s="20">
        <f>IFERROR(VLOOKUP(F1573,Sheet2!$A:$F,6,0),"")</f>
        <v>1030.25</v>
      </c>
      <c r="S1573" s="48">
        <f t="shared" si="315"/>
        <v>183886</v>
      </c>
      <c r="T1573" s="48">
        <f t="shared" si="316"/>
        <v>189660</v>
      </c>
      <c r="U1573" s="48">
        <f t="shared" si="317"/>
        <v>309075</v>
      </c>
      <c r="V1573" s="48">
        <f t="shared" si="318"/>
        <v>682621</v>
      </c>
      <c r="W1573" s="48">
        <f t="shared" si="319"/>
        <v>337050</v>
      </c>
      <c r="X1573" s="48">
        <f t="shared" si="320"/>
        <v>4725</v>
      </c>
      <c r="Y1573" s="48">
        <f t="shared" si="321"/>
        <v>10243.960000000001</v>
      </c>
      <c r="Z1573" s="48">
        <f t="shared" si="322"/>
        <v>1024.3960000000002</v>
      </c>
      <c r="AA1573" s="48">
        <f t="shared" si="323"/>
        <v>10356.643559999999</v>
      </c>
      <c r="AB1573" s="42">
        <f t="shared" si="324"/>
        <v>1046020.9995599999</v>
      </c>
    </row>
    <row r="1574" spans="1:28" x14ac:dyDescent="0.25">
      <c r="A1574" s="41">
        <v>45435</v>
      </c>
      <c r="B1574" s="44" t="str">
        <f t="shared" si="313"/>
        <v>May</v>
      </c>
      <c r="C1574" s="16" t="s">
        <v>95</v>
      </c>
      <c r="D1574" s="16"/>
      <c r="E1574" s="16" t="s">
        <v>96</v>
      </c>
      <c r="F1574" s="16" t="s">
        <v>221</v>
      </c>
      <c r="G1574" s="20" t="str">
        <f>IFERROR(VLOOKUP(F1574,Sheet2!A:F,2,0),"")</f>
        <v>Jugni Apple Vodka</v>
      </c>
      <c r="H1574" s="44">
        <f>IFERROR(VLOOKUP(F1574,Sheet2!A:G,7,0),"")</f>
        <v>50</v>
      </c>
      <c r="I1574" s="56">
        <f t="shared" si="325"/>
        <v>3600</v>
      </c>
      <c r="J1574" s="17">
        <v>16</v>
      </c>
      <c r="K1574" s="21">
        <v>200</v>
      </c>
      <c r="L1574" s="21">
        <v>400</v>
      </c>
      <c r="M1574" s="21">
        <v>200</v>
      </c>
      <c r="N1574" s="19">
        <f t="shared" si="314"/>
        <v>800</v>
      </c>
      <c r="O1574" s="20">
        <v>1</v>
      </c>
      <c r="P1574" s="20">
        <f>IFERROR(VLOOKUP(F1574,Sheet2!$A:$F,4,0),"")</f>
        <v>919.43</v>
      </c>
      <c r="Q1574" s="20">
        <f>IFERROR(VLOOKUP(F1574,Sheet2!$A:$F,5,0),"")</f>
        <v>948.3</v>
      </c>
      <c r="R1574" s="20">
        <f>IFERROR(VLOOKUP(F1574,Sheet2!$A:$F,6,0),"")</f>
        <v>1030.25</v>
      </c>
      <c r="S1574" s="48">
        <f t="shared" si="315"/>
        <v>183886</v>
      </c>
      <c r="T1574" s="48">
        <f t="shared" si="316"/>
        <v>379320</v>
      </c>
      <c r="U1574" s="48">
        <f t="shared" si="317"/>
        <v>206050</v>
      </c>
      <c r="V1574" s="48">
        <f t="shared" si="318"/>
        <v>769256</v>
      </c>
      <c r="W1574" s="48">
        <f t="shared" si="319"/>
        <v>385200</v>
      </c>
      <c r="X1574" s="48">
        <f t="shared" si="320"/>
        <v>5400</v>
      </c>
      <c r="Y1574" s="48">
        <f t="shared" si="321"/>
        <v>11598.56</v>
      </c>
      <c r="Z1574" s="48">
        <f t="shared" si="322"/>
        <v>1159.856</v>
      </c>
      <c r="AA1574" s="48">
        <f t="shared" si="323"/>
        <v>11726.14416</v>
      </c>
      <c r="AB1574" s="42">
        <f t="shared" si="324"/>
        <v>1184340.5601599999</v>
      </c>
    </row>
    <row r="1575" spans="1:28" x14ac:dyDescent="0.25">
      <c r="A1575" s="41">
        <v>45435</v>
      </c>
      <c r="B1575" s="44" t="str">
        <f t="shared" si="313"/>
        <v>May</v>
      </c>
      <c r="C1575" s="16" t="s">
        <v>95</v>
      </c>
      <c r="D1575" s="16"/>
      <c r="E1575" s="16" t="s">
        <v>96</v>
      </c>
      <c r="F1575" s="16" t="s">
        <v>216</v>
      </c>
      <c r="G1575" s="20" t="str">
        <f>IFERROR(VLOOKUP(F1575,Sheet2!A:F,2,0),"")</f>
        <v>Jugni Saunfi</v>
      </c>
      <c r="H1575" s="44">
        <f>IFERROR(VLOOKUP(F1575,Sheet2!A:G,7,0),"")</f>
        <v>50</v>
      </c>
      <c r="I1575" s="56">
        <f t="shared" si="325"/>
        <v>2700</v>
      </c>
      <c r="J1575" s="17">
        <v>16</v>
      </c>
      <c r="K1575" s="21">
        <v>0</v>
      </c>
      <c r="L1575" s="21">
        <v>600</v>
      </c>
      <c r="M1575" s="21">
        <v>0</v>
      </c>
      <c r="N1575" s="19">
        <f t="shared" si="314"/>
        <v>600</v>
      </c>
      <c r="O1575" s="20">
        <v>1</v>
      </c>
      <c r="P1575" s="20">
        <f>IFERROR(VLOOKUP(F1575,Sheet2!$A:$F,4,0),"")</f>
        <v>919.43</v>
      </c>
      <c r="Q1575" s="20">
        <f>IFERROR(VLOOKUP(F1575,Sheet2!$A:$F,5,0),"")</f>
        <v>948.3</v>
      </c>
      <c r="R1575" s="20">
        <f>IFERROR(VLOOKUP(F1575,Sheet2!$A:$F,6,0),"")</f>
        <v>1030.25</v>
      </c>
      <c r="S1575" s="48">
        <f t="shared" si="315"/>
        <v>0</v>
      </c>
      <c r="T1575" s="48">
        <f t="shared" si="316"/>
        <v>568980</v>
      </c>
      <c r="U1575" s="48">
        <f t="shared" si="317"/>
        <v>0</v>
      </c>
      <c r="V1575" s="48">
        <f t="shared" si="318"/>
        <v>568980</v>
      </c>
      <c r="W1575" s="48">
        <f t="shared" si="319"/>
        <v>288900</v>
      </c>
      <c r="X1575" s="48">
        <f t="shared" si="320"/>
        <v>4050</v>
      </c>
      <c r="Y1575" s="48">
        <f t="shared" si="321"/>
        <v>8619.2999999999993</v>
      </c>
      <c r="Z1575" s="48">
        <f t="shared" si="322"/>
        <v>861.93</v>
      </c>
      <c r="AA1575" s="48">
        <f t="shared" si="323"/>
        <v>8714.1123000000007</v>
      </c>
      <c r="AB1575" s="42">
        <f t="shared" si="324"/>
        <v>880125.34230000013</v>
      </c>
    </row>
    <row r="1576" spans="1:28" x14ac:dyDescent="0.25">
      <c r="A1576" s="41">
        <v>45435</v>
      </c>
      <c r="B1576" s="44" t="str">
        <f t="shared" si="313"/>
        <v>May</v>
      </c>
      <c r="C1576" s="16" t="s">
        <v>105</v>
      </c>
      <c r="D1576" s="16"/>
      <c r="E1576" s="16" t="s">
        <v>106</v>
      </c>
      <c r="F1576" s="16" t="s">
        <v>213</v>
      </c>
      <c r="G1576" s="20" t="str">
        <f>IFERROR(VLOOKUP(F1576,Sheet2!A:F,2,0),"")</f>
        <v>Malwa</v>
      </c>
      <c r="H1576" s="44">
        <f>IFERROR(VLOOKUP(F1576,Sheet2!A:G,7,0),"")</f>
        <v>50</v>
      </c>
      <c r="I1576" s="56">
        <f t="shared" si="325"/>
        <v>1575</v>
      </c>
      <c r="J1576" s="17">
        <v>65</v>
      </c>
      <c r="K1576" s="21">
        <v>150</v>
      </c>
      <c r="L1576" s="21">
        <v>150</v>
      </c>
      <c r="M1576" s="21">
        <v>50</v>
      </c>
      <c r="N1576" s="19">
        <f t="shared" si="314"/>
        <v>350</v>
      </c>
      <c r="O1576" s="20">
        <v>1</v>
      </c>
      <c r="P1576" s="20">
        <f>IFERROR(VLOOKUP(F1576,Sheet2!$A:$F,4,0),"")</f>
        <v>919.43</v>
      </c>
      <c r="Q1576" s="20">
        <f>IFERROR(VLOOKUP(F1576,Sheet2!$A:$F,5,0),"")</f>
        <v>948.3</v>
      </c>
      <c r="R1576" s="20">
        <f>IFERROR(VLOOKUP(F1576,Sheet2!$A:$F,6,0),"")</f>
        <v>1030.25</v>
      </c>
      <c r="S1576" s="48">
        <f t="shared" si="315"/>
        <v>137914.5</v>
      </c>
      <c r="T1576" s="48">
        <f t="shared" si="316"/>
        <v>142245</v>
      </c>
      <c r="U1576" s="48">
        <f t="shared" si="317"/>
        <v>51512.5</v>
      </c>
      <c r="V1576" s="48">
        <f t="shared" si="318"/>
        <v>331672</v>
      </c>
      <c r="W1576" s="48">
        <f t="shared" si="319"/>
        <v>168525</v>
      </c>
      <c r="X1576" s="48">
        <f t="shared" si="320"/>
        <v>2362.5</v>
      </c>
      <c r="Y1576" s="48">
        <f t="shared" si="321"/>
        <v>5025.5950000000003</v>
      </c>
      <c r="Z1576" s="48">
        <f t="shared" si="322"/>
        <v>502.55950000000007</v>
      </c>
      <c r="AA1576" s="48">
        <f t="shared" si="323"/>
        <v>5080.8765449999992</v>
      </c>
      <c r="AB1576" s="42">
        <f t="shared" si="324"/>
        <v>513168.53104499995</v>
      </c>
    </row>
    <row r="1577" spans="1:28" x14ac:dyDescent="0.25">
      <c r="A1577" s="41">
        <v>45435</v>
      </c>
      <c r="B1577" s="44" t="str">
        <f t="shared" si="313"/>
        <v>May</v>
      </c>
      <c r="C1577" s="16" t="s">
        <v>105</v>
      </c>
      <c r="D1577" s="16"/>
      <c r="E1577" s="16" t="s">
        <v>106</v>
      </c>
      <c r="F1577" s="16" t="s">
        <v>213</v>
      </c>
      <c r="G1577" s="20" t="str">
        <f>IFERROR(VLOOKUP(F1577,Sheet2!A:F,2,0),"")</f>
        <v>Malwa</v>
      </c>
      <c r="H1577" s="44">
        <f>IFERROR(VLOOKUP(F1577,Sheet2!A:G,7,0),"")</f>
        <v>50</v>
      </c>
      <c r="I1577" s="56">
        <f t="shared" si="325"/>
        <v>1575</v>
      </c>
      <c r="J1577" s="17">
        <v>66</v>
      </c>
      <c r="K1577" s="21">
        <v>150</v>
      </c>
      <c r="L1577" s="21">
        <v>150</v>
      </c>
      <c r="M1577" s="21">
        <v>50</v>
      </c>
      <c r="N1577" s="19">
        <f t="shared" si="314"/>
        <v>350</v>
      </c>
      <c r="O1577" s="20">
        <v>1</v>
      </c>
      <c r="P1577" s="20">
        <f>IFERROR(VLOOKUP(F1577,Sheet2!$A:$F,4,0),"")</f>
        <v>919.43</v>
      </c>
      <c r="Q1577" s="20">
        <f>IFERROR(VLOOKUP(F1577,Sheet2!$A:$F,5,0),"")</f>
        <v>948.3</v>
      </c>
      <c r="R1577" s="20">
        <f>IFERROR(VLOOKUP(F1577,Sheet2!$A:$F,6,0),"")</f>
        <v>1030.25</v>
      </c>
      <c r="S1577" s="48">
        <f t="shared" si="315"/>
        <v>137914.5</v>
      </c>
      <c r="T1577" s="48">
        <f t="shared" si="316"/>
        <v>142245</v>
      </c>
      <c r="U1577" s="48">
        <f t="shared" si="317"/>
        <v>51512.5</v>
      </c>
      <c r="V1577" s="48">
        <f t="shared" si="318"/>
        <v>331672</v>
      </c>
      <c r="W1577" s="48">
        <f t="shared" si="319"/>
        <v>168525</v>
      </c>
      <c r="X1577" s="48">
        <f t="shared" si="320"/>
        <v>2362.5</v>
      </c>
      <c r="Y1577" s="48">
        <f t="shared" si="321"/>
        <v>5025.5950000000003</v>
      </c>
      <c r="Z1577" s="48">
        <f t="shared" si="322"/>
        <v>502.55950000000007</v>
      </c>
      <c r="AA1577" s="48">
        <f t="shared" si="323"/>
        <v>5080.8765449999992</v>
      </c>
      <c r="AB1577" s="42">
        <f t="shared" si="324"/>
        <v>513168.53104499995</v>
      </c>
    </row>
    <row r="1578" spans="1:28" x14ac:dyDescent="0.25">
      <c r="A1578" s="41">
        <v>45435</v>
      </c>
      <c r="B1578" s="44" t="str">
        <f t="shared" si="313"/>
        <v>May</v>
      </c>
      <c r="C1578" s="16" t="s">
        <v>105</v>
      </c>
      <c r="D1578" s="16"/>
      <c r="E1578" s="16" t="s">
        <v>106</v>
      </c>
      <c r="F1578" s="16" t="s">
        <v>213</v>
      </c>
      <c r="G1578" s="20" t="str">
        <f>IFERROR(VLOOKUP(F1578,Sheet2!A:F,2,0),"")</f>
        <v>Malwa</v>
      </c>
      <c r="H1578" s="44">
        <f>IFERROR(VLOOKUP(F1578,Sheet2!A:G,7,0),"")</f>
        <v>50</v>
      </c>
      <c r="I1578" s="56">
        <f t="shared" si="325"/>
        <v>1575</v>
      </c>
      <c r="J1578" s="17">
        <v>67</v>
      </c>
      <c r="K1578" s="21">
        <v>150</v>
      </c>
      <c r="L1578" s="21">
        <v>150</v>
      </c>
      <c r="M1578" s="21">
        <v>50</v>
      </c>
      <c r="N1578" s="19">
        <f t="shared" si="314"/>
        <v>350</v>
      </c>
      <c r="O1578" s="20">
        <v>1</v>
      </c>
      <c r="P1578" s="20">
        <f>IFERROR(VLOOKUP(F1578,Sheet2!$A:$F,4,0),"")</f>
        <v>919.43</v>
      </c>
      <c r="Q1578" s="20">
        <f>IFERROR(VLOOKUP(F1578,Sheet2!$A:$F,5,0),"")</f>
        <v>948.3</v>
      </c>
      <c r="R1578" s="20">
        <f>IFERROR(VLOOKUP(F1578,Sheet2!$A:$F,6,0),"")</f>
        <v>1030.25</v>
      </c>
      <c r="S1578" s="48">
        <f t="shared" si="315"/>
        <v>137914.5</v>
      </c>
      <c r="T1578" s="48">
        <f t="shared" si="316"/>
        <v>142245</v>
      </c>
      <c r="U1578" s="48">
        <f t="shared" si="317"/>
        <v>51512.5</v>
      </c>
      <c r="V1578" s="48">
        <f t="shared" si="318"/>
        <v>331672</v>
      </c>
      <c r="W1578" s="48">
        <f t="shared" si="319"/>
        <v>168525</v>
      </c>
      <c r="X1578" s="48">
        <f t="shared" si="320"/>
        <v>2362.5</v>
      </c>
      <c r="Y1578" s="48">
        <f t="shared" si="321"/>
        <v>5025.5950000000003</v>
      </c>
      <c r="Z1578" s="48">
        <f t="shared" si="322"/>
        <v>502.55950000000007</v>
      </c>
      <c r="AA1578" s="48">
        <f t="shared" si="323"/>
        <v>5080.8765449999992</v>
      </c>
      <c r="AB1578" s="42">
        <f t="shared" si="324"/>
        <v>513168.53104499995</v>
      </c>
    </row>
    <row r="1579" spans="1:28" x14ac:dyDescent="0.25">
      <c r="A1579" s="41">
        <v>45435</v>
      </c>
      <c r="B1579" s="44" t="str">
        <f t="shared" si="313"/>
        <v>May</v>
      </c>
      <c r="C1579" s="16" t="s">
        <v>105</v>
      </c>
      <c r="D1579" s="16"/>
      <c r="E1579" s="16" t="s">
        <v>106</v>
      </c>
      <c r="F1579" s="16" t="s">
        <v>213</v>
      </c>
      <c r="G1579" s="20" t="str">
        <f>IFERROR(VLOOKUP(F1579,Sheet2!A:F,2,0),"")</f>
        <v>Malwa</v>
      </c>
      <c r="H1579" s="44">
        <f>IFERROR(VLOOKUP(F1579,Sheet2!A:G,7,0),"")</f>
        <v>50</v>
      </c>
      <c r="I1579" s="56">
        <f t="shared" si="325"/>
        <v>1575</v>
      </c>
      <c r="J1579" s="17">
        <v>68</v>
      </c>
      <c r="K1579" s="21">
        <v>150</v>
      </c>
      <c r="L1579" s="21">
        <v>150</v>
      </c>
      <c r="M1579" s="21">
        <v>50</v>
      </c>
      <c r="N1579" s="19">
        <f t="shared" si="314"/>
        <v>350</v>
      </c>
      <c r="O1579" s="20">
        <v>1</v>
      </c>
      <c r="P1579" s="20">
        <f>IFERROR(VLOOKUP(F1579,Sheet2!$A:$F,4,0),"")</f>
        <v>919.43</v>
      </c>
      <c r="Q1579" s="20">
        <f>IFERROR(VLOOKUP(F1579,Sheet2!$A:$F,5,0),"")</f>
        <v>948.3</v>
      </c>
      <c r="R1579" s="20">
        <f>IFERROR(VLOOKUP(F1579,Sheet2!$A:$F,6,0),"")</f>
        <v>1030.25</v>
      </c>
      <c r="S1579" s="48">
        <f t="shared" si="315"/>
        <v>137914.5</v>
      </c>
      <c r="T1579" s="48">
        <f t="shared" si="316"/>
        <v>142245</v>
      </c>
      <c r="U1579" s="48">
        <f t="shared" si="317"/>
        <v>51512.5</v>
      </c>
      <c r="V1579" s="48">
        <f t="shared" si="318"/>
        <v>331672</v>
      </c>
      <c r="W1579" s="48">
        <f t="shared" si="319"/>
        <v>168525</v>
      </c>
      <c r="X1579" s="48">
        <f t="shared" si="320"/>
        <v>2362.5</v>
      </c>
      <c r="Y1579" s="48">
        <f t="shared" si="321"/>
        <v>5025.5950000000003</v>
      </c>
      <c r="Z1579" s="48">
        <f t="shared" si="322"/>
        <v>502.55950000000007</v>
      </c>
      <c r="AA1579" s="48">
        <f t="shared" si="323"/>
        <v>5080.8765449999992</v>
      </c>
      <c r="AB1579" s="42">
        <f t="shared" si="324"/>
        <v>513168.53104499995</v>
      </c>
    </row>
    <row r="1580" spans="1:28" x14ac:dyDescent="0.25">
      <c r="A1580" s="41">
        <v>45435</v>
      </c>
      <c r="B1580" s="44" t="str">
        <f t="shared" si="313"/>
        <v>May</v>
      </c>
      <c r="C1580" s="16" t="s">
        <v>59</v>
      </c>
      <c r="D1580" s="16"/>
      <c r="E1580" s="16" t="s">
        <v>32</v>
      </c>
      <c r="F1580" s="16" t="s">
        <v>216</v>
      </c>
      <c r="G1580" s="20" t="str">
        <f>IFERROR(VLOOKUP(F1580,Sheet2!A:F,2,0),"")</f>
        <v>Jugni Saunfi</v>
      </c>
      <c r="H1580" s="44">
        <f>IFERROR(VLOOKUP(F1580,Sheet2!A:G,7,0),"")</f>
        <v>50</v>
      </c>
      <c r="I1580" s="56">
        <f t="shared" si="325"/>
        <v>1350</v>
      </c>
      <c r="J1580" s="17">
        <v>192</v>
      </c>
      <c r="K1580" s="21">
        <v>300</v>
      </c>
      <c r="L1580" s="21">
        <v>0</v>
      </c>
      <c r="M1580" s="21">
        <v>0</v>
      </c>
      <c r="N1580" s="19">
        <f t="shared" si="314"/>
        <v>300</v>
      </c>
      <c r="O1580" s="20">
        <v>1</v>
      </c>
      <c r="P1580" s="20">
        <f>IFERROR(VLOOKUP(F1580,Sheet2!$A:$F,4,0),"")</f>
        <v>919.43</v>
      </c>
      <c r="Q1580" s="20">
        <f>IFERROR(VLOOKUP(F1580,Sheet2!$A:$F,5,0),"")</f>
        <v>948.3</v>
      </c>
      <c r="R1580" s="20">
        <f>IFERROR(VLOOKUP(F1580,Sheet2!$A:$F,6,0),"")</f>
        <v>1030.25</v>
      </c>
      <c r="S1580" s="48">
        <f t="shared" si="315"/>
        <v>275829</v>
      </c>
      <c r="T1580" s="48">
        <f t="shared" si="316"/>
        <v>0</v>
      </c>
      <c r="U1580" s="48">
        <f t="shared" si="317"/>
        <v>0</v>
      </c>
      <c r="V1580" s="48">
        <f t="shared" si="318"/>
        <v>275829</v>
      </c>
      <c r="W1580" s="48">
        <f t="shared" si="319"/>
        <v>144450</v>
      </c>
      <c r="X1580" s="48">
        <f t="shared" si="320"/>
        <v>2025</v>
      </c>
      <c r="Y1580" s="48">
        <f t="shared" si="321"/>
        <v>4223.04</v>
      </c>
      <c r="Z1580" s="48">
        <f t="shared" si="322"/>
        <v>422.30400000000003</v>
      </c>
      <c r="AA1580" s="48">
        <f t="shared" si="323"/>
        <v>4269.4934400000002</v>
      </c>
      <c r="AB1580" s="42">
        <f t="shared" si="324"/>
        <v>431218.83743999997</v>
      </c>
    </row>
    <row r="1581" spans="1:28" x14ac:dyDescent="0.25">
      <c r="A1581" s="41">
        <v>45435</v>
      </c>
      <c r="B1581" s="44" t="str">
        <f t="shared" si="313"/>
        <v>May</v>
      </c>
      <c r="C1581" s="16" t="s">
        <v>59</v>
      </c>
      <c r="D1581" s="16"/>
      <c r="E1581" s="16" t="s">
        <v>32</v>
      </c>
      <c r="F1581" s="16" t="s">
        <v>216</v>
      </c>
      <c r="G1581" s="20" t="str">
        <f>IFERROR(VLOOKUP(F1581,Sheet2!A:F,2,0),"")</f>
        <v>Jugni Saunfi</v>
      </c>
      <c r="H1581" s="44">
        <f>IFERROR(VLOOKUP(F1581,Sheet2!A:G,7,0),"")</f>
        <v>50</v>
      </c>
      <c r="I1581" s="56">
        <f t="shared" si="325"/>
        <v>1350</v>
      </c>
      <c r="J1581" s="17">
        <v>193</v>
      </c>
      <c r="K1581" s="21">
        <v>300</v>
      </c>
      <c r="L1581" s="21">
        <v>0</v>
      </c>
      <c r="M1581" s="21">
        <v>0</v>
      </c>
      <c r="N1581" s="19">
        <f t="shared" si="314"/>
        <v>300</v>
      </c>
      <c r="O1581" s="20">
        <v>1</v>
      </c>
      <c r="P1581" s="20">
        <f>IFERROR(VLOOKUP(F1581,Sheet2!$A:$F,4,0),"")</f>
        <v>919.43</v>
      </c>
      <c r="Q1581" s="20">
        <f>IFERROR(VLOOKUP(F1581,Sheet2!$A:$F,5,0),"")</f>
        <v>948.3</v>
      </c>
      <c r="R1581" s="20">
        <f>IFERROR(VLOOKUP(F1581,Sheet2!$A:$F,6,0),"")</f>
        <v>1030.25</v>
      </c>
      <c r="S1581" s="48">
        <f t="shared" si="315"/>
        <v>275829</v>
      </c>
      <c r="T1581" s="48">
        <f t="shared" si="316"/>
        <v>0</v>
      </c>
      <c r="U1581" s="48">
        <f t="shared" si="317"/>
        <v>0</v>
      </c>
      <c r="V1581" s="48">
        <f t="shared" si="318"/>
        <v>275829</v>
      </c>
      <c r="W1581" s="48">
        <f t="shared" si="319"/>
        <v>144450</v>
      </c>
      <c r="X1581" s="48">
        <f t="shared" si="320"/>
        <v>2025</v>
      </c>
      <c r="Y1581" s="48">
        <f t="shared" si="321"/>
        <v>4223.04</v>
      </c>
      <c r="Z1581" s="48">
        <f t="shared" si="322"/>
        <v>422.30400000000003</v>
      </c>
      <c r="AA1581" s="48">
        <f t="shared" si="323"/>
        <v>4269.4934400000002</v>
      </c>
      <c r="AB1581" s="42">
        <f t="shared" si="324"/>
        <v>431218.83743999997</v>
      </c>
    </row>
    <row r="1582" spans="1:28" x14ac:dyDescent="0.25">
      <c r="A1582" s="41">
        <v>45435</v>
      </c>
      <c r="B1582" s="44" t="str">
        <f t="shared" si="313"/>
        <v>May</v>
      </c>
      <c r="C1582" s="16" t="s">
        <v>59</v>
      </c>
      <c r="D1582" s="16"/>
      <c r="E1582" s="16" t="s">
        <v>32</v>
      </c>
      <c r="F1582" s="16" t="s">
        <v>216</v>
      </c>
      <c r="G1582" s="20" t="str">
        <f>IFERROR(VLOOKUP(F1582,Sheet2!A:F,2,0),"")</f>
        <v>Jugni Saunfi</v>
      </c>
      <c r="H1582" s="44">
        <f>IFERROR(VLOOKUP(F1582,Sheet2!A:G,7,0),"")</f>
        <v>50</v>
      </c>
      <c r="I1582" s="56">
        <f t="shared" si="325"/>
        <v>1350</v>
      </c>
      <c r="J1582" s="17">
        <v>194</v>
      </c>
      <c r="K1582" s="21">
        <v>200</v>
      </c>
      <c r="L1582" s="21">
        <v>100</v>
      </c>
      <c r="M1582" s="21">
        <v>0</v>
      </c>
      <c r="N1582" s="19">
        <f t="shared" si="314"/>
        <v>300</v>
      </c>
      <c r="O1582" s="20">
        <v>1</v>
      </c>
      <c r="P1582" s="20">
        <f>IFERROR(VLOOKUP(F1582,Sheet2!$A:$F,4,0),"")</f>
        <v>919.43</v>
      </c>
      <c r="Q1582" s="20">
        <f>IFERROR(VLOOKUP(F1582,Sheet2!$A:$F,5,0),"")</f>
        <v>948.3</v>
      </c>
      <c r="R1582" s="20">
        <f>IFERROR(VLOOKUP(F1582,Sheet2!$A:$F,6,0),"")</f>
        <v>1030.25</v>
      </c>
      <c r="S1582" s="48">
        <f t="shared" si="315"/>
        <v>183886</v>
      </c>
      <c r="T1582" s="48">
        <f t="shared" si="316"/>
        <v>94830</v>
      </c>
      <c r="U1582" s="48">
        <f t="shared" si="317"/>
        <v>0</v>
      </c>
      <c r="V1582" s="48">
        <f t="shared" si="318"/>
        <v>278716</v>
      </c>
      <c r="W1582" s="48">
        <f t="shared" si="319"/>
        <v>144450</v>
      </c>
      <c r="X1582" s="48">
        <f t="shared" si="320"/>
        <v>2025</v>
      </c>
      <c r="Y1582" s="48">
        <f t="shared" si="321"/>
        <v>4251.91</v>
      </c>
      <c r="Z1582" s="48">
        <f t="shared" si="322"/>
        <v>425.19100000000003</v>
      </c>
      <c r="AA1582" s="48">
        <f t="shared" si="323"/>
        <v>4298.6810099999993</v>
      </c>
      <c r="AB1582" s="42">
        <f t="shared" si="324"/>
        <v>434166.78200999997</v>
      </c>
    </row>
    <row r="1583" spans="1:28" x14ac:dyDescent="0.25">
      <c r="A1583" s="41">
        <v>45435</v>
      </c>
      <c r="B1583" s="44" t="str">
        <f t="shared" si="313"/>
        <v>May</v>
      </c>
      <c r="C1583" s="16" t="s">
        <v>59</v>
      </c>
      <c r="D1583" s="16"/>
      <c r="E1583" s="16" t="s">
        <v>32</v>
      </c>
      <c r="F1583" s="16" t="s">
        <v>216</v>
      </c>
      <c r="G1583" s="20" t="str">
        <f>IFERROR(VLOOKUP(F1583,Sheet2!A:F,2,0),"")</f>
        <v>Jugni Saunfi</v>
      </c>
      <c r="H1583" s="44">
        <f>IFERROR(VLOOKUP(F1583,Sheet2!A:G,7,0),"")</f>
        <v>50</v>
      </c>
      <c r="I1583" s="56">
        <f t="shared" si="325"/>
        <v>1350</v>
      </c>
      <c r="J1583" s="17">
        <v>195</v>
      </c>
      <c r="K1583" s="21">
        <v>0</v>
      </c>
      <c r="L1583" s="21">
        <v>300</v>
      </c>
      <c r="M1583" s="21">
        <v>0</v>
      </c>
      <c r="N1583" s="19">
        <f t="shared" si="314"/>
        <v>300</v>
      </c>
      <c r="O1583" s="20">
        <v>1</v>
      </c>
      <c r="P1583" s="20">
        <f>IFERROR(VLOOKUP(F1583,Sheet2!$A:$F,4,0),"")</f>
        <v>919.43</v>
      </c>
      <c r="Q1583" s="20">
        <f>IFERROR(VLOOKUP(F1583,Sheet2!$A:$F,5,0),"")</f>
        <v>948.3</v>
      </c>
      <c r="R1583" s="20">
        <f>IFERROR(VLOOKUP(F1583,Sheet2!$A:$F,6,0),"")</f>
        <v>1030.25</v>
      </c>
      <c r="S1583" s="48">
        <f t="shared" si="315"/>
        <v>0</v>
      </c>
      <c r="T1583" s="48">
        <f t="shared" si="316"/>
        <v>284490</v>
      </c>
      <c r="U1583" s="48">
        <f t="shared" si="317"/>
        <v>0</v>
      </c>
      <c r="V1583" s="48">
        <f t="shared" si="318"/>
        <v>284490</v>
      </c>
      <c r="W1583" s="48">
        <f t="shared" si="319"/>
        <v>144450</v>
      </c>
      <c r="X1583" s="48">
        <f t="shared" si="320"/>
        <v>2025</v>
      </c>
      <c r="Y1583" s="48">
        <f t="shared" si="321"/>
        <v>4309.6499999999996</v>
      </c>
      <c r="Z1583" s="48">
        <f t="shared" si="322"/>
        <v>430.96499999999997</v>
      </c>
      <c r="AA1583" s="48">
        <f t="shared" si="323"/>
        <v>4357.0561500000003</v>
      </c>
      <c r="AB1583" s="42">
        <f t="shared" si="324"/>
        <v>440062.67115000007</v>
      </c>
    </row>
    <row r="1584" spans="1:28" x14ac:dyDescent="0.25">
      <c r="A1584" s="41">
        <v>45435</v>
      </c>
      <c r="B1584" s="44" t="str">
        <f t="shared" si="313"/>
        <v>May</v>
      </c>
      <c r="C1584" s="16" t="s">
        <v>59</v>
      </c>
      <c r="D1584" s="16"/>
      <c r="E1584" s="16" t="s">
        <v>32</v>
      </c>
      <c r="F1584" s="16" t="s">
        <v>216</v>
      </c>
      <c r="G1584" s="20" t="str">
        <f>IFERROR(VLOOKUP(F1584,Sheet2!A:F,2,0),"")</f>
        <v>Jugni Saunfi</v>
      </c>
      <c r="H1584" s="44">
        <f>IFERROR(VLOOKUP(F1584,Sheet2!A:G,7,0),"")</f>
        <v>50</v>
      </c>
      <c r="I1584" s="56">
        <f t="shared" si="325"/>
        <v>900</v>
      </c>
      <c r="J1584" s="17">
        <v>196</v>
      </c>
      <c r="K1584" s="21">
        <v>0</v>
      </c>
      <c r="L1584" s="21">
        <v>0</v>
      </c>
      <c r="M1584" s="21">
        <v>200</v>
      </c>
      <c r="N1584" s="19">
        <f t="shared" si="314"/>
        <v>200</v>
      </c>
      <c r="O1584" s="20">
        <v>1</v>
      </c>
      <c r="P1584" s="20">
        <f>IFERROR(VLOOKUP(F1584,Sheet2!$A:$F,4,0),"")</f>
        <v>919.43</v>
      </c>
      <c r="Q1584" s="20">
        <f>IFERROR(VLOOKUP(F1584,Sheet2!$A:$F,5,0),"")</f>
        <v>948.3</v>
      </c>
      <c r="R1584" s="20">
        <f>IFERROR(VLOOKUP(F1584,Sheet2!$A:$F,6,0),"")</f>
        <v>1030.25</v>
      </c>
      <c r="S1584" s="48">
        <f t="shared" si="315"/>
        <v>0</v>
      </c>
      <c r="T1584" s="48">
        <f t="shared" si="316"/>
        <v>0</v>
      </c>
      <c r="U1584" s="48">
        <f t="shared" si="317"/>
        <v>206050</v>
      </c>
      <c r="V1584" s="48">
        <f t="shared" si="318"/>
        <v>206050</v>
      </c>
      <c r="W1584" s="48">
        <f t="shared" si="319"/>
        <v>96300</v>
      </c>
      <c r="X1584" s="48">
        <f t="shared" si="320"/>
        <v>1350</v>
      </c>
      <c r="Y1584" s="48">
        <f t="shared" si="321"/>
        <v>3037</v>
      </c>
      <c r="Z1584" s="48">
        <f t="shared" si="322"/>
        <v>303.7</v>
      </c>
      <c r="AA1584" s="48">
        <f t="shared" si="323"/>
        <v>3070.4070000000002</v>
      </c>
      <c r="AB1584" s="42">
        <f t="shared" si="324"/>
        <v>310111.10700000002</v>
      </c>
    </row>
    <row r="1585" spans="1:28" x14ac:dyDescent="0.25">
      <c r="A1585" s="41">
        <v>45435</v>
      </c>
      <c r="B1585" s="44" t="str">
        <f t="shared" si="313"/>
        <v>May</v>
      </c>
      <c r="C1585" s="16" t="s">
        <v>59</v>
      </c>
      <c r="D1585" s="16"/>
      <c r="E1585" s="16" t="s">
        <v>32</v>
      </c>
      <c r="F1585" s="16" t="s">
        <v>223</v>
      </c>
      <c r="G1585" s="20" t="str">
        <f>IFERROR(VLOOKUP(F1585,Sheet2!A:F,2,0),"")</f>
        <v>Jalwa Mota Santra</v>
      </c>
      <c r="H1585" s="44">
        <f>IFERROR(VLOOKUP(F1585,Sheet2!A:G,7,0),"")</f>
        <v>50</v>
      </c>
      <c r="I1585" s="56">
        <f t="shared" si="325"/>
        <v>1350</v>
      </c>
      <c r="J1585" s="17">
        <v>197</v>
      </c>
      <c r="K1585" s="21">
        <v>200</v>
      </c>
      <c r="L1585" s="21">
        <v>100</v>
      </c>
      <c r="M1585" s="21">
        <v>0</v>
      </c>
      <c r="N1585" s="19">
        <f t="shared" si="314"/>
        <v>300</v>
      </c>
      <c r="O1585" s="20">
        <v>1</v>
      </c>
      <c r="P1585" s="20">
        <f>IFERROR(VLOOKUP(F1585,Sheet2!$A:$F,4,0),"")</f>
        <v>919.43</v>
      </c>
      <c r="Q1585" s="20">
        <f>IFERROR(VLOOKUP(F1585,Sheet2!$A:$F,5,0),"")</f>
        <v>948.3</v>
      </c>
      <c r="R1585" s="20">
        <f>IFERROR(VLOOKUP(F1585,Sheet2!$A:$F,6,0),"")</f>
        <v>1030.25</v>
      </c>
      <c r="S1585" s="48">
        <f t="shared" si="315"/>
        <v>183886</v>
      </c>
      <c r="T1585" s="48">
        <f t="shared" si="316"/>
        <v>94830</v>
      </c>
      <c r="U1585" s="48">
        <f t="shared" si="317"/>
        <v>0</v>
      </c>
      <c r="V1585" s="48">
        <f t="shared" si="318"/>
        <v>278716</v>
      </c>
      <c r="W1585" s="48">
        <f t="shared" si="319"/>
        <v>144450</v>
      </c>
      <c r="X1585" s="48">
        <f t="shared" si="320"/>
        <v>2025</v>
      </c>
      <c r="Y1585" s="48">
        <f t="shared" si="321"/>
        <v>4251.91</v>
      </c>
      <c r="Z1585" s="48">
        <f t="shared" si="322"/>
        <v>425.19100000000003</v>
      </c>
      <c r="AA1585" s="48">
        <f t="shared" si="323"/>
        <v>4298.6810099999993</v>
      </c>
      <c r="AB1585" s="42">
        <f t="shared" si="324"/>
        <v>434166.78200999997</v>
      </c>
    </row>
    <row r="1586" spans="1:28" x14ac:dyDescent="0.25">
      <c r="A1586" s="41">
        <v>45435</v>
      </c>
      <c r="B1586" s="44" t="str">
        <f t="shared" si="313"/>
        <v>May</v>
      </c>
      <c r="C1586" s="16" t="s">
        <v>59</v>
      </c>
      <c r="D1586" s="16"/>
      <c r="E1586" s="16" t="s">
        <v>32</v>
      </c>
      <c r="F1586" s="16" t="s">
        <v>223</v>
      </c>
      <c r="G1586" s="20" t="str">
        <f>IFERROR(VLOOKUP(F1586,Sheet2!A:F,2,0),"")</f>
        <v>Jalwa Mota Santra</v>
      </c>
      <c r="H1586" s="44">
        <f>IFERROR(VLOOKUP(F1586,Sheet2!A:G,7,0),"")</f>
        <v>50</v>
      </c>
      <c r="I1586" s="56">
        <f t="shared" si="325"/>
        <v>675</v>
      </c>
      <c r="J1586" s="17">
        <v>198</v>
      </c>
      <c r="K1586" s="21">
        <v>0</v>
      </c>
      <c r="L1586" s="21">
        <v>50</v>
      </c>
      <c r="M1586" s="21">
        <v>100</v>
      </c>
      <c r="N1586" s="19">
        <f t="shared" si="314"/>
        <v>150</v>
      </c>
      <c r="O1586" s="20">
        <v>1</v>
      </c>
      <c r="P1586" s="20">
        <f>IFERROR(VLOOKUP(F1586,Sheet2!$A:$F,4,0),"")</f>
        <v>919.43</v>
      </c>
      <c r="Q1586" s="20">
        <f>IFERROR(VLOOKUP(F1586,Sheet2!$A:$F,5,0),"")</f>
        <v>948.3</v>
      </c>
      <c r="R1586" s="20">
        <f>IFERROR(VLOOKUP(F1586,Sheet2!$A:$F,6,0),"")</f>
        <v>1030.25</v>
      </c>
      <c r="S1586" s="48">
        <f t="shared" si="315"/>
        <v>0</v>
      </c>
      <c r="T1586" s="48">
        <f t="shared" si="316"/>
        <v>47415</v>
      </c>
      <c r="U1586" s="48">
        <f t="shared" si="317"/>
        <v>103025</v>
      </c>
      <c r="V1586" s="48">
        <f t="shared" si="318"/>
        <v>150440</v>
      </c>
      <c r="W1586" s="48">
        <f t="shared" si="319"/>
        <v>72225</v>
      </c>
      <c r="X1586" s="48">
        <f t="shared" si="320"/>
        <v>1012.5</v>
      </c>
      <c r="Y1586" s="48">
        <f t="shared" si="321"/>
        <v>2236.7750000000001</v>
      </c>
      <c r="Z1586" s="48">
        <f t="shared" si="322"/>
        <v>223.67750000000001</v>
      </c>
      <c r="AA1586" s="48">
        <f t="shared" si="323"/>
        <v>2261.3795249999998</v>
      </c>
      <c r="AB1586" s="42">
        <f t="shared" si="324"/>
        <v>228399.33202499998</v>
      </c>
    </row>
    <row r="1587" spans="1:28" x14ac:dyDescent="0.25">
      <c r="A1587" s="41">
        <v>45435</v>
      </c>
      <c r="B1587" s="44" t="str">
        <f t="shared" si="313"/>
        <v>May</v>
      </c>
      <c r="C1587" s="16" t="s">
        <v>59</v>
      </c>
      <c r="D1587" s="16"/>
      <c r="E1587" s="16" t="s">
        <v>30</v>
      </c>
      <c r="F1587" s="16" t="s">
        <v>223</v>
      </c>
      <c r="G1587" s="20" t="str">
        <f>IFERROR(VLOOKUP(F1587,Sheet2!A:F,2,0),"")</f>
        <v>Jalwa Mota Santra</v>
      </c>
      <c r="H1587" s="44">
        <f>IFERROR(VLOOKUP(F1587,Sheet2!A:G,7,0),"")</f>
        <v>50</v>
      </c>
      <c r="I1587" s="56">
        <f t="shared" si="325"/>
        <v>1431</v>
      </c>
      <c r="J1587" s="17">
        <v>199</v>
      </c>
      <c r="K1587" s="21">
        <v>150</v>
      </c>
      <c r="L1587" s="21">
        <v>100</v>
      </c>
      <c r="M1587" s="21">
        <v>68</v>
      </c>
      <c r="N1587" s="19">
        <f t="shared" si="314"/>
        <v>318</v>
      </c>
      <c r="O1587" s="20">
        <v>1</v>
      </c>
      <c r="P1587" s="20">
        <f>IFERROR(VLOOKUP(F1587,Sheet2!$A:$F,4,0),"")</f>
        <v>919.43</v>
      </c>
      <c r="Q1587" s="20">
        <f>IFERROR(VLOOKUP(F1587,Sheet2!$A:$F,5,0),"")</f>
        <v>948.3</v>
      </c>
      <c r="R1587" s="20">
        <f>IFERROR(VLOOKUP(F1587,Sheet2!$A:$F,6,0),"")</f>
        <v>1030.25</v>
      </c>
      <c r="S1587" s="48">
        <f t="shared" si="315"/>
        <v>137914.5</v>
      </c>
      <c r="T1587" s="48">
        <f t="shared" si="316"/>
        <v>94830</v>
      </c>
      <c r="U1587" s="48">
        <f t="shared" si="317"/>
        <v>70057</v>
      </c>
      <c r="V1587" s="48">
        <f t="shared" si="318"/>
        <v>302801.5</v>
      </c>
      <c r="W1587" s="48">
        <f t="shared" si="319"/>
        <v>153117</v>
      </c>
      <c r="X1587" s="48">
        <f t="shared" si="320"/>
        <v>2146.5</v>
      </c>
      <c r="Y1587" s="48">
        <f t="shared" si="321"/>
        <v>4580.6500000000005</v>
      </c>
      <c r="Z1587" s="48">
        <f t="shared" si="322"/>
        <v>458.06500000000005</v>
      </c>
      <c r="AA1587" s="48">
        <f t="shared" si="323"/>
        <v>4631.0371500000001</v>
      </c>
      <c r="AB1587" s="42">
        <f t="shared" si="324"/>
        <v>467734.75215000001</v>
      </c>
    </row>
    <row r="1588" spans="1:28" x14ac:dyDescent="0.25">
      <c r="A1588" s="41">
        <v>45435</v>
      </c>
      <c r="B1588" s="44" t="str">
        <f t="shared" si="313"/>
        <v>May</v>
      </c>
      <c r="C1588" s="16" t="s">
        <v>59</v>
      </c>
      <c r="D1588" s="16"/>
      <c r="E1588" s="16" t="s">
        <v>109</v>
      </c>
      <c r="F1588" s="16" t="s">
        <v>223</v>
      </c>
      <c r="G1588" s="20" t="str">
        <f>IFERROR(VLOOKUP(F1588,Sheet2!A:F,2,0),"")</f>
        <v>Jalwa Mota Santra</v>
      </c>
      <c r="H1588" s="44">
        <f>IFERROR(VLOOKUP(F1588,Sheet2!A:G,7,0),"")</f>
        <v>50</v>
      </c>
      <c r="I1588" s="56">
        <f t="shared" si="325"/>
        <v>1350</v>
      </c>
      <c r="J1588" s="17">
        <v>200</v>
      </c>
      <c r="K1588" s="21">
        <v>200</v>
      </c>
      <c r="L1588" s="21">
        <v>100</v>
      </c>
      <c r="M1588" s="21">
        <v>0</v>
      </c>
      <c r="N1588" s="19">
        <f t="shared" si="314"/>
        <v>300</v>
      </c>
      <c r="O1588" s="20">
        <v>1</v>
      </c>
      <c r="P1588" s="20">
        <f>IFERROR(VLOOKUP(F1588,Sheet2!$A:$F,4,0),"")</f>
        <v>919.43</v>
      </c>
      <c r="Q1588" s="20">
        <f>IFERROR(VLOOKUP(F1588,Sheet2!$A:$F,5,0),"")</f>
        <v>948.3</v>
      </c>
      <c r="R1588" s="20">
        <f>IFERROR(VLOOKUP(F1588,Sheet2!$A:$F,6,0),"")</f>
        <v>1030.25</v>
      </c>
      <c r="S1588" s="48">
        <f t="shared" si="315"/>
        <v>183886</v>
      </c>
      <c r="T1588" s="48">
        <f t="shared" si="316"/>
        <v>94830</v>
      </c>
      <c r="U1588" s="48">
        <f t="shared" si="317"/>
        <v>0</v>
      </c>
      <c r="V1588" s="48">
        <f t="shared" si="318"/>
        <v>278716</v>
      </c>
      <c r="W1588" s="48">
        <f t="shared" si="319"/>
        <v>144450</v>
      </c>
      <c r="X1588" s="48">
        <f t="shared" si="320"/>
        <v>2025</v>
      </c>
      <c r="Y1588" s="48">
        <f t="shared" si="321"/>
        <v>4251.91</v>
      </c>
      <c r="Z1588" s="48">
        <f t="shared" si="322"/>
        <v>425.19100000000003</v>
      </c>
      <c r="AA1588" s="48">
        <f t="shared" si="323"/>
        <v>4298.6810099999993</v>
      </c>
      <c r="AB1588" s="42">
        <f t="shared" si="324"/>
        <v>434166.78200999997</v>
      </c>
    </row>
    <row r="1589" spans="1:28" x14ac:dyDescent="0.25">
      <c r="A1589" s="41">
        <v>45435</v>
      </c>
      <c r="B1589" s="44" t="str">
        <f t="shared" si="313"/>
        <v>May</v>
      </c>
      <c r="C1589" s="16" t="s">
        <v>59</v>
      </c>
      <c r="D1589" s="16"/>
      <c r="E1589" s="16" t="s">
        <v>109</v>
      </c>
      <c r="F1589" s="16" t="s">
        <v>223</v>
      </c>
      <c r="G1589" s="20" t="str">
        <f>IFERROR(VLOOKUP(F1589,Sheet2!A:F,2,0),"")</f>
        <v>Jalwa Mota Santra</v>
      </c>
      <c r="H1589" s="44">
        <f>IFERROR(VLOOKUP(F1589,Sheet2!A:G,7,0),"")</f>
        <v>50</v>
      </c>
      <c r="I1589" s="56">
        <f t="shared" si="325"/>
        <v>675</v>
      </c>
      <c r="J1589" s="17">
        <v>201</v>
      </c>
      <c r="K1589" s="21">
        <v>0</v>
      </c>
      <c r="L1589" s="21">
        <v>50</v>
      </c>
      <c r="M1589" s="21">
        <v>100</v>
      </c>
      <c r="N1589" s="19">
        <f t="shared" si="314"/>
        <v>150</v>
      </c>
      <c r="O1589" s="20">
        <v>1</v>
      </c>
      <c r="P1589" s="20">
        <f>IFERROR(VLOOKUP(F1589,Sheet2!$A:$F,4,0),"")</f>
        <v>919.43</v>
      </c>
      <c r="Q1589" s="20">
        <f>IFERROR(VLOOKUP(F1589,Sheet2!$A:$F,5,0),"")</f>
        <v>948.3</v>
      </c>
      <c r="R1589" s="20">
        <f>IFERROR(VLOOKUP(F1589,Sheet2!$A:$F,6,0),"")</f>
        <v>1030.25</v>
      </c>
      <c r="S1589" s="48">
        <f t="shared" si="315"/>
        <v>0</v>
      </c>
      <c r="T1589" s="48">
        <f t="shared" si="316"/>
        <v>47415</v>
      </c>
      <c r="U1589" s="48">
        <f t="shared" si="317"/>
        <v>103025</v>
      </c>
      <c r="V1589" s="48">
        <f t="shared" si="318"/>
        <v>150440</v>
      </c>
      <c r="W1589" s="48">
        <f t="shared" si="319"/>
        <v>72225</v>
      </c>
      <c r="X1589" s="48">
        <f t="shared" si="320"/>
        <v>1012.5</v>
      </c>
      <c r="Y1589" s="48">
        <f t="shared" si="321"/>
        <v>2236.7750000000001</v>
      </c>
      <c r="Z1589" s="48">
        <f t="shared" si="322"/>
        <v>223.67750000000001</v>
      </c>
      <c r="AA1589" s="48">
        <f t="shared" si="323"/>
        <v>2261.3795249999998</v>
      </c>
      <c r="AB1589" s="42">
        <f t="shared" si="324"/>
        <v>228399.33202499998</v>
      </c>
    </row>
    <row r="1590" spans="1:28" x14ac:dyDescent="0.25">
      <c r="A1590" s="41">
        <v>45435</v>
      </c>
      <c r="B1590" s="44" t="str">
        <f t="shared" si="313"/>
        <v>May</v>
      </c>
      <c r="C1590" s="16" t="s">
        <v>59</v>
      </c>
      <c r="D1590" s="16"/>
      <c r="E1590" s="16" t="s">
        <v>109</v>
      </c>
      <c r="F1590" s="16" t="s">
        <v>223</v>
      </c>
      <c r="G1590" s="20" t="str">
        <f>IFERROR(VLOOKUP(F1590,Sheet2!A:F,2,0),"")</f>
        <v>Jalwa Mota Santra</v>
      </c>
      <c r="H1590" s="44">
        <f>IFERROR(VLOOKUP(F1590,Sheet2!A:G,7,0),"")</f>
        <v>50</v>
      </c>
      <c r="I1590" s="56">
        <f t="shared" si="325"/>
        <v>594</v>
      </c>
      <c r="J1590" s="17">
        <v>202</v>
      </c>
      <c r="K1590" s="21">
        <v>50</v>
      </c>
      <c r="L1590" s="21">
        <v>50</v>
      </c>
      <c r="M1590" s="21">
        <v>32</v>
      </c>
      <c r="N1590" s="19">
        <f t="shared" si="314"/>
        <v>132</v>
      </c>
      <c r="O1590" s="20">
        <v>1</v>
      </c>
      <c r="P1590" s="20">
        <f>IFERROR(VLOOKUP(F1590,Sheet2!$A:$F,4,0),"")</f>
        <v>919.43</v>
      </c>
      <c r="Q1590" s="20">
        <f>IFERROR(VLOOKUP(F1590,Sheet2!$A:$F,5,0),"")</f>
        <v>948.3</v>
      </c>
      <c r="R1590" s="20">
        <f>IFERROR(VLOOKUP(F1590,Sheet2!$A:$F,6,0),"")</f>
        <v>1030.25</v>
      </c>
      <c r="S1590" s="48">
        <f t="shared" si="315"/>
        <v>45971.5</v>
      </c>
      <c r="T1590" s="48">
        <f t="shared" si="316"/>
        <v>47415</v>
      </c>
      <c r="U1590" s="48">
        <f t="shared" si="317"/>
        <v>32968</v>
      </c>
      <c r="V1590" s="48">
        <f t="shared" si="318"/>
        <v>126354.5</v>
      </c>
      <c r="W1590" s="48">
        <f t="shared" si="319"/>
        <v>63558</v>
      </c>
      <c r="X1590" s="48">
        <f t="shared" si="320"/>
        <v>891</v>
      </c>
      <c r="Y1590" s="48">
        <f t="shared" si="321"/>
        <v>1908.0350000000001</v>
      </c>
      <c r="Z1590" s="48">
        <f t="shared" si="322"/>
        <v>190.80350000000001</v>
      </c>
      <c r="AA1590" s="48">
        <f t="shared" si="323"/>
        <v>1929.0233850000002</v>
      </c>
      <c r="AB1590" s="42">
        <f t="shared" si="324"/>
        <v>194831.36188500002</v>
      </c>
    </row>
    <row r="1591" spans="1:28" x14ac:dyDescent="0.25">
      <c r="A1591" s="41">
        <v>45435</v>
      </c>
      <c r="B1591" s="44" t="str">
        <f t="shared" si="313"/>
        <v>May</v>
      </c>
      <c r="C1591" s="16" t="s">
        <v>59</v>
      </c>
      <c r="D1591" s="16"/>
      <c r="E1591" s="16" t="s">
        <v>109</v>
      </c>
      <c r="F1591" s="16" t="s">
        <v>223</v>
      </c>
      <c r="G1591" s="20" t="str">
        <f>IFERROR(VLOOKUP(F1591,Sheet2!A:F,2,0),"")</f>
        <v>Jalwa Mota Santra</v>
      </c>
      <c r="H1591" s="44">
        <f>IFERROR(VLOOKUP(F1591,Sheet2!A:G,7,0),"")</f>
        <v>50</v>
      </c>
      <c r="I1591" s="56">
        <f t="shared" si="325"/>
        <v>225</v>
      </c>
      <c r="J1591" s="17">
        <v>203</v>
      </c>
      <c r="K1591" s="21">
        <v>0</v>
      </c>
      <c r="L1591" s="21">
        <v>50</v>
      </c>
      <c r="M1591" s="21">
        <v>0</v>
      </c>
      <c r="N1591" s="19">
        <f t="shared" si="314"/>
        <v>50</v>
      </c>
      <c r="O1591" s="20">
        <v>1</v>
      </c>
      <c r="P1591" s="20">
        <f>IFERROR(VLOOKUP(F1591,Sheet2!$A:$F,4,0),"")</f>
        <v>919.43</v>
      </c>
      <c r="Q1591" s="20">
        <f>IFERROR(VLOOKUP(F1591,Sheet2!$A:$F,5,0),"")</f>
        <v>948.3</v>
      </c>
      <c r="R1591" s="20">
        <f>IFERROR(VLOOKUP(F1591,Sheet2!$A:$F,6,0),"")</f>
        <v>1030.25</v>
      </c>
      <c r="S1591" s="48">
        <f t="shared" si="315"/>
        <v>0</v>
      </c>
      <c r="T1591" s="48">
        <f t="shared" si="316"/>
        <v>47415</v>
      </c>
      <c r="U1591" s="48">
        <f t="shared" si="317"/>
        <v>0</v>
      </c>
      <c r="V1591" s="48">
        <f t="shared" si="318"/>
        <v>47415</v>
      </c>
      <c r="W1591" s="48">
        <f t="shared" si="319"/>
        <v>24075</v>
      </c>
      <c r="X1591" s="48">
        <f t="shared" si="320"/>
        <v>337.5</v>
      </c>
      <c r="Y1591" s="48">
        <f t="shared" si="321"/>
        <v>718.27499999999998</v>
      </c>
      <c r="Z1591" s="48">
        <f t="shared" si="322"/>
        <v>71.827500000000001</v>
      </c>
      <c r="AA1591" s="48">
        <f t="shared" si="323"/>
        <v>726.17602499999998</v>
      </c>
      <c r="AB1591" s="42">
        <f t="shared" si="324"/>
        <v>73343.778524999987</v>
      </c>
    </row>
    <row r="1592" spans="1:28" x14ac:dyDescent="0.25">
      <c r="A1592" s="41">
        <v>45435</v>
      </c>
      <c r="B1592" s="44" t="str">
        <f t="shared" si="313"/>
        <v>May</v>
      </c>
      <c r="C1592" s="16" t="s">
        <v>44</v>
      </c>
      <c r="D1592" s="16"/>
      <c r="E1592" s="16" t="s">
        <v>46</v>
      </c>
      <c r="F1592" s="16" t="s">
        <v>223</v>
      </c>
      <c r="G1592" s="20" t="str">
        <f>IFERROR(VLOOKUP(F1592,Sheet2!A:F,2,0),"")</f>
        <v>Jalwa Mota Santra</v>
      </c>
      <c r="H1592" s="44">
        <f>IFERROR(VLOOKUP(F1592,Sheet2!A:G,7,0),"")</f>
        <v>50</v>
      </c>
      <c r="I1592" s="56">
        <f t="shared" si="325"/>
        <v>1575</v>
      </c>
      <c r="J1592" s="17">
        <v>229</v>
      </c>
      <c r="K1592" s="21">
        <v>250</v>
      </c>
      <c r="L1592" s="21">
        <v>100</v>
      </c>
      <c r="M1592" s="21">
        <v>0</v>
      </c>
      <c r="N1592" s="19">
        <f t="shared" si="314"/>
        <v>350</v>
      </c>
      <c r="O1592" s="20">
        <v>1</v>
      </c>
      <c r="P1592" s="20">
        <f>IFERROR(VLOOKUP(F1592,Sheet2!$A:$F,4,0),"")</f>
        <v>919.43</v>
      </c>
      <c r="Q1592" s="20">
        <f>IFERROR(VLOOKUP(F1592,Sheet2!$A:$F,5,0),"")</f>
        <v>948.3</v>
      </c>
      <c r="R1592" s="20">
        <f>IFERROR(VLOOKUP(F1592,Sheet2!$A:$F,6,0),"")</f>
        <v>1030.25</v>
      </c>
      <c r="S1592" s="48">
        <f t="shared" si="315"/>
        <v>229857.5</v>
      </c>
      <c r="T1592" s="48">
        <f t="shared" si="316"/>
        <v>94830</v>
      </c>
      <c r="U1592" s="48">
        <f t="shared" si="317"/>
        <v>0</v>
      </c>
      <c r="V1592" s="48">
        <f t="shared" si="318"/>
        <v>324687.5</v>
      </c>
      <c r="W1592" s="48">
        <f t="shared" si="319"/>
        <v>168525</v>
      </c>
      <c r="X1592" s="48">
        <f t="shared" si="320"/>
        <v>2362.5</v>
      </c>
      <c r="Y1592" s="48">
        <f t="shared" si="321"/>
        <v>4955.75</v>
      </c>
      <c r="Z1592" s="48">
        <f t="shared" si="322"/>
        <v>495.57500000000005</v>
      </c>
      <c r="AA1592" s="48">
        <f t="shared" si="323"/>
        <v>5010.26325</v>
      </c>
      <c r="AB1592" s="42">
        <f t="shared" si="324"/>
        <v>506036.58825000003</v>
      </c>
    </row>
    <row r="1593" spans="1:28" x14ac:dyDescent="0.25">
      <c r="A1593" s="41">
        <v>45435</v>
      </c>
      <c r="B1593" s="44" t="str">
        <f t="shared" si="313"/>
        <v>May</v>
      </c>
      <c r="C1593" s="16" t="s">
        <v>44</v>
      </c>
      <c r="D1593" s="16"/>
      <c r="E1593" s="16" t="s">
        <v>45</v>
      </c>
      <c r="F1593" s="16" t="s">
        <v>223</v>
      </c>
      <c r="G1593" s="20" t="str">
        <f>IFERROR(VLOOKUP(F1593,Sheet2!A:F,2,0),"")</f>
        <v>Jalwa Mota Santra</v>
      </c>
      <c r="H1593" s="44">
        <f>IFERROR(VLOOKUP(F1593,Sheet2!A:G,7,0),"")</f>
        <v>50</v>
      </c>
      <c r="I1593" s="56">
        <f t="shared" si="325"/>
        <v>2250</v>
      </c>
      <c r="J1593" s="17">
        <v>230</v>
      </c>
      <c r="K1593" s="21">
        <v>500</v>
      </c>
      <c r="L1593" s="21">
        <v>0</v>
      </c>
      <c r="M1593" s="21">
        <v>0</v>
      </c>
      <c r="N1593" s="19">
        <f t="shared" si="314"/>
        <v>500</v>
      </c>
      <c r="O1593" s="20">
        <v>1</v>
      </c>
      <c r="P1593" s="20">
        <f>IFERROR(VLOOKUP(F1593,Sheet2!$A:$F,4,0),"")</f>
        <v>919.43</v>
      </c>
      <c r="Q1593" s="20">
        <f>IFERROR(VLOOKUP(F1593,Sheet2!$A:$F,5,0),"")</f>
        <v>948.3</v>
      </c>
      <c r="R1593" s="20">
        <f>IFERROR(VLOOKUP(F1593,Sheet2!$A:$F,6,0),"")</f>
        <v>1030.25</v>
      </c>
      <c r="S1593" s="48">
        <f t="shared" si="315"/>
        <v>459715</v>
      </c>
      <c r="T1593" s="48">
        <f t="shared" si="316"/>
        <v>0</v>
      </c>
      <c r="U1593" s="48">
        <f t="shared" si="317"/>
        <v>0</v>
      </c>
      <c r="V1593" s="48">
        <f t="shared" si="318"/>
        <v>459715</v>
      </c>
      <c r="W1593" s="48">
        <f t="shared" si="319"/>
        <v>240750</v>
      </c>
      <c r="X1593" s="48">
        <f t="shared" si="320"/>
        <v>3375</v>
      </c>
      <c r="Y1593" s="48">
        <f t="shared" si="321"/>
        <v>7038.4000000000005</v>
      </c>
      <c r="Z1593" s="48">
        <f t="shared" si="322"/>
        <v>703.84000000000015</v>
      </c>
      <c r="AA1593" s="48">
        <f t="shared" si="323"/>
        <v>7115.8224</v>
      </c>
      <c r="AB1593" s="42">
        <f t="shared" si="324"/>
        <v>718698.06239999994</v>
      </c>
    </row>
    <row r="1594" spans="1:28" x14ac:dyDescent="0.25">
      <c r="A1594" s="41">
        <v>45435</v>
      </c>
      <c r="B1594" s="44" t="str">
        <f t="shared" si="313"/>
        <v>May</v>
      </c>
      <c r="C1594" s="16" t="s">
        <v>44</v>
      </c>
      <c r="D1594" s="16"/>
      <c r="E1594" s="16" t="s">
        <v>45</v>
      </c>
      <c r="F1594" s="16" t="s">
        <v>221</v>
      </c>
      <c r="G1594" s="20" t="str">
        <f>IFERROR(VLOOKUP(F1594,Sheet2!A:F,2,0),"")</f>
        <v>Jugni Apple Vodka</v>
      </c>
      <c r="H1594" s="44">
        <f>IFERROR(VLOOKUP(F1594,Sheet2!A:G,7,0),"")</f>
        <v>50</v>
      </c>
      <c r="I1594" s="56">
        <f t="shared" si="325"/>
        <v>1350</v>
      </c>
      <c r="J1594" s="17">
        <v>231</v>
      </c>
      <c r="K1594" s="21">
        <v>300</v>
      </c>
      <c r="L1594" s="21">
        <v>0</v>
      </c>
      <c r="M1594" s="21">
        <v>0</v>
      </c>
      <c r="N1594" s="19">
        <f t="shared" si="314"/>
        <v>300</v>
      </c>
      <c r="O1594" s="20">
        <v>1</v>
      </c>
      <c r="P1594" s="20">
        <f>IFERROR(VLOOKUP(F1594,Sheet2!$A:$F,4,0),"")</f>
        <v>919.43</v>
      </c>
      <c r="Q1594" s="20">
        <f>IFERROR(VLOOKUP(F1594,Sheet2!$A:$F,5,0),"")</f>
        <v>948.3</v>
      </c>
      <c r="R1594" s="20">
        <f>IFERROR(VLOOKUP(F1594,Sheet2!$A:$F,6,0),"")</f>
        <v>1030.25</v>
      </c>
      <c r="S1594" s="48">
        <f t="shared" si="315"/>
        <v>275829</v>
      </c>
      <c r="T1594" s="48">
        <f t="shared" si="316"/>
        <v>0</v>
      </c>
      <c r="U1594" s="48">
        <f t="shared" si="317"/>
        <v>0</v>
      </c>
      <c r="V1594" s="48">
        <f t="shared" si="318"/>
        <v>275829</v>
      </c>
      <c r="W1594" s="48">
        <f t="shared" si="319"/>
        <v>144450</v>
      </c>
      <c r="X1594" s="48">
        <f t="shared" si="320"/>
        <v>2025</v>
      </c>
      <c r="Y1594" s="48">
        <f t="shared" si="321"/>
        <v>4223.04</v>
      </c>
      <c r="Z1594" s="48">
        <f t="shared" si="322"/>
        <v>422.30400000000003</v>
      </c>
      <c r="AA1594" s="48">
        <f t="shared" si="323"/>
        <v>4269.4934400000002</v>
      </c>
      <c r="AB1594" s="42">
        <f t="shared" si="324"/>
        <v>431218.83743999997</v>
      </c>
    </row>
    <row r="1595" spans="1:28" x14ac:dyDescent="0.25">
      <c r="A1595" s="41">
        <v>45435</v>
      </c>
      <c r="B1595" s="44" t="str">
        <f t="shared" si="313"/>
        <v>May</v>
      </c>
      <c r="C1595" s="16" t="s">
        <v>44</v>
      </c>
      <c r="D1595" s="16"/>
      <c r="E1595" s="16" t="s">
        <v>45</v>
      </c>
      <c r="F1595" s="16" t="s">
        <v>216</v>
      </c>
      <c r="G1595" s="20" t="str">
        <f>IFERROR(VLOOKUP(F1595,Sheet2!A:F,2,0),"")</f>
        <v>Jugni Saunfi</v>
      </c>
      <c r="H1595" s="44">
        <f>IFERROR(VLOOKUP(F1595,Sheet2!A:G,7,0),"")</f>
        <v>50</v>
      </c>
      <c r="I1595" s="56">
        <f t="shared" si="325"/>
        <v>2700</v>
      </c>
      <c r="J1595" s="17">
        <v>232</v>
      </c>
      <c r="K1595" s="21">
        <v>600</v>
      </c>
      <c r="L1595" s="21">
        <v>0</v>
      </c>
      <c r="M1595" s="21">
        <v>0</v>
      </c>
      <c r="N1595" s="19">
        <f t="shared" si="314"/>
        <v>600</v>
      </c>
      <c r="O1595" s="20">
        <v>1</v>
      </c>
      <c r="P1595" s="20">
        <f>IFERROR(VLOOKUP(F1595,Sheet2!$A:$F,4,0),"")</f>
        <v>919.43</v>
      </c>
      <c r="Q1595" s="20">
        <f>IFERROR(VLOOKUP(F1595,Sheet2!$A:$F,5,0),"")</f>
        <v>948.3</v>
      </c>
      <c r="R1595" s="20">
        <f>IFERROR(VLOOKUP(F1595,Sheet2!$A:$F,6,0),"")</f>
        <v>1030.25</v>
      </c>
      <c r="S1595" s="48">
        <f t="shared" si="315"/>
        <v>551658</v>
      </c>
      <c r="T1595" s="48">
        <f t="shared" si="316"/>
        <v>0</v>
      </c>
      <c r="U1595" s="48">
        <f t="shared" si="317"/>
        <v>0</v>
      </c>
      <c r="V1595" s="48">
        <f t="shared" si="318"/>
        <v>551658</v>
      </c>
      <c r="W1595" s="48">
        <f t="shared" si="319"/>
        <v>288900</v>
      </c>
      <c r="X1595" s="48">
        <f t="shared" si="320"/>
        <v>4050</v>
      </c>
      <c r="Y1595" s="48">
        <f t="shared" si="321"/>
        <v>8446.08</v>
      </c>
      <c r="Z1595" s="48">
        <f t="shared" si="322"/>
        <v>844.60800000000006</v>
      </c>
      <c r="AA1595" s="48">
        <f t="shared" si="323"/>
        <v>8538.9868800000004</v>
      </c>
      <c r="AB1595" s="42">
        <f t="shared" si="324"/>
        <v>862437.67487999995</v>
      </c>
    </row>
    <row r="1596" spans="1:28" x14ac:dyDescent="0.25">
      <c r="A1596" s="41">
        <v>45435</v>
      </c>
      <c r="B1596" s="44" t="str">
        <f t="shared" si="313"/>
        <v>May</v>
      </c>
      <c r="C1596" s="16" t="s">
        <v>44</v>
      </c>
      <c r="D1596" s="16"/>
      <c r="E1596" s="16" t="s">
        <v>52</v>
      </c>
      <c r="F1596" s="16" t="s">
        <v>216</v>
      </c>
      <c r="G1596" s="20" t="str">
        <f>IFERROR(VLOOKUP(F1596,Sheet2!A:F,2,0),"")</f>
        <v>Jugni Saunfi</v>
      </c>
      <c r="H1596" s="44">
        <f>IFERROR(VLOOKUP(F1596,Sheet2!A:G,7,0),"")</f>
        <v>50</v>
      </c>
      <c r="I1596" s="56">
        <f t="shared" si="325"/>
        <v>1350</v>
      </c>
      <c r="J1596" s="17">
        <v>233</v>
      </c>
      <c r="K1596" s="21">
        <v>100</v>
      </c>
      <c r="L1596" s="21">
        <v>100</v>
      </c>
      <c r="M1596" s="21">
        <v>100</v>
      </c>
      <c r="N1596" s="19">
        <f t="shared" si="314"/>
        <v>300</v>
      </c>
      <c r="O1596" s="20">
        <v>1</v>
      </c>
      <c r="P1596" s="20">
        <f>IFERROR(VLOOKUP(F1596,Sheet2!$A:$F,4,0),"")</f>
        <v>919.43</v>
      </c>
      <c r="Q1596" s="20">
        <f>IFERROR(VLOOKUP(F1596,Sheet2!$A:$F,5,0),"")</f>
        <v>948.3</v>
      </c>
      <c r="R1596" s="20">
        <f>IFERROR(VLOOKUP(F1596,Sheet2!$A:$F,6,0),"")</f>
        <v>1030.25</v>
      </c>
      <c r="S1596" s="48">
        <f t="shared" si="315"/>
        <v>91943</v>
      </c>
      <c r="T1596" s="48">
        <f t="shared" si="316"/>
        <v>94830</v>
      </c>
      <c r="U1596" s="48">
        <f t="shared" si="317"/>
        <v>103025</v>
      </c>
      <c r="V1596" s="48">
        <f t="shared" si="318"/>
        <v>289798</v>
      </c>
      <c r="W1596" s="48">
        <f t="shared" si="319"/>
        <v>144450</v>
      </c>
      <c r="X1596" s="48">
        <f t="shared" si="320"/>
        <v>2025</v>
      </c>
      <c r="Y1596" s="48">
        <f t="shared" si="321"/>
        <v>4362.7300000000005</v>
      </c>
      <c r="Z1596" s="48">
        <f t="shared" si="322"/>
        <v>436.27300000000008</v>
      </c>
      <c r="AA1596" s="48">
        <f t="shared" si="323"/>
        <v>4410.7200299999995</v>
      </c>
      <c r="AB1596" s="42">
        <f t="shared" si="324"/>
        <v>445482.72302999999</v>
      </c>
    </row>
    <row r="1597" spans="1:28" x14ac:dyDescent="0.25">
      <c r="A1597" s="41">
        <v>45435</v>
      </c>
      <c r="B1597" s="44" t="str">
        <f t="shared" si="313"/>
        <v>May</v>
      </c>
      <c r="C1597" s="16" t="s">
        <v>44</v>
      </c>
      <c r="D1597" s="16"/>
      <c r="E1597" s="16" t="s">
        <v>52</v>
      </c>
      <c r="F1597" s="16" t="s">
        <v>223</v>
      </c>
      <c r="G1597" s="20" t="str">
        <f>IFERROR(VLOOKUP(F1597,Sheet2!A:F,2,0),"")</f>
        <v>Jalwa Mota Santra</v>
      </c>
      <c r="H1597" s="44">
        <f>IFERROR(VLOOKUP(F1597,Sheet2!A:G,7,0),"")</f>
        <v>50</v>
      </c>
      <c r="I1597" s="56">
        <f t="shared" si="325"/>
        <v>1350</v>
      </c>
      <c r="J1597" s="17">
        <v>234</v>
      </c>
      <c r="K1597" s="21">
        <v>100</v>
      </c>
      <c r="L1597" s="21">
        <v>100</v>
      </c>
      <c r="M1597" s="21">
        <v>100</v>
      </c>
      <c r="N1597" s="19">
        <f t="shared" si="314"/>
        <v>300</v>
      </c>
      <c r="O1597" s="20">
        <v>1</v>
      </c>
      <c r="P1597" s="20">
        <f>IFERROR(VLOOKUP(F1597,Sheet2!$A:$F,4,0),"")</f>
        <v>919.43</v>
      </c>
      <c r="Q1597" s="20">
        <f>IFERROR(VLOOKUP(F1597,Sheet2!$A:$F,5,0),"")</f>
        <v>948.3</v>
      </c>
      <c r="R1597" s="20">
        <f>IFERROR(VLOOKUP(F1597,Sheet2!$A:$F,6,0),"")</f>
        <v>1030.25</v>
      </c>
      <c r="S1597" s="48">
        <f t="shared" si="315"/>
        <v>91943</v>
      </c>
      <c r="T1597" s="48">
        <f t="shared" si="316"/>
        <v>94830</v>
      </c>
      <c r="U1597" s="48">
        <f t="shared" si="317"/>
        <v>103025</v>
      </c>
      <c r="V1597" s="48">
        <f t="shared" si="318"/>
        <v>289798</v>
      </c>
      <c r="W1597" s="48">
        <f t="shared" si="319"/>
        <v>144450</v>
      </c>
      <c r="X1597" s="48">
        <f t="shared" si="320"/>
        <v>2025</v>
      </c>
      <c r="Y1597" s="48">
        <f t="shared" si="321"/>
        <v>4362.7300000000005</v>
      </c>
      <c r="Z1597" s="48">
        <f t="shared" si="322"/>
        <v>436.27300000000008</v>
      </c>
      <c r="AA1597" s="48">
        <f t="shared" si="323"/>
        <v>4410.7200299999995</v>
      </c>
      <c r="AB1597" s="42">
        <f t="shared" si="324"/>
        <v>445482.72302999999</v>
      </c>
    </row>
    <row r="1598" spans="1:28" x14ac:dyDescent="0.25">
      <c r="A1598" s="41">
        <v>45435</v>
      </c>
      <c r="B1598" s="44" t="str">
        <f t="shared" si="313"/>
        <v>May</v>
      </c>
      <c r="C1598" s="16" t="s">
        <v>44</v>
      </c>
      <c r="D1598" s="16"/>
      <c r="E1598" s="16" t="s">
        <v>160</v>
      </c>
      <c r="F1598" s="16" t="s">
        <v>216</v>
      </c>
      <c r="G1598" s="20" t="str">
        <f>IFERROR(VLOOKUP(F1598,Sheet2!A:F,2,0),"")</f>
        <v>Jugni Saunfi</v>
      </c>
      <c r="H1598" s="44">
        <f>IFERROR(VLOOKUP(F1598,Sheet2!A:G,7,0),"")</f>
        <v>50</v>
      </c>
      <c r="I1598" s="56">
        <f t="shared" si="325"/>
        <v>1575</v>
      </c>
      <c r="J1598" s="17">
        <v>235</v>
      </c>
      <c r="K1598" s="21">
        <v>100</v>
      </c>
      <c r="L1598" s="21">
        <v>150</v>
      </c>
      <c r="M1598" s="21">
        <v>100</v>
      </c>
      <c r="N1598" s="19">
        <f t="shared" si="314"/>
        <v>350</v>
      </c>
      <c r="O1598" s="20">
        <v>1</v>
      </c>
      <c r="P1598" s="20">
        <f>IFERROR(VLOOKUP(F1598,Sheet2!$A:$F,4,0),"")</f>
        <v>919.43</v>
      </c>
      <c r="Q1598" s="20">
        <f>IFERROR(VLOOKUP(F1598,Sheet2!$A:$F,5,0),"")</f>
        <v>948.3</v>
      </c>
      <c r="R1598" s="20">
        <f>IFERROR(VLOOKUP(F1598,Sheet2!$A:$F,6,0),"")</f>
        <v>1030.25</v>
      </c>
      <c r="S1598" s="48">
        <f t="shared" si="315"/>
        <v>91943</v>
      </c>
      <c r="T1598" s="48">
        <f t="shared" si="316"/>
        <v>142245</v>
      </c>
      <c r="U1598" s="48">
        <f t="shared" si="317"/>
        <v>103025</v>
      </c>
      <c r="V1598" s="48">
        <f t="shared" si="318"/>
        <v>337213</v>
      </c>
      <c r="W1598" s="48">
        <f t="shared" si="319"/>
        <v>168525</v>
      </c>
      <c r="X1598" s="48">
        <f t="shared" si="320"/>
        <v>2362.5</v>
      </c>
      <c r="Y1598" s="48">
        <f t="shared" si="321"/>
        <v>5081.0050000000001</v>
      </c>
      <c r="Z1598" s="48">
        <f t="shared" si="322"/>
        <v>508.10050000000001</v>
      </c>
      <c r="AA1598" s="48">
        <f t="shared" si="323"/>
        <v>5136.8960550000002</v>
      </c>
      <c r="AB1598" s="42">
        <f t="shared" si="324"/>
        <v>518826.50155500002</v>
      </c>
    </row>
    <row r="1599" spans="1:28" x14ac:dyDescent="0.25">
      <c r="A1599" s="41">
        <v>45435</v>
      </c>
      <c r="B1599" s="44" t="str">
        <f t="shared" si="313"/>
        <v>May</v>
      </c>
      <c r="C1599" s="16" t="s">
        <v>44</v>
      </c>
      <c r="D1599" s="16"/>
      <c r="E1599" s="16" t="s">
        <v>160</v>
      </c>
      <c r="F1599" s="16" t="s">
        <v>223</v>
      </c>
      <c r="G1599" s="20" t="str">
        <f>IFERROR(VLOOKUP(F1599,Sheet2!A:F,2,0),"")</f>
        <v>Jalwa Mota Santra</v>
      </c>
      <c r="H1599" s="44">
        <f>IFERROR(VLOOKUP(F1599,Sheet2!A:G,7,0),"")</f>
        <v>50</v>
      </c>
      <c r="I1599" s="56">
        <f t="shared" si="325"/>
        <v>1575</v>
      </c>
      <c r="J1599" s="17">
        <v>236</v>
      </c>
      <c r="K1599" s="21">
        <v>100</v>
      </c>
      <c r="L1599" s="21">
        <v>200</v>
      </c>
      <c r="M1599" s="21">
        <v>50</v>
      </c>
      <c r="N1599" s="19">
        <f t="shared" si="314"/>
        <v>350</v>
      </c>
      <c r="O1599" s="20">
        <v>1</v>
      </c>
      <c r="P1599" s="20">
        <f>IFERROR(VLOOKUP(F1599,Sheet2!$A:$F,4,0),"")</f>
        <v>919.43</v>
      </c>
      <c r="Q1599" s="20">
        <f>IFERROR(VLOOKUP(F1599,Sheet2!$A:$F,5,0),"")</f>
        <v>948.3</v>
      </c>
      <c r="R1599" s="20">
        <f>IFERROR(VLOOKUP(F1599,Sheet2!$A:$F,6,0),"")</f>
        <v>1030.25</v>
      </c>
      <c r="S1599" s="48">
        <f t="shared" si="315"/>
        <v>91943</v>
      </c>
      <c r="T1599" s="48">
        <f t="shared" si="316"/>
        <v>189660</v>
      </c>
      <c r="U1599" s="48">
        <f t="shared" si="317"/>
        <v>51512.5</v>
      </c>
      <c r="V1599" s="48">
        <f t="shared" si="318"/>
        <v>333115.5</v>
      </c>
      <c r="W1599" s="48">
        <f t="shared" si="319"/>
        <v>168525</v>
      </c>
      <c r="X1599" s="48">
        <f t="shared" si="320"/>
        <v>2362.5</v>
      </c>
      <c r="Y1599" s="48">
        <f t="shared" si="321"/>
        <v>5040.03</v>
      </c>
      <c r="Z1599" s="48">
        <f t="shared" si="322"/>
        <v>504.00299999999999</v>
      </c>
      <c r="AA1599" s="48">
        <f t="shared" si="323"/>
        <v>5095.470330000001</v>
      </c>
      <c r="AB1599" s="42">
        <f t="shared" si="324"/>
        <v>514642.50333000004</v>
      </c>
    </row>
    <row r="1600" spans="1:28" x14ac:dyDescent="0.25">
      <c r="A1600" s="41">
        <v>45435</v>
      </c>
      <c r="B1600" s="44" t="str">
        <f t="shared" si="313"/>
        <v>May</v>
      </c>
      <c r="C1600" s="16" t="s">
        <v>44</v>
      </c>
      <c r="D1600" s="16"/>
      <c r="E1600" s="16" t="s">
        <v>110</v>
      </c>
      <c r="F1600" s="16" t="s">
        <v>216</v>
      </c>
      <c r="G1600" s="20" t="str">
        <f>IFERROR(VLOOKUP(F1600,Sheet2!A:F,2,0),"")</f>
        <v>Jugni Saunfi</v>
      </c>
      <c r="H1600" s="44">
        <f>IFERROR(VLOOKUP(F1600,Sheet2!A:G,7,0),"")</f>
        <v>50</v>
      </c>
      <c r="I1600" s="56">
        <f t="shared" si="325"/>
        <v>450</v>
      </c>
      <c r="J1600" s="17">
        <v>237</v>
      </c>
      <c r="K1600" s="21">
        <v>100</v>
      </c>
      <c r="L1600" s="21">
        <v>0</v>
      </c>
      <c r="M1600" s="21">
        <v>0</v>
      </c>
      <c r="N1600" s="19">
        <f t="shared" si="314"/>
        <v>100</v>
      </c>
      <c r="O1600" s="20">
        <v>1</v>
      </c>
      <c r="P1600" s="20">
        <f>IFERROR(VLOOKUP(F1600,Sheet2!$A:$F,4,0),"")</f>
        <v>919.43</v>
      </c>
      <c r="Q1600" s="20">
        <f>IFERROR(VLOOKUP(F1600,Sheet2!$A:$F,5,0),"")</f>
        <v>948.3</v>
      </c>
      <c r="R1600" s="20">
        <f>IFERROR(VLOOKUP(F1600,Sheet2!$A:$F,6,0),"")</f>
        <v>1030.25</v>
      </c>
      <c r="S1600" s="48">
        <f t="shared" si="315"/>
        <v>91943</v>
      </c>
      <c r="T1600" s="48">
        <f t="shared" si="316"/>
        <v>0</v>
      </c>
      <c r="U1600" s="48">
        <f t="shared" si="317"/>
        <v>0</v>
      </c>
      <c r="V1600" s="48">
        <f t="shared" si="318"/>
        <v>91943</v>
      </c>
      <c r="W1600" s="48">
        <f t="shared" si="319"/>
        <v>48150</v>
      </c>
      <c r="X1600" s="48">
        <f t="shared" si="320"/>
        <v>675</v>
      </c>
      <c r="Y1600" s="48">
        <f t="shared" si="321"/>
        <v>1407.68</v>
      </c>
      <c r="Z1600" s="48">
        <f t="shared" si="322"/>
        <v>140.768</v>
      </c>
      <c r="AA1600" s="48">
        <f t="shared" si="323"/>
        <v>1423.1644800000001</v>
      </c>
      <c r="AB1600" s="42">
        <f t="shared" si="324"/>
        <v>143739.61248000001</v>
      </c>
    </row>
    <row r="1601" spans="1:28" x14ac:dyDescent="0.25">
      <c r="A1601" s="41">
        <v>45435</v>
      </c>
      <c r="B1601" s="44" t="str">
        <f t="shared" si="313"/>
        <v>May</v>
      </c>
      <c r="C1601" s="16" t="s">
        <v>44</v>
      </c>
      <c r="D1601" s="16"/>
      <c r="E1601" s="16" t="s">
        <v>110</v>
      </c>
      <c r="F1601" s="16" t="s">
        <v>216</v>
      </c>
      <c r="G1601" s="20" t="str">
        <f>IFERROR(VLOOKUP(F1601,Sheet2!A:F,2,0),"")</f>
        <v>Jugni Saunfi</v>
      </c>
      <c r="H1601" s="44">
        <f>IFERROR(VLOOKUP(F1601,Sheet2!A:G,7,0),"")</f>
        <v>50</v>
      </c>
      <c r="I1601" s="56">
        <f t="shared" si="325"/>
        <v>900</v>
      </c>
      <c r="J1601" s="17">
        <v>238</v>
      </c>
      <c r="K1601" s="21">
        <v>200</v>
      </c>
      <c r="L1601" s="21">
        <v>0</v>
      </c>
      <c r="M1601" s="21">
        <v>0</v>
      </c>
      <c r="N1601" s="19">
        <f t="shared" si="314"/>
        <v>200</v>
      </c>
      <c r="O1601" s="20">
        <v>1</v>
      </c>
      <c r="P1601" s="20">
        <f>IFERROR(VLOOKUP(F1601,Sheet2!$A:$F,4,0),"")</f>
        <v>919.43</v>
      </c>
      <c r="Q1601" s="20">
        <f>IFERROR(VLOOKUP(F1601,Sheet2!$A:$F,5,0),"")</f>
        <v>948.3</v>
      </c>
      <c r="R1601" s="20">
        <f>IFERROR(VLOOKUP(F1601,Sheet2!$A:$F,6,0),"")</f>
        <v>1030.25</v>
      </c>
      <c r="S1601" s="48">
        <f t="shared" si="315"/>
        <v>183886</v>
      </c>
      <c r="T1601" s="48">
        <f t="shared" si="316"/>
        <v>0</v>
      </c>
      <c r="U1601" s="48">
        <f t="shared" si="317"/>
        <v>0</v>
      </c>
      <c r="V1601" s="48">
        <f t="shared" si="318"/>
        <v>183886</v>
      </c>
      <c r="W1601" s="48">
        <f t="shared" si="319"/>
        <v>96300</v>
      </c>
      <c r="X1601" s="48">
        <f t="shared" si="320"/>
        <v>1350</v>
      </c>
      <c r="Y1601" s="48">
        <f t="shared" si="321"/>
        <v>2815.36</v>
      </c>
      <c r="Z1601" s="48">
        <f t="shared" si="322"/>
        <v>281.536</v>
      </c>
      <c r="AA1601" s="48">
        <f t="shared" si="323"/>
        <v>2846.3289600000003</v>
      </c>
      <c r="AB1601" s="42">
        <f t="shared" si="324"/>
        <v>287479.22496000002</v>
      </c>
    </row>
    <row r="1602" spans="1:28" x14ac:dyDescent="0.25">
      <c r="A1602" s="41">
        <v>45435</v>
      </c>
      <c r="B1602" s="44" t="str">
        <f t="shared" si="313"/>
        <v>May</v>
      </c>
      <c r="C1602" s="16" t="s">
        <v>44</v>
      </c>
      <c r="D1602" s="16"/>
      <c r="E1602" s="16" t="s">
        <v>79</v>
      </c>
      <c r="F1602" s="16" t="s">
        <v>216</v>
      </c>
      <c r="G1602" s="20" t="str">
        <f>IFERROR(VLOOKUP(F1602,Sheet2!A:F,2,0),"")</f>
        <v>Jugni Saunfi</v>
      </c>
      <c r="H1602" s="44">
        <f>IFERROR(VLOOKUP(F1602,Sheet2!A:G,7,0),"")</f>
        <v>50</v>
      </c>
      <c r="I1602" s="56">
        <f t="shared" si="325"/>
        <v>2475</v>
      </c>
      <c r="J1602" s="17">
        <v>239</v>
      </c>
      <c r="K1602" s="21">
        <v>550</v>
      </c>
      <c r="L1602" s="21">
        <v>0</v>
      </c>
      <c r="M1602" s="21">
        <v>0</v>
      </c>
      <c r="N1602" s="19">
        <f t="shared" si="314"/>
        <v>550</v>
      </c>
      <c r="O1602" s="20">
        <v>1</v>
      </c>
      <c r="P1602" s="20">
        <f>IFERROR(VLOOKUP(F1602,Sheet2!$A:$F,4,0),"")</f>
        <v>919.43</v>
      </c>
      <c r="Q1602" s="20">
        <f>IFERROR(VLOOKUP(F1602,Sheet2!$A:$F,5,0),"")</f>
        <v>948.3</v>
      </c>
      <c r="R1602" s="20">
        <f>IFERROR(VLOOKUP(F1602,Sheet2!$A:$F,6,0),"")</f>
        <v>1030.25</v>
      </c>
      <c r="S1602" s="48">
        <f t="shared" si="315"/>
        <v>505686.5</v>
      </c>
      <c r="T1602" s="48">
        <f t="shared" si="316"/>
        <v>0</v>
      </c>
      <c r="U1602" s="48">
        <f t="shared" si="317"/>
        <v>0</v>
      </c>
      <c r="V1602" s="48">
        <f t="shared" si="318"/>
        <v>505686.5</v>
      </c>
      <c r="W1602" s="48">
        <f t="shared" si="319"/>
        <v>264825</v>
      </c>
      <c r="X1602" s="48">
        <f t="shared" si="320"/>
        <v>3712.5</v>
      </c>
      <c r="Y1602" s="48">
        <f t="shared" si="321"/>
        <v>7742.24</v>
      </c>
      <c r="Z1602" s="48">
        <f t="shared" si="322"/>
        <v>774.22400000000005</v>
      </c>
      <c r="AA1602" s="48">
        <f t="shared" si="323"/>
        <v>7827.4046400000007</v>
      </c>
      <c r="AB1602" s="42">
        <f t="shared" si="324"/>
        <v>790567.86864</v>
      </c>
    </row>
    <row r="1603" spans="1:28" x14ac:dyDescent="0.25">
      <c r="A1603" s="41">
        <v>45435</v>
      </c>
      <c r="B1603" s="44" t="str">
        <f t="shared" si="313"/>
        <v>May</v>
      </c>
      <c r="C1603" s="16" t="s">
        <v>44</v>
      </c>
      <c r="D1603" s="16"/>
      <c r="E1603" s="16" t="s">
        <v>79</v>
      </c>
      <c r="F1603" s="16" t="s">
        <v>216</v>
      </c>
      <c r="G1603" s="20" t="str">
        <f>IFERROR(VLOOKUP(F1603,Sheet2!A:F,2,0),"")</f>
        <v>Jugni Saunfi</v>
      </c>
      <c r="H1603" s="44">
        <f>IFERROR(VLOOKUP(F1603,Sheet2!A:G,7,0),"")</f>
        <v>50</v>
      </c>
      <c r="I1603" s="56">
        <f t="shared" si="325"/>
        <v>2475</v>
      </c>
      <c r="J1603" s="17">
        <v>240</v>
      </c>
      <c r="K1603" s="21">
        <v>0</v>
      </c>
      <c r="L1603" s="21">
        <v>550</v>
      </c>
      <c r="M1603" s="21">
        <v>0</v>
      </c>
      <c r="N1603" s="19">
        <f t="shared" si="314"/>
        <v>550</v>
      </c>
      <c r="O1603" s="20">
        <v>1</v>
      </c>
      <c r="P1603" s="20">
        <f>IFERROR(VLOOKUP(F1603,Sheet2!$A:$F,4,0),"")</f>
        <v>919.43</v>
      </c>
      <c r="Q1603" s="20">
        <f>IFERROR(VLOOKUP(F1603,Sheet2!$A:$F,5,0),"")</f>
        <v>948.3</v>
      </c>
      <c r="R1603" s="20">
        <f>IFERROR(VLOOKUP(F1603,Sheet2!$A:$F,6,0),"")</f>
        <v>1030.25</v>
      </c>
      <c r="S1603" s="48">
        <f t="shared" si="315"/>
        <v>0</v>
      </c>
      <c r="T1603" s="48">
        <f t="shared" si="316"/>
        <v>521565</v>
      </c>
      <c r="U1603" s="48">
        <f t="shared" si="317"/>
        <v>0</v>
      </c>
      <c r="V1603" s="48">
        <f t="shared" si="318"/>
        <v>521565</v>
      </c>
      <c r="W1603" s="48">
        <f t="shared" si="319"/>
        <v>264825</v>
      </c>
      <c r="X1603" s="48">
        <f t="shared" si="320"/>
        <v>3712.5</v>
      </c>
      <c r="Y1603" s="48">
        <f t="shared" si="321"/>
        <v>7901.0250000000005</v>
      </c>
      <c r="Z1603" s="48">
        <f t="shared" si="322"/>
        <v>790.10250000000008</v>
      </c>
      <c r="AA1603" s="48">
        <f t="shared" si="323"/>
        <v>7987.9362750000009</v>
      </c>
      <c r="AB1603" s="42">
        <f t="shared" si="324"/>
        <v>806781.56377500005</v>
      </c>
    </row>
    <row r="1604" spans="1:28" x14ac:dyDescent="0.25">
      <c r="A1604" s="41">
        <v>45435</v>
      </c>
      <c r="B1604" s="44" t="str">
        <f t="shared" si="313"/>
        <v>May</v>
      </c>
      <c r="C1604" s="16" t="s">
        <v>44</v>
      </c>
      <c r="D1604" s="16"/>
      <c r="E1604" s="16" t="s">
        <v>79</v>
      </c>
      <c r="F1604" s="16" t="s">
        <v>216</v>
      </c>
      <c r="G1604" s="20" t="str">
        <f>IFERROR(VLOOKUP(F1604,Sheet2!A:F,2,0),"")</f>
        <v>Jugni Saunfi</v>
      </c>
      <c r="H1604" s="44">
        <f>IFERROR(VLOOKUP(F1604,Sheet2!A:G,7,0),"")</f>
        <v>50</v>
      </c>
      <c r="I1604" s="56">
        <f t="shared" si="325"/>
        <v>1350</v>
      </c>
      <c r="J1604" s="17">
        <v>241</v>
      </c>
      <c r="K1604" s="21">
        <v>0</v>
      </c>
      <c r="L1604" s="21">
        <v>0</v>
      </c>
      <c r="M1604" s="21">
        <v>300</v>
      </c>
      <c r="N1604" s="19">
        <f t="shared" si="314"/>
        <v>300</v>
      </c>
      <c r="O1604" s="20">
        <v>1</v>
      </c>
      <c r="P1604" s="20">
        <f>IFERROR(VLOOKUP(F1604,Sheet2!$A:$F,4,0),"")</f>
        <v>919.43</v>
      </c>
      <c r="Q1604" s="20">
        <f>IFERROR(VLOOKUP(F1604,Sheet2!$A:$F,5,0),"")</f>
        <v>948.3</v>
      </c>
      <c r="R1604" s="20">
        <f>IFERROR(VLOOKUP(F1604,Sheet2!$A:$F,6,0),"")</f>
        <v>1030.25</v>
      </c>
      <c r="S1604" s="48">
        <f t="shared" si="315"/>
        <v>0</v>
      </c>
      <c r="T1604" s="48">
        <f t="shared" si="316"/>
        <v>0</v>
      </c>
      <c r="U1604" s="48">
        <f t="shared" si="317"/>
        <v>309075</v>
      </c>
      <c r="V1604" s="48">
        <f t="shared" si="318"/>
        <v>309075</v>
      </c>
      <c r="W1604" s="48">
        <f t="shared" si="319"/>
        <v>144450</v>
      </c>
      <c r="X1604" s="48">
        <f t="shared" si="320"/>
        <v>2025</v>
      </c>
      <c r="Y1604" s="48">
        <f t="shared" si="321"/>
        <v>4555.5</v>
      </c>
      <c r="Z1604" s="48">
        <f t="shared" si="322"/>
        <v>455.55</v>
      </c>
      <c r="AA1604" s="48">
        <f t="shared" si="323"/>
        <v>4605.6104999999998</v>
      </c>
      <c r="AB1604" s="42">
        <f t="shared" si="324"/>
        <v>465166.6605</v>
      </c>
    </row>
    <row r="1605" spans="1:28" x14ac:dyDescent="0.25">
      <c r="A1605" s="41">
        <v>45436</v>
      </c>
      <c r="B1605" s="44" t="str">
        <f t="shared" ref="B1605:B1668" si="326">TEXT(A1605,"MMM")</f>
        <v>May</v>
      </c>
      <c r="C1605" s="16" t="s">
        <v>113</v>
      </c>
      <c r="D1605" s="16"/>
      <c r="E1605" s="16" t="s">
        <v>111</v>
      </c>
      <c r="F1605" s="16" t="s">
        <v>223</v>
      </c>
      <c r="G1605" s="20" t="str">
        <f>IFERROR(VLOOKUP(F1605,Sheet2!A:F,2,0),"")</f>
        <v>Jalwa Mota Santra</v>
      </c>
      <c r="H1605" s="44">
        <f>IFERROR(VLOOKUP(F1605,Sheet2!A:G,7,0),"")</f>
        <v>50</v>
      </c>
      <c r="I1605" s="56">
        <f t="shared" si="325"/>
        <v>1260</v>
      </c>
      <c r="J1605" s="17">
        <v>89</v>
      </c>
      <c r="K1605" s="21">
        <v>0</v>
      </c>
      <c r="L1605" s="21">
        <v>280</v>
      </c>
      <c r="M1605" s="21">
        <v>0</v>
      </c>
      <c r="N1605" s="19">
        <f t="shared" ref="N1605:N1668" si="327">SUM(K1605:M1605)</f>
        <v>280</v>
      </c>
      <c r="O1605" s="20">
        <v>1</v>
      </c>
      <c r="P1605" s="20">
        <f>IFERROR(VLOOKUP(F1605,Sheet2!$A:$F,4,0),"")</f>
        <v>919.43</v>
      </c>
      <c r="Q1605" s="20">
        <f>IFERROR(VLOOKUP(F1605,Sheet2!$A:$F,5,0),"")</f>
        <v>948.3</v>
      </c>
      <c r="R1605" s="20">
        <f>IFERROR(VLOOKUP(F1605,Sheet2!$A:$F,6,0),"")</f>
        <v>1030.25</v>
      </c>
      <c r="S1605" s="48">
        <f t="shared" ref="S1605:S1668" si="328">IFERROR(K1605*P1605," ")</f>
        <v>0</v>
      </c>
      <c r="T1605" s="48">
        <f t="shared" ref="T1605:T1668" si="329">IFERROR(Q1605*L1605," ")</f>
        <v>265524</v>
      </c>
      <c r="U1605" s="48">
        <f t="shared" ref="U1605:U1668" si="330">IFERROR(R1605*M1605," ")</f>
        <v>0</v>
      </c>
      <c r="V1605" s="48">
        <f t="shared" ref="V1605:V1668" si="331">SUM(S1605:U1605)</f>
        <v>265524</v>
      </c>
      <c r="W1605" s="48">
        <f t="shared" ref="W1605:W1668" si="332">IFERROR(IF(O1605=1,I1605*107)," ")+IFERROR(IF(O1605=2,I1605*53.5)," ")</f>
        <v>134820</v>
      </c>
      <c r="X1605" s="48">
        <f t="shared" ref="X1605:X1668" si="333">I1605*1.5</f>
        <v>1890</v>
      </c>
      <c r="Y1605" s="48">
        <f t="shared" ref="Y1605:Y1668" si="334">IFERROR(SUM(V1605:X1605)*1%," ")</f>
        <v>4022.34</v>
      </c>
      <c r="Z1605" s="48">
        <f t="shared" ref="Z1605:Z1668" si="335">IFERROR(Y1605*10%," ")</f>
        <v>402.23400000000004</v>
      </c>
      <c r="AA1605" s="48">
        <f t="shared" ref="AA1605:AA1668" si="336">IFERROR(SUM(V1605:Z1605)*1%," ")</f>
        <v>4066.5857400000004</v>
      </c>
      <c r="AB1605" s="42">
        <f t="shared" ref="AB1605:AB1668" si="337">IFERROR(SUM(V1605:AA1605)," ")</f>
        <v>410725.15974000003</v>
      </c>
    </row>
    <row r="1606" spans="1:28" x14ac:dyDescent="0.25">
      <c r="A1606" s="41">
        <v>45436</v>
      </c>
      <c r="B1606" s="44" t="str">
        <f t="shared" si="326"/>
        <v>May</v>
      </c>
      <c r="C1606" s="16" t="s">
        <v>60</v>
      </c>
      <c r="D1606" s="16"/>
      <c r="E1606" s="16" t="s">
        <v>171</v>
      </c>
      <c r="F1606" s="16" t="s">
        <v>219</v>
      </c>
      <c r="G1606" s="20" t="str">
        <f>IFERROR(VLOOKUP(F1606,Sheet2!A:F,2,0),"")</f>
        <v>Club Whiskey</v>
      </c>
      <c r="H1606" s="44">
        <f>IFERROR(VLOOKUP(F1606,Sheet2!A:G,7,0),"")</f>
        <v>65</v>
      </c>
      <c r="I1606" s="56">
        <f t="shared" ref="I1606:I1669" si="338">IF(H1606=50,N1606*4.5)+IF(H1606=65,N1606*5.85)</f>
        <v>1462.5</v>
      </c>
      <c r="J1606" s="17">
        <v>74</v>
      </c>
      <c r="K1606" s="21">
        <v>150</v>
      </c>
      <c r="L1606" s="21">
        <v>100</v>
      </c>
      <c r="M1606" s="21">
        <v>0</v>
      </c>
      <c r="N1606" s="19">
        <f t="shared" si="327"/>
        <v>250</v>
      </c>
      <c r="O1606" s="20">
        <v>1</v>
      </c>
      <c r="P1606" s="20">
        <f>IFERROR(VLOOKUP(F1606,Sheet2!$A:$F,4,0),"")</f>
        <v>1160.02</v>
      </c>
      <c r="Q1606" s="20">
        <f>IFERROR(VLOOKUP(F1606,Sheet2!$A:$F,5,0),"")</f>
        <v>1188.9000000000001</v>
      </c>
      <c r="R1606" s="20">
        <f>IFERROR(VLOOKUP(F1606,Sheet2!$A:$F,6,0),"")</f>
        <v>1270.83</v>
      </c>
      <c r="S1606" s="48">
        <f t="shared" si="328"/>
        <v>174003</v>
      </c>
      <c r="T1606" s="48">
        <f t="shared" si="329"/>
        <v>118890.00000000001</v>
      </c>
      <c r="U1606" s="48">
        <f t="shared" si="330"/>
        <v>0</v>
      </c>
      <c r="V1606" s="48">
        <f t="shared" si="331"/>
        <v>292893</v>
      </c>
      <c r="W1606" s="48">
        <f t="shared" si="332"/>
        <v>156487.5</v>
      </c>
      <c r="X1606" s="48">
        <f t="shared" si="333"/>
        <v>2193.75</v>
      </c>
      <c r="Y1606" s="48">
        <f t="shared" si="334"/>
        <v>4515.7425000000003</v>
      </c>
      <c r="Z1606" s="48">
        <f t="shared" si="335"/>
        <v>451.57425000000006</v>
      </c>
      <c r="AA1606" s="48">
        <f t="shared" si="336"/>
        <v>4565.4156675000004</v>
      </c>
      <c r="AB1606" s="42">
        <f t="shared" si="337"/>
        <v>461106.9824175</v>
      </c>
    </row>
    <row r="1607" spans="1:28" x14ac:dyDescent="0.25">
      <c r="A1607" s="41">
        <v>45436</v>
      </c>
      <c r="B1607" s="44" t="str">
        <f t="shared" si="326"/>
        <v>May</v>
      </c>
      <c r="C1607" s="16" t="s">
        <v>60</v>
      </c>
      <c r="D1607" s="16"/>
      <c r="E1607" s="16" t="s">
        <v>171</v>
      </c>
      <c r="F1607" s="16" t="s">
        <v>216</v>
      </c>
      <c r="G1607" s="20" t="str">
        <f>IFERROR(VLOOKUP(F1607,Sheet2!A:F,2,0),"")</f>
        <v>Jugni Saunfi</v>
      </c>
      <c r="H1607" s="44">
        <f>IFERROR(VLOOKUP(F1607,Sheet2!A:G,7,0),"")</f>
        <v>50</v>
      </c>
      <c r="I1607" s="56">
        <f t="shared" si="338"/>
        <v>900</v>
      </c>
      <c r="J1607" s="17">
        <v>75</v>
      </c>
      <c r="K1607" s="21">
        <v>200</v>
      </c>
      <c r="L1607" s="21">
        <v>0</v>
      </c>
      <c r="M1607" s="21">
        <v>0</v>
      </c>
      <c r="N1607" s="19">
        <f t="shared" si="327"/>
        <v>200</v>
      </c>
      <c r="O1607" s="20">
        <v>1</v>
      </c>
      <c r="P1607" s="20">
        <f>IFERROR(VLOOKUP(F1607,Sheet2!$A:$F,4,0),"")</f>
        <v>919.43</v>
      </c>
      <c r="Q1607" s="20">
        <f>IFERROR(VLOOKUP(F1607,Sheet2!$A:$F,5,0),"")</f>
        <v>948.3</v>
      </c>
      <c r="R1607" s="20">
        <f>IFERROR(VLOOKUP(F1607,Sheet2!$A:$F,6,0),"")</f>
        <v>1030.25</v>
      </c>
      <c r="S1607" s="48">
        <f t="shared" si="328"/>
        <v>183886</v>
      </c>
      <c r="T1607" s="48">
        <f t="shared" si="329"/>
        <v>0</v>
      </c>
      <c r="U1607" s="48">
        <f t="shared" si="330"/>
        <v>0</v>
      </c>
      <c r="V1607" s="48">
        <f t="shared" si="331"/>
        <v>183886</v>
      </c>
      <c r="W1607" s="48">
        <f t="shared" si="332"/>
        <v>96300</v>
      </c>
      <c r="X1607" s="48">
        <f t="shared" si="333"/>
        <v>1350</v>
      </c>
      <c r="Y1607" s="48">
        <f t="shared" si="334"/>
        <v>2815.36</v>
      </c>
      <c r="Z1607" s="48">
        <f t="shared" si="335"/>
        <v>281.536</v>
      </c>
      <c r="AA1607" s="48">
        <f t="shared" si="336"/>
        <v>2846.3289600000003</v>
      </c>
      <c r="AB1607" s="42">
        <f t="shared" si="337"/>
        <v>287479.22496000002</v>
      </c>
    </row>
    <row r="1608" spans="1:28" x14ac:dyDescent="0.25">
      <c r="A1608" s="41">
        <v>45436</v>
      </c>
      <c r="B1608" s="44" t="str">
        <f t="shared" si="326"/>
        <v>May</v>
      </c>
      <c r="C1608" s="16" t="s">
        <v>60</v>
      </c>
      <c r="D1608" s="16"/>
      <c r="E1608" s="16" t="s">
        <v>171</v>
      </c>
      <c r="F1608" s="16" t="s">
        <v>216</v>
      </c>
      <c r="G1608" s="20" t="str">
        <f>IFERROR(VLOOKUP(F1608,Sheet2!A:F,2,0),"")</f>
        <v>Jugni Saunfi</v>
      </c>
      <c r="H1608" s="44">
        <f>IFERROR(VLOOKUP(F1608,Sheet2!A:G,7,0),"")</f>
        <v>50</v>
      </c>
      <c r="I1608" s="56">
        <f t="shared" si="338"/>
        <v>3375</v>
      </c>
      <c r="J1608" s="17">
        <v>76</v>
      </c>
      <c r="K1608" s="21">
        <v>350</v>
      </c>
      <c r="L1608" s="21">
        <v>350</v>
      </c>
      <c r="M1608" s="21">
        <v>50</v>
      </c>
      <c r="N1608" s="19">
        <f t="shared" si="327"/>
        <v>750</v>
      </c>
      <c r="O1608" s="20">
        <v>1</v>
      </c>
      <c r="P1608" s="20">
        <f>IFERROR(VLOOKUP(F1608,Sheet2!$A:$F,4,0),"")</f>
        <v>919.43</v>
      </c>
      <c r="Q1608" s="20">
        <f>IFERROR(VLOOKUP(F1608,Sheet2!$A:$F,5,0),"")</f>
        <v>948.3</v>
      </c>
      <c r="R1608" s="20">
        <f>IFERROR(VLOOKUP(F1608,Sheet2!$A:$F,6,0),"")</f>
        <v>1030.25</v>
      </c>
      <c r="S1608" s="48">
        <f t="shared" si="328"/>
        <v>321800.5</v>
      </c>
      <c r="T1608" s="48">
        <f t="shared" si="329"/>
        <v>331905</v>
      </c>
      <c r="U1608" s="48">
        <f t="shared" si="330"/>
        <v>51512.5</v>
      </c>
      <c r="V1608" s="48">
        <f t="shared" si="331"/>
        <v>705218</v>
      </c>
      <c r="W1608" s="48">
        <f t="shared" si="332"/>
        <v>361125</v>
      </c>
      <c r="X1608" s="48">
        <f t="shared" si="333"/>
        <v>5062.5</v>
      </c>
      <c r="Y1608" s="48">
        <f t="shared" si="334"/>
        <v>10714.055</v>
      </c>
      <c r="Z1608" s="48">
        <f t="shared" si="335"/>
        <v>1071.4055000000001</v>
      </c>
      <c r="AA1608" s="48">
        <f t="shared" si="336"/>
        <v>10831.909605000001</v>
      </c>
      <c r="AB1608" s="42">
        <f t="shared" si="337"/>
        <v>1094022.870105</v>
      </c>
    </row>
    <row r="1609" spans="1:28" x14ac:dyDescent="0.25">
      <c r="A1609" s="41">
        <v>45436</v>
      </c>
      <c r="B1609" s="44" t="str">
        <f t="shared" si="326"/>
        <v>May</v>
      </c>
      <c r="C1609" s="16" t="s">
        <v>60</v>
      </c>
      <c r="D1609" s="16"/>
      <c r="E1609" s="16" t="s">
        <v>140</v>
      </c>
      <c r="F1609" s="16" t="s">
        <v>220</v>
      </c>
      <c r="G1609" s="20" t="str">
        <f>IFERROR(VLOOKUP(F1609,Sheet2!A:F,2,0),"")</f>
        <v>Dollar Cinnamon</v>
      </c>
      <c r="H1609" s="44">
        <f>IFERROR(VLOOKUP(F1609,Sheet2!A:G,7,0),"")</f>
        <v>50</v>
      </c>
      <c r="I1609" s="56">
        <f t="shared" si="338"/>
        <v>900</v>
      </c>
      <c r="J1609" s="17">
        <v>77</v>
      </c>
      <c r="K1609" s="21">
        <v>150</v>
      </c>
      <c r="L1609" s="21">
        <v>50</v>
      </c>
      <c r="M1609" s="21">
        <v>0</v>
      </c>
      <c r="N1609" s="19">
        <f t="shared" si="327"/>
        <v>200</v>
      </c>
      <c r="O1609" s="20">
        <v>1</v>
      </c>
      <c r="P1609" s="20">
        <f>IFERROR(VLOOKUP(F1609,Sheet2!$A:$F,4,0),"")</f>
        <v>919.43</v>
      </c>
      <c r="Q1609" s="20">
        <f>IFERROR(VLOOKUP(F1609,Sheet2!$A:$F,5,0),"")</f>
        <v>948.3</v>
      </c>
      <c r="R1609" s="20">
        <f>IFERROR(VLOOKUP(F1609,Sheet2!$A:$F,6,0),"")</f>
        <v>1030.25</v>
      </c>
      <c r="S1609" s="48">
        <f t="shared" si="328"/>
        <v>137914.5</v>
      </c>
      <c r="T1609" s="48">
        <f t="shared" si="329"/>
        <v>47415</v>
      </c>
      <c r="U1609" s="48">
        <f t="shared" si="330"/>
        <v>0</v>
      </c>
      <c r="V1609" s="48">
        <f t="shared" si="331"/>
        <v>185329.5</v>
      </c>
      <c r="W1609" s="48">
        <f t="shared" si="332"/>
        <v>96300</v>
      </c>
      <c r="X1609" s="48">
        <f t="shared" si="333"/>
        <v>1350</v>
      </c>
      <c r="Y1609" s="48">
        <f t="shared" si="334"/>
        <v>2829.7950000000001</v>
      </c>
      <c r="Z1609" s="48">
        <f t="shared" si="335"/>
        <v>282.97950000000003</v>
      </c>
      <c r="AA1609" s="48">
        <f t="shared" si="336"/>
        <v>2860.9227449999998</v>
      </c>
      <c r="AB1609" s="42">
        <f t="shared" si="337"/>
        <v>288953.19724499999</v>
      </c>
    </row>
    <row r="1610" spans="1:28" x14ac:dyDescent="0.25">
      <c r="A1610" s="41">
        <v>45436</v>
      </c>
      <c r="B1610" s="44" t="str">
        <f t="shared" si="326"/>
        <v>May</v>
      </c>
      <c r="C1610" s="16" t="s">
        <v>60</v>
      </c>
      <c r="D1610" s="16"/>
      <c r="E1610" s="16" t="s">
        <v>118</v>
      </c>
      <c r="F1610" s="16" t="s">
        <v>216</v>
      </c>
      <c r="G1610" s="20" t="str">
        <f>IFERROR(VLOOKUP(F1610,Sheet2!A:F,2,0),"")</f>
        <v>Jugni Saunfi</v>
      </c>
      <c r="H1610" s="44">
        <f>IFERROR(VLOOKUP(F1610,Sheet2!A:G,7,0),"")</f>
        <v>50</v>
      </c>
      <c r="I1610" s="56">
        <f t="shared" si="338"/>
        <v>3150</v>
      </c>
      <c r="J1610" s="17">
        <v>78</v>
      </c>
      <c r="K1610" s="21">
        <v>350</v>
      </c>
      <c r="L1610" s="21">
        <v>350</v>
      </c>
      <c r="M1610" s="21">
        <v>0</v>
      </c>
      <c r="N1610" s="19">
        <f t="shared" si="327"/>
        <v>700</v>
      </c>
      <c r="O1610" s="20">
        <v>1</v>
      </c>
      <c r="P1610" s="20">
        <f>IFERROR(VLOOKUP(F1610,Sheet2!$A:$F,4,0),"")</f>
        <v>919.43</v>
      </c>
      <c r="Q1610" s="20">
        <f>IFERROR(VLOOKUP(F1610,Sheet2!$A:$F,5,0),"")</f>
        <v>948.3</v>
      </c>
      <c r="R1610" s="20">
        <f>IFERROR(VLOOKUP(F1610,Sheet2!$A:$F,6,0),"")</f>
        <v>1030.25</v>
      </c>
      <c r="S1610" s="48">
        <f t="shared" si="328"/>
        <v>321800.5</v>
      </c>
      <c r="T1610" s="48">
        <f t="shared" si="329"/>
        <v>331905</v>
      </c>
      <c r="U1610" s="48">
        <f t="shared" si="330"/>
        <v>0</v>
      </c>
      <c r="V1610" s="48">
        <f t="shared" si="331"/>
        <v>653705.5</v>
      </c>
      <c r="W1610" s="48">
        <f t="shared" si="332"/>
        <v>337050</v>
      </c>
      <c r="X1610" s="48">
        <f t="shared" si="333"/>
        <v>4725</v>
      </c>
      <c r="Y1610" s="48">
        <f t="shared" si="334"/>
        <v>9954.8050000000003</v>
      </c>
      <c r="Z1610" s="48">
        <f t="shared" si="335"/>
        <v>995.48050000000012</v>
      </c>
      <c r="AA1610" s="48">
        <f t="shared" si="336"/>
        <v>10064.307855000001</v>
      </c>
      <c r="AB1610" s="42">
        <f t="shared" si="337"/>
        <v>1016495.093355</v>
      </c>
    </row>
    <row r="1611" spans="1:28" x14ac:dyDescent="0.25">
      <c r="A1611" s="41">
        <v>45436</v>
      </c>
      <c r="B1611" s="44" t="str">
        <f t="shared" si="326"/>
        <v>May</v>
      </c>
      <c r="C1611" s="16" t="s">
        <v>60</v>
      </c>
      <c r="D1611" s="16"/>
      <c r="E1611" s="16" t="s">
        <v>118</v>
      </c>
      <c r="F1611" s="16" t="s">
        <v>216</v>
      </c>
      <c r="G1611" s="20" t="str">
        <f>IFERROR(VLOOKUP(F1611,Sheet2!A:F,2,0),"")</f>
        <v>Jugni Saunfi</v>
      </c>
      <c r="H1611" s="44">
        <f>IFERROR(VLOOKUP(F1611,Sheet2!A:G,7,0),"")</f>
        <v>50</v>
      </c>
      <c r="I1611" s="56">
        <f t="shared" si="338"/>
        <v>3150</v>
      </c>
      <c r="J1611" s="17">
        <v>79</v>
      </c>
      <c r="K1611" s="21">
        <v>600</v>
      </c>
      <c r="L1611" s="21">
        <v>0</v>
      </c>
      <c r="M1611" s="21">
        <v>100</v>
      </c>
      <c r="N1611" s="19">
        <f t="shared" si="327"/>
        <v>700</v>
      </c>
      <c r="O1611" s="20">
        <v>1</v>
      </c>
      <c r="P1611" s="20">
        <f>IFERROR(VLOOKUP(F1611,Sheet2!$A:$F,4,0),"")</f>
        <v>919.43</v>
      </c>
      <c r="Q1611" s="20">
        <f>IFERROR(VLOOKUP(F1611,Sheet2!$A:$F,5,0),"")</f>
        <v>948.3</v>
      </c>
      <c r="R1611" s="20">
        <f>IFERROR(VLOOKUP(F1611,Sheet2!$A:$F,6,0),"")</f>
        <v>1030.25</v>
      </c>
      <c r="S1611" s="48">
        <f t="shared" si="328"/>
        <v>551658</v>
      </c>
      <c r="T1611" s="48">
        <f t="shared" si="329"/>
        <v>0</v>
      </c>
      <c r="U1611" s="48">
        <f t="shared" si="330"/>
        <v>103025</v>
      </c>
      <c r="V1611" s="48">
        <f t="shared" si="331"/>
        <v>654683</v>
      </c>
      <c r="W1611" s="48">
        <f t="shared" si="332"/>
        <v>337050</v>
      </c>
      <c r="X1611" s="48">
        <f t="shared" si="333"/>
        <v>4725</v>
      </c>
      <c r="Y1611" s="48">
        <f t="shared" si="334"/>
        <v>9964.58</v>
      </c>
      <c r="Z1611" s="48">
        <f t="shared" si="335"/>
        <v>996.45800000000008</v>
      </c>
      <c r="AA1611" s="48">
        <f t="shared" si="336"/>
        <v>10074.19038</v>
      </c>
      <c r="AB1611" s="42">
        <f t="shared" si="337"/>
        <v>1017493.22838</v>
      </c>
    </row>
    <row r="1612" spans="1:28" x14ac:dyDescent="0.25">
      <c r="A1612" s="41">
        <v>45436</v>
      </c>
      <c r="B1612" s="44" t="str">
        <f t="shared" si="326"/>
        <v>May</v>
      </c>
      <c r="C1612" s="16" t="s">
        <v>53</v>
      </c>
      <c r="D1612" s="16"/>
      <c r="E1612" s="16" t="s">
        <v>56</v>
      </c>
      <c r="F1612" s="16" t="s">
        <v>219</v>
      </c>
      <c r="G1612" s="20" t="str">
        <f>IFERROR(VLOOKUP(F1612,Sheet2!A:F,2,0),"")</f>
        <v>Club Whiskey</v>
      </c>
      <c r="H1612" s="44">
        <f>IFERROR(VLOOKUP(F1612,Sheet2!A:G,7,0),"")</f>
        <v>65</v>
      </c>
      <c r="I1612" s="56">
        <f t="shared" si="338"/>
        <v>1755</v>
      </c>
      <c r="J1612" s="17">
        <v>146</v>
      </c>
      <c r="K1612" s="21">
        <v>225</v>
      </c>
      <c r="L1612" s="21">
        <v>25</v>
      </c>
      <c r="M1612" s="21">
        <v>50</v>
      </c>
      <c r="N1612" s="19">
        <f t="shared" si="327"/>
        <v>300</v>
      </c>
      <c r="O1612" s="20">
        <v>1</v>
      </c>
      <c r="P1612" s="20">
        <f>IFERROR(VLOOKUP(F1612,Sheet2!$A:$F,4,0),"")</f>
        <v>1160.02</v>
      </c>
      <c r="Q1612" s="20">
        <f>IFERROR(VLOOKUP(F1612,Sheet2!$A:$F,5,0),"")</f>
        <v>1188.9000000000001</v>
      </c>
      <c r="R1612" s="20">
        <f>IFERROR(VLOOKUP(F1612,Sheet2!$A:$F,6,0),"")</f>
        <v>1270.83</v>
      </c>
      <c r="S1612" s="48">
        <f t="shared" si="328"/>
        <v>261004.5</v>
      </c>
      <c r="T1612" s="48">
        <f t="shared" si="329"/>
        <v>29722.500000000004</v>
      </c>
      <c r="U1612" s="48">
        <f t="shared" si="330"/>
        <v>63541.5</v>
      </c>
      <c r="V1612" s="48">
        <f t="shared" si="331"/>
        <v>354268.5</v>
      </c>
      <c r="W1612" s="48">
        <f t="shared" si="332"/>
        <v>187785</v>
      </c>
      <c r="X1612" s="48">
        <f t="shared" si="333"/>
        <v>2632.5</v>
      </c>
      <c r="Y1612" s="48">
        <f t="shared" si="334"/>
        <v>5446.86</v>
      </c>
      <c r="Z1612" s="48">
        <f t="shared" si="335"/>
        <v>544.68600000000004</v>
      </c>
      <c r="AA1612" s="48">
        <f t="shared" si="336"/>
        <v>5506.7754599999998</v>
      </c>
      <c r="AB1612" s="42">
        <f t="shared" si="337"/>
        <v>556184.32146000001</v>
      </c>
    </row>
    <row r="1613" spans="1:28" x14ac:dyDescent="0.25">
      <c r="A1613" s="41">
        <v>45436</v>
      </c>
      <c r="B1613" s="44" t="str">
        <f t="shared" si="326"/>
        <v>May</v>
      </c>
      <c r="C1613" s="16" t="s">
        <v>53</v>
      </c>
      <c r="D1613" s="16"/>
      <c r="E1613" s="16" t="s">
        <v>55</v>
      </c>
      <c r="F1613" s="16" t="s">
        <v>219</v>
      </c>
      <c r="G1613" s="20" t="str">
        <f>IFERROR(VLOOKUP(F1613,Sheet2!A:F,2,0),"")</f>
        <v>Club Whiskey</v>
      </c>
      <c r="H1613" s="44">
        <f>IFERROR(VLOOKUP(F1613,Sheet2!A:G,7,0),"")</f>
        <v>65</v>
      </c>
      <c r="I1613" s="56">
        <f t="shared" si="338"/>
        <v>292.5</v>
      </c>
      <c r="J1613" s="17">
        <v>147</v>
      </c>
      <c r="K1613" s="21">
        <v>50</v>
      </c>
      <c r="L1613" s="21">
        <v>0</v>
      </c>
      <c r="M1613" s="21">
        <v>0</v>
      </c>
      <c r="N1613" s="19">
        <f t="shared" si="327"/>
        <v>50</v>
      </c>
      <c r="O1613" s="20">
        <v>1</v>
      </c>
      <c r="P1613" s="20">
        <f>IFERROR(VLOOKUP(F1613,Sheet2!$A:$F,4,0),"")</f>
        <v>1160.02</v>
      </c>
      <c r="Q1613" s="20">
        <f>IFERROR(VLOOKUP(F1613,Sheet2!$A:$F,5,0),"")</f>
        <v>1188.9000000000001</v>
      </c>
      <c r="R1613" s="20">
        <f>IFERROR(VLOOKUP(F1613,Sheet2!$A:$F,6,0),"")</f>
        <v>1270.83</v>
      </c>
      <c r="S1613" s="48">
        <f t="shared" si="328"/>
        <v>58001</v>
      </c>
      <c r="T1613" s="48">
        <f t="shared" si="329"/>
        <v>0</v>
      </c>
      <c r="U1613" s="48">
        <f t="shared" si="330"/>
        <v>0</v>
      </c>
      <c r="V1613" s="48">
        <f t="shared" si="331"/>
        <v>58001</v>
      </c>
      <c r="W1613" s="48">
        <f t="shared" si="332"/>
        <v>31297.5</v>
      </c>
      <c r="X1613" s="48">
        <f t="shared" si="333"/>
        <v>438.75</v>
      </c>
      <c r="Y1613" s="48">
        <f t="shared" si="334"/>
        <v>897.37250000000006</v>
      </c>
      <c r="Z1613" s="48">
        <f t="shared" si="335"/>
        <v>89.737250000000017</v>
      </c>
      <c r="AA1613" s="48">
        <f t="shared" si="336"/>
        <v>907.24359750000008</v>
      </c>
      <c r="AB1613" s="42">
        <f t="shared" si="337"/>
        <v>91631.6033475</v>
      </c>
    </row>
    <row r="1614" spans="1:28" x14ac:dyDescent="0.25">
      <c r="A1614" s="41">
        <v>45436</v>
      </c>
      <c r="B1614" s="44" t="str">
        <f t="shared" si="326"/>
        <v>May</v>
      </c>
      <c r="C1614" s="16" t="s">
        <v>53</v>
      </c>
      <c r="D1614" s="16"/>
      <c r="E1614" s="16" t="s">
        <v>55</v>
      </c>
      <c r="F1614" s="16" t="s">
        <v>223</v>
      </c>
      <c r="G1614" s="20" t="str">
        <f>IFERROR(VLOOKUP(F1614,Sheet2!A:F,2,0),"")</f>
        <v>Jalwa Mota Santra</v>
      </c>
      <c r="H1614" s="44">
        <f>IFERROR(VLOOKUP(F1614,Sheet2!A:G,7,0),"")</f>
        <v>50</v>
      </c>
      <c r="I1614" s="56">
        <f t="shared" si="338"/>
        <v>99</v>
      </c>
      <c r="J1614" s="17">
        <v>147</v>
      </c>
      <c r="K1614" s="21">
        <v>22</v>
      </c>
      <c r="L1614" s="21">
        <v>0</v>
      </c>
      <c r="M1614" s="21">
        <v>0</v>
      </c>
      <c r="N1614" s="19">
        <f t="shared" si="327"/>
        <v>22</v>
      </c>
      <c r="O1614" s="20">
        <v>1</v>
      </c>
      <c r="P1614" s="20">
        <f>IFERROR(VLOOKUP(F1614,Sheet2!$A:$F,4,0),"")</f>
        <v>919.43</v>
      </c>
      <c r="Q1614" s="20">
        <f>IFERROR(VLOOKUP(F1614,Sheet2!$A:$F,5,0),"")</f>
        <v>948.3</v>
      </c>
      <c r="R1614" s="20">
        <f>IFERROR(VLOOKUP(F1614,Sheet2!$A:$F,6,0),"")</f>
        <v>1030.25</v>
      </c>
      <c r="S1614" s="48">
        <f t="shared" si="328"/>
        <v>20227.46</v>
      </c>
      <c r="T1614" s="48">
        <f t="shared" si="329"/>
        <v>0</v>
      </c>
      <c r="U1614" s="48">
        <f t="shared" si="330"/>
        <v>0</v>
      </c>
      <c r="V1614" s="48">
        <f t="shared" si="331"/>
        <v>20227.46</v>
      </c>
      <c r="W1614" s="48">
        <f t="shared" si="332"/>
        <v>10593</v>
      </c>
      <c r="X1614" s="48">
        <f t="shared" si="333"/>
        <v>148.5</v>
      </c>
      <c r="Y1614" s="48">
        <f t="shared" si="334"/>
        <v>309.68959999999998</v>
      </c>
      <c r="Z1614" s="48">
        <f t="shared" si="335"/>
        <v>30.968959999999999</v>
      </c>
      <c r="AA1614" s="48">
        <f t="shared" si="336"/>
        <v>313.09618560000001</v>
      </c>
      <c r="AB1614" s="42">
        <f t="shared" si="337"/>
        <v>31622.714745599998</v>
      </c>
    </row>
    <row r="1615" spans="1:28" x14ac:dyDescent="0.25">
      <c r="A1615" s="41">
        <v>45436</v>
      </c>
      <c r="B1615" s="44" t="str">
        <f t="shared" si="326"/>
        <v>May</v>
      </c>
      <c r="C1615" s="16" t="s">
        <v>53</v>
      </c>
      <c r="D1615" s="16"/>
      <c r="E1615" s="16" t="s">
        <v>55</v>
      </c>
      <c r="F1615" s="16" t="s">
        <v>216</v>
      </c>
      <c r="G1615" s="20" t="str">
        <f>IFERROR(VLOOKUP(F1615,Sheet2!A:F,2,0),"")</f>
        <v>Jugni Saunfi</v>
      </c>
      <c r="H1615" s="44">
        <f>IFERROR(VLOOKUP(F1615,Sheet2!A:G,7,0),"")</f>
        <v>50</v>
      </c>
      <c r="I1615" s="56">
        <f t="shared" si="338"/>
        <v>1071</v>
      </c>
      <c r="J1615" s="17">
        <v>147</v>
      </c>
      <c r="K1615" s="21">
        <v>128</v>
      </c>
      <c r="L1615" s="21">
        <v>110</v>
      </c>
      <c r="M1615" s="21">
        <v>0</v>
      </c>
      <c r="N1615" s="19">
        <f t="shared" si="327"/>
        <v>238</v>
      </c>
      <c r="O1615" s="20">
        <v>1</v>
      </c>
      <c r="P1615" s="20">
        <f>IFERROR(VLOOKUP(F1615,Sheet2!$A:$F,4,0),"")</f>
        <v>919.43</v>
      </c>
      <c r="Q1615" s="20">
        <f>IFERROR(VLOOKUP(F1615,Sheet2!$A:$F,5,0),"")</f>
        <v>948.3</v>
      </c>
      <c r="R1615" s="20">
        <f>IFERROR(VLOOKUP(F1615,Sheet2!$A:$F,6,0),"")</f>
        <v>1030.25</v>
      </c>
      <c r="S1615" s="48">
        <f t="shared" si="328"/>
        <v>117687.03999999999</v>
      </c>
      <c r="T1615" s="48">
        <f t="shared" si="329"/>
        <v>104313</v>
      </c>
      <c r="U1615" s="48">
        <f t="shared" si="330"/>
        <v>0</v>
      </c>
      <c r="V1615" s="48">
        <f t="shared" si="331"/>
        <v>222000.03999999998</v>
      </c>
      <c r="W1615" s="48">
        <f t="shared" si="332"/>
        <v>114597</v>
      </c>
      <c r="X1615" s="48">
        <f t="shared" si="333"/>
        <v>1606.5</v>
      </c>
      <c r="Y1615" s="48">
        <f t="shared" si="334"/>
        <v>3382.0353999999998</v>
      </c>
      <c r="Z1615" s="48">
        <f t="shared" si="335"/>
        <v>338.20353999999998</v>
      </c>
      <c r="AA1615" s="48">
        <f t="shared" si="336"/>
        <v>3419.2377894000001</v>
      </c>
      <c r="AB1615" s="42">
        <f t="shared" si="337"/>
        <v>345343.01672939997</v>
      </c>
    </row>
    <row r="1616" spans="1:28" x14ac:dyDescent="0.25">
      <c r="A1616" s="41">
        <v>45436</v>
      </c>
      <c r="B1616" s="44" t="str">
        <f t="shared" si="326"/>
        <v>May</v>
      </c>
      <c r="C1616" s="16" t="s">
        <v>53</v>
      </c>
      <c r="D1616" s="16"/>
      <c r="E1616" s="16" t="s">
        <v>81</v>
      </c>
      <c r="F1616" s="16" t="s">
        <v>219</v>
      </c>
      <c r="G1616" s="20" t="str">
        <f>IFERROR(VLOOKUP(F1616,Sheet2!A:F,2,0),"")</f>
        <v>Club Whiskey</v>
      </c>
      <c r="H1616" s="44">
        <f>IFERROR(VLOOKUP(F1616,Sheet2!A:G,7,0),"")</f>
        <v>65</v>
      </c>
      <c r="I1616" s="56">
        <f t="shared" si="338"/>
        <v>1755</v>
      </c>
      <c r="J1616" s="17">
        <v>148</v>
      </c>
      <c r="K1616" s="21">
        <v>250</v>
      </c>
      <c r="L1616" s="21">
        <v>0</v>
      </c>
      <c r="M1616" s="21">
        <v>50</v>
      </c>
      <c r="N1616" s="19">
        <f t="shared" si="327"/>
        <v>300</v>
      </c>
      <c r="O1616" s="20">
        <v>1</v>
      </c>
      <c r="P1616" s="20">
        <f>IFERROR(VLOOKUP(F1616,Sheet2!$A:$F,4,0),"")</f>
        <v>1160.02</v>
      </c>
      <c r="Q1616" s="20">
        <f>IFERROR(VLOOKUP(F1616,Sheet2!$A:$F,5,0),"")</f>
        <v>1188.9000000000001</v>
      </c>
      <c r="R1616" s="20">
        <f>IFERROR(VLOOKUP(F1616,Sheet2!$A:$F,6,0),"")</f>
        <v>1270.83</v>
      </c>
      <c r="S1616" s="48">
        <f t="shared" si="328"/>
        <v>290005</v>
      </c>
      <c r="T1616" s="48">
        <f t="shared" si="329"/>
        <v>0</v>
      </c>
      <c r="U1616" s="48">
        <f t="shared" si="330"/>
        <v>63541.5</v>
      </c>
      <c r="V1616" s="48">
        <f t="shared" si="331"/>
        <v>353546.5</v>
      </c>
      <c r="W1616" s="48">
        <f t="shared" si="332"/>
        <v>187785</v>
      </c>
      <c r="X1616" s="48">
        <f t="shared" si="333"/>
        <v>2632.5</v>
      </c>
      <c r="Y1616" s="48">
        <f t="shared" si="334"/>
        <v>5439.64</v>
      </c>
      <c r="Z1616" s="48">
        <f t="shared" si="335"/>
        <v>543.96400000000006</v>
      </c>
      <c r="AA1616" s="48">
        <f t="shared" si="336"/>
        <v>5499.4760400000005</v>
      </c>
      <c r="AB1616" s="42">
        <f t="shared" si="337"/>
        <v>555447.08004000003</v>
      </c>
    </row>
    <row r="1617" spans="1:28" x14ac:dyDescent="0.25">
      <c r="A1617" s="41">
        <v>45436</v>
      </c>
      <c r="B1617" s="44" t="str">
        <f t="shared" si="326"/>
        <v>May</v>
      </c>
      <c r="C1617" s="16" t="s">
        <v>53</v>
      </c>
      <c r="D1617" s="16"/>
      <c r="E1617" s="16" t="s">
        <v>141</v>
      </c>
      <c r="F1617" s="16" t="s">
        <v>219</v>
      </c>
      <c r="G1617" s="20" t="str">
        <f>IFERROR(VLOOKUP(F1617,Sheet2!A:F,2,0),"")</f>
        <v>Club Whiskey</v>
      </c>
      <c r="H1617" s="44">
        <f>IFERROR(VLOOKUP(F1617,Sheet2!A:G,7,0),"")</f>
        <v>65</v>
      </c>
      <c r="I1617" s="56">
        <f t="shared" si="338"/>
        <v>555.75</v>
      </c>
      <c r="J1617" s="17">
        <v>149</v>
      </c>
      <c r="K1617" s="21">
        <v>95</v>
      </c>
      <c r="L1617" s="21">
        <v>0</v>
      </c>
      <c r="M1617" s="21">
        <v>0</v>
      </c>
      <c r="N1617" s="19">
        <f t="shared" si="327"/>
        <v>95</v>
      </c>
      <c r="O1617" s="20">
        <v>1</v>
      </c>
      <c r="P1617" s="20">
        <f>IFERROR(VLOOKUP(F1617,Sheet2!$A:$F,4,0),"")</f>
        <v>1160.02</v>
      </c>
      <c r="Q1617" s="20">
        <f>IFERROR(VLOOKUP(F1617,Sheet2!$A:$F,5,0),"")</f>
        <v>1188.9000000000001</v>
      </c>
      <c r="R1617" s="20">
        <f>IFERROR(VLOOKUP(F1617,Sheet2!$A:$F,6,0),"")</f>
        <v>1270.83</v>
      </c>
      <c r="S1617" s="48">
        <f t="shared" si="328"/>
        <v>110201.9</v>
      </c>
      <c r="T1617" s="48">
        <f t="shared" si="329"/>
        <v>0</v>
      </c>
      <c r="U1617" s="48">
        <f t="shared" si="330"/>
        <v>0</v>
      </c>
      <c r="V1617" s="48">
        <f t="shared" si="331"/>
        <v>110201.9</v>
      </c>
      <c r="W1617" s="48">
        <f t="shared" si="332"/>
        <v>59465.25</v>
      </c>
      <c r="X1617" s="48">
        <f t="shared" si="333"/>
        <v>833.625</v>
      </c>
      <c r="Y1617" s="48">
        <f t="shared" si="334"/>
        <v>1705.00775</v>
      </c>
      <c r="Z1617" s="48">
        <f t="shared" si="335"/>
        <v>170.500775</v>
      </c>
      <c r="AA1617" s="48">
        <f t="shared" si="336"/>
        <v>1723.7628352499999</v>
      </c>
      <c r="AB1617" s="42">
        <f t="shared" si="337"/>
        <v>174100.04636024998</v>
      </c>
    </row>
    <row r="1618" spans="1:28" x14ac:dyDescent="0.25">
      <c r="A1618" s="41">
        <v>45436</v>
      </c>
      <c r="B1618" s="44" t="str">
        <f t="shared" si="326"/>
        <v>May</v>
      </c>
      <c r="C1618" s="16" t="s">
        <v>53</v>
      </c>
      <c r="D1618" s="16"/>
      <c r="E1618" s="16" t="s">
        <v>55</v>
      </c>
      <c r="F1618" s="16" t="s">
        <v>219</v>
      </c>
      <c r="G1618" s="20" t="str">
        <f>IFERROR(VLOOKUP(F1618,Sheet2!A:F,2,0),"")</f>
        <v>Club Whiskey</v>
      </c>
      <c r="H1618" s="44">
        <f>IFERROR(VLOOKUP(F1618,Sheet2!A:G,7,0),"")</f>
        <v>65</v>
      </c>
      <c r="I1618" s="56">
        <f t="shared" si="338"/>
        <v>1755</v>
      </c>
      <c r="J1618" s="17">
        <v>150</v>
      </c>
      <c r="K1618" s="21">
        <v>100</v>
      </c>
      <c r="L1618" s="21">
        <v>100</v>
      </c>
      <c r="M1618" s="21">
        <v>100</v>
      </c>
      <c r="N1618" s="19">
        <f t="shared" si="327"/>
        <v>300</v>
      </c>
      <c r="O1618" s="20">
        <v>1</v>
      </c>
      <c r="P1618" s="20">
        <f>IFERROR(VLOOKUP(F1618,Sheet2!$A:$F,4,0),"")</f>
        <v>1160.02</v>
      </c>
      <c r="Q1618" s="20">
        <f>IFERROR(VLOOKUP(F1618,Sheet2!$A:$F,5,0),"")</f>
        <v>1188.9000000000001</v>
      </c>
      <c r="R1618" s="20">
        <f>IFERROR(VLOOKUP(F1618,Sheet2!$A:$F,6,0),"")</f>
        <v>1270.83</v>
      </c>
      <c r="S1618" s="48">
        <f t="shared" si="328"/>
        <v>116002</v>
      </c>
      <c r="T1618" s="48">
        <f t="shared" si="329"/>
        <v>118890.00000000001</v>
      </c>
      <c r="U1618" s="48">
        <f t="shared" si="330"/>
        <v>127083</v>
      </c>
      <c r="V1618" s="48">
        <f t="shared" si="331"/>
        <v>361975</v>
      </c>
      <c r="W1618" s="48">
        <f t="shared" si="332"/>
        <v>187785</v>
      </c>
      <c r="X1618" s="48">
        <f t="shared" si="333"/>
        <v>2632.5</v>
      </c>
      <c r="Y1618" s="48">
        <f t="shared" si="334"/>
        <v>5523.9250000000002</v>
      </c>
      <c r="Z1618" s="48">
        <f t="shared" si="335"/>
        <v>552.39250000000004</v>
      </c>
      <c r="AA1618" s="48">
        <f t="shared" si="336"/>
        <v>5584.6881750000002</v>
      </c>
      <c r="AB1618" s="42">
        <f t="shared" si="337"/>
        <v>564053.50567500002</v>
      </c>
    </row>
    <row r="1619" spans="1:28" x14ac:dyDescent="0.25">
      <c r="A1619" s="41">
        <v>45436</v>
      </c>
      <c r="B1619" s="44" t="str">
        <f t="shared" si="326"/>
        <v>May</v>
      </c>
      <c r="C1619" s="16" t="s">
        <v>53</v>
      </c>
      <c r="D1619" s="16"/>
      <c r="E1619" s="16" t="s">
        <v>56</v>
      </c>
      <c r="F1619" s="16" t="s">
        <v>219</v>
      </c>
      <c r="G1619" s="20" t="str">
        <f>IFERROR(VLOOKUP(F1619,Sheet2!A:F,2,0),"")</f>
        <v>Club Whiskey</v>
      </c>
      <c r="H1619" s="44">
        <f>IFERROR(VLOOKUP(F1619,Sheet2!A:G,7,0),"")</f>
        <v>65</v>
      </c>
      <c r="I1619" s="56">
        <f t="shared" si="338"/>
        <v>3071.25</v>
      </c>
      <c r="J1619" s="17">
        <v>151</v>
      </c>
      <c r="K1619" s="21">
        <v>400</v>
      </c>
      <c r="L1619" s="21">
        <v>0</v>
      </c>
      <c r="M1619" s="21">
        <v>125</v>
      </c>
      <c r="N1619" s="19">
        <f t="shared" si="327"/>
        <v>525</v>
      </c>
      <c r="O1619" s="20">
        <v>1</v>
      </c>
      <c r="P1619" s="20">
        <f>IFERROR(VLOOKUP(F1619,Sheet2!$A:$F,4,0),"")</f>
        <v>1160.02</v>
      </c>
      <c r="Q1619" s="20">
        <f>IFERROR(VLOOKUP(F1619,Sheet2!$A:$F,5,0),"")</f>
        <v>1188.9000000000001</v>
      </c>
      <c r="R1619" s="20">
        <f>IFERROR(VLOOKUP(F1619,Sheet2!$A:$F,6,0),"")</f>
        <v>1270.83</v>
      </c>
      <c r="S1619" s="48">
        <f t="shared" si="328"/>
        <v>464008</v>
      </c>
      <c r="T1619" s="48">
        <f t="shared" si="329"/>
        <v>0</v>
      </c>
      <c r="U1619" s="48">
        <f t="shared" si="330"/>
        <v>158853.75</v>
      </c>
      <c r="V1619" s="48">
        <f t="shared" si="331"/>
        <v>622861.75</v>
      </c>
      <c r="W1619" s="48">
        <f t="shared" si="332"/>
        <v>328623.75</v>
      </c>
      <c r="X1619" s="48">
        <f t="shared" si="333"/>
        <v>4606.875</v>
      </c>
      <c r="Y1619" s="48">
        <f t="shared" si="334"/>
        <v>9560.9237499999999</v>
      </c>
      <c r="Z1619" s="48">
        <f t="shared" si="335"/>
        <v>956.09237500000006</v>
      </c>
      <c r="AA1619" s="48">
        <f t="shared" si="336"/>
        <v>9666.09391125</v>
      </c>
      <c r="AB1619" s="42">
        <f t="shared" si="337"/>
        <v>976275.48503624997</v>
      </c>
    </row>
    <row r="1620" spans="1:28" x14ac:dyDescent="0.25">
      <c r="A1620" s="41">
        <v>45436</v>
      </c>
      <c r="B1620" s="44" t="str">
        <f t="shared" si="326"/>
        <v>May</v>
      </c>
      <c r="C1620" s="16" t="s">
        <v>53</v>
      </c>
      <c r="D1620" s="16"/>
      <c r="E1620" s="16" t="s">
        <v>82</v>
      </c>
      <c r="F1620" s="16" t="s">
        <v>219</v>
      </c>
      <c r="G1620" s="20" t="str">
        <f>IFERROR(VLOOKUP(F1620,Sheet2!A:F,2,0),"")</f>
        <v>Club Whiskey</v>
      </c>
      <c r="H1620" s="44">
        <f>IFERROR(VLOOKUP(F1620,Sheet2!A:G,7,0),"")</f>
        <v>65</v>
      </c>
      <c r="I1620" s="56">
        <f t="shared" si="338"/>
        <v>6435</v>
      </c>
      <c r="J1620" s="17">
        <v>152</v>
      </c>
      <c r="K1620" s="21">
        <v>1050</v>
      </c>
      <c r="L1620" s="21">
        <v>50</v>
      </c>
      <c r="M1620" s="21">
        <v>0</v>
      </c>
      <c r="N1620" s="19">
        <f t="shared" si="327"/>
        <v>1100</v>
      </c>
      <c r="O1620" s="20">
        <v>1</v>
      </c>
      <c r="P1620" s="20">
        <f>IFERROR(VLOOKUP(F1620,Sheet2!$A:$F,4,0),"")</f>
        <v>1160.02</v>
      </c>
      <c r="Q1620" s="20">
        <f>IFERROR(VLOOKUP(F1620,Sheet2!$A:$F,5,0),"")</f>
        <v>1188.9000000000001</v>
      </c>
      <c r="R1620" s="20">
        <f>IFERROR(VLOOKUP(F1620,Sheet2!$A:$F,6,0),"")</f>
        <v>1270.83</v>
      </c>
      <c r="S1620" s="48">
        <f t="shared" si="328"/>
        <v>1218021</v>
      </c>
      <c r="T1620" s="48">
        <f t="shared" si="329"/>
        <v>59445.000000000007</v>
      </c>
      <c r="U1620" s="48">
        <f t="shared" si="330"/>
        <v>0</v>
      </c>
      <c r="V1620" s="48">
        <f t="shared" si="331"/>
        <v>1277466</v>
      </c>
      <c r="W1620" s="48">
        <f t="shared" si="332"/>
        <v>688545</v>
      </c>
      <c r="X1620" s="48">
        <f t="shared" si="333"/>
        <v>9652.5</v>
      </c>
      <c r="Y1620" s="48">
        <f t="shared" si="334"/>
        <v>19756.635000000002</v>
      </c>
      <c r="Z1620" s="48">
        <f t="shared" si="335"/>
        <v>1975.6635000000003</v>
      </c>
      <c r="AA1620" s="48">
        <f t="shared" si="336"/>
        <v>19973.957985000001</v>
      </c>
      <c r="AB1620" s="42">
        <f t="shared" si="337"/>
        <v>2017369.756485</v>
      </c>
    </row>
    <row r="1621" spans="1:28" x14ac:dyDescent="0.25">
      <c r="A1621" s="41">
        <v>45436</v>
      </c>
      <c r="B1621" s="44" t="str">
        <f t="shared" si="326"/>
        <v>May</v>
      </c>
      <c r="C1621" s="16" t="s">
        <v>53</v>
      </c>
      <c r="D1621" s="16"/>
      <c r="E1621" s="16" t="s">
        <v>82</v>
      </c>
      <c r="F1621" s="16" t="s">
        <v>218</v>
      </c>
      <c r="G1621" s="20" t="str">
        <f>IFERROR(VLOOKUP(F1621,Sheet2!A:F,2,0),"")</f>
        <v>Club Rum</v>
      </c>
      <c r="H1621" s="44">
        <f>IFERROR(VLOOKUP(F1621,Sheet2!A:G,7,0),"")</f>
        <v>65</v>
      </c>
      <c r="I1621" s="56">
        <f t="shared" si="338"/>
        <v>292.5</v>
      </c>
      <c r="J1621" s="17">
        <v>152</v>
      </c>
      <c r="K1621" s="21">
        <v>0</v>
      </c>
      <c r="L1621" s="21">
        <v>50</v>
      </c>
      <c r="M1621" s="21">
        <v>0</v>
      </c>
      <c r="N1621" s="19">
        <f t="shared" si="327"/>
        <v>50</v>
      </c>
      <c r="O1621" s="20">
        <v>1</v>
      </c>
      <c r="P1621" s="20">
        <f>IFERROR(VLOOKUP(F1621,Sheet2!$A:$F,4,0),"")</f>
        <v>1161.27</v>
      </c>
      <c r="Q1621" s="20">
        <f>IFERROR(VLOOKUP(F1621,Sheet2!$A:$F,5,0),"")</f>
        <v>1190.1300000000001</v>
      </c>
      <c r="R1621" s="20">
        <f>IFERROR(VLOOKUP(F1621,Sheet2!$A:$F,6,0),"")</f>
        <v>1272.08</v>
      </c>
      <c r="S1621" s="48">
        <f t="shared" si="328"/>
        <v>0</v>
      </c>
      <c r="T1621" s="48">
        <f t="shared" si="329"/>
        <v>59506.500000000007</v>
      </c>
      <c r="U1621" s="48">
        <f t="shared" si="330"/>
        <v>0</v>
      </c>
      <c r="V1621" s="48">
        <f t="shared" si="331"/>
        <v>59506.500000000007</v>
      </c>
      <c r="W1621" s="48">
        <f t="shared" si="332"/>
        <v>31297.5</v>
      </c>
      <c r="X1621" s="48">
        <f t="shared" si="333"/>
        <v>438.75</v>
      </c>
      <c r="Y1621" s="48">
        <f t="shared" si="334"/>
        <v>912.42750000000001</v>
      </c>
      <c r="Z1621" s="48">
        <f t="shared" si="335"/>
        <v>91.242750000000001</v>
      </c>
      <c r="AA1621" s="48">
        <f t="shared" si="336"/>
        <v>922.46420250000017</v>
      </c>
      <c r="AB1621" s="42">
        <f t="shared" si="337"/>
        <v>93168.884452500017</v>
      </c>
    </row>
    <row r="1622" spans="1:28" x14ac:dyDescent="0.25">
      <c r="A1622" s="41">
        <v>45436</v>
      </c>
      <c r="B1622" s="44" t="str">
        <f t="shared" si="326"/>
        <v>May</v>
      </c>
      <c r="C1622" s="16" t="s">
        <v>53</v>
      </c>
      <c r="D1622" s="16"/>
      <c r="E1622" s="16" t="s">
        <v>82</v>
      </c>
      <c r="F1622" s="16" t="s">
        <v>221</v>
      </c>
      <c r="G1622" s="20" t="str">
        <f>IFERROR(VLOOKUP(F1622,Sheet2!A:F,2,0),"")</f>
        <v>Jugni Apple Vodka</v>
      </c>
      <c r="H1622" s="44">
        <f>IFERROR(VLOOKUP(F1622,Sheet2!A:G,7,0),"")</f>
        <v>50</v>
      </c>
      <c r="I1622" s="56">
        <f t="shared" si="338"/>
        <v>292.5</v>
      </c>
      <c r="J1622" s="17">
        <v>152</v>
      </c>
      <c r="K1622" s="21">
        <v>0</v>
      </c>
      <c r="L1622" s="21">
        <v>65</v>
      </c>
      <c r="M1622" s="21">
        <v>0</v>
      </c>
      <c r="N1622" s="19">
        <f t="shared" si="327"/>
        <v>65</v>
      </c>
      <c r="O1622" s="20">
        <v>1</v>
      </c>
      <c r="P1622" s="20">
        <f>IFERROR(VLOOKUP(F1622,Sheet2!$A:$F,4,0),"")</f>
        <v>919.43</v>
      </c>
      <c r="Q1622" s="20">
        <f>IFERROR(VLOOKUP(F1622,Sheet2!$A:$F,5,0),"")</f>
        <v>948.3</v>
      </c>
      <c r="R1622" s="20">
        <f>IFERROR(VLOOKUP(F1622,Sheet2!$A:$F,6,0),"")</f>
        <v>1030.25</v>
      </c>
      <c r="S1622" s="48">
        <f t="shared" si="328"/>
        <v>0</v>
      </c>
      <c r="T1622" s="48">
        <f t="shared" si="329"/>
        <v>61639.5</v>
      </c>
      <c r="U1622" s="48">
        <f t="shared" si="330"/>
        <v>0</v>
      </c>
      <c r="V1622" s="48">
        <f t="shared" si="331"/>
        <v>61639.5</v>
      </c>
      <c r="W1622" s="48">
        <f t="shared" si="332"/>
        <v>31297.5</v>
      </c>
      <c r="X1622" s="48">
        <f t="shared" si="333"/>
        <v>438.75</v>
      </c>
      <c r="Y1622" s="48">
        <f t="shared" si="334"/>
        <v>933.75750000000005</v>
      </c>
      <c r="Z1622" s="48">
        <f t="shared" si="335"/>
        <v>93.375750000000011</v>
      </c>
      <c r="AA1622" s="48">
        <f t="shared" si="336"/>
        <v>944.02883250000014</v>
      </c>
      <c r="AB1622" s="42">
        <f t="shared" si="337"/>
        <v>95346.912082500014</v>
      </c>
    </row>
    <row r="1623" spans="1:28" x14ac:dyDescent="0.25">
      <c r="A1623" s="41">
        <v>45436</v>
      </c>
      <c r="B1623" s="44" t="str">
        <f t="shared" si="326"/>
        <v>May</v>
      </c>
      <c r="C1623" s="16" t="s">
        <v>53</v>
      </c>
      <c r="D1623" s="16"/>
      <c r="E1623" s="16" t="s">
        <v>92</v>
      </c>
      <c r="F1623" s="16" t="s">
        <v>219</v>
      </c>
      <c r="G1623" s="20" t="str">
        <f>IFERROR(VLOOKUP(F1623,Sheet2!A:F,2,0),"")</f>
        <v>Club Whiskey</v>
      </c>
      <c r="H1623" s="44">
        <f>IFERROR(VLOOKUP(F1623,Sheet2!A:G,7,0),"")</f>
        <v>65</v>
      </c>
      <c r="I1623" s="56">
        <f t="shared" si="338"/>
        <v>877.5</v>
      </c>
      <c r="J1623" s="17">
        <v>153</v>
      </c>
      <c r="K1623" s="21">
        <v>0</v>
      </c>
      <c r="L1623" s="21">
        <v>50</v>
      </c>
      <c r="M1623" s="21">
        <v>100</v>
      </c>
      <c r="N1623" s="19">
        <f t="shared" si="327"/>
        <v>150</v>
      </c>
      <c r="O1623" s="20">
        <v>1</v>
      </c>
      <c r="P1623" s="20">
        <f>IFERROR(VLOOKUP(F1623,Sheet2!$A:$F,4,0),"")</f>
        <v>1160.02</v>
      </c>
      <c r="Q1623" s="20">
        <f>IFERROR(VLOOKUP(F1623,Sheet2!$A:$F,5,0),"")</f>
        <v>1188.9000000000001</v>
      </c>
      <c r="R1623" s="20">
        <f>IFERROR(VLOOKUP(F1623,Sheet2!$A:$F,6,0),"")</f>
        <v>1270.83</v>
      </c>
      <c r="S1623" s="48">
        <f t="shared" si="328"/>
        <v>0</v>
      </c>
      <c r="T1623" s="48">
        <f t="shared" si="329"/>
        <v>59445.000000000007</v>
      </c>
      <c r="U1623" s="48">
        <f t="shared" si="330"/>
        <v>127083</v>
      </c>
      <c r="V1623" s="48">
        <f t="shared" si="331"/>
        <v>186528</v>
      </c>
      <c r="W1623" s="48">
        <f t="shared" si="332"/>
        <v>93892.5</v>
      </c>
      <c r="X1623" s="48">
        <f t="shared" si="333"/>
        <v>1316.25</v>
      </c>
      <c r="Y1623" s="48">
        <f t="shared" si="334"/>
        <v>2817.3674999999998</v>
      </c>
      <c r="Z1623" s="48">
        <f t="shared" si="335"/>
        <v>281.73674999999997</v>
      </c>
      <c r="AA1623" s="48">
        <f t="shared" si="336"/>
        <v>2848.3585424999997</v>
      </c>
      <c r="AB1623" s="42">
        <f t="shared" si="337"/>
        <v>287684.21279249998</v>
      </c>
    </row>
    <row r="1624" spans="1:28" x14ac:dyDescent="0.25">
      <c r="A1624" s="41">
        <v>45436</v>
      </c>
      <c r="B1624" s="44" t="str">
        <f t="shared" si="326"/>
        <v>May</v>
      </c>
      <c r="C1624" s="16" t="s">
        <v>53</v>
      </c>
      <c r="D1624" s="16"/>
      <c r="E1624" s="16" t="s">
        <v>141</v>
      </c>
      <c r="F1624" s="16" t="s">
        <v>219</v>
      </c>
      <c r="G1624" s="20" t="str">
        <f>IFERROR(VLOOKUP(F1624,Sheet2!A:F,2,0),"")</f>
        <v>Club Whiskey</v>
      </c>
      <c r="H1624" s="44">
        <f>IFERROR(VLOOKUP(F1624,Sheet2!A:G,7,0),"")</f>
        <v>65</v>
      </c>
      <c r="I1624" s="56">
        <f t="shared" si="338"/>
        <v>1345.5</v>
      </c>
      <c r="J1624" s="17">
        <v>154</v>
      </c>
      <c r="K1624" s="21">
        <v>30</v>
      </c>
      <c r="L1624" s="21">
        <v>100</v>
      </c>
      <c r="M1624" s="21">
        <v>100</v>
      </c>
      <c r="N1624" s="19">
        <f t="shared" si="327"/>
        <v>230</v>
      </c>
      <c r="O1624" s="20">
        <v>1</v>
      </c>
      <c r="P1624" s="20">
        <f>IFERROR(VLOOKUP(F1624,Sheet2!$A:$F,4,0),"")</f>
        <v>1160.02</v>
      </c>
      <c r="Q1624" s="20">
        <f>IFERROR(VLOOKUP(F1624,Sheet2!$A:$F,5,0),"")</f>
        <v>1188.9000000000001</v>
      </c>
      <c r="R1624" s="20">
        <f>IFERROR(VLOOKUP(F1624,Sheet2!$A:$F,6,0),"")</f>
        <v>1270.83</v>
      </c>
      <c r="S1624" s="48">
        <f t="shared" si="328"/>
        <v>34800.6</v>
      </c>
      <c r="T1624" s="48">
        <f t="shared" si="329"/>
        <v>118890.00000000001</v>
      </c>
      <c r="U1624" s="48">
        <f t="shared" si="330"/>
        <v>127083</v>
      </c>
      <c r="V1624" s="48">
        <f t="shared" si="331"/>
        <v>280773.59999999998</v>
      </c>
      <c r="W1624" s="48">
        <f t="shared" si="332"/>
        <v>143968.5</v>
      </c>
      <c r="X1624" s="48">
        <f t="shared" si="333"/>
        <v>2018.25</v>
      </c>
      <c r="Y1624" s="48">
        <f t="shared" si="334"/>
        <v>4267.6035000000002</v>
      </c>
      <c r="Z1624" s="48">
        <f t="shared" si="335"/>
        <v>426.76035000000002</v>
      </c>
      <c r="AA1624" s="48">
        <f t="shared" si="336"/>
        <v>4314.5471385000001</v>
      </c>
      <c r="AB1624" s="42">
        <f t="shared" si="337"/>
        <v>435769.26098850003</v>
      </c>
    </row>
    <row r="1625" spans="1:28" x14ac:dyDescent="0.25">
      <c r="A1625" s="41">
        <v>45436</v>
      </c>
      <c r="B1625" s="44" t="str">
        <f t="shared" si="326"/>
        <v>May</v>
      </c>
      <c r="C1625" s="16" t="s">
        <v>3</v>
      </c>
      <c r="D1625" s="16"/>
      <c r="E1625" s="16" t="s">
        <v>50</v>
      </c>
      <c r="F1625" s="16" t="s">
        <v>216</v>
      </c>
      <c r="G1625" s="20" t="str">
        <f>IFERROR(VLOOKUP(F1625,Sheet2!A:F,2,0),"")</f>
        <v>Jugni Saunfi</v>
      </c>
      <c r="H1625" s="44">
        <f>IFERROR(VLOOKUP(F1625,Sheet2!A:G,7,0),"")</f>
        <v>50</v>
      </c>
      <c r="I1625" s="56">
        <f t="shared" si="338"/>
        <v>3780</v>
      </c>
      <c r="J1625" s="17">
        <v>347</v>
      </c>
      <c r="K1625" s="21">
        <v>640</v>
      </c>
      <c r="L1625" s="21">
        <v>200</v>
      </c>
      <c r="M1625" s="21">
        <v>0</v>
      </c>
      <c r="N1625" s="19">
        <f t="shared" si="327"/>
        <v>840</v>
      </c>
      <c r="O1625" s="20">
        <v>1</v>
      </c>
      <c r="P1625" s="20">
        <f>IFERROR(VLOOKUP(F1625,Sheet2!$A:$F,4,0),"")</f>
        <v>919.43</v>
      </c>
      <c r="Q1625" s="20">
        <f>IFERROR(VLOOKUP(F1625,Sheet2!$A:$F,5,0),"")</f>
        <v>948.3</v>
      </c>
      <c r="R1625" s="20">
        <f>IFERROR(VLOOKUP(F1625,Sheet2!$A:$F,6,0),"")</f>
        <v>1030.25</v>
      </c>
      <c r="S1625" s="48">
        <f t="shared" si="328"/>
        <v>588435.19999999995</v>
      </c>
      <c r="T1625" s="48">
        <f t="shared" si="329"/>
        <v>189660</v>
      </c>
      <c r="U1625" s="48">
        <f t="shared" si="330"/>
        <v>0</v>
      </c>
      <c r="V1625" s="48">
        <f t="shared" si="331"/>
        <v>778095.2</v>
      </c>
      <c r="W1625" s="48">
        <f t="shared" si="332"/>
        <v>404460</v>
      </c>
      <c r="X1625" s="48">
        <f t="shared" si="333"/>
        <v>5670</v>
      </c>
      <c r="Y1625" s="48">
        <f t="shared" si="334"/>
        <v>11882.252</v>
      </c>
      <c r="Z1625" s="48">
        <f t="shared" si="335"/>
        <v>1188.2252000000001</v>
      </c>
      <c r="AA1625" s="48">
        <f t="shared" si="336"/>
        <v>12012.956772000001</v>
      </c>
      <c r="AB1625" s="42">
        <f t="shared" si="337"/>
        <v>1213308.6339720001</v>
      </c>
    </row>
    <row r="1626" spans="1:28" x14ac:dyDescent="0.25">
      <c r="A1626" s="41">
        <v>45436</v>
      </c>
      <c r="B1626" s="44" t="str">
        <f t="shared" si="326"/>
        <v>May</v>
      </c>
      <c r="C1626" s="16" t="s">
        <v>3</v>
      </c>
      <c r="D1626" s="16"/>
      <c r="E1626" s="16" t="s">
        <v>50</v>
      </c>
      <c r="F1626" s="16" t="s">
        <v>217</v>
      </c>
      <c r="G1626" s="20" t="str">
        <f>IFERROR(VLOOKUP(F1626,Sheet2!A:F,2,0),"")</f>
        <v>Dollar Rum</v>
      </c>
      <c r="H1626" s="44">
        <f>IFERROR(VLOOKUP(F1626,Sheet2!A:G,7,0),"")</f>
        <v>65</v>
      </c>
      <c r="I1626" s="56">
        <f t="shared" si="338"/>
        <v>1170</v>
      </c>
      <c r="J1626" s="17">
        <v>347</v>
      </c>
      <c r="K1626" s="21">
        <v>0</v>
      </c>
      <c r="L1626" s="21">
        <v>200</v>
      </c>
      <c r="M1626" s="21">
        <v>0</v>
      </c>
      <c r="N1626" s="19">
        <f t="shared" si="327"/>
        <v>200</v>
      </c>
      <c r="O1626" s="20">
        <v>1</v>
      </c>
      <c r="P1626" s="20">
        <f>IFERROR(VLOOKUP(F1626,Sheet2!$A:$F,4,0),"")</f>
        <v>1161.27</v>
      </c>
      <c r="Q1626" s="20">
        <f>IFERROR(VLOOKUP(F1626,Sheet2!$A:$F,5,0),"")</f>
        <v>1190.1300000000001</v>
      </c>
      <c r="R1626" s="20">
        <f>IFERROR(VLOOKUP(F1626,Sheet2!$A:$F,6,0),"")</f>
        <v>1272.08</v>
      </c>
      <c r="S1626" s="48">
        <f t="shared" si="328"/>
        <v>0</v>
      </c>
      <c r="T1626" s="48">
        <f t="shared" si="329"/>
        <v>238026.00000000003</v>
      </c>
      <c r="U1626" s="48">
        <f t="shared" si="330"/>
        <v>0</v>
      </c>
      <c r="V1626" s="48">
        <f t="shared" si="331"/>
        <v>238026.00000000003</v>
      </c>
      <c r="W1626" s="48">
        <f t="shared" si="332"/>
        <v>125190</v>
      </c>
      <c r="X1626" s="48">
        <f t="shared" si="333"/>
        <v>1755</v>
      </c>
      <c r="Y1626" s="48">
        <f t="shared" si="334"/>
        <v>3649.71</v>
      </c>
      <c r="Z1626" s="48">
        <f t="shared" si="335"/>
        <v>364.971</v>
      </c>
      <c r="AA1626" s="48">
        <f t="shared" si="336"/>
        <v>3689.8568100000007</v>
      </c>
      <c r="AB1626" s="42">
        <f t="shared" si="337"/>
        <v>372675.53781000007</v>
      </c>
    </row>
    <row r="1627" spans="1:28" x14ac:dyDescent="0.25">
      <c r="A1627" s="41">
        <v>45436</v>
      </c>
      <c r="B1627" s="44" t="str">
        <f t="shared" si="326"/>
        <v>May</v>
      </c>
      <c r="C1627" s="16" t="s">
        <v>3</v>
      </c>
      <c r="D1627" s="16"/>
      <c r="E1627" s="16" t="s">
        <v>50</v>
      </c>
      <c r="F1627" s="16" t="s">
        <v>220</v>
      </c>
      <c r="G1627" s="20" t="str">
        <f>IFERROR(VLOOKUP(F1627,Sheet2!A:F,2,0),"")</f>
        <v>Dollar Cinnamon</v>
      </c>
      <c r="H1627" s="44">
        <f>IFERROR(VLOOKUP(F1627,Sheet2!A:G,7,0),"")</f>
        <v>50</v>
      </c>
      <c r="I1627" s="56">
        <f t="shared" si="338"/>
        <v>450</v>
      </c>
      <c r="J1627" s="17">
        <v>347</v>
      </c>
      <c r="K1627" s="21">
        <v>50</v>
      </c>
      <c r="L1627" s="21">
        <v>50</v>
      </c>
      <c r="M1627" s="21">
        <v>0</v>
      </c>
      <c r="N1627" s="19">
        <f t="shared" si="327"/>
        <v>100</v>
      </c>
      <c r="O1627" s="20">
        <v>1</v>
      </c>
      <c r="P1627" s="20">
        <f>IFERROR(VLOOKUP(F1627,Sheet2!$A:$F,4,0),"")</f>
        <v>919.43</v>
      </c>
      <c r="Q1627" s="20">
        <f>IFERROR(VLOOKUP(F1627,Sheet2!$A:$F,5,0),"")</f>
        <v>948.3</v>
      </c>
      <c r="R1627" s="20">
        <f>IFERROR(VLOOKUP(F1627,Sheet2!$A:$F,6,0),"")</f>
        <v>1030.25</v>
      </c>
      <c r="S1627" s="48">
        <f t="shared" si="328"/>
        <v>45971.5</v>
      </c>
      <c r="T1627" s="48">
        <f t="shared" si="329"/>
        <v>47415</v>
      </c>
      <c r="U1627" s="48">
        <f t="shared" si="330"/>
        <v>0</v>
      </c>
      <c r="V1627" s="48">
        <f t="shared" si="331"/>
        <v>93386.5</v>
      </c>
      <c r="W1627" s="48">
        <f t="shared" si="332"/>
        <v>48150</v>
      </c>
      <c r="X1627" s="48">
        <f t="shared" si="333"/>
        <v>675</v>
      </c>
      <c r="Y1627" s="48">
        <f t="shared" si="334"/>
        <v>1422.115</v>
      </c>
      <c r="Z1627" s="48">
        <f t="shared" si="335"/>
        <v>142.2115</v>
      </c>
      <c r="AA1627" s="48">
        <f t="shared" si="336"/>
        <v>1437.7582649999999</v>
      </c>
      <c r="AB1627" s="42">
        <f t="shared" si="337"/>
        <v>145213.58476500001</v>
      </c>
    </row>
    <row r="1628" spans="1:28" x14ac:dyDescent="0.25">
      <c r="A1628" s="41">
        <v>45436</v>
      </c>
      <c r="B1628" s="44" t="str">
        <f t="shared" si="326"/>
        <v>May</v>
      </c>
      <c r="C1628" s="16" t="s">
        <v>3</v>
      </c>
      <c r="D1628" s="16"/>
      <c r="E1628" s="16" t="s">
        <v>42</v>
      </c>
      <c r="F1628" s="16" t="s">
        <v>216</v>
      </c>
      <c r="G1628" s="20" t="str">
        <f>IFERROR(VLOOKUP(F1628,Sheet2!A:F,2,0),"")</f>
        <v>Jugni Saunfi</v>
      </c>
      <c r="H1628" s="44">
        <f>IFERROR(VLOOKUP(F1628,Sheet2!A:G,7,0),"")</f>
        <v>50</v>
      </c>
      <c r="I1628" s="56">
        <f t="shared" si="338"/>
        <v>1350</v>
      </c>
      <c r="J1628" s="17">
        <v>348</v>
      </c>
      <c r="K1628" s="21">
        <v>125</v>
      </c>
      <c r="L1628" s="21">
        <v>100</v>
      </c>
      <c r="M1628" s="21">
        <v>75</v>
      </c>
      <c r="N1628" s="19">
        <f t="shared" si="327"/>
        <v>300</v>
      </c>
      <c r="O1628" s="20">
        <v>1</v>
      </c>
      <c r="P1628" s="20">
        <f>IFERROR(VLOOKUP(F1628,Sheet2!$A:$F,4,0),"")</f>
        <v>919.43</v>
      </c>
      <c r="Q1628" s="20">
        <f>IFERROR(VLOOKUP(F1628,Sheet2!$A:$F,5,0),"")</f>
        <v>948.3</v>
      </c>
      <c r="R1628" s="20">
        <f>IFERROR(VLOOKUP(F1628,Sheet2!$A:$F,6,0),"")</f>
        <v>1030.25</v>
      </c>
      <c r="S1628" s="48">
        <f t="shared" si="328"/>
        <v>114928.75</v>
      </c>
      <c r="T1628" s="48">
        <f t="shared" si="329"/>
        <v>94830</v>
      </c>
      <c r="U1628" s="48">
        <f t="shared" si="330"/>
        <v>77268.75</v>
      </c>
      <c r="V1628" s="48">
        <f t="shared" si="331"/>
        <v>287027.5</v>
      </c>
      <c r="W1628" s="48">
        <f t="shared" si="332"/>
        <v>144450</v>
      </c>
      <c r="X1628" s="48">
        <f t="shared" si="333"/>
        <v>2025</v>
      </c>
      <c r="Y1628" s="48">
        <f t="shared" si="334"/>
        <v>4335.0249999999996</v>
      </c>
      <c r="Z1628" s="48">
        <f t="shared" si="335"/>
        <v>433.5025</v>
      </c>
      <c r="AA1628" s="48">
        <f t="shared" si="336"/>
        <v>4382.7102750000004</v>
      </c>
      <c r="AB1628" s="42">
        <f t="shared" si="337"/>
        <v>442653.73777500005</v>
      </c>
    </row>
    <row r="1629" spans="1:28" x14ac:dyDescent="0.25">
      <c r="A1629" s="41">
        <v>45436</v>
      </c>
      <c r="B1629" s="44" t="str">
        <f t="shared" si="326"/>
        <v>May</v>
      </c>
      <c r="C1629" s="16" t="s">
        <v>3</v>
      </c>
      <c r="D1629" s="16"/>
      <c r="E1629" s="16" t="s">
        <v>103</v>
      </c>
      <c r="F1629" s="16" t="s">
        <v>220</v>
      </c>
      <c r="G1629" s="20" t="str">
        <f>IFERROR(VLOOKUP(F1629,Sheet2!A:F,2,0),"")</f>
        <v>Dollar Cinnamon</v>
      </c>
      <c r="H1629" s="44">
        <f>IFERROR(VLOOKUP(F1629,Sheet2!A:G,7,0),"")</f>
        <v>50</v>
      </c>
      <c r="I1629" s="56">
        <f t="shared" si="338"/>
        <v>270</v>
      </c>
      <c r="J1629" s="17">
        <v>349</v>
      </c>
      <c r="K1629" s="21">
        <v>25</v>
      </c>
      <c r="L1629" s="21">
        <v>20</v>
      </c>
      <c r="M1629" s="21">
        <v>15</v>
      </c>
      <c r="N1629" s="19">
        <f t="shared" si="327"/>
        <v>60</v>
      </c>
      <c r="O1629" s="20">
        <v>1</v>
      </c>
      <c r="P1629" s="20">
        <f>IFERROR(VLOOKUP(F1629,Sheet2!$A:$F,4,0),"")</f>
        <v>919.43</v>
      </c>
      <c r="Q1629" s="20">
        <f>IFERROR(VLOOKUP(F1629,Sheet2!$A:$F,5,0),"")</f>
        <v>948.3</v>
      </c>
      <c r="R1629" s="20">
        <f>IFERROR(VLOOKUP(F1629,Sheet2!$A:$F,6,0),"")</f>
        <v>1030.25</v>
      </c>
      <c r="S1629" s="48">
        <f t="shared" si="328"/>
        <v>22985.75</v>
      </c>
      <c r="T1629" s="48">
        <f t="shared" si="329"/>
        <v>18966</v>
      </c>
      <c r="U1629" s="48">
        <f t="shared" si="330"/>
        <v>15453.75</v>
      </c>
      <c r="V1629" s="48">
        <f t="shared" si="331"/>
        <v>57405.5</v>
      </c>
      <c r="W1629" s="48">
        <f t="shared" si="332"/>
        <v>28890</v>
      </c>
      <c r="X1629" s="48">
        <f t="shared" si="333"/>
        <v>405</v>
      </c>
      <c r="Y1629" s="48">
        <f t="shared" si="334"/>
        <v>867.005</v>
      </c>
      <c r="Z1629" s="48">
        <f t="shared" si="335"/>
        <v>86.700500000000005</v>
      </c>
      <c r="AA1629" s="48">
        <f t="shared" si="336"/>
        <v>876.54205500000012</v>
      </c>
      <c r="AB1629" s="42">
        <f t="shared" si="337"/>
        <v>88530.747555000009</v>
      </c>
    </row>
    <row r="1630" spans="1:28" x14ac:dyDescent="0.25">
      <c r="A1630" s="41">
        <v>45436</v>
      </c>
      <c r="B1630" s="44" t="str">
        <f t="shared" si="326"/>
        <v>May</v>
      </c>
      <c r="C1630" s="16" t="s">
        <v>3</v>
      </c>
      <c r="D1630" s="16"/>
      <c r="E1630" s="16" t="s">
        <v>154</v>
      </c>
      <c r="F1630" s="16" t="s">
        <v>217</v>
      </c>
      <c r="G1630" s="20" t="str">
        <f>IFERROR(VLOOKUP(F1630,Sheet2!A:F,2,0),"")</f>
        <v>Dollar Rum</v>
      </c>
      <c r="H1630" s="44">
        <f>IFERROR(VLOOKUP(F1630,Sheet2!A:G,7,0),"")</f>
        <v>65</v>
      </c>
      <c r="I1630" s="56">
        <f t="shared" si="338"/>
        <v>1755</v>
      </c>
      <c r="J1630" s="17">
        <v>350</v>
      </c>
      <c r="K1630" s="21">
        <v>150</v>
      </c>
      <c r="L1630" s="21">
        <v>100</v>
      </c>
      <c r="M1630" s="21">
        <v>50</v>
      </c>
      <c r="N1630" s="19">
        <f t="shared" si="327"/>
        <v>300</v>
      </c>
      <c r="O1630" s="20">
        <v>1</v>
      </c>
      <c r="P1630" s="20">
        <f>IFERROR(VLOOKUP(F1630,Sheet2!$A:$F,4,0),"")</f>
        <v>1161.27</v>
      </c>
      <c r="Q1630" s="20">
        <f>IFERROR(VLOOKUP(F1630,Sheet2!$A:$F,5,0),"")</f>
        <v>1190.1300000000001</v>
      </c>
      <c r="R1630" s="20">
        <f>IFERROR(VLOOKUP(F1630,Sheet2!$A:$F,6,0),"")</f>
        <v>1272.08</v>
      </c>
      <c r="S1630" s="48">
        <f t="shared" si="328"/>
        <v>174190.5</v>
      </c>
      <c r="T1630" s="48">
        <f t="shared" si="329"/>
        <v>119013.00000000001</v>
      </c>
      <c r="U1630" s="48">
        <f t="shared" si="330"/>
        <v>63604</v>
      </c>
      <c r="V1630" s="48">
        <f t="shared" si="331"/>
        <v>356807.5</v>
      </c>
      <c r="W1630" s="48">
        <f t="shared" si="332"/>
        <v>187785</v>
      </c>
      <c r="X1630" s="48">
        <f t="shared" si="333"/>
        <v>2632.5</v>
      </c>
      <c r="Y1630" s="48">
        <f t="shared" si="334"/>
        <v>5472.25</v>
      </c>
      <c r="Z1630" s="48">
        <f t="shared" si="335"/>
        <v>547.22500000000002</v>
      </c>
      <c r="AA1630" s="48">
        <f t="shared" si="336"/>
        <v>5532.4447499999997</v>
      </c>
      <c r="AB1630" s="42">
        <f t="shared" si="337"/>
        <v>558776.91975</v>
      </c>
    </row>
    <row r="1631" spans="1:28" x14ac:dyDescent="0.25">
      <c r="A1631" s="41">
        <v>45436</v>
      </c>
      <c r="B1631" s="44" t="str">
        <f t="shared" si="326"/>
        <v>May</v>
      </c>
      <c r="C1631" s="16" t="s">
        <v>3</v>
      </c>
      <c r="D1631" s="16"/>
      <c r="E1631" s="16" t="s">
        <v>154</v>
      </c>
      <c r="F1631" s="16" t="s">
        <v>216</v>
      </c>
      <c r="G1631" s="20" t="str">
        <f>IFERROR(VLOOKUP(F1631,Sheet2!A:F,2,0),"")</f>
        <v>Jugni Saunfi</v>
      </c>
      <c r="H1631" s="44">
        <f>IFERROR(VLOOKUP(F1631,Sheet2!A:G,7,0),"")</f>
        <v>50</v>
      </c>
      <c r="I1631" s="56">
        <f t="shared" si="338"/>
        <v>1755</v>
      </c>
      <c r="J1631" s="17">
        <v>351</v>
      </c>
      <c r="K1631" s="21">
        <v>190</v>
      </c>
      <c r="L1631" s="21">
        <v>100</v>
      </c>
      <c r="M1631" s="21">
        <v>100</v>
      </c>
      <c r="N1631" s="19">
        <f t="shared" si="327"/>
        <v>390</v>
      </c>
      <c r="O1631" s="20">
        <v>1</v>
      </c>
      <c r="P1631" s="20">
        <f>IFERROR(VLOOKUP(F1631,Sheet2!$A:$F,4,0),"")</f>
        <v>919.43</v>
      </c>
      <c r="Q1631" s="20">
        <f>IFERROR(VLOOKUP(F1631,Sheet2!$A:$F,5,0),"")</f>
        <v>948.3</v>
      </c>
      <c r="R1631" s="20">
        <f>IFERROR(VLOOKUP(F1631,Sheet2!$A:$F,6,0),"")</f>
        <v>1030.25</v>
      </c>
      <c r="S1631" s="48">
        <f t="shared" si="328"/>
        <v>174691.69999999998</v>
      </c>
      <c r="T1631" s="48">
        <f t="shared" si="329"/>
        <v>94830</v>
      </c>
      <c r="U1631" s="48">
        <f t="shared" si="330"/>
        <v>103025</v>
      </c>
      <c r="V1631" s="48">
        <f t="shared" si="331"/>
        <v>372546.69999999995</v>
      </c>
      <c r="W1631" s="48">
        <f t="shared" si="332"/>
        <v>187785</v>
      </c>
      <c r="X1631" s="48">
        <f t="shared" si="333"/>
        <v>2632.5</v>
      </c>
      <c r="Y1631" s="48">
        <f t="shared" si="334"/>
        <v>5629.6419999999998</v>
      </c>
      <c r="Z1631" s="48">
        <f t="shared" si="335"/>
        <v>562.96420000000001</v>
      </c>
      <c r="AA1631" s="48">
        <f t="shared" si="336"/>
        <v>5691.5680620000003</v>
      </c>
      <c r="AB1631" s="42">
        <f t="shared" si="337"/>
        <v>574848.37426199997</v>
      </c>
    </row>
    <row r="1632" spans="1:28" x14ac:dyDescent="0.25">
      <c r="A1632" s="41">
        <v>45436</v>
      </c>
      <c r="B1632" s="44" t="str">
        <f t="shared" si="326"/>
        <v>May</v>
      </c>
      <c r="C1632" s="16" t="s">
        <v>3</v>
      </c>
      <c r="D1632" s="16"/>
      <c r="E1632" s="16" t="s">
        <v>42</v>
      </c>
      <c r="F1632" s="16" t="s">
        <v>220</v>
      </c>
      <c r="G1632" s="20" t="str">
        <f>IFERROR(VLOOKUP(F1632,Sheet2!A:F,2,0),"")</f>
        <v>Dollar Cinnamon</v>
      </c>
      <c r="H1632" s="44">
        <f>IFERROR(VLOOKUP(F1632,Sheet2!A:G,7,0),"")</f>
        <v>50</v>
      </c>
      <c r="I1632" s="56">
        <f t="shared" si="338"/>
        <v>1350</v>
      </c>
      <c r="J1632" s="17">
        <v>352</v>
      </c>
      <c r="K1632" s="21">
        <v>125</v>
      </c>
      <c r="L1632" s="21">
        <v>100</v>
      </c>
      <c r="M1632" s="21">
        <v>75</v>
      </c>
      <c r="N1632" s="19">
        <f t="shared" si="327"/>
        <v>300</v>
      </c>
      <c r="O1632" s="20">
        <v>1</v>
      </c>
      <c r="P1632" s="20">
        <f>IFERROR(VLOOKUP(F1632,Sheet2!$A:$F,4,0),"")</f>
        <v>919.43</v>
      </c>
      <c r="Q1632" s="20">
        <f>IFERROR(VLOOKUP(F1632,Sheet2!$A:$F,5,0),"")</f>
        <v>948.3</v>
      </c>
      <c r="R1632" s="20">
        <f>IFERROR(VLOOKUP(F1632,Sheet2!$A:$F,6,0),"")</f>
        <v>1030.25</v>
      </c>
      <c r="S1632" s="48">
        <f t="shared" si="328"/>
        <v>114928.75</v>
      </c>
      <c r="T1632" s="48">
        <f t="shared" si="329"/>
        <v>94830</v>
      </c>
      <c r="U1632" s="48">
        <f t="shared" si="330"/>
        <v>77268.75</v>
      </c>
      <c r="V1632" s="48">
        <f t="shared" si="331"/>
        <v>287027.5</v>
      </c>
      <c r="W1632" s="48">
        <f t="shared" si="332"/>
        <v>144450</v>
      </c>
      <c r="X1632" s="48">
        <f t="shared" si="333"/>
        <v>2025</v>
      </c>
      <c r="Y1632" s="48">
        <f t="shared" si="334"/>
        <v>4335.0249999999996</v>
      </c>
      <c r="Z1632" s="48">
        <f t="shared" si="335"/>
        <v>433.5025</v>
      </c>
      <c r="AA1632" s="48">
        <f t="shared" si="336"/>
        <v>4382.7102750000004</v>
      </c>
      <c r="AB1632" s="42">
        <f t="shared" si="337"/>
        <v>442653.73777500005</v>
      </c>
    </row>
    <row r="1633" spans="1:28" x14ac:dyDescent="0.25">
      <c r="A1633" s="41">
        <v>45436</v>
      </c>
      <c r="B1633" s="44" t="str">
        <f t="shared" si="326"/>
        <v>May</v>
      </c>
      <c r="C1633" s="16" t="s">
        <v>3</v>
      </c>
      <c r="D1633" s="16"/>
      <c r="E1633" s="16" t="s">
        <v>20</v>
      </c>
      <c r="F1633" s="16" t="s">
        <v>220</v>
      </c>
      <c r="G1633" s="20" t="str">
        <f>IFERROR(VLOOKUP(F1633,Sheet2!A:F,2,0),"")</f>
        <v>Dollar Cinnamon</v>
      </c>
      <c r="H1633" s="44">
        <f>IFERROR(VLOOKUP(F1633,Sheet2!A:G,7,0),"")</f>
        <v>50</v>
      </c>
      <c r="I1633" s="56">
        <f t="shared" si="338"/>
        <v>2700</v>
      </c>
      <c r="J1633" s="17">
        <v>353</v>
      </c>
      <c r="K1633" s="21">
        <v>300</v>
      </c>
      <c r="L1633" s="21">
        <v>200</v>
      </c>
      <c r="M1633" s="21">
        <v>100</v>
      </c>
      <c r="N1633" s="19">
        <f t="shared" si="327"/>
        <v>600</v>
      </c>
      <c r="O1633" s="20">
        <v>1</v>
      </c>
      <c r="P1633" s="20">
        <f>IFERROR(VLOOKUP(F1633,Sheet2!$A:$F,4,0),"")</f>
        <v>919.43</v>
      </c>
      <c r="Q1633" s="20">
        <f>IFERROR(VLOOKUP(F1633,Sheet2!$A:$F,5,0),"")</f>
        <v>948.3</v>
      </c>
      <c r="R1633" s="20">
        <f>IFERROR(VLOOKUP(F1633,Sheet2!$A:$F,6,0),"")</f>
        <v>1030.25</v>
      </c>
      <c r="S1633" s="48">
        <f t="shared" si="328"/>
        <v>275829</v>
      </c>
      <c r="T1633" s="48">
        <f t="shared" si="329"/>
        <v>189660</v>
      </c>
      <c r="U1633" s="48">
        <f t="shared" si="330"/>
        <v>103025</v>
      </c>
      <c r="V1633" s="48">
        <f t="shared" si="331"/>
        <v>568514</v>
      </c>
      <c r="W1633" s="48">
        <f t="shared" si="332"/>
        <v>288900</v>
      </c>
      <c r="X1633" s="48">
        <f t="shared" si="333"/>
        <v>4050</v>
      </c>
      <c r="Y1633" s="48">
        <f t="shared" si="334"/>
        <v>8614.64</v>
      </c>
      <c r="Z1633" s="48">
        <f t="shared" si="335"/>
        <v>861.46399999999994</v>
      </c>
      <c r="AA1633" s="48">
        <f t="shared" si="336"/>
        <v>8709.4010400000006</v>
      </c>
      <c r="AB1633" s="42">
        <f t="shared" si="337"/>
        <v>879649.50504000008</v>
      </c>
    </row>
    <row r="1634" spans="1:28" x14ac:dyDescent="0.25">
      <c r="A1634" s="41">
        <v>45436</v>
      </c>
      <c r="B1634" s="44" t="str">
        <f t="shared" si="326"/>
        <v>May</v>
      </c>
      <c r="C1634" s="16" t="s">
        <v>3</v>
      </c>
      <c r="D1634" s="16"/>
      <c r="E1634" s="16" t="s">
        <v>173</v>
      </c>
      <c r="F1634" s="16" t="s">
        <v>220</v>
      </c>
      <c r="G1634" s="20" t="str">
        <f>IFERROR(VLOOKUP(F1634,Sheet2!A:F,2,0),"")</f>
        <v>Dollar Cinnamon</v>
      </c>
      <c r="H1634" s="44">
        <f>IFERROR(VLOOKUP(F1634,Sheet2!A:G,7,0),"")</f>
        <v>50</v>
      </c>
      <c r="I1634" s="56">
        <f t="shared" si="338"/>
        <v>1260</v>
      </c>
      <c r="J1634" s="17">
        <v>354</v>
      </c>
      <c r="K1634" s="21">
        <v>180</v>
      </c>
      <c r="L1634" s="21">
        <v>50</v>
      </c>
      <c r="M1634" s="21">
        <v>50</v>
      </c>
      <c r="N1634" s="19">
        <f t="shared" si="327"/>
        <v>280</v>
      </c>
      <c r="O1634" s="20">
        <v>1</v>
      </c>
      <c r="P1634" s="20">
        <f>IFERROR(VLOOKUP(F1634,Sheet2!$A:$F,4,0),"")</f>
        <v>919.43</v>
      </c>
      <c r="Q1634" s="20">
        <f>IFERROR(VLOOKUP(F1634,Sheet2!$A:$F,5,0),"")</f>
        <v>948.3</v>
      </c>
      <c r="R1634" s="20">
        <f>IFERROR(VLOOKUP(F1634,Sheet2!$A:$F,6,0),"")</f>
        <v>1030.25</v>
      </c>
      <c r="S1634" s="48">
        <f t="shared" si="328"/>
        <v>165497.4</v>
      </c>
      <c r="T1634" s="48">
        <f t="shared" si="329"/>
        <v>47415</v>
      </c>
      <c r="U1634" s="48">
        <f t="shared" si="330"/>
        <v>51512.5</v>
      </c>
      <c r="V1634" s="48">
        <f t="shared" si="331"/>
        <v>264424.90000000002</v>
      </c>
      <c r="W1634" s="48">
        <f t="shared" si="332"/>
        <v>134820</v>
      </c>
      <c r="X1634" s="48">
        <f t="shared" si="333"/>
        <v>1890</v>
      </c>
      <c r="Y1634" s="48">
        <f t="shared" si="334"/>
        <v>4011.3490000000002</v>
      </c>
      <c r="Z1634" s="48">
        <f t="shared" si="335"/>
        <v>401.13490000000002</v>
      </c>
      <c r="AA1634" s="48">
        <f t="shared" si="336"/>
        <v>4055.4738390000002</v>
      </c>
      <c r="AB1634" s="42">
        <f t="shared" si="337"/>
        <v>409602.857739</v>
      </c>
    </row>
    <row r="1635" spans="1:28" x14ac:dyDescent="0.25">
      <c r="A1635" s="41">
        <v>45436</v>
      </c>
      <c r="B1635" s="44" t="str">
        <f t="shared" si="326"/>
        <v>May</v>
      </c>
      <c r="C1635" s="16" t="s">
        <v>3</v>
      </c>
      <c r="D1635" s="16"/>
      <c r="E1635" s="16" t="s">
        <v>16</v>
      </c>
      <c r="F1635" s="16" t="s">
        <v>220</v>
      </c>
      <c r="G1635" s="20" t="str">
        <f>IFERROR(VLOOKUP(F1635,Sheet2!A:F,2,0),"")</f>
        <v>Dollar Cinnamon</v>
      </c>
      <c r="H1635" s="44">
        <f>IFERROR(VLOOKUP(F1635,Sheet2!A:G,7,0),"")</f>
        <v>50</v>
      </c>
      <c r="I1635" s="56">
        <f t="shared" si="338"/>
        <v>1170</v>
      </c>
      <c r="J1635" s="17">
        <v>355</v>
      </c>
      <c r="K1635" s="21">
        <v>160</v>
      </c>
      <c r="L1635" s="21">
        <v>50</v>
      </c>
      <c r="M1635" s="21">
        <v>50</v>
      </c>
      <c r="N1635" s="19">
        <f t="shared" si="327"/>
        <v>260</v>
      </c>
      <c r="O1635" s="20">
        <v>1</v>
      </c>
      <c r="P1635" s="20">
        <f>IFERROR(VLOOKUP(F1635,Sheet2!$A:$F,4,0),"")</f>
        <v>919.43</v>
      </c>
      <c r="Q1635" s="20">
        <f>IFERROR(VLOOKUP(F1635,Sheet2!$A:$F,5,0),"")</f>
        <v>948.3</v>
      </c>
      <c r="R1635" s="20">
        <f>IFERROR(VLOOKUP(F1635,Sheet2!$A:$F,6,0),"")</f>
        <v>1030.25</v>
      </c>
      <c r="S1635" s="48">
        <f t="shared" si="328"/>
        <v>147108.79999999999</v>
      </c>
      <c r="T1635" s="48">
        <f t="shared" si="329"/>
        <v>47415</v>
      </c>
      <c r="U1635" s="48">
        <f t="shared" si="330"/>
        <v>51512.5</v>
      </c>
      <c r="V1635" s="48">
        <f t="shared" si="331"/>
        <v>246036.3</v>
      </c>
      <c r="W1635" s="48">
        <f t="shared" si="332"/>
        <v>125190</v>
      </c>
      <c r="X1635" s="48">
        <f t="shared" si="333"/>
        <v>1755</v>
      </c>
      <c r="Y1635" s="48">
        <f t="shared" si="334"/>
        <v>3729.8130000000001</v>
      </c>
      <c r="Z1635" s="48">
        <f t="shared" si="335"/>
        <v>372.98130000000003</v>
      </c>
      <c r="AA1635" s="48">
        <f t="shared" si="336"/>
        <v>3770.8409430000002</v>
      </c>
      <c r="AB1635" s="42">
        <f t="shared" si="337"/>
        <v>380854.93524299999</v>
      </c>
    </row>
    <row r="1636" spans="1:28" x14ac:dyDescent="0.25">
      <c r="A1636" s="41">
        <v>45436</v>
      </c>
      <c r="B1636" s="44" t="str">
        <f t="shared" si="326"/>
        <v>May</v>
      </c>
      <c r="C1636" s="16" t="s">
        <v>3</v>
      </c>
      <c r="D1636" s="16"/>
      <c r="E1636" s="16" t="s">
        <v>72</v>
      </c>
      <c r="F1636" s="16" t="s">
        <v>216</v>
      </c>
      <c r="G1636" s="20" t="str">
        <f>IFERROR(VLOOKUP(F1636,Sheet2!A:F,2,0),"")</f>
        <v>Jugni Saunfi</v>
      </c>
      <c r="H1636" s="44">
        <f>IFERROR(VLOOKUP(F1636,Sheet2!A:G,7,0),"")</f>
        <v>50</v>
      </c>
      <c r="I1636" s="56">
        <f t="shared" si="338"/>
        <v>585</v>
      </c>
      <c r="J1636" s="17">
        <v>356</v>
      </c>
      <c r="K1636" s="21">
        <v>0</v>
      </c>
      <c r="L1636" s="21">
        <v>130</v>
      </c>
      <c r="M1636" s="21">
        <v>0</v>
      </c>
      <c r="N1636" s="19">
        <f t="shared" si="327"/>
        <v>130</v>
      </c>
      <c r="O1636" s="20">
        <v>1</v>
      </c>
      <c r="P1636" s="20">
        <f>IFERROR(VLOOKUP(F1636,Sheet2!$A:$F,4,0),"")</f>
        <v>919.43</v>
      </c>
      <c r="Q1636" s="20">
        <f>IFERROR(VLOOKUP(F1636,Sheet2!$A:$F,5,0),"")</f>
        <v>948.3</v>
      </c>
      <c r="R1636" s="20">
        <f>IFERROR(VLOOKUP(F1636,Sheet2!$A:$F,6,0),"")</f>
        <v>1030.25</v>
      </c>
      <c r="S1636" s="48">
        <f t="shared" si="328"/>
        <v>0</v>
      </c>
      <c r="T1636" s="48">
        <f t="shared" si="329"/>
        <v>123279</v>
      </c>
      <c r="U1636" s="48">
        <f t="shared" si="330"/>
        <v>0</v>
      </c>
      <c r="V1636" s="48">
        <f t="shared" si="331"/>
        <v>123279</v>
      </c>
      <c r="W1636" s="48">
        <f t="shared" si="332"/>
        <v>62595</v>
      </c>
      <c r="X1636" s="48">
        <f t="shared" si="333"/>
        <v>877.5</v>
      </c>
      <c r="Y1636" s="48">
        <f t="shared" si="334"/>
        <v>1867.5150000000001</v>
      </c>
      <c r="Z1636" s="48">
        <f t="shared" si="335"/>
        <v>186.75150000000002</v>
      </c>
      <c r="AA1636" s="48">
        <f t="shared" si="336"/>
        <v>1888.0576650000003</v>
      </c>
      <c r="AB1636" s="42">
        <f t="shared" si="337"/>
        <v>190693.82416500003</v>
      </c>
    </row>
    <row r="1637" spans="1:28" x14ac:dyDescent="0.25">
      <c r="A1637" s="41">
        <v>45436</v>
      </c>
      <c r="B1637" s="44" t="str">
        <f t="shared" si="326"/>
        <v>May</v>
      </c>
      <c r="C1637" s="16" t="s">
        <v>3</v>
      </c>
      <c r="D1637" s="16"/>
      <c r="E1637" s="16" t="s">
        <v>35</v>
      </c>
      <c r="F1637" s="16" t="s">
        <v>217</v>
      </c>
      <c r="G1637" s="20" t="str">
        <f>IFERROR(VLOOKUP(F1637,Sheet2!A:F,2,0),"")</f>
        <v>Dollar Rum</v>
      </c>
      <c r="H1637" s="44">
        <f>IFERROR(VLOOKUP(F1637,Sheet2!A:G,7,0),"")</f>
        <v>65</v>
      </c>
      <c r="I1637" s="56">
        <f t="shared" si="338"/>
        <v>2691</v>
      </c>
      <c r="J1637" s="17">
        <v>357</v>
      </c>
      <c r="K1637" s="21">
        <v>400</v>
      </c>
      <c r="L1637" s="21">
        <v>30</v>
      </c>
      <c r="M1637" s="21">
        <v>30</v>
      </c>
      <c r="N1637" s="19">
        <f t="shared" si="327"/>
        <v>460</v>
      </c>
      <c r="O1637" s="20">
        <v>1</v>
      </c>
      <c r="P1637" s="20">
        <f>IFERROR(VLOOKUP(F1637,Sheet2!$A:$F,4,0),"")</f>
        <v>1161.27</v>
      </c>
      <c r="Q1637" s="20">
        <f>IFERROR(VLOOKUP(F1637,Sheet2!$A:$F,5,0),"")</f>
        <v>1190.1300000000001</v>
      </c>
      <c r="R1637" s="20">
        <f>IFERROR(VLOOKUP(F1637,Sheet2!$A:$F,6,0),"")</f>
        <v>1272.08</v>
      </c>
      <c r="S1637" s="48">
        <f t="shared" si="328"/>
        <v>464508</v>
      </c>
      <c r="T1637" s="48">
        <f t="shared" si="329"/>
        <v>35703.9</v>
      </c>
      <c r="U1637" s="48">
        <f t="shared" si="330"/>
        <v>38162.399999999994</v>
      </c>
      <c r="V1637" s="48">
        <f t="shared" si="331"/>
        <v>538374.30000000005</v>
      </c>
      <c r="W1637" s="48">
        <f t="shared" si="332"/>
        <v>287937</v>
      </c>
      <c r="X1637" s="48">
        <f t="shared" si="333"/>
        <v>4036.5</v>
      </c>
      <c r="Y1637" s="48">
        <f t="shared" si="334"/>
        <v>8303.478000000001</v>
      </c>
      <c r="Z1637" s="48">
        <f t="shared" si="335"/>
        <v>830.34780000000012</v>
      </c>
      <c r="AA1637" s="48">
        <f t="shared" si="336"/>
        <v>8394.8162580000007</v>
      </c>
      <c r="AB1637" s="42">
        <f t="shared" si="337"/>
        <v>847876.44205800002</v>
      </c>
    </row>
    <row r="1638" spans="1:28" x14ac:dyDescent="0.25">
      <c r="A1638" s="41">
        <v>45436</v>
      </c>
      <c r="B1638" s="44" t="str">
        <f t="shared" si="326"/>
        <v>May</v>
      </c>
      <c r="C1638" s="16" t="s">
        <v>3</v>
      </c>
      <c r="D1638" s="16"/>
      <c r="E1638" s="16" t="s">
        <v>35</v>
      </c>
      <c r="F1638" s="16" t="s">
        <v>216</v>
      </c>
      <c r="G1638" s="20" t="str">
        <f>IFERROR(VLOOKUP(F1638,Sheet2!A:F,2,0),"")</f>
        <v>Jugni Saunfi</v>
      </c>
      <c r="H1638" s="44">
        <f>IFERROR(VLOOKUP(F1638,Sheet2!A:G,7,0),"")</f>
        <v>50</v>
      </c>
      <c r="I1638" s="56">
        <f t="shared" si="338"/>
        <v>9</v>
      </c>
      <c r="J1638" s="17">
        <v>357</v>
      </c>
      <c r="K1638" s="21">
        <v>2</v>
      </c>
      <c r="L1638" s="21">
        <v>0</v>
      </c>
      <c r="M1638" s="21">
        <v>0</v>
      </c>
      <c r="N1638" s="19">
        <f t="shared" si="327"/>
        <v>2</v>
      </c>
      <c r="O1638" s="20">
        <v>1</v>
      </c>
      <c r="P1638" s="20">
        <f>IFERROR(VLOOKUP(F1638,Sheet2!$A:$F,4,0),"")</f>
        <v>919.43</v>
      </c>
      <c r="Q1638" s="20">
        <f>IFERROR(VLOOKUP(F1638,Sheet2!$A:$F,5,0),"")</f>
        <v>948.3</v>
      </c>
      <c r="R1638" s="20">
        <f>IFERROR(VLOOKUP(F1638,Sheet2!$A:$F,6,0),"")</f>
        <v>1030.25</v>
      </c>
      <c r="S1638" s="48">
        <f t="shared" si="328"/>
        <v>1838.86</v>
      </c>
      <c r="T1638" s="48">
        <f t="shared" si="329"/>
        <v>0</v>
      </c>
      <c r="U1638" s="48">
        <f t="shared" si="330"/>
        <v>0</v>
      </c>
      <c r="V1638" s="48">
        <f t="shared" si="331"/>
        <v>1838.86</v>
      </c>
      <c r="W1638" s="48">
        <f t="shared" si="332"/>
        <v>963</v>
      </c>
      <c r="X1638" s="48">
        <f t="shared" si="333"/>
        <v>13.5</v>
      </c>
      <c r="Y1638" s="48">
        <f t="shared" si="334"/>
        <v>28.153599999999997</v>
      </c>
      <c r="Z1638" s="48">
        <f t="shared" si="335"/>
        <v>2.8153600000000001</v>
      </c>
      <c r="AA1638" s="48">
        <f t="shared" si="336"/>
        <v>28.4632896</v>
      </c>
      <c r="AB1638" s="42">
        <f t="shared" si="337"/>
        <v>2874.7922495999996</v>
      </c>
    </row>
    <row r="1639" spans="1:28" x14ac:dyDescent="0.25">
      <c r="A1639" s="41">
        <v>45436</v>
      </c>
      <c r="B1639" s="44" t="str">
        <f t="shared" si="326"/>
        <v>May</v>
      </c>
      <c r="C1639" s="16" t="s">
        <v>3</v>
      </c>
      <c r="D1639" s="16"/>
      <c r="E1639" s="16" t="s">
        <v>158</v>
      </c>
      <c r="F1639" s="16" t="s">
        <v>217</v>
      </c>
      <c r="G1639" s="20" t="str">
        <f>IFERROR(VLOOKUP(F1639,Sheet2!A:F,2,0),"")</f>
        <v>Dollar Rum</v>
      </c>
      <c r="H1639" s="44">
        <f>IFERROR(VLOOKUP(F1639,Sheet2!A:G,7,0),"")</f>
        <v>65</v>
      </c>
      <c r="I1639" s="56">
        <f t="shared" si="338"/>
        <v>1755</v>
      </c>
      <c r="J1639" s="17">
        <v>358</v>
      </c>
      <c r="K1639" s="21">
        <v>100</v>
      </c>
      <c r="L1639" s="21">
        <v>100</v>
      </c>
      <c r="M1639" s="21">
        <v>100</v>
      </c>
      <c r="N1639" s="19">
        <f t="shared" si="327"/>
        <v>300</v>
      </c>
      <c r="O1639" s="20">
        <v>1</v>
      </c>
      <c r="P1639" s="20">
        <f>IFERROR(VLOOKUP(F1639,Sheet2!$A:$F,4,0),"")</f>
        <v>1161.27</v>
      </c>
      <c r="Q1639" s="20">
        <f>IFERROR(VLOOKUP(F1639,Sheet2!$A:$F,5,0),"")</f>
        <v>1190.1300000000001</v>
      </c>
      <c r="R1639" s="20">
        <f>IFERROR(VLOOKUP(F1639,Sheet2!$A:$F,6,0),"")</f>
        <v>1272.08</v>
      </c>
      <c r="S1639" s="48">
        <f t="shared" si="328"/>
        <v>116127</v>
      </c>
      <c r="T1639" s="48">
        <f t="shared" si="329"/>
        <v>119013.00000000001</v>
      </c>
      <c r="U1639" s="48">
        <f t="shared" si="330"/>
        <v>127208</v>
      </c>
      <c r="V1639" s="48">
        <f t="shared" si="331"/>
        <v>362348</v>
      </c>
      <c r="W1639" s="48">
        <f t="shared" si="332"/>
        <v>187785</v>
      </c>
      <c r="X1639" s="48">
        <f t="shared" si="333"/>
        <v>2632.5</v>
      </c>
      <c r="Y1639" s="48">
        <f t="shared" si="334"/>
        <v>5527.6549999999997</v>
      </c>
      <c r="Z1639" s="48">
        <f t="shared" si="335"/>
        <v>552.76549999999997</v>
      </c>
      <c r="AA1639" s="48">
        <f t="shared" si="336"/>
        <v>5588.4592050000001</v>
      </c>
      <c r="AB1639" s="42">
        <f t="shared" si="337"/>
        <v>564434.37970499997</v>
      </c>
    </row>
    <row r="1640" spans="1:28" x14ac:dyDescent="0.25">
      <c r="A1640" s="41">
        <v>45436</v>
      </c>
      <c r="B1640" s="44" t="str">
        <f t="shared" si="326"/>
        <v>May</v>
      </c>
      <c r="C1640" s="16" t="s">
        <v>3</v>
      </c>
      <c r="D1640" s="16"/>
      <c r="E1640" s="16" t="s">
        <v>158</v>
      </c>
      <c r="F1640" s="16" t="s">
        <v>217</v>
      </c>
      <c r="G1640" s="20" t="str">
        <f>IFERROR(VLOOKUP(F1640,Sheet2!A:F,2,0),"")</f>
        <v>Dollar Rum</v>
      </c>
      <c r="H1640" s="44">
        <f>IFERROR(VLOOKUP(F1640,Sheet2!A:G,7,0),"")</f>
        <v>65</v>
      </c>
      <c r="I1640" s="56">
        <f t="shared" si="338"/>
        <v>1755</v>
      </c>
      <c r="J1640" s="17">
        <v>359</v>
      </c>
      <c r="K1640" s="21">
        <v>0</v>
      </c>
      <c r="L1640" s="21">
        <v>300</v>
      </c>
      <c r="M1640" s="21">
        <v>0</v>
      </c>
      <c r="N1640" s="19">
        <f t="shared" si="327"/>
        <v>300</v>
      </c>
      <c r="O1640" s="20">
        <v>1</v>
      </c>
      <c r="P1640" s="20">
        <f>IFERROR(VLOOKUP(F1640,Sheet2!$A:$F,4,0),"")</f>
        <v>1161.27</v>
      </c>
      <c r="Q1640" s="20">
        <f>IFERROR(VLOOKUP(F1640,Sheet2!$A:$F,5,0),"")</f>
        <v>1190.1300000000001</v>
      </c>
      <c r="R1640" s="20">
        <f>IFERROR(VLOOKUP(F1640,Sheet2!$A:$F,6,0),"")</f>
        <v>1272.08</v>
      </c>
      <c r="S1640" s="48">
        <f t="shared" si="328"/>
        <v>0</v>
      </c>
      <c r="T1640" s="48">
        <f t="shared" si="329"/>
        <v>357039.00000000006</v>
      </c>
      <c r="U1640" s="48">
        <f t="shared" si="330"/>
        <v>0</v>
      </c>
      <c r="V1640" s="48">
        <f t="shared" si="331"/>
        <v>357039.00000000006</v>
      </c>
      <c r="W1640" s="48">
        <f t="shared" si="332"/>
        <v>187785</v>
      </c>
      <c r="X1640" s="48">
        <f t="shared" si="333"/>
        <v>2632.5</v>
      </c>
      <c r="Y1640" s="48">
        <f t="shared" si="334"/>
        <v>5474.5650000000005</v>
      </c>
      <c r="Z1640" s="48">
        <f t="shared" si="335"/>
        <v>547.45650000000012</v>
      </c>
      <c r="AA1640" s="48">
        <f t="shared" si="336"/>
        <v>5534.785214999999</v>
      </c>
      <c r="AB1640" s="42">
        <f t="shared" si="337"/>
        <v>559013.30671499996</v>
      </c>
    </row>
    <row r="1641" spans="1:28" x14ac:dyDescent="0.25">
      <c r="A1641" s="41">
        <v>45436</v>
      </c>
      <c r="B1641" s="44" t="str">
        <f t="shared" si="326"/>
        <v>May</v>
      </c>
      <c r="C1641" s="16" t="s">
        <v>3</v>
      </c>
      <c r="D1641" s="16"/>
      <c r="E1641" s="16" t="s">
        <v>175</v>
      </c>
      <c r="F1641" s="16" t="s">
        <v>217</v>
      </c>
      <c r="G1641" s="20" t="str">
        <f>IFERROR(VLOOKUP(F1641,Sheet2!A:F,2,0),"")</f>
        <v>Dollar Rum</v>
      </c>
      <c r="H1641" s="44">
        <f>IFERROR(VLOOKUP(F1641,Sheet2!A:G,7,0),"")</f>
        <v>65</v>
      </c>
      <c r="I1641" s="56">
        <f t="shared" si="338"/>
        <v>7020</v>
      </c>
      <c r="J1641" s="17">
        <v>360</v>
      </c>
      <c r="K1641" s="21">
        <v>600</v>
      </c>
      <c r="L1641" s="21">
        <v>400</v>
      </c>
      <c r="M1641" s="21">
        <v>200</v>
      </c>
      <c r="N1641" s="19">
        <f t="shared" si="327"/>
        <v>1200</v>
      </c>
      <c r="O1641" s="20">
        <v>1</v>
      </c>
      <c r="P1641" s="20">
        <f>IFERROR(VLOOKUP(F1641,Sheet2!$A:$F,4,0),"")</f>
        <v>1161.27</v>
      </c>
      <c r="Q1641" s="20">
        <f>IFERROR(VLOOKUP(F1641,Sheet2!$A:$F,5,0),"")</f>
        <v>1190.1300000000001</v>
      </c>
      <c r="R1641" s="20">
        <f>IFERROR(VLOOKUP(F1641,Sheet2!$A:$F,6,0),"")</f>
        <v>1272.08</v>
      </c>
      <c r="S1641" s="48">
        <f t="shared" si="328"/>
        <v>696762</v>
      </c>
      <c r="T1641" s="48">
        <f t="shared" si="329"/>
        <v>476052.00000000006</v>
      </c>
      <c r="U1641" s="48">
        <f t="shared" si="330"/>
        <v>254416</v>
      </c>
      <c r="V1641" s="48">
        <f t="shared" si="331"/>
        <v>1427230</v>
      </c>
      <c r="W1641" s="48">
        <f t="shared" si="332"/>
        <v>751140</v>
      </c>
      <c r="X1641" s="48">
        <f t="shared" si="333"/>
        <v>10530</v>
      </c>
      <c r="Y1641" s="48">
        <f t="shared" si="334"/>
        <v>21889</v>
      </c>
      <c r="Z1641" s="48">
        <f t="shared" si="335"/>
        <v>2188.9</v>
      </c>
      <c r="AA1641" s="48">
        <f t="shared" si="336"/>
        <v>22129.778999999999</v>
      </c>
      <c r="AB1641" s="42">
        <f t="shared" si="337"/>
        <v>2235107.679</v>
      </c>
    </row>
    <row r="1642" spans="1:28" x14ac:dyDescent="0.25">
      <c r="A1642" s="41">
        <v>45436</v>
      </c>
      <c r="B1642" s="44" t="str">
        <f t="shared" si="326"/>
        <v>May</v>
      </c>
      <c r="C1642" s="16" t="s">
        <v>3</v>
      </c>
      <c r="D1642" s="16"/>
      <c r="E1642" s="16" t="s">
        <v>19</v>
      </c>
      <c r="F1642" s="16" t="s">
        <v>216</v>
      </c>
      <c r="G1642" s="20" t="str">
        <f>IFERROR(VLOOKUP(F1642,Sheet2!A:F,2,0),"")</f>
        <v>Jugni Saunfi</v>
      </c>
      <c r="H1642" s="44">
        <f>IFERROR(VLOOKUP(F1642,Sheet2!A:G,7,0),"")</f>
        <v>50</v>
      </c>
      <c r="I1642" s="56">
        <f t="shared" si="338"/>
        <v>5400</v>
      </c>
      <c r="J1642" s="17">
        <v>361</v>
      </c>
      <c r="K1642" s="21">
        <v>600</v>
      </c>
      <c r="L1642" s="21">
        <v>400</v>
      </c>
      <c r="M1642" s="21">
        <v>200</v>
      </c>
      <c r="N1642" s="19">
        <f t="shared" si="327"/>
        <v>1200</v>
      </c>
      <c r="O1642" s="20">
        <v>1</v>
      </c>
      <c r="P1642" s="20">
        <f>IFERROR(VLOOKUP(F1642,Sheet2!$A:$F,4,0),"")</f>
        <v>919.43</v>
      </c>
      <c r="Q1642" s="20">
        <f>IFERROR(VLOOKUP(F1642,Sheet2!$A:$F,5,0),"")</f>
        <v>948.3</v>
      </c>
      <c r="R1642" s="20">
        <f>IFERROR(VLOOKUP(F1642,Sheet2!$A:$F,6,0),"")</f>
        <v>1030.25</v>
      </c>
      <c r="S1642" s="48">
        <f t="shared" si="328"/>
        <v>551658</v>
      </c>
      <c r="T1642" s="48">
        <f t="shared" si="329"/>
        <v>379320</v>
      </c>
      <c r="U1642" s="48">
        <f t="shared" si="330"/>
        <v>206050</v>
      </c>
      <c r="V1642" s="48">
        <f t="shared" si="331"/>
        <v>1137028</v>
      </c>
      <c r="W1642" s="48">
        <f t="shared" si="332"/>
        <v>577800</v>
      </c>
      <c r="X1642" s="48">
        <f t="shared" si="333"/>
        <v>8100</v>
      </c>
      <c r="Y1642" s="48">
        <f t="shared" si="334"/>
        <v>17229.28</v>
      </c>
      <c r="Z1642" s="48">
        <f t="shared" si="335"/>
        <v>1722.9279999999999</v>
      </c>
      <c r="AA1642" s="48">
        <f t="shared" si="336"/>
        <v>17418.802080000001</v>
      </c>
      <c r="AB1642" s="42">
        <f t="shared" si="337"/>
        <v>1759299.0100800002</v>
      </c>
    </row>
    <row r="1643" spans="1:28" x14ac:dyDescent="0.25">
      <c r="A1643" s="41">
        <v>45436</v>
      </c>
      <c r="B1643" s="44" t="str">
        <f t="shared" si="326"/>
        <v>May</v>
      </c>
      <c r="C1643" s="16" t="s">
        <v>26</v>
      </c>
      <c r="D1643" s="16"/>
      <c r="E1643" s="16" t="s">
        <v>39</v>
      </c>
      <c r="F1643" s="16" t="s">
        <v>213</v>
      </c>
      <c r="G1643" s="20" t="str">
        <f>IFERROR(VLOOKUP(F1643,Sheet2!A:F,2,0),"")</f>
        <v>Malwa</v>
      </c>
      <c r="H1643" s="44">
        <f>IFERROR(VLOOKUP(F1643,Sheet2!A:G,7,0),"")</f>
        <v>50</v>
      </c>
      <c r="I1643" s="56">
        <f t="shared" si="338"/>
        <v>3150</v>
      </c>
      <c r="J1643" s="17">
        <v>191</v>
      </c>
      <c r="K1643" s="21">
        <v>700</v>
      </c>
      <c r="L1643" s="21">
        <v>0</v>
      </c>
      <c r="M1643" s="21">
        <v>0</v>
      </c>
      <c r="N1643" s="19">
        <f t="shared" si="327"/>
        <v>700</v>
      </c>
      <c r="O1643" s="20">
        <v>1</v>
      </c>
      <c r="P1643" s="20">
        <f>IFERROR(VLOOKUP(F1643,Sheet2!$A:$F,4,0),"")</f>
        <v>919.43</v>
      </c>
      <c r="Q1643" s="20">
        <f>IFERROR(VLOOKUP(F1643,Sheet2!$A:$F,5,0),"")</f>
        <v>948.3</v>
      </c>
      <c r="R1643" s="20">
        <f>IFERROR(VLOOKUP(F1643,Sheet2!$A:$F,6,0),"")</f>
        <v>1030.25</v>
      </c>
      <c r="S1643" s="48">
        <f t="shared" si="328"/>
        <v>643601</v>
      </c>
      <c r="T1643" s="48">
        <f t="shared" si="329"/>
        <v>0</v>
      </c>
      <c r="U1643" s="48">
        <f t="shared" si="330"/>
        <v>0</v>
      </c>
      <c r="V1643" s="48">
        <f t="shared" si="331"/>
        <v>643601</v>
      </c>
      <c r="W1643" s="48">
        <f t="shared" si="332"/>
        <v>337050</v>
      </c>
      <c r="X1643" s="48">
        <f t="shared" si="333"/>
        <v>4725</v>
      </c>
      <c r="Y1643" s="48">
        <f t="shared" si="334"/>
        <v>9853.76</v>
      </c>
      <c r="Z1643" s="48">
        <f t="shared" si="335"/>
        <v>985.37600000000009</v>
      </c>
      <c r="AA1643" s="48">
        <f t="shared" si="336"/>
        <v>9962.1513600000017</v>
      </c>
      <c r="AB1643" s="42">
        <f t="shared" si="337"/>
        <v>1006177.2873600001</v>
      </c>
    </row>
    <row r="1644" spans="1:28" x14ac:dyDescent="0.25">
      <c r="A1644" s="41">
        <v>45436</v>
      </c>
      <c r="B1644" s="44" t="str">
        <f t="shared" si="326"/>
        <v>May</v>
      </c>
      <c r="C1644" s="16" t="s">
        <v>26</v>
      </c>
      <c r="D1644" s="16"/>
      <c r="E1644" s="16" t="s">
        <v>39</v>
      </c>
      <c r="F1644" s="16" t="s">
        <v>213</v>
      </c>
      <c r="G1644" s="20" t="str">
        <f>IFERROR(VLOOKUP(F1644,Sheet2!A:F,2,0),"")</f>
        <v>Malwa</v>
      </c>
      <c r="H1644" s="44">
        <f>IFERROR(VLOOKUP(F1644,Sheet2!A:G,7,0),"")</f>
        <v>50</v>
      </c>
      <c r="I1644" s="56">
        <f t="shared" si="338"/>
        <v>3150</v>
      </c>
      <c r="J1644" s="17">
        <v>192</v>
      </c>
      <c r="K1644" s="21">
        <v>700</v>
      </c>
      <c r="L1644" s="21">
        <v>0</v>
      </c>
      <c r="M1644" s="21">
        <v>0</v>
      </c>
      <c r="N1644" s="19">
        <f t="shared" si="327"/>
        <v>700</v>
      </c>
      <c r="O1644" s="20">
        <v>1</v>
      </c>
      <c r="P1644" s="20">
        <f>IFERROR(VLOOKUP(F1644,Sheet2!$A:$F,4,0),"")</f>
        <v>919.43</v>
      </c>
      <c r="Q1644" s="20">
        <f>IFERROR(VLOOKUP(F1644,Sheet2!$A:$F,5,0),"")</f>
        <v>948.3</v>
      </c>
      <c r="R1644" s="20">
        <f>IFERROR(VLOOKUP(F1644,Sheet2!$A:$F,6,0),"")</f>
        <v>1030.25</v>
      </c>
      <c r="S1644" s="48">
        <f t="shared" si="328"/>
        <v>643601</v>
      </c>
      <c r="T1644" s="48">
        <f t="shared" si="329"/>
        <v>0</v>
      </c>
      <c r="U1644" s="48">
        <f t="shared" si="330"/>
        <v>0</v>
      </c>
      <c r="V1644" s="48">
        <f t="shared" si="331"/>
        <v>643601</v>
      </c>
      <c r="W1644" s="48">
        <f t="shared" si="332"/>
        <v>337050</v>
      </c>
      <c r="X1644" s="48">
        <f t="shared" si="333"/>
        <v>4725</v>
      </c>
      <c r="Y1644" s="48">
        <f t="shared" si="334"/>
        <v>9853.76</v>
      </c>
      <c r="Z1644" s="48">
        <f t="shared" si="335"/>
        <v>985.37600000000009</v>
      </c>
      <c r="AA1644" s="48">
        <f t="shared" si="336"/>
        <v>9962.1513600000017</v>
      </c>
      <c r="AB1644" s="42">
        <f t="shared" si="337"/>
        <v>1006177.2873600001</v>
      </c>
    </row>
    <row r="1645" spans="1:28" x14ac:dyDescent="0.25">
      <c r="A1645" s="41">
        <v>45436</v>
      </c>
      <c r="B1645" s="44" t="str">
        <f t="shared" si="326"/>
        <v>May</v>
      </c>
      <c r="C1645" s="16" t="s">
        <v>86</v>
      </c>
      <c r="D1645" s="16"/>
      <c r="E1645" s="16" t="s">
        <v>97</v>
      </c>
      <c r="F1645" s="16" t="s">
        <v>216</v>
      </c>
      <c r="G1645" s="20" t="str">
        <f>IFERROR(VLOOKUP(F1645,Sheet2!A:F,2,0),"")</f>
        <v>Jugni Saunfi</v>
      </c>
      <c r="H1645" s="44">
        <f>IFERROR(VLOOKUP(F1645,Sheet2!A:G,7,0),"")</f>
        <v>50</v>
      </c>
      <c r="I1645" s="56">
        <f t="shared" si="338"/>
        <v>1800</v>
      </c>
      <c r="J1645" s="17">
        <v>68</v>
      </c>
      <c r="K1645" s="21">
        <v>0</v>
      </c>
      <c r="L1645" s="21">
        <v>300</v>
      </c>
      <c r="M1645" s="21">
        <v>100</v>
      </c>
      <c r="N1645" s="19">
        <f t="shared" si="327"/>
        <v>400</v>
      </c>
      <c r="O1645" s="20">
        <v>1</v>
      </c>
      <c r="P1645" s="20">
        <f>IFERROR(VLOOKUP(F1645,Sheet2!$A:$F,4,0),"")</f>
        <v>919.43</v>
      </c>
      <c r="Q1645" s="20">
        <f>IFERROR(VLOOKUP(F1645,Sheet2!$A:$F,5,0),"")</f>
        <v>948.3</v>
      </c>
      <c r="R1645" s="20">
        <f>IFERROR(VLOOKUP(F1645,Sheet2!$A:$F,6,0),"")</f>
        <v>1030.25</v>
      </c>
      <c r="S1645" s="48">
        <f t="shared" si="328"/>
        <v>0</v>
      </c>
      <c r="T1645" s="48">
        <f t="shared" si="329"/>
        <v>284490</v>
      </c>
      <c r="U1645" s="48">
        <f t="shared" si="330"/>
        <v>103025</v>
      </c>
      <c r="V1645" s="48">
        <f t="shared" si="331"/>
        <v>387515</v>
      </c>
      <c r="W1645" s="48">
        <f t="shared" si="332"/>
        <v>192600</v>
      </c>
      <c r="X1645" s="48">
        <f t="shared" si="333"/>
        <v>2700</v>
      </c>
      <c r="Y1645" s="48">
        <f t="shared" si="334"/>
        <v>5828.1500000000005</v>
      </c>
      <c r="Z1645" s="48">
        <f t="shared" si="335"/>
        <v>582.81500000000005</v>
      </c>
      <c r="AA1645" s="48">
        <f t="shared" si="336"/>
        <v>5892.25965</v>
      </c>
      <c r="AB1645" s="42">
        <f t="shared" si="337"/>
        <v>595118.22464999999</v>
      </c>
    </row>
    <row r="1646" spans="1:28" x14ac:dyDescent="0.25">
      <c r="A1646" s="41">
        <v>45436</v>
      </c>
      <c r="B1646" s="44" t="str">
        <f t="shared" si="326"/>
        <v>May</v>
      </c>
      <c r="C1646" s="16" t="s">
        <v>86</v>
      </c>
      <c r="D1646" s="16"/>
      <c r="E1646" s="16" t="s">
        <v>97</v>
      </c>
      <c r="F1646" s="16" t="s">
        <v>217</v>
      </c>
      <c r="G1646" s="20" t="str">
        <f>IFERROR(VLOOKUP(F1646,Sheet2!A:F,2,0),"")</f>
        <v>Dollar Rum</v>
      </c>
      <c r="H1646" s="44">
        <f>IFERROR(VLOOKUP(F1646,Sheet2!A:G,7,0),"")</f>
        <v>65</v>
      </c>
      <c r="I1646" s="56">
        <f t="shared" si="338"/>
        <v>1228.5</v>
      </c>
      <c r="J1646" s="17">
        <v>69</v>
      </c>
      <c r="K1646" s="21">
        <v>80</v>
      </c>
      <c r="L1646" s="21">
        <v>80</v>
      </c>
      <c r="M1646" s="21">
        <v>50</v>
      </c>
      <c r="N1646" s="19">
        <f t="shared" si="327"/>
        <v>210</v>
      </c>
      <c r="O1646" s="20">
        <v>1</v>
      </c>
      <c r="P1646" s="20">
        <f>IFERROR(VLOOKUP(F1646,Sheet2!$A:$F,4,0),"")</f>
        <v>1161.27</v>
      </c>
      <c r="Q1646" s="20">
        <f>IFERROR(VLOOKUP(F1646,Sheet2!$A:$F,5,0),"")</f>
        <v>1190.1300000000001</v>
      </c>
      <c r="R1646" s="20">
        <f>IFERROR(VLOOKUP(F1646,Sheet2!$A:$F,6,0),"")</f>
        <v>1272.08</v>
      </c>
      <c r="S1646" s="48">
        <f t="shared" si="328"/>
        <v>92901.6</v>
      </c>
      <c r="T1646" s="48">
        <f t="shared" si="329"/>
        <v>95210.400000000009</v>
      </c>
      <c r="U1646" s="48">
        <f t="shared" si="330"/>
        <v>63604</v>
      </c>
      <c r="V1646" s="48">
        <f t="shared" si="331"/>
        <v>251716</v>
      </c>
      <c r="W1646" s="48">
        <f t="shared" si="332"/>
        <v>131449.5</v>
      </c>
      <c r="X1646" s="48">
        <f t="shared" si="333"/>
        <v>1842.75</v>
      </c>
      <c r="Y1646" s="48">
        <f t="shared" si="334"/>
        <v>3850.0825</v>
      </c>
      <c r="Z1646" s="48">
        <f t="shared" si="335"/>
        <v>385.00825000000003</v>
      </c>
      <c r="AA1646" s="48">
        <f t="shared" si="336"/>
        <v>3892.4334075000006</v>
      </c>
      <c r="AB1646" s="42">
        <f t="shared" si="337"/>
        <v>393135.77415750001</v>
      </c>
    </row>
    <row r="1647" spans="1:28" x14ac:dyDescent="0.25">
      <c r="A1647" s="41">
        <v>45436</v>
      </c>
      <c r="B1647" s="44" t="str">
        <f t="shared" si="326"/>
        <v>May</v>
      </c>
      <c r="C1647" s="16" t="s">
        <v>86</v>
      </c>
      <c r="D1647" s="16"/>
      <c r="E1647" s="16" t="s">
        <v>97</v>
      </c>
      <c r="F1647" s="16" t="s">
        <v>221</v>
      </c>
      <c r="G1647" s="20" t="str">
        <f>IFERROR(VLOOKUP(F1647,Sheet2!A:F,2,0),"")</f>
        <v>Jugni Apple Vodka</v>
      </c>
      <c r="H1647" s="44">
        <f>IFERROR(VLOOKUP(F1647,Sheet2!A:G,7,0),"")</f>
        <v>50</v>
      </c>
      <c r="I1647" s="56">
        <f t="shared" si="338"/>
        <v>405</v>
      </c>
      <c r="J1647" s="17">
        <v>69</v>
      </c>
      <c r="K1647" s="21">
        <v>50</v>
      </c>
      <c r="L1647" s="21">
        <v>20</v>
      </c>
      <c r="M1647" s="21">
        <v>20</v>
      </c>
      <c r="N1647" s="19">
        <f t="shared" si="327"/>
        <v>90</v>
      </c>
      <c r="O1647" s="20">
        <v>1</v>
      </c>
      <c r="P1647" s="20">
        <f>IFERROR(VLOOKUP(F1647,Sheet2!$A:$F,4,0),"")</f>
        <v>919.43</v>
      </c>
      <c r="Q1647" s="20">
        <f>IFERROR(VLOOKUP(F1647,Sheet2!$A:$F,5,0),"")</f>
        <v>948.3</v>
      </c>
      <c r="R1647" s="20">
        <f>IFERROR(VLOOKUP(F1647,Sheet2!$A:$F,6,0),"")</f>
        <v>1030.25</v>
      </c>
      <c r="S1647" s="48">
        <f t="shared" si="328"/>
        <v>45971.5</v>
      </c>
      <c r="T1647" s="48">
        <f t="shared" si="329"/>
        <v>18966</v>
      </c>
      <c r="U1647" s="48">
        <f t="shared" si="330"/>
        <v>20605</v>
      </c>
      <c r="V1647" s="48">
        <f t="shared" si="331"/>
        <v>85542.5</v>
      </c>
      <c r="W1647" s="48">
        <f t="shared" si="332"/>
        <v>43335</v>
      </c>
      <c r="X1647" s="48">
        <f t="shared" si="333"/>
        <v>607.5</v>
      </c>
      <c r="Y1647" s="48">
        <f t="shared" si="334"/>
        <v>1294.8500000000001</v>
      </c>
      <c r="Z1647" s="48">
        <f t="shared" si="335"/>
        <v>129.48500000000001</v>
      </c>
      <c r="AA1647" s="48">
        <f t="shared" si="336"/>
        <v>1309.0933500000001</v>
      </c>
      <c r="AB1647" s="42">
        <f t="shared" si="337"/>
        <v>132218.42835</v>
      </c>
    </row>
    <row r="1648" spans="1:28" x14ac:dyDescent="0.25">
      <c r="A1648" s="41">
        <v>45436</v>
      </c>
      <c r="B1648" s="44" t="str">
        <f t="shared" si="326"/>
        <v>May</v>
      </c>
      <c r="C1648" s="16" t="s">
        <v>86</v>
      </c>
      <c r="D1648" s="16"/>
      <c r="E1648" s="16" t="s">
        <v>97</v>
      </c>
      <c r="F1648" s="16" t="s">
        <v>216</v>
      </c>
      <c r="G1648" s="20" t="str">
        <f>IFERROR(VLOOKUP(F1648,Sheet2!A:F,2,0),"")</f>
        <v>Jugni Saunfi</v>
      </c>
      <c r="H1648" s="44">
        <f>IFERROR(VLOOKUP(F1648,Sheet2!A:G,7,0),"")</f>
        <v>50</v>
      </c>
      <c r="I1648" s="56">
        <f t="shared" si="338"/>
        <v>1350</v>
      </c>
      <c r="J1648" s="17">
        <v>70</v>
      </c>
      <c r="K1648" s="21">
        <v>300</v>
      </c>
      <c r="L1648" s="21">
        <v>0</v>
      </c>
      <c r="M1648" s="21">
        <v>0</v>
      </c>
      <c r="N1648" s="19">
        <f t="shared" si="327"/>
        <v>300</v>
      </c>
      <c r="O1648" s="20">
        <v>1</v>
      </c>
      <c r="P1648" s="20">
        <f>IFERROR(VLOOKUP(F1648,Sheet2!$A:$F,4,0),"")</f>
        <v>919.43</v>
      </c>
      <c r="Q1648" s="20">
        <f>IFERROR(VLOOKUP(F1648,Sheet2!$A:$F,5,0),"")</f>
        <v>948.3</v>
      </c>
      <c r="R1648" s="20">
        <f>IFERROR(VLOOKUP(F1648,Sheet2!$A:$F,6,0),"")</f>
        <v>1030.25</v>
      </c>
      <c r="S1648" s="48">
        <f t="shared" si="328"/>
        <v>275829</v>
      </c>
      <c r="T1648" s="48">
        <f t="shared" si="329"/>
        <v>0</v>
      </c>
      <c r="U1648" s="48">
        <f t="shared" si="330"/>
        <v>0</v>
      </c>
      <c r="V1648" s="48">
        <f t="shared" si="331"/>
        <v>275829</v>
      </c>
      <c r="W1648" s="48">
        <f t="shared" si="332"/>
        <v>144450</v>
      </c>
      <c r="X1648" s="48">
        <f t="shared" si="333"/>
        <v>2025</v>
      </c>
      <c r="Y1648" s="48">
        <f t="shared" si="334"/>
        <v>4223.04</v>
      </c>
      <c r="Z1648" s="48">
        <f t="shared" si="335"/>
        <v>422.30400000000003</v>
      </c>
      <c r="AA1648" s="48">
        <f t="shared" si="336"/>
        <v>4269.4934400000002</v>
      </c>
      <c r="AB1648" s="42">
        <f t="shared" si="337"/>
        <v>431218.83743999997</v>
      </c>
    </row>
    <row r="1649" spans="1:28" x14ac:dyDescent="0.25">
      <c r="A1649" s="41">
        <v>45436</v>
      </c>
      <c r="B1649" s="44" t="str">
        <f t="shared" si="326"/>
        <v>May</v>
      </c>
      <c r="C1649" s="16" t="s">
        <v>86</v>
      </c>
      <c r="D1649" s="16"/>
      <c r="E1649" s="16" t="s">
        <v>97</v>
      </c>
      <c r="F1649" s="16" t="s">
        <v>216</v>
      </c>
      <c r="G1649" s="20" t="str">
        <f>IFERROR(VLOOKUP(F1649,Sheet2!A:F,2,0),"")</f>
        <v>Jugni Saunfi</v>
      </c>
      <c r="H1649" s="44">
        <f>IFERROR(VLOOKUP(F1649,Sheet2!A:G,7,0),"")</f>
        <v>50</v>
      </c>
      <c r="I1649" s="56">
        <f t="shared" si="338"/>
        <v>2250</v>
      </c>
      <c r="J1649" s="17">
        <v>71</v>
      </c>
      <c r="K1649" s="21">
        <v>500</v>
      </c>
      <c r="L1649" s="21">
        <v>0</v>
      </c>
      <c r="M1649" s="21">
        <v>0</v>
      </c>
      <c r="N1649" s="19">
        <f t="shared" si="327"/>
        <v>500</v>
      </c>
      <c r="O1649" s="20">
        <v>1</v>
      </c>
      <c r="P1649" s="20">
        <f>IFERROR(VLOOKUP(F1649,Sheet2!$A:$F,4,0),"")</f>
        <v>919.43</v>
      </c>
      <c r="Q1649" s="20">
        <f>IFERROR(VLOOKUP(F1649,Sheet2!$A:$F,5,0),"")</f>
        <v>948.3</v>
      </c>
      <c r="R1649" s="20">
        <f>IFERROR(VLOOKUP(F1649,Sheet2!$A:$F,6,0),"")</f>
        <v>1030.25</v>
      </c>
      <c r="S1649" s="48">
        <f t="shared" si="328"/>
        <v>459715</v>
      </c>
      <c r="T1649" s="48">
        <f t="shared" si="329"/>
        <v>0</v>
      </c>
      <c r="U1649" s="48">
        <f t="shared" si="330"/>
        <v>0</v>
      </c>
      <c r="V1649" s="48">
        <f t="shared" si="331"/>
        <v>459715</v>
      </c>
      <c r="W1649" s="48">
        <f t="shared" si="332"/>
        <v>240750</v>
      </c>
      <c r="X1649" s="48">
        <f t="shared" si="333"/>
        <v>3375</v>
      </c>
      <c r="Y1649" s="48">
        <f t="shared" si="334"/>
        <v>7038.4000000000005</v>
      </c>
      <c r="Z1649" s="48">
        <f t="shared" si="335"/>
        <v>703.84000000000015</v>
      </c>
      <c r="AA1649" s="48">
        <f t="shared" si="336"/>
        <v>7115.8224</v>
      </c>
      <c r="AB1649" s="42">
        <f t="shared" si="337"/>
        <v>718698.06239999994</v>
      </c>
    </row>
    <row r="1650" spans="1:28" x14ac:dyDescent="0.25">
      <c r="A1650" s="41">
        <v>45436</v>
      </c>
      <c r="B1650" s="44" t="str">
        <f t="shared" si="326"/>
        <v>May</v>
      </c>
      <c r="C1650" s="16" t="s">
        <v>105</v>
      </c>
      <c r="D1650" s="16"/>
      <c r="E1650" s="16" t="s">
        <v>107</v>
      </c>
      <c r="F1650" s="16" t="s">
        <v>213</v>
      </c>
      <c r="G1650" s="20" t="str">
        <f>IFERROR(VLOOKUP(F1650,Sheet2!A:F,2,0),"")</f>
        <v>Malwa</v>
      </c>
      <c r="H1650" s="44">
        <f>IFERROR(VLOOKUP(F1650,Sheet2!A:G,7,0),"")</f>
        <v>50</v>
      </c>
      <c r="I1650" s="56">
        <f t="shared" si="338"/>
        <v>900</v>
      </c>
      <c r="J1650" s="17">
        <v>69</v>
      </c>
      <c r="K1650" s="21">
        <v>0</v>
      </c>
      <c r="L1650" s="21">
        <v>200</v>
      </c>
      <c r="M1650" s="21">
        <v>0</v>
      </c>
      <c r="N1650" s="19">
        <f t="shared" si="327"/>
        <v>200</v>
      </c>
      <c r="O1650" s="20">
        <v>1</v>
      </c>
      <c r="P1650" s="20">
        <f>IFERROR(VLOOKUP(F1650,Sheet2!$A:$F,4,0),"")</f>
        <v>919.43</v>
      </c>
      <c r="Q1650" s="20">
        <f>IFERROR(VLOOKUP(F1650,Sheet2!$A:$F,5,0),"")</f>
        <v>948.3</v>
      </c>
      <c r="R1650" s="20">
        <f>IFERROR(VLOOKUP(F1650,Sheet2!$A:$F,6,0),"")</f>
        <v>1030.25</v>
      </c>
      <c r="S1650" s="48">
        <f t="shared" si="328"/>
        <v>0</v>
      </c>
      <c r="T1650" s="48">
        <f t="shared" si="329"/>
        <v>189660</v>
      </c>
      <c r="U1650" s="48">
        <f t="shared" si="330"/>
        <v>0</v>
      </c>
      <c r="V1650" s="48">
        <f t="shared" si="331"/>
        <v>189660</v>
      </c>
      <c r="W1650" s="48">
        <f t="shared" si="332"/>
        <v>96300</v>
      </c>
      <c r="X1650" s="48">
        <f t="shared" si="333"/>
        <v>1350</v>
      </c>
      <c r="Y1650" s="48">
        <f t="shared" si="334"/>
        <v>2873.1</v>
      </c>
      <c r="Z1650" s="48">
        <f t="shared" si="335"/>
        <v>287.31</v>
      </c>
      <c r="AA1650" s="48">
        <f t="shared" si="336"/>
        <v>2904.7040999999999</v>
      </c>
      <c r="AB1650" s="42">
        <f t="shared" si="337"/>
        <v>293375.11409999995</v>
      </c>
    </row>
    <row r="1651" spans="1:28" x14ac:dyDescent="0.25">
      <c r="A1651" s="41">
        <v>45436</v>
      </c>
      <c r="B1651" s="44" t="str">
        <f t="shared" si="326"/>
        <v>May</v>
      </c>
      <c r="C1651" s="16" t="s">
        <v>105</v>
      </c>
      <c r="D1651" s="16"/>
      <c r="E1651" s="16" t="s">
        <v>107</v>
      </c>
      <c r="F1651" s="16" t="s">
        <v>213</v>
      </c>
      <c r="G1651" s="20" t="str">
        <f>IFERROR(VLOOKUP(F1651,Sheet2!A:F,2,0),"")</f>
        <v>Malwa</v>
      </c>
      <c r="H1651" s="44">
        <f>IFERROR(VLOOKUP(F1651,Sheet2!A:G,7,0),"")</f>
        <v>50</v>
      </c>
      <c r="I1651" s="56">
        <f t="shared" si="338"/>
        <v>900</v>
      </c>
      <c r="J1651" s="17">
        <v>70</v>
      </c>
      <c r="K1651" s="21">
        <v>0</v>
      </c>
      <c r="L1651" s="21">
        <v>200</v>
      </c>
      <c r="M1651" s="21">
        <v>0</v>
      </c>
      <c r="N1651" s="19">
        <f t="shared" si="327"/>
        <v>200</v>
      </c>
      <c r="O1651" s="20">
        <v>1</v>
      </c>
      <c r="P1651" s="20">
        <f>IFERROR(VLOOKUP(F1651,Sheet2!$A:$F,4,0),"")</f>
        <v>919.43</v>
      </c>
      <c r="Q1651" s="20">
        <f>IFERROR(VLOOKUP(F1651,Sheet2!$A:$F,5,0),"")</f>
        <v>948.3</v>
      </c>
      <c r="R1651" s="20">
        <f>IFERROR(VLOOKUP(F1651,Sheet2!$A:$F,6,0),"")</f>
        <v>1030.25</v>
      </c>
      <c r="S1651" s="48">
        <f t="shared" si="328"/>
        <v>0</v>
      </c>
      <c r="T1651" s="48">
        <f t="shared" si="329"/>
        <v>189660</v>
      </c>
      <c r="U1651" s="48">
        <f t="shared" si="330"/>
        <v>0</v>
      </c>
      <c r="V1651" s="48">
        <f t="shared" si="331"/>
        <v>189660</v>
      </c>
      <c r="W1651" s="48">
        <f t="shared" si="332"/>
        <v>96300</v>
      </c>
      <c r="X1651" s="48">
        <f t="shared" si="333"/>
        <v>1350</v>
      </c>
      <c r="Y1651" s="48">
        <f t="shared" si="334"/>
        <v>2873.1</v>
      </c>
      <c r="Z1651" s="48">
        <f t="shared" si="335"/>
        <v>287.31</v>
      </c>
      <c r="AA1651" s="48">
        <f t="shared" si="336"/>
        <v>2904.7040999999999</v>
      </c>
      <c r="AB1651" s="42">
        <f t="shared" si="337"/>
        <v>293375.11409999995</v>
      </c>
    </row>
    <row r="1652" spans="1:28" x14ac:dyDescent="0.25">
      <c r="A1652" s="41">
        <v>45436</v>
      </c>
      <c r="B1652" s="44" t="str">
        <f t="shared" si="326"/>
        <v>May</v>
      </c>
      <c r="C1652" s="16" t="s">
        <v>105</v>
      </c>
      <c r="D1652" s="16"/>
      <c r="E1652" s="16" t="s">
        <v>107</v>
      </c>
      <c r="F1652" s="16" t="s">
        <v>213</v>
      </c>
      <c r="G1652" s="20" t="str">
        <f>IFERROR(VLOOKUP(F1652,Sheet2!A:F,2,0),"")</f>
        <v>Malwa</v>
      </c>
      <c r="H1652" s="44">
        <f>IFERROR(VLOOKUP(F1652,Sheet2!A:G,7,0),"")</f>
        <v>50</v>
      </c>
      <c r="I1652" s="56">
        <f t="shared" si="338"/>
        <v>900</v>
      </c>
      <c r="J1652" s="17">
        <v>71</v>
      </c>
      <c r="K1652" s="21">
        <v>0</v>
      </c>
      <c r="L1652" s="21">
        <v>200</v>
      </c>
      <c r="M1652" s="21">
        <v>0</v>
      </c>
      <c r="N1652" s="19">
        <f t="shared" si="327"/>
        <v>200</v>
      </c>
      <c r="O1652" s="20">
        <v>1</v>
      </c>
      <c r="P1652" s="20">
        <f>IFERROR(VLOOKUP(F1652,Sheet2!$A:$F,4,0),"")</f>
        <v>919.43</v>
      </c>
      <c r="Q1652" s="20">
        <f>IFERROR(VLOOKUP(F1652,Sheet2!$A:$F,5,0),"")</f>
        <v>948.3</v>
      </c>
      <c r="R1652" s="20">
        <f>IFERROR(VLOOKUP(F1652,Sheet2!$A:$F,6,0),"")</f>
        <v>1030.25</v>
      </c>
      <c r="S1652" s="48">
        <f t="shared" si="328"/>
        <v>0</v>
      </c>
      <c r="T1652" s="48">
        <f t="shared" si="329"/>
        <v>189660</v>
      </c>
      <c r="U1652" s="48">
        <f t="shared" si="330"/>
        <v>0</v>
      </c>
      <c r="V1652" s="48">
        <f t="shared" si="331"/>
        <v>189660</v>
      </c>
      <c r="W1652" s="48">
        <f t="shared" si="332"/>
        <v>96300</v>
      </c>
      <c r="X1652" s="48">
        <f t="shared" si="333"/>
        <v>1350</v>
      </c>
      <c r="Y1652" s="48">
        <f t="shared" si="334"/>
        <v>2873.1</v>
      </c>
      <c r="Z1652" s="48">
        <f t="shared" si="335"/>
        <v>287.31</v>
      </c>
      <c r="AA1652" s="48">
        <f t="shared" si="336"/>
        <v>2904.7040999999999</v>
      </c>
      <c r="AB1652" s="42">
        <f t="shared" si="337"/>
        <v>293375.11409999995</v>
      </c>
    </row>
    <row r="1653" spans="1:28" x14ac:dyDescent="0.25">
      <c r="A1653" s="41">
        <v>45436</v>
      </c>
      <c r="B1653" s="44" t="str">
        <f t="shared" si="326"/>
        <v>May</v>
      </c>
      <c r="C1653" s="16" t="s">
        <v>105</v>
      </c>
      <c r="D1653" s="16"/>
      <c r="E1653" s="16" t="s">
        <v>107</v>
      </c>
      <c r="F1653" s="16" t="s">
        <v>213</v>
      </c>
      <c r="G1653" s="20" t="str">
        <f>IFERROR(VLOOKUP(F1653,Sheet2!A:F,2,0),"")</f>
        <v>Malwa</v>
      </c>
      <c r="H1653" s="44">
        <f>IFERROR(VLOOKUP(F1653,Sheet2!A:G,7,0),"")</f>
        <v>50</v>
      </c>
      <c r="I1653" s="56">
        <f t="shared" si="338"/>
        <v>900</v>
      </c>
      <c r="J1653" s="17">
        <v>72</v>
      </c>
      <c r="K1653" s="21">
        <v>0</v>
      </c>
      <c r="L1653" s="21">
        <v>0</v>
      </c>
      <c r="M1653" s="21">
        <v>200</v>
      </c>
      <c r="N1653" s="19">
        <f t="shared" si="327"/>
        <v>200</v>
      </c>
      <c r="O1653" s="20">
        <v>1</v>
      </c>
      <c r="P1653" s="20">
        <f>IFERROR(VLOOKUP(F1653,Sheet2!$A:$F,4,0),"")</f>
        <v>919.43</v>
      </c>
      <c r="Q1653" s="20">
        <f>IFERROR(VLOOKUP(F1653,Sheet2!$A:$F,5,0),"")</f>
        <v>948.3</v>
      </c>
      <c r="R1653" s="20">
        <f>IFERROR(VLOOKUP(F1653,Sheet2!$A:$F,6,0),"")</f>
        <v>1030.25</v>
      </c>
      <c r="S1653" s="48">
        <f t="shared" si="328"/>
        <v>0</v>
      </c>
      <c r="T1653" s="48">
        <f t="shared" si="329"/>
        <v>0</v>
      </c>
      <c r="U1653" s="48">
        <f t="shared" si="330"/>
        <v>206050</v>
      </c>
      <c r="V1653" s="48">
        <f t="shared" si="331"/>
        <v>206050</v>
      </c>
      <c r="W1653" s="48">
        <f t="shared" si="332"/>
        <v>96300</v>
      </c>
      <c r="X1653" s="48">
        <f t="shared" si="333"/>
        <v>1350</v>
      </c>
      <c r="Y1653" s="48">
        <f t="shared" si="334"/>
        <v>3037</v>
      </c>
      <c r="Z1653" s="48">
        <f t="shared" si="335"/>
        <v>303.7</v>
      </c>
      <c r="AA1653" s="48">
        <f t="shared" si="336"/>
        <v>3070.4070000000002</v>
      </c>
      <c r="AB1653" s="42">
        <f t="shared" si="337"/>
        <v>310111.10700000002</v>
      </c>
    </row>
    <row r="1654" spans="1:28" x14ac:dyDescent="0.25">
      <c r="A1654" s="41">
        <v>45436</v>
      </c>
      <c r="B1654" s="44" t="str">
        <f t="shared" si="326"/>
        <v>May</v>
      </c>
      <c r="C1654" s="16" t="s">
        <v>105</v>
      </c>
      <c r="D1654" s="16"/>
      <c r="E1654" s="16" t="s">
        <v>107</v>
      </c>
      <c r="F1654" s="16" t="s">
        <v>213</v>
      </c>
      <c r="G1654" s="20" t="str">
        <f>IFERROR(VLOOKUP(F1654,Sheet2!A:F,2,0),"")</f>
        <v>Malwa</v>
      </c>
      <c r="H1654" s="44">
        <f>IFERROR(VLOOKUP(F1654,Sheet2!A:G,7,0),"")</f>
        <v>50</v>
      </c>
      <c r="I1654" s="56">
        <f t="shared" si="338"/>
        <v>900</v>
      </c>
      <c r="J1654" s="17">
        <v>73</v>
      </c>
      <c r="K1654" s="21">
        <v>200</v>
      </c>
      <c r="L1654" s="21">
        <v>0</v>
      </c>
      <c r="M1654" s="21">
        <v>0</v>
      </c>
      <c r="N1654" s="19">
        <f t="shared" si="327"/>
        <v>200</v>
      </c>
      <c r="O1654" s="20">
        <v>1</v>
      </c>
      <c r="P1654" s="20">
        <f>IFERROR(VLOOKUP(F1654,Sheet2!$A:$F,4,0),"")</f>
        <v>919.43</v>
      </c>
      <c r="Q1654" s="20">
        <f>IFERROR(VLOOKUP(F1654,Sheet2!$A:$F,5,0),"")</f>
        <v>948.3</v>
      </c>
      <c r="R1654" s="20">
        <f>IFERROR(VLOOKUP(F1654,Sheet2!$A:$F,6,0),"")</f>
        <v>1030.25</v>
      </c>
      <c r="S1654" s="48">
        <f t="shared" si="328"/>
        <v>183886</v>
      </c>
      <c r="T1654" s="48">
        <f t="shared" si="329"/>
        <v>0</v>
      </c>
      <c r="U1654" s="48">
        <f t="shared" si="330"/>
        <v>0</v>
      </c>
      <c r="V1654" s="48">
        <f t="shared" si="331"/>
        <v>183886</v>
      </c>
      <c r="W1654" s="48">
        <f t="shared" si="332"/>
        <v>96300</v>
      </c>
      <c r="X1654" s="48">
        <f t="shared" si="333"/>
        <v>1350</v>
      </c>
      <c r="Y1654" s="48">
        <f t="shared" si="334"/>
        <v>2815.36</v>
      </c>
      <c r="Z1654" s="48">
        <f t="shared" si="335"/>
        <v>281.536</v>
      </c>
      <c r="AA1654" s="48">
        <f t="shared" si="336"/>
        <v>2846.3289600000003</v>
      </c>
      <c r="AB1654" s="42">
        <f t="shared" si="337"/>
        <v>287479.22496000002</v>
      </c>
    </row>
    <row r="1655" spans="1:28" x14ac:dyDescent="0.25">
      <c r="A1655" s="41">
        <v>45436</v>
      </c>
      <c r="B1655" s="44" t="str">
        <f t="shared" si="326"/>
        <v>May</v>
      </c>
      <c r="C1655" s="16" t="s">
        <v>105</v>
      </c>
      <c r="D1655" s="16"/>
      <c r="E1655" s="16" t="s">
        <v>107</v>
      </c>
      <c r="F1655" s="16" t="s">
        <v>213</v>
      </c>
      <c r="G1655" s="20" t="str">
        <f>IFERROR(VLOOKUP(F1655,Sheet2!A:F,2,0),"")</f>
        <v>Malwa</v>
      </c>
      <c r="H1655" s="44">
        <f>IFERROR(VLOOKUP(F1655,Sheet2!A:G,7,0),"")</f>
        <v>50</v>
      </c>
      <c r="I1655" s="56">
        <f t="shared" si="338"/>
        <v>900</v>
      </c>
      <c r="J1655" s="17">
        <v>74</v>
      </c>
      <c r="K1655" s="21">
        <v>200</v>
      </c>
      <c r="L1655" s="21">
        <v>0</v>
      </c>
      <c r="M1655" s="21">
        <v>0</v>
      </c>
      <c r="N1655" s="19">
        <f t="shared" si="327"/>
        <v>200</v>
      </c>
      <c r="O1655" s="20">
        <v>1</v>
      </c>
      <c r="P1655" s="20">
        <f>IFERROR(VLOOKUP(F1655,Sheet2!$A:$F,4,0),"")</f>
        <v>919.43</v>
      </c>
      <c r="Q1655" s="20">
        <f>IFERROR(VLOOKUP(F1655,Sheet2!$A:$F,5,0),"")</f>
        <v>948.3</v>
      </c>
      <c r="R1655" s="20">
        <f>IFERROR(VLOOKUP(F1655,Sheet2!$A:$F,6,0),"")</f>
        <v>1030.25</v>
      </c>
      <c r="S1655" s="48">
        <f t="shared" si="328"/>
        <v>183886</v>
      </c>
      <c r="T1655" s="48">
        <f t="shared" si="329"/>
        <v>0</v>
      </c>
      <c r="U1655" s="48">
        <f t="shared" si="330"/>
        <v>0</v>
      </c>
      <c r="V1655" s="48">
        <f t="shared" si="331"/>
        <v>183886</v>
      </c>
      <c r="W1655" s="48">
        <f t="shared" si="332"/>
        <v>96300</v>
      </c>
      <c r="X1655" s="48">
        <f t="shared" si="333"/>
        <v>1350</v>
      </c>
      <c r="Y1655" s="48">
        <f t="shared" si="334"/>
        <v>2815.36</v>
      </c>
      <c r="Z1655" s="48">
        <f t="shared" si="335"/>
        <v>281.536</v>
      </c>
      <c r="AA1655" s="48">
        <f t="shared" si="336"/>
        <v>2846.3289600000003</v>
      </c>
      <c r="AB1655" s="42">
        <f t="shared" si="337"/>
        <v>287479.22496000002</v>
      </c>
    </row>
    <row r="1656" spans="1:28" x14ac:dyDescent="0.25">
      <c r="A1656" s="41">
        <v>45436</v>
      </c>
      <c r="B1656" s="44" t="str">
        <f t="shared" si="326"/>
        <v>May</v>
      </c>
      <c r="C1656" s="16" t="s">
        <v>105</v>
      </c>
      <c r="D1656" s="16"/>
      <c r="E1656" s="16" t="s">
        <v>107</v>
      </c>
      <c r="F1656" s="16" t="s">
        <v>213</v>
      </c>
      <c r="G1656" s="20" t="str">
        <f>IFERROR(VLOOKUP(F1656,Sheet2!A:F,2,0),"")</f>
        <v>Malwa</v>
      </c>
      <c r="H1656" s="44">
        <f>IFERROR(VLOOKUP(F1656,Sheet2!A:G,7,0),"")</f>
        <v>50</v>
      </c>
      <c r="I1656" s="56">
        <f t="shared" si="338"/>
        <v>900</v>
      </c>
      <c r="J1656" s="17">
        <v>75</v>
      </c>
      <c r="K1656" s="21">
        <v>200</v>
      </c>
      <c r="L1656" s="21">
        <v>0</v>
      </c>
      <c r="M1656" s="21">
        <v>0</v>
      </c>
      <c r="N1656" s="19">
        <f t="shared" si="327"/>
        <v>200</v>
      </c>
      <c r="O1656" s="20">
        <v>1</v>
      </c>
      <c r="P1656" s="20">
        <f>IFERROR(VLOOKUP(F1656,Sheet2!$A:$F,4,0),"")</f>
        <v>919.43</v>
      </c>
      <c r="Q1656" s="20">
        <f>IFERROR(VLOOKUP(F1656,Sheet2!$A:$F,5,0),"")</f>
        <v>948.3</v>
      </c>
      <c r="R1656" s="20">
        <f>IFERROR(VLOOKUP(F1656,Sheet2!$A:$F,6,0),"")</f>
        <v>1030.25</v>
      </c>
      <c r="S1656" s="48">
        <f t="shared" si="328"/>
        <v>183886</v>
      </c>
      <c r="T1656" s="48">
        <f t="shared" si="329"/>
        <v>0</v>
      </c>
      <c r="U1656" s="48">
        <f t="shared" si="330"/>
        <v>0</v>
      </c>
      <c r="V1656" s="48">
        <f t="shared" si="331"/>
        <v>183886</v>
      </c>
      <c r="W1656" s="48">
        <f t="shared" si="332"/>
        <v>96300</v>
      </c>
      <c r="X1656" s="48">
        <f t="shared" si="333"/>
        <v>1350</v>
      </c>
      <c r="Y1656" s="48">
        <f t="shared" si="334"/>
        <v>2815.36</v>
      </c>
      <c r="Z1656" s="48">
        <f t="shared" si="335"/>
        <v>281.536</v>
      </c>
      <c r="AA1656" s="48">
        <f t="shared" si="336"/>
        <v>2846.3289600000003</v>
      </c>
      <c r="AB1656" s="42">
        <f t="shared" si="337"/>
        <v>287479.22496000002</v>
      </c>
    </row>
    <row r="1657" spans="1:28" x14ac:dyDescent="0.25">
      <c r="A1657" s="41">
        <v>45436</v>
      </c>
      <c r="B1657" s="44" t="str">
        <f t="shared" si="326"/>
        <v>May</v>
      </c>
      <c r="C1657" s="16" t="s">
        <v>59</v>
      </c>
      <c r="D1657" s="16"/>
      <c r="E1657" s="16" t="s">
        <v>30</v>
      </c>
      <c r="F1657" s="16" t="s">
        <v>217</v>
      </c>
      <c r="G1657" s="20" t="str">
        <f>IFERROR(VLOOKUP(F1657,Sheet2!A:F,2,0),"")</f>
        <v>Dollar Rum</v>
      </c>
      <c r="H1657" s="44">
        <f>IFERROR(VLOOKUP(F1657,Sheet2!A:G,7,0),"")</f>
        <v>65</v>
      </c>
      <c r="I1657" s="56">
        <f t="shared" si="338"/>
        <v>2340</v>
      </c>
      <c r="J1657" s="17">
        <v>204</v>
      </c>
      <c r="K1657" s="21">
        <v>200</v>
      </c>
      <c r="L1657" s="21">
        <v>200</v>
      </c>
      <c r="M1657" s="21">
        <v>0</v>
      </c>
      <c r="N1657" s="19">
        <f t="shared" si="327"/>
        <v>400</v>
      </c>
      <c r="O1657" s="20">
        <v>1</v>
      </c>
      <c r="P1657" s="20">
        <f>IFERROR(VLOOKUP(F1657,Sheet2!$A:$F,4,0),"")</f>
        <v>1161.27</v>
      </c>
      <c r="Q1657" s="20">
        <f>IFERROR(VLOOKUP(F1657,Sheet2!$A:$F,5,0),"")</f>
        <v>1190.1300000000001</v>
      </c>
      <c r="R1657" s="20">
        <f>IFERROR(VLOOKUP(F1657,Sheet2!$A:$F,6,0),"")</f>
        <v>1272.08</v>
      </c>
      <c r="S1657" s="48">
        <f t="shared" si="328"/>
        <v>232254</v>
      </c>
      <c r="T1657" s="48">
        <f t="shared" si="329"/>
        <v>238026.00000000003</v>
      </c>
      <c r="U1657" s="48">
        <f t="shared" si="330"/>
        <v>0</v>
      </c>
      <c r="V1657" s="48">
        <f t="shared" si="331"/>
        <v>470280</v>
      </c>
      <c r="W1657" s="48">
        <f t="shared" si="332"/>
        <v>250380</v>
      </c>
      <c r="X1657" s="48">
        <f t="shared" si="333"/>
        <v>3510</v>
      </c>
      <c r="Y1657" s="48">
        <f t="shared" si="334"/>
        <v>7241.7</v>
      </c>
      <c r="Z1657" s="48">
        <f t="shared" si="335"/>
        <v>724.17000000000007</v>
      </c>
      <c r="AA1657" s="48">
        <f t="shared" si="336"/>
        <v>7321.3586999999998</v>
      </c>
      <c r="AB1657" s="42">
        <f t="shared" si="337"/>
        <v>739457.22869999998</v>
      </c>
    </row>
    <row r="1658" spans="1:28" x14ac:dyDescent="0.25">
      <c r="A1658" s="41">
        <v>45436</v>
      </c>
      <c r="B1658" s="44" t="str">
        <f t="shared" si="326"/>
        <v>May</v>
      </c>
      <c r="C1658" s="16" t="s">
        <v>59</v>
      </c>
      <c r="D1658" s="16"/>
      <c r="E1658" s="16" t="s">
        <v>30</v>
      </c>
      <c r="F1658" s="16" t="s">
        <v>219</v>
      </c>
      <c r="G1658" s="20" t="str">
        <f>IFERROR(VLOOKUP(F1658,Sheet2!A:F,2,0),"")</f>
        <v>Club Whiskey</v>
      </c>
      <c r="H1658" s="44">
        <f>IFERROR(VLOOKUP(F1658,Sheet2!A:G,7,0),"")</f>
        <v>65</v>
      </c>
      <c r="I1658" s="56">
        <f t="shared" si="338"/>
        <v>1170</v>
      </c>
      <c r="J1658" s="17">
        <v>205</v>
      </c>
      <c r="K1658" s="21">
        <v>0</v>
      </c>
      <c r="L1658" s="21">
        <v>0</v>
      </c>
      <c r="M1658" s="21">
        <v>200</v>
      </c>
      <c r="N1658" s="19">
        <f t="shared" si="327"/>
        <v>200</v>
      </c>
      <c r="O1658" s="20">
        <v>1</v>
      </c>
      <c r="P1658" s="20">
        <f>IFERROR(VLOOKUP(F1658,Sheet2!$A:$F,4,0),"")</f>
        <v>1160.02</v>
      </c>
      <c r="Q1658" s="20">
        <f>IFERROR(VLOOKUP(F1658,Sheet2!$A:$F,5,0),"")</f>
        <v>1188.9000000000001</v>
      </c>
      <c r="R1658" s="20">
        <f>IFERROR(VLOOKUP(F1658,Sheet2!$A:$F,6,0),"")</f>
        <v>1270.83</v>
      </c>
      <c r="S1658" s="48">
        <f t="shared" si="328"/>
        <v>0</v>
      </c>
      <c r="T1658" s="48">
        <f t="shared" si="329"/>
        <v>0</v>
      </c>
      <c r="U1658" s="48">
        <f t="shared" si="330"/>
        <v>254166</v>
      </c>
      <c r="V1658" s="48">
        <f t="shared" si="331"/>
        <v>254166</v>
      </c>
      <c r="W1658" s="48">
        <f t="shared" si="332"/>
        <v>125190</v>
      </c>
      <c r="X1658" s="48">
        <f t="shared" si="333"/>
        <v>1755</v>
      </c>
      <c r="Y1658" s="48">
        <f t="shared" si="334"/>
        <v>3811.11</v>
      </c>
      <c r="Z1658" s="48">
        <f t="shared" si="335"/>
        <v>381.11100000000005</v>
      </c>
      <c r="AA1658" s="48">
        <f t="shared" si="336"/>
        <v>3853.0322099999998</v>
      </c>
      <c r="AB1658" s="42">
        <f t="shared" si="337"/>
        <v>389156.25320999994</v>
      </c>
    </row>
    <row r="1659" spans="1:28" x14ac:dyDescent="0.25">
      <c r="A1659" s="41">
        <v>45436</v>
      </c>
      <c r="B1659" s="44" t="str">
        <f t="shared" si="326"/>
        <v>May</v>
      </c>
      <c r="C1659" s="16" t="s">
        <v>59</v>
      </c>
      <c r="D1659" s="16"/>
      <c r="E1659" s="16" t="s">
        <v>30</v>
      </c>
      <c r="F1659" s="16" t="s">
        <v>217</v>
      </c>
      <c r="G1659" s="20" t="str">
        <f>IFERROR(VLOOKUP(F1659,Sheet2!A:F,2,0),"")</f>
        <v>Dollar Rum</v>
      </c>
      <c r="H1659" s="44">
        <f>IFERROR(VLOOKUP(F1659,Sheet2!A:G,7,0),"")</f>
        <v>65</v>
      </c>
      <c r="I1659" s="56">
        <f t="shared" si="338"/>
        <v>585</v>
      </c>
      <c r="J1659" s="17">
        <v>205</v>
      </c>
      <c r="K1659" s="21">
        <v>0</v>
      </c>
      <c r="L1659" s="21">
        <v>0</v>
      </c>
      <c r="M1659" s="21">
        <v>100</v>
      </c>
      <c r="N1659" s="19">
        <f t="shared" si="327"/>
        <v>100</v>
      </c>
      <c r="O1659" s="20">
        <v>1</v>
      </c>
      <c r="P1659" s="20">
        <f>IFERROR(VLOOKUP(F1659,Sheet2!$A:$F,4,0),"")</f>
        <v>1161.27</v>
      </c>
      <c r="Q1659" s="20">
        <f>IFERROR(VLOOKUP(F1659,Sheet2!$A:$F,5,0),"")</f>
        <v>1190.1300000000001</v>
      </c>
      <c r="R1659" s="20">
        <f>IFERROR(VLOOKUP(F1659,Sheet2!$A:$F,6,0),"")</f>
        <v>1272.08</v>
      </c>
      <c r="S1659" s="48">
        <f t="shared" si="328"/>
        <v>0</v>
      </c>
      <c r="T1659" s="48">
        <f t="shared" si="329"/>
        <v>0</v>
      </c>
      <c r="U1659" s="48">
        <f t="shared" si="330"/>
        <v>127208</v>
      </c>
      <c r="V1659" s="48">
        <f t="shared" si="331"/>
        <v>127208</v>
      </c>
      <c r="W1659" s="48">
        <f t="shared" si="332"/>
        <v>62595</v>
      </c>
      <c r="X1659" s="48">
        <f t="shared" si="333"/>
        <v>877.5</v>
      </c>
      <c r="Y1659" s="48">
        <f t="shared" si="334"/>
        <v>1906.8050000000001</v>
      </c>
      <c r="Z1659" s="48">
        <f t="shared" si="335"/>
        <v>190.68050000000002</v>
      </c>
      <c r="AA1659" s="48">
        <f t="shared" si="336"/>
        <v>1927.7798549999998</v>
      </c>
      <c r="AB1659" s="42">
        <f t="shared" si="337"/>
        <v>194705.76535499998</v>
      </c>
    </row>
    <row r="1660" spans="1:28" x14ac:dyDescent="0.25">
      <c r="A1660" s="41">
        <v>45436</v>
      </c>
      <c r="B1660" s="44" t="str">
        <f t="shared" si="326"/>
        <v>May</v>
      </c>
      <c r="C1660" s="16" t="s">
        <v>59</v>
      </c>
      <c r="D1660" s="16"/>
      <c r="E1660" s="16" t="s">
        <v>30</v>
      </c>
      <c r="F1660" s="16" t="s">
        <v>219</v>
      </c>
      <c r="G1660" s="20" t="str">
        <f>IFERROR(VLOOKUP(F1660,Sheet2!A:F,2,0),"")</f>
        <v>Club Whiskey</v>
      </c>
      <c r="H1660" s="44">
        <f>IFERROR(VLOOKUP(F1660,Sheet2!A:G,7,0),"")</f>
        <v>65</v>
      </c>
      <c r="I1660" s="56">
        <f t="shared" si="338"/>
        <v>1755</v>
      </c>
      <c r="J1660" s="17">
        <v>206</v>
      </c>
      <c r="K1660" s="21">
        <v>0</v>
      </c>
      <c r="L1660" s="21">
        <v>300</v>
      </c>
      <c r="M1660" s="21">
        <v>0</v>
      </c>
      <c r="N1660" s="19">
        <f t="shared" si="327"/>
        <v>300</v>
      </c>
      <c r="O1660" s="20">
        <v>1</v>
      </c>
      <c r="P1660" s="20">
        <f>IFERROR(VLOOKUP(F1660,Sheet2!$A:$F,4,0),"")</f>
        <v>1160.02</v>
      </c>
      <c r="Q1660" s="20">
        <f>IFERROR(VLOOKUP(F1660,Sheet2!$A:$F,5,0),"")</f>
        <v>1188.9000000000001</v>
      </c>
      <c r="R1660" s="20">
        <f>IFERROR(VLOOKUP(F1660,Sheet2!$A:$F,6,0),"")</f>
        <v>1270.83</v>
      </c>
      <c r="S1660" s="48">
        <f t="shared" si="328"/>
        <v>0</v>
      </c>
      <c r="T1660" s="48">
        <f t="shared" si="329"/>
        <v>356670</v>
      </c>
      <c r="U1660" s="48">
        <f t="shared" si="330"/>
        <v>0</v>
      </c>
      <c r="V1660" s="48">
        <f t="shared" si="331"/>
        <v>356670</v>
      </c>
      <c r="W1660" s="48">
        <f t="shared" si="332"/>
        <v>187785</v>
      </c>
      <c r="X1660" s="48">
        <f t="shared" si="333"/>
        <v>2632.5</v>
      </c>
      <c r="Y1660" s="48">
        <f t="shared" si="334"/>
        <v>5470.875</v>
      </c>
      <c r="Z1660" s="48">
        <f t="shared" si="335"/>
        <v>547.08749999999998</v>
      </c>
      <c r="AA1660" s="48">
        <f t="shared" si="336"/>
        <v>5531.0546250000007</v>
      </c>
      <c r="AB1660" s="42">
        <f t="shared" si="337"/>
        <v>558636.51712500001</v>
      </c>
    </row>
    <row r="1661" spans="1:28" x14ac:dyDescent="0.25">
      <c r="A1661" s="41">
        <v>45436</v>
      </c>
      <c r="B1661" s="44" t="str">
        <f t="shared" si="326"/>
        <v>May</v>
      </c>
      <c r="C1661" s="16" t="s">
        <v>59</v>
      </c>
      <c r="D1661" s="16"/>
      <c r="E1661" s="16" t="s">
        <v>30</v>
      </c>
      <c r="F1661" s="16" t="s">
        <v>219</v>
      </c>
      <c r="G1661" s="20" t="str">
        <f>IFERROR(VLOOKUP(F1661,Sheet2!A:F,2,0),"")</f>
        <v>Club Whiskey</v>
      </c>
      <c r="H1661" s="44">
        <f>IFERROR(VLOOKUP(F1661,Sheet2!A:G,7,0),"")</f>
        <v>65</v>
      </c>
      <c r="I1661" s="56">
        <f t="shared" si="338"/>
        <v>2340</v>
      </c>
      <c r="J1661" s="17">
        <v>207</v>
      </c>
      <c r="K1661" s="21">
        <v>400</v>
      </c>
      <c r="L1661" s="21">
        <v>0</v>
      </c>
      <c r="M1661" s="21">
        <v>0</v>
      </c>
      <c r="N1661" s="19">
        <f t="shared" si="327"/>
        <v>400</v>
      </c>
      <c r="O1661" s="20">
        <v>1</v>
      </c>
      <c r="P1661" s="20">
        <f>IFERROR(VLOOKUP(F1661,Sheet2!$A:$F,4,0),"")</f>
        <v>1160.02</v>
      </c>
      <c r="Q1661" s="20">
        <f>IFERROR(VLOOKUP(F1661,Sheet2!$A:$F,5,0),"")</f>
        <v>1188.9000000000001</v>
      </c>
      <c r="R1661" s="20">
        <f>IFERROR(VLOOKUP(F1661,Sheet2!$A:$F,6,0),"")</f>
        <v>1270.83</v>
      </c>
      <c r="S1661" s="48">
        <f t="shared" si="328"/>
        <v>464008</v>
      </c>
      <c r="T1661" s="48">
        <f t="shared" si="329"/>
        <v>0</v>
      </c>
      <c r="U1661" s="48">
        <f t="shared" si="330"/>
        <v>0</v>
      </c>
      <c r="V1661" s="48">
        <f t="shared" si="331"/>
        <v>464008</v>
      </c>
      <c r="W1661" s="48">
        <f t="shared" si="332"/>
        <v>250380</v>
      </c>
      <c r="X1661" s="48">
        <f t="shared" si="333"/>
        <v>3510</v>
      </c>
      <c r="Y1661" s="48">
        <f t="shared" si="334"/>
        <v>7178.9800000000005</v>
      </c>
      <c r="Z1661" s="48">
        <f t="shared" si="335"/>
        <v>717.89800000000014</v>
      </c>
      <c r="AA1661" s="48">
        <f t="shared" si="336"/>
        <v>7257.9487800000006</v>
      </c>
      <c r="AB1661" s="42">
        <f t="shared" si="337"/>
        <v>733052.82678</v>
      </c>
    </row>
    <row r="1662" spans="1:28" x14ac:dyDescent="0.25">
      <c r="A1662" s="41">
        <v>45436</v>
      </c>
      <c r="B1662" s="44" t="str">
        <f t="shared" si="326"/>
        <v>May</v>
      </c>
      <c r="C1662" s="16" t="s">
        <v>59</v>
      </c>
      <c r="D1662" s="16"/>
      <c r="E1662" s="16" t="s">
        <v>109</v>
      </c>
      <c r="F1662" s="16" t="s">
        <v>217</v>
      </c>
      <c r="G1662" s="20" t="str">
        <f>IFERROR(VLOOKUP(F1662,Sheet2!A:F,2,0),"")</f>
        <v>Dollar Rum</v>
      </c>
      <c r="H1662" s="44">
        <f>IFERROR(VLOOKUP(F1662,Sheet2!A:G,7,0),"")</f>
        <v>65</v>
      </c>
      <c r="I1662" s="56">
        <f t="shared" si="338"/>
        <v>877.5</v>
      </c>
      <c r="J1662" s="17">
        <v>208</v>
      </c>
      <c r="K1662" s="21">
        <v>0</v>
      </c>
      <c r="L1662" s="21">
        <v>0</v>
      </c>
      <c r="M1662" s="21">
        <v>150</v>
      </c>
      <c r="N1662" s="19">
        <f t="shared" si="327"/>
        <v>150</v>
      </c>
      <c r="O1662" s="20">
        <v>1</v>
      </c>
      <c r="P1662" s="20">
        <f>IFERROR(VLOOKUP(F1662,Sheet2!$A:$F,4,0),"")</f>
        <v>1161.27</v>
      </c>
      <c r="Q1662" s="20">
        <f>IFERROR(VLOOKUP(F1662,Sheet2!$A:$F,5,0),"")</f>
        <v>1190.1300000000001</v>
      </c>
      <c r="R1662" s="20">
        <f>IFERROR(VLOOKUP(F1662,Sheet2!$A:$F,6,0),"")</f>
        <v>1272.08</v>
      </c>
      <c r="S1662" s="48">
        <f t="shared" si="328"/>
        <v>0</v>
      </c>
      <c r="T1662" s="48">
        <f t="shared" si="329"/>
        <v>0</v>
      </c>
      <c r="U1662" s="48">
        <f t="shared" si="330"/>
        <v>190812</v>
      </c>
      <c r="V1662" s="48">
        <f t="shared" si="331"/>
        <v>190812</v>
      </c>
      <c r="W1662" s="48">
        <f t="shared" si="332"/>
        <v>93892.5</v>
      </c>
      <c r="X1662" s="48">
        <f t="shared" si="333"/>
        <v>1316.25</v>
      </c>
      <c r="Y1662" s="48">
        <f t="shared" si="334"/>
        <v>2860.2075</v>
      </c>
      <c r="Z1662" s="48">
        <f t="shared" si="335"/>
        <v>286.02075000000002</v>
      </c>
      <c r="AA1662" s="48">
        <f t="shared" si="336"/>
        <v>2891.6697825000006</v>
      </c>
      <c r="AB1662" s="42">
        <f t="shared" si="337"/>
        <v>292058.64803250006</v>
      </c>
    </row>
    <row r="1663" spans="1:28" x14ac:dyDescent="0.25">
      <c r="A1663" s="41">
        <v>45436</v>
      </c>
      <c r="B1663" s="44" t="str">
        <f t="shared" si="326"/>
        <v>May</v>
      </c>
      <c r="C1663" s="16" t="s">
        <v>59</v>
      </c>
      <c r="D1663" s="16"/>
      <c r="E1663" s="16" t="s">
        <v>109</v>
      </c>
      <c r="F1663" s="16" t="s">
        <v>217</v>
      </c>
      <c r="G1663" s="20" t="str">
        <f>IFERROR(VLOOKUP(F1663,Sheet2!A:F,2,0),"")</f>
        <v>Dollar Rum</v>
      </c>
      <c r="H1663" s="44">
        <f>IFERROR(VLOOKUP(F1663,Sheet2!A:G,7,0),"")</f>
        <v>65</v>
      </c>
      <c r="I1663" s="56">
        <f t="shared" si="338"/>
        <v>1462.5</v>
      </c>
      <c r="J1663" s="17">
        <v>209</v>
      </c>
      <c r="K1663" s="21">
        <v>0</v>
      </c>
      <c r="L1663" s="21">
        <v>250</v>
      </c>
      <c r="M1663" s="21">
        <v>0</v>
      </c>
      <c r="N1663" s="19">
        <f t="shared" si="327"/>
        <v>250</v>
      </c>
      <c r="O1663" s="20">
        <v>1</v>
      </c>
      <c r="P1663" s="20">
        <f>IFERROR(VLOOKUP(F1663,Sheet2!$A:$F,4,0),"")</f>
        <v>1161.27</v>
      </c>
      <c r="Q1663" s="20">
        <f>IFERROR(VLOOKUP(F1663,Sheet2!$A:$F,5,0),"")</f>
        <v>1190.1300000000001</v>
      </c>
      <c r="R1663" s="20">
        <f>IFERROR(VLOOKUP(F1663,Sheet2!$A:$F,6,0),"")</f>
        <v>1272.08</v>
      </c>
      <c r="S1663" s="48">
        <f t="shared" si="328"/>
        <v>0</v>
      </c>
      <c r="T1663" s="48">
        <f t="shared" si="329"/>
        <v>297532.5</v>
      </c>
      <c r="U1663" s="48">
        <f t="shared" si="330"/>
        <v>0</v>
      </c>
      <c r="V1663" s="48">
        <f t="shared" si="331"/>
        <v>297532.5</v>
      </c>
      <c r="W1663" s="48">
        <f t="shared" si="332"/>
        <v>156487.5</v>
      </c>
      <c r="X1663" s="48">
        <f t="shared" si="333"/>
        <v>2193.75</v>
      </c>
      <c r="Y1663" s="48">
        <f t="shared" si="334"/>
        <v>4562.1374999999998</v>
      </c>
      <c r="Z1663" s="48">
        <f t="shared" si="335"/>
        <v>456.21375</v>
      </c>
      <c r="AA1663" s="48">
        <f t="shared" si="336"/>
        <v>4612.3210125000005</v>
      </c>
      <c r="AB1663" s="42">
        <f t="shared" si="337"/>
        <v>465844.42226249998</v>
      </c>
    </row>
    <row r="1664" spans="1:28" x14ac:dyDescent="0.25">
      <c r="A1664" s="41">
        <v>45436</v>
      </c>
      <c r="B1664" s="44" t="str">
        <f t="shared" si="326"/>
        <v>May</v>
      </c>
      <c r="C1664" s="16" t="s">
        <v>59</v>
      </c>
      <c r="D1664" s="16"/>
      <c r="E1664" s="16" t="s">
        <v>109</v>
      </c>
      <c r="F1664" s="16" t="s">
        <v>217</v>
      </c>
      <c r="G1664" s="20" t="str">
        <f>IFERROR(VLOOKUP(F1664,Sheet2!A:F,2,0),"")</f>
        <v>Dollar Rum</v>
      </c>
      <c r="H1664" s="44">
        <f>IFERROR(VLOOKUP(F1664,Sheet2!A:G,7,0),"")</f>
        <v>65</v>
      </c>
      <c r="I1664" s="56">
        <f t="shared" si="338"/>
        <v>1755</v>
      </c>
      <c r="J1664" s="17">
        <v>210</v>
      </c>
      <c r="K1664" s="21">
        <v>300</v>
      </c>
      <c r="L1664" s="21">
        <v>0</v>
      </c>
      <c r="M1664" s="21">
        <v>0</v>
      </c>
      <c r="N1664" s="19">
        <f t="shared" si="327"/>
        <v>300</v>
      </c>
      <c r="O1664" s="20">
        <v>1</v>
      </c>
      <c r="P1664" s="20">
        <f>IFERROR(VLOOKUP(F1664,Sheet2!$A:$F,4,0),"")</f>
        <v>1161.27</v>
      </c>
      <c r="Q1664" s="20">
        <f>IFERROR(VLOOKUP(F1664,Sheet2!$A:$F,5,0),"")</f>
        <v>1190.1300000000001</v>
      </c>
      <c r="R1664" s="20">
        <f>IFERROR(VLOOKUP(F1664,Sheet2!$A:$F,6,0),"")</f>
        <v>1272.08</v>
      </c>
      <c r="S1664" s="48">
        <f t="shared" si="328"/>
        <v>348381</v>
      </c>
      <c r="T1664" s="48">
        <f t="shared" si="329"/>
        <v>0</v>
      </c>
      <c r="U1664" s="48">
        <f t="shared" si="330"/>
        <v>0</v>
      </c>
      <c r="V1664" s="48">
        <f t="shared" si="331"/>
        <v>348381</v>
      </c>
      <c r="W1664" s="48">
        <f t="shared" si="332"/>
        <v>187785</v>
      </c>
      <c r="X1664" s="48">
        <f t="shared" si="333"/>
        <v>2632.5</v>
      </c>
      <c r="Y1664" s="48">
        <f t="shared" si="334"/>
        <v>5387.9849999999997</v>
      </c>
      <c r="Z1664" s="48">
        <f t="shared" si="335"/>
        <v>538.79849999999999</v>
      </c>
      <c r="AA1664" s="48">
        <f t="shared" si="336"/>
        <v>5447.2528350000002</v>
      </c>
      <c r="AB1664" s="42">
        <f t="shared" si="337"/>
        <v>550172.53633500007</v>
      </c>
    </row>
    <row r="1665" spans="1:28" x14ac:dyDescent="0.25">
      <c r="A1665" s="41">
        <v>45436</v>
      </c>
      <c r="B1665" s="44" t="str">
        <f t="shared" si="326"/>
        <v>May</v>
      </c>
      <c r="C1665" s="16" t="s">
        <v>59</v>
      </c>
      <c r="D1665" s="16"/>
      <c r="E1665" s="16" t="s">
        <v>109</v>
      </c>
      <c r="F1665" s="16" t="s">
        <v>219</v>
      </c>
      <c r="G1665" s="20" t="str">
        <f>IFERROR(VLOOKUP(F1665,Sheet2!A:F,2,0),"")</f>
        <v>Club Whiskey</v>
      </c>
      <c r="H1665" s="44">
        <f>IFERROR(VLOOKUP(F1665,Sheet2!A:G,7,0),"")</f>
        <v>65</v>
      </c>
      <c r="I1665" s="56">
        <f t="shared" si="338"/>
        <v>877.5</v>
      </c>
      <c r="J1665" s="17">
        <v>211</v>
      </c>
      <c r="K1665" s="21">
        <v>0</v>
      </c>
      <c r="L1665" s="21">
        <v>0</v>
      </c>
      <c r="M1665" s="21">
        <v>150</v>
      </c>
      <c r="N1665" s="19">
        <f t="shared" si="327"/>
        <v>150</v>
      </c>
      <c r="O1665" s="20">
        <v>1</v>
      </c>
      <c r="P1665" s="20">
        <f>IFERROR(VLOOKUP(F1665,Sheet2!$A:$F,4,0),"")</f>
        <v>1160.02</v>
      </c>
      <c r="Q1665" s="20">
        <f>IFERROR(VLOOKUP(F1665,Sheet2!$A:$F,5,0),"")</f>
        <v>1188.9000000000001</v>
      </c>
      <c r="R1665" s="20">
        <f>IFERROR(VLOOKUP(F1665,Sheet2!$A:$F,6,0),"")</f>
        <v>1270.83</v>
      </c>
      <c r="S1665" s="48">
        <f t="shared" si="328"/>
        <v>0</v>
      </c>
      <c r="T1665" s="48">
        <f t="shared" si="329"/>
        <v>0</v>
      </c>
      <c r="U1665" s="48">
        <f t="shared" si="330"/>
        <v>190624.5</v>
      </c>
      <c r="V1665" s="48">
        <f t="shared" si="331"/>
        <v>190624.5</v>
      </c>
      <c r="W1665" s="48">
        <f t="shared" si="332"/>
        <v>93892.5</v>
      </c>
      <c r="X1665" s="48">
        <f t="shared" si="333"/>
        <v>1316.25</v>
      </c>
      <c r="Y1665" s="48">
        <f t="shared" si="334"/>
        <v>2858.3325</v>
      </c>
      <c r="Z1665" s="48">
        <f t="shared" si="335"/>
        <v>285.83325000000002</v>
      </c>
      <c r="AA1665" s="48">
        <f t="shared" si="336"/>
        <v>2889.7741575000005</v>
      </c>
      <c r="AB1665" s="42">
        <f t="shared" si="337"/>
        <v>291867.18990750005</v>
      </c>
    </row>
    <row r="1666" spans="1:28" x14ac:dyDescent="0.25">
      <c r="A1666" s="41">
        <v>45436</v>
      </c>
      <c r="B1666" s="44" t="str">
        <f t="shared" si="326"/>
        <v>May</v>
      </c>
      <c r="C1666" s="16" t="s">
        <v>59</v>
      </c>
      <c r="D1666" s="16"/>
      <c r="E1666" s="16" t="s">
        <v>109</v>
      </c>
      <c r="F1666" s="16" t="s">
        <v>219</v>
      </c>
      <c r="G1666" s="20" t="str">
        <f>IFERROR(VLOOKUP(F1666,Sheet2!A:F,2,0),"")</f>
        <v>Club Whiskey</v>
      </c>
      <c r="H1666" s="44">
        <f>IFERROR(VLOOKUP(F1666,Sheet2!A:G,7,0),"")</f>
        <v>65</v>
      </c>
      <c r="I1666" s="56">
        <f t="shared" si="338"/>
        <v>1462.5</v>
      </c>
      <c r="J1666" s="17">
        <v>212</v>
      </c>
      <c r="K1666" s="21">
        <v>0</v>
      </c>
      <c r="L1666" s="21">
        <v>250</v>
      </c>
      <c r="M1666" s="21">
        <v>0</v>
      </c>
      <c r="N1666" s="19">
        <f t="shared" si="327"/>
        <v>250</v>
      </c>
      <c r="O1666" s="20">
        <v>1</v>
      </c>
      <c r="P1666" s="20">
        <f>IFERROR(VLOOKUP(F1666,Sheet2!$A:$F,4,0),"")</f>
        <v>1160.02</v>
      </c>
      <c r="Q1666" s="20">
        <f>IFERROR(VLOOKUP(F1666,Sheet2!$A:$F,5,0),"")</f>
        <v>1188.9000000000001</v>
      </c>
      <c r="R1666" s="20">
        <f>IFERROR(VLOOKUP(F1666,Sheet2!$A:$F,6,0),"")</f>
        <v>1270.83</v>
      </c>
      <c r="S1666" s="48">
        <f t="shared" si="328"/>
        <v>0</v>
      </c>
      <c r="T1666" s="48">
        <f t="shared" si="329"/>
        <v>297225</v>
      </c>
      <c r="U1666" s="48">
        <f t="shared" si="330"/>
        <v>0</v>
      </c>
      <c r="V1666" s="48">
        <f t="shared" si="331"/>
        <v>297225</v>
      </c>
      <c r="W1666" s="48">
        <f t="shared" si="332"/>
        <v>156487.5</v>
      </c>
      <c r="X1666" s="48">
        <f t="shared" si="333"/>
        <v>2193.75</v>
      </c>
      <c r="Y1666" s="48">
        <f t="shared" si="334"/>
        <v>4559.0625</v>
      </c>
      <c r="Z1666" s="48">
        <f t="shared" si="335"/>
        <v>455.90625</v>
      </c>
      <c r="AA1666" s="48">
        <f t="shared" si="336"/>
        <v>4609.2121875000003</v>
      </c>
      <c r="AB1666" s="42">
        <f t="shared" si="337"/>
        <v>465530.43093749997</v>
      </c>
    </row>
    <row r="1667" spans="1:28" x14ac:dyDescent="0.25">
      <c r="A1667" s="41">
        <v>45436</v>
      </c>
      <c r="B1667" s="44" t="str">
        <f t="shared" si="326"/>
        <v>May</v>
      </c>
      <c r="C1667" s="16" t="s">
        <v>59</v>
      </c>
      <c r="D1667" s="16"/>
      <c r="E1667" s="16" t="s">
        <v>109</v>
      </c>
      <c r="F1667" s="16" t="s">
        <v>219</v>
      </c>
      <c r="G1667" s="20" t="str">
        <f>IFERROR(VLOOKUP(F1667,Sheet2!A:F,2,0),"")</f>
        <v>Club Whiskey</v>
      </c>
      <c r="H1667" s="44">
        <f>IFERROR(VLOOKUP(F1667,Sheet2!A:G,7,0),"")</f>
        <v>65</v>
      </c>
      <c r="I1667" s="56">
        <f t="shared" si="338"/>
        <v>1755</v>
      </c>
      <c r="J1667" s="17">
        <v>213</v>
      </c>
      <c r="K1667" s="21">
        <v>300</v>
      </c>
      <c r="L1667" s="21">
        <v>0</v>
      </c>
      <c r="M1667" s="21">
        <v>0</v>
      </c>
      <c r="N1667" s="19">
        <f t="shared" si="327"/>
        <v>300</v>
      </c>
      <c r="O1667" s="20">
        <v>1</v>
      </c>
      <c r="P1667" s="20">
        <f>IFERROR(VLOOKUP(F1667,Sheet2!$A:$F,4,0),"")</f>
        <v>1160.02</v>
      </c>
      <c r="Q1667" s="20">
        <f>IFERROR(VLOOKUP(F1667,Sheet2!$A:$F,5,0),"")</f>
        <v>1188.9000000000001</v>
      </c>
      <c r="R1667" s="20">
        <f>IFERROR(VLOOKUP(F1667,Sheet2!$A:$F,6,0),"")</f>
        <v>1270.83</v>
      </c>
      <c r="S1667" s="48">
        <f t="shared" si="328"/>
        <v>348006</v>
      </c>
      <c r="T1667" s="48">
        <f t="shared" si="329"/>
        <v>0</v>
      </c>
      <c r="U1667" s="48">
        <f t="shared" si="330"/>
        <v>0</v>
      </c>
      <c r="V1667" s="48">
        <f t="shared" si="331"/>
        <v>348006</v>
      </c>
      <c r="W1667" s="48">
        <f t="shared" si="332"/>
        <v>187785</v>
      </c>
      <c r="X1667" s="48">
        <f t="shared" si="333"/>
        <v>2632.5</v>
      </c>
      <c r="Y1667" s="48">
        <f t="shared" si="334"/>
        <v>5384.2349999999997</v>
      </c>
      <c r="Z1667" s="48">
        <f t="shared" si="335"/>
        <v>538.42349999999999</v>
      </c>
      <c r="AA1667" s="48">
        <f t="shared" si="336"/>
        <v>5443.461585</v>
      </c>
      <c r="AB1667" s="42">
        <f t="shared" si="337"/>
        <v>549789.62008500006</v>
      </c>
    </row>
    <row r="1668" spans="1:28" x14ac:dyDescent="0.25">
      <c r="A1668" s="41">
        <v>45436</v>
      </c>
      <c r="B1668" s="44" t="str">
        <f t="shared" si="326"/>
        <v>May</v>
      </c>
      <c r="C1668" s="16" t="s">
        <v>44</v>
      </c>
      <c r="D1668" s="16"/>
      <c r="E1668" s="16" t="s">
        <v>176</v>
      </c>
      <c r="F1668" s="16" t="s">
        <v>216</v>
      </c>
      <c r="G1668" s="20" t="str">
        <f>IFERROR(VLOOKUP(F1668,Sheet2!A:F,2,0),"")</f>
        <v>Jugni Saunfi</v>
      </c>
      <c r="H1668" s="44">
        <f>IFERROR(VLOOKUP(F1668,Sheet2!A:G,7,0),"")</f>
        <v>50</v>
      </c>
      <c r="I1668" s="56">
        <f t="shared" si="338"/>
        <v>1350</v>
      </c>
      <c r="J1668" s="17">
        <v>242</v>
      </c>
      <c r="K1668" s="21">
        <v>0</v>
      </c>
      <c r="L1668" s="21">
        <v>300</v>
      </c>
      <c r="M1668" s="21">
        <v>0</v>
      </c>
      <c r="N1668" s="19">
        <f t="shared" si="327"/>
        <v>300</v>
      </c>
      <c r="O1668" s="20">
        <v>1</v>
      </c>
      <c r="P1668" s="20">
        <f>IFERROR(VLOOKUP(F1668,Sheet2!$A:$F,4,0),"")</f>
        <v>919.43</v>
      </c>
      <c r="Q1668" s="20">
        <f>IFERROR(VLOOKUP(F1668,Sheet2!$A:$F,5,0),"")</f>
        <v>948.3</v>
      </c>
      <c r="R1668" s="20">
        <f>IFERROR(VLOOKUP(F1668,Sheet2!$A:$F,6,0),"")</f>
        <v>1030.25</v>
      </c>
      <c r="S1668" s="48">
        <f t="shared" si="328"/>
        <v>0</v>
      </c>
      <c r="T1668" s="48">
        <f t="shared" si="329"/>
        <v>284490</v>
      </c>
      <c r="U1668" s="48">
        <f t="shared" si="330"/>
        <v>0</v>
      </c>
      <c r="V1668" s="48">
        <f t="shared" si="331"/>
        <v>284490</v>
      </c>
      <c r="W1668" s="48">
        <f t="shared" si="332"/>
        <v>144450</v>
      </c>
      <c r="X1668" s="48">
        <f t="shared" si="333"/>
        <v>2025</v>
      </c>
      <c r="Y1668" s="48">
        <f t="shared" si="334"/>
        <v>4309.6499999999996</v>
      </c>
      <c r="Z1668" s="48">
        <f t="shared" si="335"/>
        <v>430.96499999999997</v>
      </c>
      <c r="AA1668" s="48">
        <f t="shared" si="336"/>
        <v>4357.0561500000003</v>
      </c>
      <c r="AB1668" s="42">
        <f t="shared" si="337"/>
        <v>440062.67115000007</v>
      </c>
    </row>
    <row r="1669" spans="1:28" x14ac:dyDescent="0.25">
      <c r="A1669" s="41">
        <v>45436</v>
      </c>
      <c r="B1669" s="44" t="str">
        <f t="shared" ref="B1669:B1732" si="339">TEXT(A1669,"MMM")</f>
        <v>May</v>
      </c>
      <c r="C1669" s="16" t="s">
        <v>44</v>
      </c>
      <c r="D1669" s="16"/>
      <c r="E1669" s="16" t="s">
        <v>176</v>
      </c>
      <c r="F1669" s="16" t="s">
        <v>216</v>
      </c>
      <c r="G1669" s="20" t="str">
        <f>IFERROR(VLOOKUP(F1669,Sheet2!A:F,2,0),"")</f>
        <v>Jugni Saunfi</v>
      </c>
      <c r="H1669" s="44">
        <f>IFERROR(VLOOKUP(F1669,Sheet2!A:G,7,0),"")</f>
        <v>50</v>
      </c>
      <c r="I1669" s="56">
        <f t="shared" si="338"/>
        <v>1350</v>
      </c>
      <c r="J1669" s="17">
        <v>243</v>
      </c>
      <c r="K1669" s="21">
        <v>300</v>
      </c>
      <c r="L1669" s="21">
        <v>0</v>
      </c>
      <c r="M1669" s="21">
        <v>0</v>
      </c>
      <c r="N1669" s="19">
        <f t="shared" ref="N1669:N1732" si="340">SUM(K1669:M1669)</f>
        <v>300</v>
      </c>
      <c r="O1669" s="20">
        <v>1</v>
      </c>
      <c r="P1669" s="20">
        <f>IFERROR(VLOOKUP(F1669,Sheet2!$A:$F,4,0),"")</f>
        <v>919.43</v>
      </c>
      <c r="Q1669" s="20">
        <f>IFERROR(VLOOKUP(F1669,Sheet2!$A:$F,5,0),"")</f>
        <v>948.3</v>
      </c>
      <c r="R1669" s="20">
        <f>IFERROR(VLOOKUP(F1669,Sheet2!$A:$F,6,0),"")</f>
        <v>1030.25</v>
      </c>
      <c r="S1669" s="48">
        <f t="shared" ref="S1669:S1732" si="341">IFERROR(K1669*P1669," ")</f>
        <v>275829</v>
      </c>
      <c r="T1669" s="48">
        <f t="shared" ref="T1669:T1732" si="342">IFERROR(Q1669*L1669," ")</f>
        <v>0</v>
      </c>
      <c r="U1669" s="48">
        <f t="shared" ref="U1669:U1732" si="343">IFERROR(R1669*M1669," ")</f>
        <v>0</v>
      </c>
      <c r="V1669" s="48">
        <f t="shared" ref="V1669:V1732" si="344">SUM(S1669:U1669)</f>
        <v>275829</v>
      </c>
      <c r="W1669" s="48">
        <f t="shared" ref="W1669:W1732" si="345">IFERROR(IF(O1669=1,I1669*107)," ")+IFERROR(IF(O1669=2,I1669*53.5)," ")</f>
        <v>144450</v>
      </c>
      <c r="X1669" s="48">
        <f t="shared" ref="X1669:X1732" si="346">I1669*1.5</f>
        <v>2025</v>
      </c>
      <c r="Y1669" s="48">
        <f t="shared" ref="Y1669:Y1732" si="347">IFERROR(SUM(V1669:X1669)*1%," ")</f>
        <v>4223.04</v>
      </c>
      <c r="Z1669" s="48">
        <f t="shared" ref="Z1669:Z1732" si="348">IFERROR(Y1669*10%," ")</f>
        <v>422.30400000000003</v>
      </c>
      <c r="AA1669" s="48">
        <f t="shared" ref="AA1669:AA1732" si="349">IFERROR(SUM(V1669:Z1669)*1%," ")</f>
        <v>4269.4934400000002</v>
      </c>
      <c r="AB1669" s="42">
        <f t="shared" ref="AB1669:AB1732" si="350">IFERROR(SUM(V1669:AA1669)," ")</f>
        <v>431218.83743999997</v>
      </c>
    </row>
    <row r="1670" spans="1:28" x14ac:dyDescent="0.25">
      <c r="A1670" s="41">
        <v>45436</v>
      </c>
      <c r="B1670" s="44" t="str">
        <f t="shared" si="339"/>
        <v>May</v>
      </c>
      <c r="C1670" s="16" t="s">
        <v>44</v>
      </c>
      <c r="D1670" s="16"/>
      <c r="E1670" s="16" t="s">
        <v>176</v>
      </c>
      <c r="F1670" s="16" t="s">
        <v>216</v>
      </c>
      <c r="G1670" s="20" t="str">
        <f>IFERROR(VLOOKUP(F1670,Sheet2!A:F,2,0),"")</f>
        <v>Jugni Saunfi</v>
      </c>
      <c r="H1670" s="44">
        <f>IFERROR(VLOOKUP(F1670,Sheet2!A:G,7,0),"")</f>
        <v>50</v>
      </c>
      <c r="I1670" s="56">
        <f t="shared" ref="I1670:I1733" si="351">IF(H1670=50,N1670*4.5)+IF(H1670=65,N1670*5.85)</f>
        <v>1350</v>
      </c>
      <c r="J1670" s="17">
        <v>244</v>
      </c>
      <c r="K1670" s="21">
        <v>0</v>
      </c>
      <c r="L1670" s="21">
        <v>300</v>
      </c>
      <c r="M1670" s="21">
        <v>0</v>
      </c>
      <c r="N1670" s="19">
        <f t="shared" si="340"/>
        <v>300</v>
      </c>
      <c r="O1670" s="20">
        <v>1</v>
      </c>
      <c r="P1670" s="20">
        <f>IFERROR(VLOOKUP(F1670,Sheet2!$A:$F,4,0),"")</f>
        <v>919.43</v>
      </c>
      <c r="Q1670" s="20">
        <f>IFERROR(VLOOKUP(F1670,Sheet2!$A:$F,5,0),"")</f>
        <v>948.3</v>
      </c>
      <c r="R1670" s="20">
        <f>IFERROR(VLOOKUP(F1670,Sheet2!$A:$F,6,0),"")</f>
        <v>1030.25</v>
      </c>
      <c r="S1670" s="48">
        <f t="shared" si="341"/>
        <v>0</v>
      </c>
      <c r="T1670" s="48">
        <f t="shared" si="342"/>
        <v>284490</v>
      </c>
      <c r="U1670" s="48">
        <f t="shared" si="343"/>
        <v>0</v>
      </c>
      <c r="V1670" s="48">
        <f t="shared" si="344"/>
        <v>284490</v>
      </c>
      <c r="W1670" s="48">
        <f t="shared" si="345"/>
        <v>144450</v>
      </c>
      <c r="X1670" s="48">
        <f t="shared" si="346"/>
        <v>2025</v>
      </c>
      <c r="Y1670" s="48">
        <f t="shared" si="347"/>
        <v>4309.6499999999996</v>
      </c>
      <c r="Z1670" s="48">
        <f t="shared" si="348"/>
        <v>430.96499999999997</v>
      </c>
      <c r="AA1670" s="48">
        <f t="shared" si="349"/>
        <v>4357.0561500000003</v>
      </c>
      <c r="AB1670" s="42">
        <f t="shared" si="350"/>
        <v>440062.67115000007</v>
      </c>
    </row>
    <row r="1671" spans="1:28" x14ac:dyDescent="0.25">
      <c r="A1671" s="41">
        <v>45436</v>
      </c>
      <c r="B1671" s="44" t="str">
        <f t="shared" si="339"/>
        <v>May</v>
      </c>
      <c r="C1671" s="16" t="s">
        <v>44</v>
      </c>
      <c r="D1671" s="16"/>
      <c r="E1671" s="16" t="s">
        <v>176</v>
      </c>
      <c r="F1671" s="16" t="s">
        <v>216</v>
      </c>
      <c r="G1671" s="20" t="str">
        <f>IFERROR(VLOOKUP(F1671,Sheet2!A:F,2,0),"")</f>
        <v>Jugni Saunfi</v>
      </c>
      <c r="H1671" s="44">
        <f>IFERROR(VLOOKUP(F1671,Sheet2!A:G,7,0),"")</f>
        <v>50</v>
      </c>
      <c r="I1671" s="56">
        <f t="shared" si="351"/>
        <v>450</v>
      </c>
      <c r="J1671" s="17">
        <v>245</v>
      </c>
      <c r="K1671" s="21">
        <v>0</v>
      </c>
      <c r="L1671" s="21">
        <v>0</v>
      </c>
      <c r="M1671" s="21">
        <v>100</v>
      </c>
      <c r="N1671" s="19">
        <f t="shared" si="340"/>
        <v>100</v>
      </c>
      <c r="O1671" s="20">
        <v>1</v>
      </c>
      <c r="P1671" s="20">
        <f>IFERROR(VLOOKUP(F1671,Sheet2!$A:$F,4,0),"")</f>
        <v>919.43</v>
      </c>
      <c r="Q1671" s="20">
        <f>IFERROR(VLOOKUP(F1671,Sheet2!$A:$F,5,0),"")</f>
        <v>948.3</v>
      </c>
      <c r="R1671" s="20">
        <f>IFERROR(VLOOKUP(F1671,Sheet2!$A:$F,6,0),"")</f>
        <v>1030.25</v>
      </c>
      <c r="S1671" s="48">
        <f t="shared" si="341"/>
        <v>0</v>
      </c>
      <c r="T1671" s="48">
        <f t="shared" si="342"/>
        <v>0</v>
      </c>
      <c r="U1671" s="48">
        <f t="shared" si="343"/>
        <v>103025</v>
      </c>
      <c r="V1671" s="48">
        <f t="shared" si="344"/>
        <v>103025</v>
      </c>
      <c r="W1671" s="48">
        <f t="shared" si="345"/>
        <v>48150</v>
      </c>
      <c r="X1671" s="48">
        <f t="shared" si="346"/>
        <v>675</v>
      </c>
      <c r="Y1671" s="48">
        <f t="shared" si="347"/>
        <v>1518.5</v>
      </c>
      <c r="Z1671" s="48">
        <f t="shared" si="348"/>
        <v>151.85</v>
      </c>
      <c r="AA1671" s="48">
        <f t="shared" si="349"/>
        <v>1535.2035000000001</v>
      </c>
      <c r="AB1671" s="42">
        <f t="shared" si="350"/>
        <v>155055.55350000001</v>
      </c>
    </row>
    <row r="1672" spans="1:28" x14ac:dyDescent="0.25">
      <c r="A1672" s="41">
        <v>45436</v>
      </c>
      <c r="B1672" s="44" t="str">
        <f t="shared" si="339"/>
        <v>May</v>
      </c>
      <c r="C1672" s="16" t="s">
        <v>44</v>
      </c>
      <c r="D1672" s="16"/>
      <c r="E1672" s="16" t="s">
        <v>176</v>
      </c>
      <c r="F1672" s="16" t="s">
        <v>216</v>
      </c>
      <c r="G1672" s="20" t="str">
        <f>IFERROR(VLOOKUP(F1672,Sheet2!A:F,2,0),"")</f>
        <v>Jugni Saunfi</v>
      </c>
      <c r="H1672" s="44">
        <f>IFERROR(VLOOKUP(F1672,Sheet2!A:G,7,0),"")</f>
        <v>50</v>
      </c>
      <c r="I1672" s="56">
        <f t="shared" si="351"/>
        <v>1350</v>
      </c>
      <c r="J1672" s="17">
        <v>246</v>
      </c>
      <c r="K1672" s="21">
        <v>300</v>
      </c>
      <c r="L1672" s="21">
        <v>0</v>
      </c>
      <c r="M1672" s="21">
        <v>0</v>
      </c>
      <c r="N1672" s="19">
        <f t="shared" si="340"/>
        <v>300</v>
      </c>
      <c r="O1672" s="20">
        <v>1</v>
      </c>
      <c r="P1672" s="20">
        <f>IFERROR(VLOOKUP(F1672,Sheet2!$A:$F,4,0),"")</f>
        <v>919.43</v>
      </c>
      <c r="Q1672" s="20">
        <f>IFERROR(VLOOKUP(F1672,Sheet2!$A:$F,5,0),"")</f>
        <v>948.3</v>
      </c>
      <c r="R1672" s="20">
        <f>IFERROR(VLOOKUP(F1672,Sheet2!$A:$F,6,0),"")</f>
        <v>1030.25</v>
      </c>
      <c r="S1672" s="48">
        <f t="shared" si="341"/>
        <v>275829</v>
      </c>
      <c r="T1672" s="48">
        <f t="shared" si="342"/>
        <v>0</v>
      </c>
      <c r="U1672" s="48">
        <f t="shared" si="343"/>
        <v>0</v>
      </c>
      <c r="V1672" s="48">
        <f t="shared" si="344"/>
        <v>275829</v>
      </c>
      <c r="W1672" s="48">
        <f t="shared" si="345"/>
        <v>144450</v>
      </c>
      <c r="X1672" s="48">
        <f t="shared" si="346"/>
        <v>2025</v>
      </c>
      <c r="Y1672" s="48">
        <f t="shared" si="347"/>
        <v>4223.04</v>
      </c>
      <c r="Z1672" s="48">
        <f t="shared" si="348"/>
        <v>422.30400000000003</v>
      </c>
      <c r="AA1672" s="48">
        <f t="shared" si="349"/>
        <v>4269.4934400000002</v>
      </c>
      <c r="AB1672" s="42">
        <f t="shared" si="350"/>
        <v>431218.83743999997</v>
      </c>
    </row>
    <row r="1673" spans="1:28" x14ac:dyDescent="0.25">
      <c r="A1673" s="41">
        <v>45436</v>
      </c>
      <c r="B1673" s="44" t="str">
        <f t="shared" si="339"/>
        <v>May</v>
      </c>
      <c r="C1673" s="16" t="s">
        <v>44</v>
      </c>
      <c r="D1673" s="16"/>
      <c r="E1673" s="16" t="s">
        <v>176</v>
      </c>
      <c r="F1673" s="16" t="s">
        <v>216</v>
      </c>
      <c r="G1673" s="20" t="str">
        <f>IFERROR(VLOOKUP(F1673,Sheet2!A:F,2,0),"")</f>
        <v>Jugni Saunfi</v>
      </c>
      <c r="H1673" s="44">
        <f>IFERROR(VLOOKUP(F1673,Sheet2!A:G,7,0),"")</f>
        <v>50</v>
      </c>
      <c r="I1673" s="56">
        <f t="shared" si="351"/>
        <v>450</v>
      </c>
      <c r="J1673" s="17">
        <v>247</v>
      </c>
      <c r="K1673" s="21">
        <v>0</v>
      </c>
      <c r="L1673" s="21">
        <v>0</v>
      </c>
      <c r="M1673" s="21">
        <v>100</v>
      </c>
      <c r="N1673" s="19">
        <f t="shared" si="340"/>
        <v>100</v>
      </c>
      <c r="O1673" s="20">
        <v>1</v>
      </c>
      <c r="P1673" s="20">
        <f>IFERROR(VLOOKUP(F1673,Sheet2!$A:$F,4,0),"")</f>
        <v>919.43</v>
      </c>
      <c r="Q1673" s="20">
        <f>IFERROR(VLOOKUP(F1673,Sheet2!$A:$F,5,0),"")</f>
        <v>948.3</v>
      </c>
      <c r="R1673" s="20">
        <f>IFERROR(VLOOKUP(F1673,Sheet2!$A:$F,6,0),"")</f>
        <v>1030.25</v>
      </c>
      <c r="S1673" s="48">
        <f t="shared" si="341"/>
        <v>0</v>
      </c>
      <c r="T1673" s="48">
        <f t="shared" si="342"/>
        <v>0</v>
      </c>
      <c r="U1673" s="48">
        <f t="shared" si="343"/>
        <v>103025</v>
      </c>
      <c r="V1673" s="48">
        <f t="shared" si="344"/>
        <v>103025</v>
      </c>
      <c r="W1673" s="48">
        <f t="shared" si="345"/>
        <v>48150</v>
      </c>
      <c r="X1673" s="48">
        <f t="shared" si="346"/>
        <v>675</v>
      </c>
      <c r="Y1673" s="48">
        <f t="shared" si="347"/>
        <v>1518.5</v>
      </c>
      <c r="Z1673" s="48">
        <f t="shared" si="348"/>
        <v>151.85</v>
      </c>
      <c r="AA1673" s="48">
        <f t="shared" si="349"/>
        <v>1535.2035000000001</v>
      </c>
      <c r="AB1673" s="42">
        <f t="shared" si="350"/>
        <v>155055.55350000001</v>
      </c>
    </row>
    <row r="1674" spans="1:28" x14ac:dyDescent="0.25">
      <c r="A1674" s="41">
        <v>45436</v>
      </c>
      <c r="B1674" s="44" t="str">
        <f t="shared" si="339"/>
        <v>May</v>
      </c>
      <c r="C1674" s="16" t="s">
        <v>44</v>
      </c>
      <c r="D1674" s="16"/>
      <c r="E1674" s="16" t="s">
        <v>177</v>
      </c>
      <c r="F1674" s="16" t="s">
        <v>216</v>
      </c>
      <c r="G1674" s="20" t="str">
        <f>IFERROR(VLOOKUP(F1674,Sheet2!A:F,2,0),"")</f>
        <v>Jugni Saunfi</v>
      </c>
      <c r="H1674" s="44">
        <f>IFERROR(VLOOKUP(F1674,Sheet2!A:G,7,0),"")</f>
        <v>50</v>
      </c>
      <c r="I1674" s="56">
        <f t="shared" si="351"/>
        <v>1575</v>
      </c>
      <c r="J1674" s="17">
        <v>248</v>
      </c>
      <c r="K1674" s="21">
        <v>150</v>
      </c>
      <c r="L1674" s="21">
        <v>150</v>
      </c>
      <c r="M1674" s="21">
        <v>50</v>
      </c>
      <c r="N1674" s="19">
        <f t="shared" si="340"/>
        <v>350</v>
      </c>
      <c r="O1674" s="20">
        <v>1</v>
      </c>
      <c r="P1674" s="20">
        <f>IFERROR(VLOOKUP(F1674,Sheet2!$A:$F,4,0),"")</f>
        <v>919.43</v>
      </c>
      <c r="Q1674" s="20">
        <f>IFERROR(VLOOKUP(F1674,Sheet2!$A:$F,5,0),"")</f>
        <v>948.3</v>
      </c>
      <c r="R1674" s="20">
        <f>IFERROR(VLOOKUP(F1674,Sheet2!$A:$F,6,0),"")</f>
        <v>1030.25</v>
      </c>
      <c r="S1674" s="48">
        <f t="shared" si="341"/>
        <v>137914.5</v>
      </c>
      <c r="T1674" s="48">
        <f t="shared" si="342"/>
        <v>142245</v>
      </c>
      <c r="U1674" s="48">
        <f t="shared" si="343"/>
        <v>51512.5</v>
      </c>
      <c r="V1674" s="48">
        <f t="shared" si="344"/>
        <v>331672</v>
      </c>
      <c r="W1674" s="48">
        <f t="shared" si="345"/>
        <v>168525</v>
      </c>
      <c r="X1674" s="48">
        <f t="shared" si="346"/>
        <v>2362.5</v>
      </c>
      <c r="Y1674" s="48">
        <f t="shared" si="347"/>
        <v>5025.5950000000003</v>
      </c>
      <c r="Z1674" s="48">
        <f t="shared" si="348"/>
        <v>502.55950000000007</v>
      </c>
      <c r="AA1674" s="48">
        <f t="shared" si="349"/>
        <v>5080.8765449999992</v>
      </c>
      <c r="AB1674" s="42">
        <f t="shared" si="350"/>
        <v>513168.53104499995</v>
      </c>
    </row>
    <row r="1675" spans="1:28" x14ac:dyDescent="0.25">
      <c r="A1675" s="41">
        <v>45436</v>
      </c>
      <c r="B1675" s="44" t="str">
        <f t="shared" si="339"/>
        <v>May</v>
      </c>
      <c r="C1675" s="16" t="s">
        <v>44</v>
      </c>
      <c r="D1675" s="16"/>
      <c r="E1675" s="16" t="s">
        <v>177</v>
      </c>
      <c r="F1675" s="16" t="s">
        <v>216</v>
      </c>
      <c r="G1675" s="20" t="str">
        <f>IFERROR(VLOOKUP(F1675,Sheet2!A:F,2,0),"")</f>
        <v>Jugni Saunfi</v>
      </c>
      <c r="H1675" s="44">
        <f>IFERROR(VLOOKUP(F1675,Sheet2!A:G,7,0),"")</f>
        <v>50</v>
      </c>
      <c r="I1675" s="56">
        <f t="shared" si="351"/>
        <v>1575</v>
      </c>
      <c r="J1675" s="17">
        <v>249</v>
      </c>
      <c r="K1675" s="21">
        <v>150</v>
      </c>
      <c r="L1675" s="21">
        <v>150</v>
      </c>
      <c r="M1675" s="21">
        <v>50</v>
      </c>
      <c r="N1675" s="19">
        <f t="shared" si="340"/>
        <v>350</v>
      </c>
      <c r="O1675" s="20">
        <v>1</v>
      </c>
      <c r="P1675" s="20">
        <f>IFERROR(VLOOKUP(F1675,Sheet2!$A:$F,4,0),"")</f>
        <v>919.43</v>
      </c>
      <c r="Q1675" s="20">
        <f>IFERROR(VLOOKUP(F1675,Sheet2!$A:$F,5,0),"")</f>
        <v>948.3</v>
      </c>
      <c r="R1675" s="20">
        <f>IFERROR(VLOOKUP(F1675,Sheet2!$A:$F,6,0),"")</f>
        <v>1030.25</v>
      </c>
      <c r="S1675" s="48">
        <f t="shared" si="341"/>
        <v>137914.5</v>
      </c>
      <c r="T1675" s="48">
        <f t="shared" si="342"/>
        <v>142245</v>
      </c>
      <c r="U1675" s="48">
        <f t="shared" si="343"/>
        <v>51512.5</v>
      </c>
      <c r="V1675" s="48">
        <f t="shared" si="344"/>
        <v>331672</v>
      </c>
      <c r="W1675" s="48">
        <f t="shared" si="345"/>
        <v>168525</v>
      </c>
      <c r="X1675" s="48">
        <f t="shared" si="346"/>
        <v>2362.5</v>
      </c>
      <c r="Y1675" s="48">
        <f t="shared" si="347"/>
        <v>5025.5950000000003</v>
      </c>
      <c r="Z1675" s="48">
        <f t="shared" si="348"/>
        <v>502.55950000000007</v>
      </c>
      <c r="AA1675" s="48">
        <f t="shared" si="349"/>
        <v>5080.8765449999992</v>
      </c>
      <c r="AB1675" s="42">
        <f t="shared" si="350"/>
        <v>513168.53104499995</v>
      </c>
    </row>
    <row r="1676" spans="1:28" x14ac:dyDescent="0.25">
      <c r="A1676" s="41">
        <v>45436</v>
      </c>
      <c r="B1676" s="44" t="str">
        <f t="shared" si="339"/>
        <v>May</v>
      </c>
      <c r="C1676" s="16" t="s">
        <v>44</v>
      </c>
      <c r="D1676" s="16"/>
      <c r="E1676" s="16" t="s">
        <v>46</v>
      </c>
      <c r="F1676" s="16" t="s">
        <v>216</v>
      </c>
      <c r="G1676" s="20" t="str">
        <f>IFERROR(VLOOKUP(F1676,Sheet2!A:F,2,0),"")</f>
        <v>Jugni Saunfi</v>
      </c>
      <c r="H1676" s="44">
        <f>IFERROR(VLOOKUP(F1676,Sheet2!A:G,7,0),"")</f>
        <v>50</v>
      </c>
      <c r="I1676" s="56">
        <f t="shared" si="351"/>
        <v>3600</v>
      </c>
      <c r="J1676" s="17">
        <v>250</v>
      </c>
      <c r="K1676" s="21">
        <v>400</v>
      </c>
      <c r="L1676" s="21">
        <v>300</v>
      </c>
      <c r="M1676" s="21">
        <v>100</v>
      </c>
      <c r="N1676" s="19">
        <f t="shared" si="340"/>
        <v>800</v>
      </c>
      <c r="O1676" s="20">
        <v>1</v>
      </c>
      <c r="P1676" s="20">
        <f>IFERROR(VLOOKUP(F1676,Sheet2!$A:$F,4,0),"")</f>
        <v>919.43</v>
      </c>
      <c r="Q1676" s="20">
        <f>IFERROR(VLOOKUP(F1676,Sheet2!$A:$F,5,0),"")</f>
        <v>948.3</v>
      </c>
      <c r="R1676" s="20">
        <f>IFERROR(VLOOKUP(F1676,Sheet2!$A:$F,6,0),"")</f>
        <v>1030.25</v>
      </c>
      <c r="S1676" s="48">
        <f t="shared" si="341"/>
        <v>367772</v>
      </c>
      <c r="T1676" s="48">
        <f t="shared" si="342"/>
        <v>284490</v>
      </c>
      <c r="U1676" s="48">
        <f t="shared" si="343"/>
        <v>103025</v>
      </c>
      <c r="V1676" s="48">
        <f t="shared" si="344"/>
        <v>755287</v>
      </c>
      <c r="W1676" s="48">
        <f t="shared" si="345"/>
        <v>385200</v>
      </c>
      <c r="X1676" s="48">
        <f t="shared" si="346"/>
        <v>5400</v>
      </c>
      <c r="Y1676" s="48">
        <f t="shared" si="347"/>
        <v>11458.87</v>
      </c>
      <c r="Z1676" s="48">
        <f t="shared" si="348"/>
        <v>1145.8870000000002</v>
      </c>
      <c r="AA1676" s="48">
        <f t="shared" si="349"/>
        <v>11584.917570000003</v>
      </c>
      <c r="AB1676" s="42">
        <f t="shared" si="350"/>
        <v>1170076.6745700003</v>
      </c>
    </row>
    <row r="1677" spans="1:28" x14ac:dyDescent="0.25">
      <c r="A1677" s="41">
        <v>45436</v>
      </c>
      <c r="B1677" s="44" t="str">
        <f t="shared" si="339"/>
        <v>May</v>
      </c>
      <c r="C1677" s="16" t="s">
        <v>44</v>
      </c>
      <c r="D1677" s="16"/>
      <c r="E1677" s="16" t="s">
        <v>46</v>
      </c>
      <c r="F1677" s="16" t="s">
        <v>223</v>
      </c>
      <c r="G1677" s="20" t="str">
        <f>IFERROR(VLOOKUP(F1677,Sheet2!A:F,2,0),"")</f>
        <v>Jalwa Mota Santra</v>
      </c>
      <c r="H1677" s="44">
        <f>IFERROR(VLOOKUP(F1677,Sheet2!A:G,7,0),"")</f>
        <v>50</v>
      </c>
      <c r="I1677" s="56">
        <f t="shared" si="351"/>
        <v>2700</v>
      </c>
      <c r="J1677" s="17">
        <v>251</v>
      </c>
      <c r="K1677" s="21">
        <v>300</v>
      </c>
      <c r="L1677" s="21">
        <v>200</v>
      </c>
      <c r="M1677" s="21">
        <v>100</v>
      </c>
      <c r="N1677" s="19">
        <f t="shared" si="340"/>
        <v>600</v>
      </c>
      <c r="O1677" s="20">
        <v>1</v>
      </c>
      <c r="P1677" s="20">
        <f>IFERROR(VLOOKUP(F1677,Sheet2!$A:$F,4,0),"")</f>
        <v>919.43</v>
      </c>
      <c r="Q1677" s="20">
        <f>IFERROR(VLOOKUP(F1677,Sheet2!$A:$F,5,0),"")</f>
        <v>948.3</v>
      </c>
      <c r="R1677" s="20">
        <f>IFERROR(VLOOKUP(F1677,Sheet2!$A:$F,6,0),"")</f>
        <v>1030.25</v>
      </c>
      <c r="S1677" s="48">
        <f t="shared" si="341"/>
        <v>275829</v>
      </c>
      <c r="T1677" s="48">
        <f t="shared" si="342"/>
        <v>189660</v>
      </c>
      <c r="U1677" s="48">
        <f t="shared" si="343"/>
        <v>103025</v>
      </c>
      <c r="V1677" s="48">
        <f t="shared" si="344"/>
        <v>568514</v>
      </c>
      <c r="W1677" s="48">
        <f t="shared" si="345"/>
        <v>288900</v>
      </c>
      <c r="X1677" s="48">
        <f t="shared" si="346"/>
        <v>4050</v>
      </c>
      <c r="Y1677" s="48">
        <f t="shared" si="347"/>
        <v>8614.64</v>
      </c>
      <c r="Z1677" s="48">
        <f t="shared" si="348"/>
        <v>861.46399999999994</v>
      </c>
      <c r="AA1677" s="48">
        <f t="shared" si="349"/>
        <v>8709.4010400000006</v>
      </c>
      <c r="AB1677" s="42">
        <f t="shared" si="350"/>
        <v>879649.50504000008</v>
      </c>
    </row>
    <row r="1678" spans="1:28" x14ac:dyDescent="0.25">
      <c r="A1678" s="41">
        <v>45437</v>
      </c>
      <c r="B1678" s="44" t="str">
        <f t="shared" si="339"/>
        <v>May</v>
      </c>
      <c r="C1678" s="16" t="s">
        <v>59</v>
      </c>
      <c r="D1678" s="16"/>
      <c r="E1678" s="16" t="s">
        <v>98</v>
      </c>
      <c r="F1678" s="16" t="s">
        <v>213</v>
      </c>
      <c r="G1678" s="20" t="str">
        <f>IFERROR(VLOOKUP(F1678,Sheet2!A:F,2,0),"")</f>
        <v>Malwa</v>
      </c>
      <c r="H1678" s="44">
        <f>IFERROR(VLOOKUP(F1678,Sheet2!A:G,7,0),"")</f>
        <v>50</v>
      </c>
      <c r="I1678" s="56">
        <f t="shared" si="351"/>
        <v>1350</v>
      </c>
      <c r="J1678" s="17">
        <v>214</v>
      </c>
      <c r="K1678" s="21">
        <v>300</v>
      </c>
      <c r="L1678" s="21">
        <v>0</v>
      </c>
      <c r="M1678" s="21">
        <v>0</v>
      </c>
      <c r="N1678" s="19">
        <f t="shared" si="340"/>
        <v>300</v>
      </c>
      <c r="O1678" s="20">
        <v>1</v>
      </c>
      <c r="P1678" s="20">
        <f>IFERROR(VLOOKUP(F1678,Sheet2!$A:$F,4,0),"")</f>
        <v>919.43</v>
      </c>
      <c r="Q1678" s="20">
        <f>IFERROR(VLOOKUP(F1678,Sheet2!$A:$F,5,0),"")</f>
        <v>948.3</v>
      </c>
      <c r="R1678" s="20">
        <f>IFERROR(VLOOKUP(F1678,Sheet2!$A:$F,6,0),"")</f>
        <v>1030.25</v>
      </c>
      <c r="S1678" s="48">
        <f t="shared" si="341"/>
        <v>275829</v>
      </c>
      <c r="T1678" s="48">
        <f t="shared" si="342"/>
        <v>0</v>
      </c>
      <c r="U1678" s="48">
        <f t="shared" si="343"/>
        <v>0</v>
      </c>
      <c r="V1678" s="48">
        <f t="shared" si="344"/>
        <v>275829</v>
      </c>
      <c r="W1678" s="48">
        <f t="shared" si="345"/>
        <v>144450</v>
      </c>
      <c r="X1678" s="48">
        <f t="shared" si="346"/>
        <v>2025</v>
      </c>
      <c r="Y1678" s="48">
        <f t="shared" si="347"/>
        <v>4223.04</v>
      </c>
      <c r="Z1678" s="48">
        <f t="shared" si="348"/>
        <v>422.30400000000003</v>
      </c>
      <c r="AA1678" s="48">
        <f t="shared" si="349"/>
        <v>4269.4934400000002</v>
      </c>
      <c r="AB1678" s="42">
        <f t="shared" si="350"/>
        <v>431218.83743999997</v>
      </c>
    </row>
    <row r="1679" spans="1:28" x14ac:dyDescent="0.25">
      <c r="A1679" s="41">
        <v>45437</v>
      </c>
      <c r="B1679" s="44" t="str">
        <f t="shared" si="339"/>
        <v>May</v>
      </c>
      <c r="C1679" s="16" t="s">
        <v>59</v>
      </c>
      <c r="D1679" s="16"/>
      <c r="E1679" s="16" t="s">
        <v>98</v>
      </c>
      <c r="F1679" s="16" t="s">
        <v>213</v>
      </c>
      <c r="G1679" s="20" t="str">
        <f>IFERROR(VLOOKUP(F1679,Sheet2!A:F,2,0),"")</f>
        <v>Malwa</v>
      </c>
      <c r="H1679" s="44">
        <f>IFERROR(VLOOKUP(F1679,Sheet2!A:G,7,0),"")</f>
        <v>50</v>
      </c>
      <c r="I1679" s="56">
        <f t="shared" si="351"/>
        <v>900</v>
      </c>
      <c r="J1679" s="17">
        <v>215</v>
      </c>
      <c r="K1679" s="21">
        <v>0</v>
      </c>
      <c r="L1679" s="21">
        <v>200</v>
      </c>
      <c r="M1679" s="21">
        <v>0</v>
      </c>
      <c r="N1679" s="19">
        <f t="shared" si="340"/>
        <v>200</v>
      </c>
      <c r="O1679" s="20">
        <v>1</v>
      </c>
      <c r="P1679" s="20">
        <f>IFERROR(VLOOKUP(F1679,Sheet2!$A:$F,4,0),"")</f>
        <v>919.43</v>
      </c>
      <c r="Q1679" s="20">
        <f>IFERROR(VLOOKUP(F1679,Sheet2!$A:$F,5,0),"")</f>
        <v>948.3</v>
      </c>
      <c r="R1679" s="20">
        <f>IFERROR(VLOOKUP(F1679,Sheet2!$A:$F,6,0),"")</f>
        <v>1030.25</v>
      </c>
      <c r="S1679" s="48">
        <f t="shared" si="341"/>
        <v>0</v>
      </c>
      <c r="T1679" s="48">
        <f t="shared" si="342"/>
        <v>189660</v>
      </c>
      <c r="U1679" s="48">
        <f t="shared" si="343"/>
        <v>0</v>
      </c>
      <c r="V1679" s="48">
        <f t="shared" si="344"/>
        <v>189660</v>
      </c>
      <c r="W1679" s="48">
        <f t="shared" si="345"/>
        <v>96300</v>
      </c>
      <c r="X1679" s="48">
        <f t="shared" si="346"/>
        <v>1350</v>
      </c>
      <c r="Y1679" s="48">
        <f t="shared" si="347"/>
        <v>2873.1</v>
      </c>
      <c r="Z1679" s="48">
        <f t="shared" si="348"/>
        <v>287.31</v>
      </c>
      <c r="AA1679" s="48">
        <f t="shared" si="349"/>
        <v>2904.7040999999999</v>
      </c>
      <c r="AB1679" s="42">
        <f t="shared" si="350"/>
        <v>293375.11409999995</v>
      </c>
    </row>
    <row r="1680" spans="1:28" x14ac:dyDescent="0.25">
      <c r="A1680" s="41">
        <v>45437</v>
      </c>
      <c r="B1680" s="44" t="str">
        <f t="shared" si="339"/>
        <v>May</v>
      </c>
      <c r="C1680" s="16" t="s">
        <v>59</v>
      </c>
      <c r="D1680" s="16"/>
      <c r="E1680" s="16" t="s">
        <v>98</v>
      </c>
      <c r="F1680" s="16" t="s">
        <v>213</v>
      </c>
      <c r="G1680" s="20" t="str">
        <f>IFERROR(VLOOKUP(F1680,Sheet2!A:F,2,0),"")</f>
        <v>Malwa</v>
      </c>
      <c r="H1680" s="44">
        <f>IFERROR(VLOOKUP(F1680,Sheet2!A:G,7,0),"")</f>
        <v>50</v>
      </c>
      <c r="I1680" s="56">
        <f t="shared" si="351"/>
        <v>1350</v>
      </c>
      <c r="J1680" s="17">
        <v>216</v>
      </c>
      <c r="K1680" s="21">
        <v>0</v>
      </c>
      <c r="L1680" s="21">
        <v>0</v>
      </c>
      <c r="M1680" s="21">
        <v>300</v>
      </c>
      <c r="N1680" s="19">
        <f t="shared" si="340"/>
        <v>300</v>
      </c>
      <c r="O1680" s="20">
        <v>1</v>
      </c>
      <c r="P1680" s="20">
        <f>IFERROR(VLOOKUP(F1680,Sheet2!$A:$F,4,0),"")</f>
        <v>919.43</v>
      </c>
      <c r="Q1680" s="20">
        <f>IFERROR(VLOOKUP(F1680,Sheet2!$A:$F,5,0),"")</f>
        <v>948.3</v>
      </c>
      <c r="R1680" s="20">
        <f>IFERROR(VLOOKUP(F1680,Sheet2!$A:$F,6,0),"")</f>
        <v>1030.25</v>
      </c>
      <c r="S1680" s="48">
        <f t="shared" si="341"/>
        <v>0</v>
      </c>
      <c r="T1680" s="48">
        <f t="shared" si="342"/>
        <v>0</v>
      </c>
      <c r="U1680" s="48">
        <f t="shared" si="343"/>
        <v>309075</v>
      </c>
      <c r="V1680" s="48">
        <f t="shared" si="344"/>
        <v>309075</v>
      </c>
      <c r="W1680" s="48">
        <f t="shared" si="345"/>
        <v>144450</v>
      </c>
      <c r="X1680" s="48">
        <f t="shared" si="346"/>
        <v>2025</v>
      </c>
      <c r="Y1680" s="48">
        <f t="shared" si="347"/>
        <v>4555.5</v>
      </c>
      <c r="Z1680" s="48">
        <f t="shared" si="348"/>
        <v>455.55</v>
      </c>
      <c r="AA1680" s="48">
        <f t="shared" si="349"/>
        <v>4605.6104999999998</v>
      </c>
      <c r="AB1680" s="42">
        <f t="shared" si="350"/>
        <v>465166.6605</v>
      </c>
    </row>
    <row r="1681" spans="1:28" x14ac:dyDescent="0.25">
      <c r="A1681" s="41">
        <v>45437</v>
      </c>
      <c r="B1681" s="44" t="str">
        <f t="shared" si="339"/>
        <v>May</v>
      </c>
      <c r="C1681" s="16" t="s">
        <v>59</v>
      </c>
      <c r="D1681" s="16"/>
      <c r="E1681" s="16" t="s">
        <v>98</v>
      </c>
      <c r="F1681" s="16" t="s">
        <v>221</v>
      </c>
      <c r="G1681" s="20" t="str">
        <f>IFERROR(VLOOKUP(F1681,Sheet2!A:F,2,0),"")</f>
        <v>Jugni Apple Vodka</v>
      </c>
      <c r="H1681" s="44">
        <f>IFERROR(VLOOKUP(F1681,Sheet2!A:G,7,0),"")</f>
        <v>50</v>
      </c>
      <c r="I1681" s="56">
        <f t="shared" si="351"/>
        <v>1350</v>
      </c>
      <c r="J1681" s="17">
        <v>217</v>
      </c>
      <c r="K1681" s="21">
        <v>300</v>
      </c>
      <c r="L1681" s="21">
        <v>0</v>
      </c>
      <c r="M1681" s="21">
        <v>0</v>
      </c>
      <c r="N1681" s="19">
        <f t="shared" si="340"/>
        <v>300</v>
      </c>
      <c r="O1681" s="20">
        <v>1</v>
      </c>
      <c r="P1681" s="20">
        <f>IFERROR(VLOOKUP(F1681,Sheet2!$A:$F,4,0),"")</f>
        <v>919.43</v>
      </c>
      <c r="Q1681" s="20">
        <f>IFERROR(VLOOKUP(F1681,Sheet2!$A:$F,5,0),"")</f>
        <v>948.3</v>
      </c>
      <c r="R1681" s="20">
        <f>IFERROR(VLOOKUP(F1681,Sheet2!$A:$F,6,0),"")</f>
        <v>1030.25</v>
      </c>
      <c r="S1681" s="48">
        <f t="shared" si="341"/>
        <v>275829</v>
      </c>
      <c r="T1681" s="48">
        <f t="shared" si="342"/>
        <v>0</v>
      </c>
      <c r="U1681" s="48">
        <f t="shared" si="343"/>
        <v>0</v>
      </c>
      <c r="V1681" s="48">
        <f t="shared" si="344"/>
        <v>275829</v>
      </c>
      <c r="W1681" s="48">
        <f t="shared" si="345"/>
        <v>144450</v>
      </c>
      <c r="X1681" s="48">
        <f t="shared" si="346"/>
        <v>2025</v>
      </c>
      <c r="Y1681" s="48">
        <f t="shared" si="347"/>
        <v>4223.04</v>
      </c>
      <c r="Z1681" s="48">
        <f t="shared" si="348"/>
        <v>422.30400000000003</v>
      </c>
      <c r="AA1681" s="48">
        <f t="shared" si="349"/>
        <v>4269.4934400000002</v>
      </c>
      <c r="AB1681" s="42">
        <f t="shared" si="350"/>
        <v>431218.83743999997</v>
      </c>
    </row>
    <row r="1682" spans="1:28" x14ac:dyDescent="0.25">
      <c r="A1682" s="41">
        <v>45437</v>
      </c>
      <c r="B1682" s="44" t="str">
        <f t="shared" si="339"/>
        <v>May</v>
      </c>
      <c r="C1682" s="16" t="s">
        <v>59</v>
      </c>
      <c r="D1682" s="16"/>
      <c r="E1682" s="16" t="s">
        <v>98</v>
      </c>
      <c r="F1682" s="16" t="s">
        <v>221</v>
      </c>
      <c r="G1682" s="20" t="str">
        <f>IFERROR(VLOOKUP(F1682,Sheet2!A:F,2,0),"")</f>
        <v>Jugni Apple Vodka</v>
      </c>
      <c r="H1682" s="44">
        <f>IFERROR(VLOOKUP(F1682,Sheet2!A:G,7,0),"")</f>
        <v>50</v>
      </c>
      <c r="I1682" s="56">
        <f t="shared" si="351"/>
        <v>1350</v>
      </c>
      <c r="J1682" s="17">
        <v>218</v>
      </c>
      <c r="K1682" s="21">
        <v>0</v>
      </c>
      <c r="L1682" s="21">
        <v>250</v>
      </c>
      <c r="M1682" s="21">
        <v>50</v>
      </c>
      <c r="N1682" s="19">
        <f t="shared" si="340"/>
        <v>300</v>
      </c>
      <c r="O1682" s="20">
        <v>1</v>
      </c>
      <c r="P1682" s="20">
        <f>IFERROR(VLOOKUP(F1682,Sheet2!$A:$F,4,0),"")</f>
        <v>919.43</v>
      </c>
      <c r="Q1682" s="20">
        <f>IFERROR(VLOOKUP(F1682,Sheet2!$A:$F,5,0),"")</f>
        <v>948.3</v>
      </c>
      <c r="R1682" s="20">
        <f>IFERROR(VLOOKUP(F1682,Sheet2!$A:$F,6,0),"")</f>
        <v>1030.25</v>
      </c>
      <c r="S1682" s="48">
        <f t="shared" si="341"/>
        <v>0</v>
      </c>
      <c r="T1682" s="48">
        <f t="shared" si="342"/>
        <v>237075</v>
      </c>
      <c r="U1682" s="48">
        <f t="shared" si="343"/>
        <v>51512.5</v>
      </c>
      <c r="V1682" s="48">
        <f t="shared" si="344"/>
        <v>288587.5</v>
      </c>
      <c r="W1682" s="48">
        <f t="shared" si="345"/>
        <v>144450</v>
      </c>
      <c r="X1682" s="48">
        <f t="shared" si="346"/>
        <v>2025</v>
      </c>
      <c r="Y1682" s="48">
        <f t="shared" si="347"/>
        <v>4350.625</v>
      </c>
      <c r="Z1682" s="48">
        <f t="shared" si="348"/>
        <v>435.0625</v>
      </c>
      <c r="AA1682" s="48">
        <f t="shared" si="349"/>
        <v>4398.4818750000004</v>
      </c>
      <c r="AB1682" s="42">
        <f t="shared" si="350"/>
        <v>444246.669375</v>
      </c>
    </row>
    <row r="1683" spans="1:28" x14ac:dyDescent="0.25">
      <c r="A1683" s="41">
        <v>45437</v>
      </c>
      <c r="B1683" s="44" t="str">
        <f t="shared" si="339"/>
        <v>May</v>
      </c>
      <c r="C1683" s="16" t="s">
        <v>59</v>
      </c>
      <c r="D1683" s="16"/>
      <c r="E1683" s="16" t="s">
        <v>32</v>
      </c>
      <c r="F1683" s="16" t="s">
        <v>221</v>
      </c>
      <c r="G1683" s="20" t="str">
        <f>IFERROR(VLOOKUP(F1683,Sheet2!A:F,2,0),"")</f>
        <v>Jugni Apple Vodka</v>
      </c>
      <c r="H1683" s="44">
        <f>IFERROR(VLOOKUP(F1683,Sheet2!A:G,7,0),"")</f>
        <v>50</v>
      </c>
      <c r="I1683" s="56">
        <f t="shared" si="351"/>
        <v>1350</v>
      </c>
      <c r="J1683" s="17">
        <v>219</v>
      </c>
      <c r="K1683" s="21">
        <v>300</v>
      </c>
      <c r="L1683" s="21">
        <v>0</v>
      </c>
      <c r="M1683" s="21">
        <v>0</v>
      </c>
      <c r="N1683" s="19">
        <f t="shared" si="340"/>
        <v>300</v>
      </c>
      <c r="O1683" s="20">
        <v>1</v>
      </c>
      <c r="P1683" s="20">
        <f>IFERROR(VLOOKUP(F1683,Sheet2!$A:$F,4,0),"")</f>
        <v>919.43</v>
      </c>
      <c r="Q1683" s="20">
        <f>IFERROR(VLOOKUP(F1683,Sheet2!$A:$F,5,0),"")</f>
        <v>948.3</v>
      </c>
      <c r="R1683" s="20">
        <f>IFERROR(VLOOKUP(F1683,Sheet2!$A:$F,6,0),"")</f>
        <v>1030.25</v>
      </c>
      <c r="S1683" s="48">
        <f t="shared" si="341"/>
        <v>275829</v>
      </c>
      <c r="T1683" s="48">
        <f t="shared" si="342"/>
        <v>0</v>
      </c>
      <c r="U1683" s="48">
        <f t="shared" si="343"/>
        <v>0</v>
      </c>
      <c r="V1683" s="48">
        <f t="shared" si="344"/>
        <v>275829</v>
      </c>
      <c r="W1683" s="48">
        <f t="shared" si="345"/>
        <v>144450</v>
      </c>
      <c r="X1683" s="48">
        <f t="shared" si="346"/>
        <v>2025</v>
      </c>
      <c r="Y1683" s="48">
        <f t="shared" si="347"/>
        <v>4223.04</v>
      </c>
      <c r="Z1683" s="48">
        <f t="shared" si="348"/>
        <v>422.30400000000003</v>
      </c>
      <c r="AA1683" s="48">
        <f t="shared" si="349"/>
        <v>4269.4934400000002</v>
      </c>
      <c r="AB1683" s="42">
        <f t="shared" si="350"/>
        <v>431218.83743999997</v>
      </c>
    </row>
    <row r="1684" spans="1:28" x14ac:dyDescent="0.25">
      <c r="A1684" s="41">
        <v>45437</v>
      </c>
      <c r="B1684" s="44" t="str">
        <f t="shared" si="339"/>
        <v>May</v>
      </c>
      <c r="C1684" s="16" t="s">
        <v>59</v>
      </c>
      <c r="D1684" s="16"/>
      <c r="E1684" s="16" t="s">
        <v>32</v>
      </c>
      <c r="F1684" s="16" t="s">
        <v>221</v>
      </c>
      <c r="G1684" s="20" t="str">
        <f>IFERROR(VLOOKUP(F1684,Sheet2!A:F,2,0),"")</f>
        <v>Jugni Apple Vodka</v>
      </c>
      <c r="H1684" s="44">
        <f>IFERROR(VLOOKUP(F1684,Sheet2!A:G,7,0),"")</f>
        <v>50</v>
      </c>
      <c r="I1684" s="56">
        <f t="shared" si="351"/>
        <v>1350</v>
      </c>
      <c r="J1684" s="17">
        <v>220</v>
      </c>
      <c r="K1684" s="21">
        <v>300</v>
      </c>
      <c r="L1684" s="21">
        <v>0</v>
      </c>
      <c r="M1684" s="21">
        <v>0</v>
      </c>
      <c r="N1684" s="19">
        <f t="shared" si="340"/>
        <v>300</v>
      </c>
      <c r="O1684" s="20">
        <v>1</v>
      </c>
      <c r="P1684" s="20">
        <f>IFERROR(VLOOKUP(F1684,Sheet2!$A:$F,4,0),"")</f>
        <v>919.43</v>
      </c>
      <c r="Q1684" s="20">
        <f>IFERROR(VLOOKUP(F1684,Sheet2!$A:$F,5,0),"")</f>
        <v>948.3</v>
      </c>
      <c r="R1684" s="20">
        <f>IFERROR(VLOOKUP(F1684,Sheet2!$A:$F,6,0),"")</f>
        <v>1030.25</v>
      </c>
      <c r="S1684" s="48">
        <f t="shared" si="341"/>
        <v>275829</v>
      </c>
      <c r="T1684" s="48">
        <f t="shared" si="342"/>
        <v>0</v>
      </c>
      <c r="U1684" s="48">
        <f t="shared" si="343"/>
        <v>0</v>
      </c>
      <c r="V1684" s="48">
        <f t="shared" si="344"/>
        <v>275829</v>
      </c>
      <c r="W1684" s="48">
        <f t="shared" si="345"/>
        <v>144450</v>
      </c>
      <c r="X1684" s="48">
        <f t="shared" si="346"/>
        <v>2025</v>
      </c>
      <c r="Y1684" s="48">
        <f t="shared" si="347"/>
        <v>4223.04</v>
      </c>
      <c r="Z1684" s="48">
        <f t="shared" si="348"/>
        <v>422.30400000000003</v>
      </c>
      <c r="AA1684" s="48">
        <f t="shared" si="349"/>
        <v>4269.4934400000002</v>
      </c>
      <c r="AB1684" s="42">
        <f t="shared" si="350"/>
        <v>431218.83743999997</v>
      </c>
    </row>
    <row r="1685" spans="1:28" x14ac:dyDescent="0.25">
      <c r="A1685" s="41">
        <v>45437</v>
      </c>
      <c r="B1685" s="44" t="str">
        <f t="shared" si="339"/>
        <v>May</v>
      </c>
      <c r="C1685" s="16" t="s">
        <v>59</v>
      </c>
      <c r="D1685" s="16"/>
      <c r="E1685" s="16" t="s">
        <v>32</v>
      </c>
      <c r="F1685" s="16" t="s">
        <v>221</v>
      </c>
      <c r="G1685" s="20" t="str">
        <f>IFERROR(VLOOKUP(F1685,Sheet2!A:F,2,0),"")</f>
        <v>Jugni Apple Vodka</v>
      </c>
      <c r="H1685" s="44">
        <f>IFERROR(VLOOKUP(F1685,Sheet2!A:G,7,0),"")</f>
        <v>50</v>
      </c>
      <c r="I1685" s="56">
        <f t="shared" si="351"/>
        <v>1350</v>
      </c>
      <c r="J1685" s="17">
        <v>221</v>
      </c>
      <c r="K1685" s="21">
        <v>100</v>
      </c>
      <c r="L1685" s="21">
        <v>200</v>
      </c>
      <c r="M1685" s="21">
        <v>0</v>
      </c>
      <c r="N1685" s="19">
        <f t="shared" si="340"/>
        <v>300</v>
      </c>
      <c r="O1685" s="20">
        <v>1</v>
      </c>
      <c r="P1685" s="20">
        <f>IFERROR(VLOOKUP(F1685,Sheet2!$A:$F,4,0),"")</f>
        <v>919.43</v>
      </c>
      <c r="Q1685" s="20">
        <f>IFERROR(VLOOKUP(F1685,Sheet2!$A:$F,5,0),"")</f>
        <v>948.3</v>
      </c>
      <c r="R1685" s="20">
        <f>IFERROR(VLOOKUP(F1685,Sheet2!$A:$F,6,0),"")</f>
        <v>1030.25</v>
      </c>
      <c r="S1685" s="48">
        <f t="shared" si="341"/>
        <v>91943</v>
      </c>
      <c r="T1685" s="48">
        <f t="shared" si="342"/>
        <v>189660</v>
      </c>
      <c r="U1685" s="48">
        <f t="shared" si="343"/>
        <v>0</v>
      </c>
      <c r="V1685" s="48">
        <f t="shared" si="344"/>
        <v>281603</v>
      </c>
      <c r="W1685" s="48">
        <f t="shared" si="345"/>
        <v>144450</v>
      </c>
      <c r="X1685" s="48">
        <f t="shared" si="346"/>
        <v>2025</v>
      </c>
      <c r="Y1685" s="48">
        <f t="shared" si="347"/>
        <v>4280.78</v>
      </c>
      <c r="Z1685" s="48">
        <f t="shared" si="348"/>
        <v>428.07799999999997</v>
      </c>
      <c r="AA1685" s="48">
        <f t="shared" si="349"/>
        <v>4327.8685800000003</v>
      </c>
      <c r="AB1685" s="42">
        <f t="shared" si="350"/>
        <v>437114.72658000002</v>
      </c>
    </row>
    <row r="1686" spans="1:28" x14ac:dyDescent="0.25">
      <c r="A1686" s="41">
        <v>45437</v>
      </c>
      <c r="B1686" s="44" t="str">
        <f t="shared" si="339"/>
        <v>May</v>
      </c>
      <c r="C1686" s="16" t="s">
        <v>59</v>
      </c>
      <c r="D1686" s="16"/>
      <c r="E1686" s="16" t="s">
        <v>32</v>
      </c>
      <c r="F1686" s="16" t="s">
        <v>221</v>
      </c>
      <c r="G1686" s="20" t="str">
        <f>IFERROR(VLOOKUP(F1686,Sheet2!A:F,2,0),"")</f>
        <v>Jugni Apple Vodka</v>
      </c>
      <c r="H1686" s="44">
        <f>IFERROR(VLOOKUP(F1686,Sheet2!A:G,7,0),"")</f>
        <v>50</v>
      </c>
      <c r="I1686" s="56">
        <f t="shared" si="351"/>
        <v>1350</v>
      </c>
      <c r="J1686" s="17">
        <v>222</v>
      </c>
      <c r="K1686" s="21">
        <v>0</v>
      </c>
      <c r="L1686" s="21">
        <v>300</v>
      </c>
      <c r="M1686" s="21">
        <v>0</v>
      </c>
      <c r="N1686" s="19">
        <f t="shared" si="340"/>
        <v>300</v>
      </c>
      <c r="O1686" s="20">
        <v>1</v>
      </c>
      <c r="P1686" s="20">
        <f>IFERROR(VLOOKUP(F1686,Sheet2!$A:$F,4,0),"")</f>
        <v>919.43</v>
      </c>
      <c r="Q1686" s="20">
        <f>IFERROR(VLOOKUP(F1686,Sheet2!$A:$F,5,0),"")</f>
        <v>948.3</v>
      </c>
      <c r="R1686" s="20">
        <f>IFERROR(VLOOKUP(F1686,Sheet2!$A:$F,6,0),"")</f>
        <v>1030.25</v>
      </c>
      <c r="S1686" s="48">
        <f t="shared" si="341"/>
        <v>0</v>
      </c>
      <c r="T1686" s="48">
        <f t="shared" si="342"/>
        <v>284490</v>
      </c>
      <c r="U1686" s="48">
        <f t="shared" si="343"/>
        <v>0</v>
      </c>
      <c r="V1686" s="48">
        <f t="shared" si="344"/>
        <v>284490</v>
      </c>
      <c r="W1686" s="48">
        <f t="shared" si="345"/>
        <v>144450</v>
      </c>
      <c r="X1686" s="48">
        <f t="shared" si="346"/>
        <v>2025</v>
      </c>
      <c r="Y1686" s="48">
        <f t="shared" si="347"/>
        <v>4309.6499999999996</v>
      </c>
      <c r="Z1686" s="48">
        <f t="shared" si="348"/>
        <v>430.96499999999997</v>
      </c>
      <c r="AA1686" s="48">
        <f t="shared" si="349"/>
        <v>4357.0561500000003</v>
      </c>
      <c r="AB1686" s="42">
        <f t="shared" si="350"/>
        <v>440062.67115000007</v>
      </c>
    </row>
    <row r="1687" spans="1:28" x14ac:dyDescent="0.25">
      <c r="A1687" s="41">
        <v>45437</v>
      </c>
      <c r="B1687" s="44" t="str">
        <f t="shared" si="339"/>
        <v>May</v>
      </c>
      <c r="C1687" s="16" t="s">
        <v>59</v>
      </c>
      <c r="D1687" s="16"/>
      <c r="E1687" s="16" t="s">
        <v>32</v>
      </c>
      <c r="F1687" s="16" t="s">
        <v>221</v>
      </c>
      <c r="G1687" s="20" t="str">
        <f>IFERROR(VLOOKUP(F1687,Sheet2!A:F,2,0),"")</f>
        <v>Jugni Apple Vodka</v>
      </c>
      <c r="H1687" s="44">
        <f>IFERROR(VLOOKUP(F1687,Sheet2!A:G,7,0),"")</f>
        <v>50</v>
      </c>
      <c r="I1687" s="56">
        <f t="shared" si="351"/>
        <v>900</v>
      </c>
      <c r="J1687" s="17">
        <v>223</v>
      </c>
      <c r="K1687" s="21">
        <v>0</v>
      </c>
      <c r="L1687" s="21">
        <v>0</v>
      </c>
      <c r="M1687" s="21">
        <v>200</v>
      </c>
      <c r="N1687" s="19">
        <f t="shared" si="340"/>
        <v>200</v>
      </c>
      <c r="O1687" s="20">
        <v>1</v>
      </c>
      <c r="P1687" s="20">
        <f>IFERROR(VLOOKUP(F1687,Sheet2!$A:$F,4,0),"")</f>
        <v>919.43</v>
      </c>
      <c r="Q1687" s="20">
        <f>IFERROR(VLOOKUP(F1687,Sheet2!$A:$F,5,0),"")</f>
        <v>948.3</v>
      </c>
      <c r="R1687" s="20">
        <f>IFERROR(VLOOKUP(F1687,Sheet2!$A:$F,6,0),"")</f>
        <v>1030.25</v>
      </c>
      <c r="S1687" s="48">
        <f t="shared" si="341"/>
        <v>0</v>
      </c>
      <c r="T1687" s="48">
        <f t="shared" si="342"/>
        <v>0</v>
      </c>
      <c r="U1687" s="48">
        <f t="shared" si="343"/>
        <v>206050</v>
      </c>
      <c r="V1687" s="48">
        <f t="shared" si="344"/>
        <v>206050</v>
      </c>
      <c r="W1687" s="48">
        <f t="shared" si="345"/>
        <v>96300</v>
      </c>
      <c r="X1687" s="48">
        <f t="shared" si="346"/>
        <v>1350</v>
      </c>
      <c r="Y1687" s="48">
        <f t="shared" si="347"/>
        <v>3037</v>
      </c>
      <c r="Z1687" s="48">
        <f t="shared" si="348"/>
        <v>303.7</v>
      </c>
      <c r="AA1687" s="48">
        <f t="shared" si="349"/>
        <v>3070.4070000000002</v>
      </c>
      <c r="AB1687" s="42">
        <f t="shared" si="350"/>
        <v>310111.10700000002</v>
      </c>
    </row>
    <row r="1688" spans="1:28" x14ac:dyDescent="0.25">
      <c r="A1688" s="41">
        <v>45438</v>
      </c>
      <c r="B1688" s="44" t="str">
        <f t="shared" si="339"/>
        <v>May</v>
      </c>
      <c r="C1688" s="16" t="s">
        <v>53</v>
      </c>
      <c r="D1688" s="16"/>
      <c r="E1688" s="16" t="s">
        <v>153</v>
      </c>
      <c r="F1688" s="16" t="s">
        <v>219</v>
      </c>
      <c r="G1688" s="20" t="str">
        <f>IFERROR(VLOOKUP(F1688,Sheet2!A:F,2,0),"")</f>
        <v>Club Whiskey</v>
      </c>
      <c r="H1688" s="44">
        <f>IFERROR(VLOOKUP(F1688,Sheet2!A:G,7,0),"")</f>
        <v>65</v>
      </c>
      <c r="I1688" s="56">
        <f t="shared" si="351"/>
        <v>1708.1999999999998</v>
      </c>
      <c r="J1688" s="17">
        <v>155</v>
      </c>
      <c r="K1688" s="21">
        <v>0</v>
      </c>
      <c r="L1688" s="21">
        <v>150</v>
      </c>
      <c r="M1688" s="21">
        <v>142</v>
      </c>
      <c r="N1688" s="19">
        <f t="shared" si="340"/>
        <v>292</v>
      </c>
      <c r="O1688" s="20">
        <v>1</v>
      </c>
      <c r="P1688" s="20">
        <f>IFERROR(VLOOKUP(F1688,Sheet2!$A:$F,4,0),"")</f>
        <v>1160.02</v>
      </c>
      <c r="Q1688" s="20">
        <f>IFERROR(VLOOKUP(F1688,Sheet2!$A:$F,5,0),"")</f>
        <v>1188.9000000000001</v>
      </c>
      <c r="R1688" s="20">
        <f>IFERROR(VLOOKUP(F1688,Sheet2!$A:$F,6,0),"")</f>
        <v>1270.83</v>
      </c>
      <c r="S1688" s="48">
        <f t="shared" si="341"/>
        <v>0</v>
      </c>
      <c r="T1688" s="48">
        <f t="shared" si="342"/>
        <v>178335</v>
      </c>
      <c r="U1688" s="48">
        <f t="shared" si="343"/>
        <v>180457.86</v>
      </c>
      <c r="V1688" s="48">
        <f t="shared" si="344"/>
        <v>358792.86</v>
      </c>
      <c r="W1688" s="48">
        <f t="shared" si="345"/>
        <v>182777.4</v>
      </c>
      <c r="X1688" s="48">
        <f t="shared" si="346"/>
        <v>2562.2999999999997</v>
      </c>
      <c r="Y1688" s="48">
        <f t="shared" si="347"/>
        <v>5441.325600000001</v>
      </c>
      <c r="Z1688" s="48">
        <f t="shared" si="348"/>
        <v>544.13256000000013</v>
      </c>
      <c r="AA1688" s="48">
        <f t="shared" si="349"/>
        <v>5501.1801816000007</v>
      </c>
      <c r="AB1688" s="42">
        <f t="shared" si="350"/>
        <v>555619.19834160013</v>
      </c>
    </row>
    <row r="1689" spans="1:28" x14ac:dyDescent="0.25">
      <c r="A1689" s="41">
        <v>45438</v>
      </c>
      <c r="B1689" s="44" t="str">
        <f t="shared" si="339"/>
        <v>May</v>
      </c>
      <c r="C1689" s="16" t="s">
        <v>53</v>
      </c>
      <c r="D1689" s="16"/>
      <c r="E1689" s="16" t="s">
        <v>153</v>
      </c>
      <c r="F1689" s="16" t="s">
        <v>216</v>
      </c>
      <c r="G1689" s="20" t="str">
        <f>IFERROR(VLOOKUP(F1689,Sheet2!A:F,2,0),"")</f>
        <v>Jugni Saunfi</v>
      </c>
      <c r="H1689" s="44">
        <f>IFERROR(VLOOKUP(F1689,Sheet2!A:G,7,0),"")</f>
        <v>50</v>
      </c>
      <c r="I1689" s="56">
        <f t="shared" si="351"/>
        <v>36</v>
      </c>
      <c r="J1689" s="17">
        <v>155</v>
      </c>
      <c r="K1689" s="21">
        <v>8</v>
      </c>
      <c r="L1689" s="21">
        <v>0</v>
      </c>
      <c r="M1689" s="21">
        <v>0</v>
      </c>
      <c r="N1689" s="19">
        <f t="shared" si="340"/>
        <v>8</v>
      </c>
      <c r="O1689" s="20">
        <v>1</v>
      </c>
      <c r="P1689" s="20">
        <f>IFERROR(VLOOKUP(F1689,Sheet2!$A:$F,4,0),"")</f>
        <v>919.43</v>
      </c>
      <c r="Q1689" s="20">
        <f>IFERROR(VLOOKUP(F1689,Sheet2!$A:$F,5,0),"")</f>
        <v>948.3</v>
      </c>
      <c r="R1689" s="20">
        <f>IFERROR(VLOOKUP(F1689,Sheet2!$A:$F,6,0),"")</f>
        <v>1030.25</v>
      </c>
      <c r="S1689" s="48">
        <f t="shared" si="341"/>
        <v>7355.44</v>
      </c>
      <c r="T1689" s="48">
        <f t="shared" si="342"/>
        <v>0</v>
      </c>
      <c r="U1689" s="48">
        <f t="shared" si="343"/>
        <v>0</v>
      </c>
      <c r="V1689" s="48">
        <f t="shared" si="344"/>
        <v>7355.44</v>
      </c>
      <c r="W1689" s="48">
        <f t="shared" si="345"/>
        <v>3852</v>
      </c>
      <c r="X1689" s="48">
        <f t="shared" si="346"/>
        <v>54</v>
      </c>
      <c r="Y1689" s="48">
        <f t="shared" si="347"/>
        <v>112.61439999999999</v>
      </c>
      <c r="Z1689" s="48">
        <f t="shared" si="348"/>
        <v>11.26144</v>
      </c>
      <c r="AA1689" s="48">
        <f t="shared" si="349"/>
        <v>113.8531584</v>
      </c>
      <c r="AB1689" s="42">
        <f t="shared" si="350"/>
        <v>11499.168998399999</v>
      </c>
    </row>
    <row r="1690" spans="1:28" x14ac:dyDescent="0.25">
      <c r="A1690" s="41">
        <v>45438</v>
      </c>
      <c r="B1690" s="44" t="str">
        <f t="shared" si="339"/>
        <v>May</v>
      </c>
      <c r="C1690" s="16" t="s">
        <v>53</v>
      </c>
      <c r="D1690" s="16"/>
      <c r="E1690" s="16" t="s">
        <v>141</v>
      </c>
      <c r="F1690" s="16" t="s">
        <v>219</v>
      </c>
      <c r="G1690" s="20" t="str">
        <f>IFERROR(VLOOKUP(F1690,Sheet2!A:F,2,0),"")</f>
        <v>Club Whiskey</v>
      </c>
      <c r="H1690" s="44">
        <f>IFERROR(VLOOKUP(F1690,Sheet2!A:G,7,0),"")</f>
        <v>65</v>
      </c>
      <c r="I1690" s="56">
        <f t="shared" si="351"/>
        <v>1755</v>
      </c>
      <c r="J1690" s="17">
        <v>156</v>
      </c>
      <c r="K1690" s="21">
        <v>150</v>
      </c>
      <c r="L1690" s="21">
        <v>50</v>
      </c>
      <c r="M1690" s="21">
        <v>100</v>
      </c>
      <c r="N1690" s="19">
        <f t="shared" si="340"/>
        <v>300</v>
      </c>
      <c r="O1690" s="20">
        <v>1</v>
      </c>
      <c r="P1690" s="20">
        <f>IFERROR(VLOOKUP(F1690,Sheet2!$A:$F,4,0),"")</f>
        <v>1160.02</v>
      </c>
      <c r="Q1690" s="20">
        <f>IFERROR(VLOOKUP(F1690,Sheet2!$A:$F,5,0),"")</f>
        <v>1188.9000000000001</v>
      </c>
      <c r="R1690" s="20">
        <f>IFERROR(VLOOKUP(F1690,Sheet2!$A:$F,6,0),"")</f>
        <v>1270.83</v>
      </c>
      <c r="S1690" s="48">
        <f t="shared" si="341"/>
        <v>174003</v>
      </c>
      <c r="T1690" s="48">
        <f t="shared" si="342"/>
        <v>59445.000000000007</v>
      </c>
      <c r="U1690" s="48">
        <f t="shared" si="343"/>
        <v>127083</v>
      </c>
      <c r="V1690" s="48">
        <f t="shared" si="344"/>
        <v>360531</v>
      </c>
      <c r="W1690" s="48">
        <f t="shared" si="345"/>
        <v>187785</v>
      </c>
      <c r="X1690" s="48">
        <f t="shared" si="346"/>
        <v>2632.5</v>
      </c>
      <c r="Y1690" s="48">
        <f t="shared" si="347"/>
        <v>5509.4849999999997</v>
      </c>
      <c r="Z1690" s="48">
        <f t="shared" si="348"/>
        <v>550.94849999999997</v>
      </c>
      <c r="AA1690" s="48">
        <f t="shared" si="349"/>
        <v>5570.0893350000006</v>
      </c>
      <c r="AB1690" s="42">
        <f t="shared" si="350"/>
        <v>562579.02283500007</v>
      </c>
    </row>
    <row r="1691" spans="1:28" x14ac:dyDescent="0.25">
      <c r="A1691" s="41">
        <v>45438</v>
      </c>
      <c r="B1691" s="44" t="str">
        <f t="shared" si="339"/>
        <v>May</v>
      </c>
      <c r="C1691" s="16" t="s">
        <v>53</v>
      </c>
      <c r="D1691" s="16"/>
      <c r="E1691" s="16" t="s">
        <v>81</v>
      </c>
      <c r="F1691" s="16" t="s">
        <v>219</v>
      </c>
      <c r="G1691" s="20" t="str">
        <f>IFERROR(VLOOKUP(F1691,Sheet2!A:F,2,0),"")</f>
        <v>Club Whiskey</v>
      </c>
      <c r="H1691" s="44">
        <f>IFERROR(VLOOKUP(F1691,Sheet2!A:G,7,0),"")</f>
        <v>65</v>
      </c>
      <c r="I1691" s="56">
        <f t="shared" si="351"/>
        <v>1316.25</v>
      </c>
      <c r="J1691" s="17">
        <v>157</v>
      </c>
      <c r="K1691" s="21">
        <v>150</v>
      </c>
      <c r="L1691" s="21">
        <v>50</v>
      </c>
      <c r="M1691" s="21">
        <v>25</v>
      </c>
      <c r="N1691" s="19">
        <f t="shared" si="340"/>
        <v>225</v>
      </c>
      <c r="O1691" s="20">
        <v>1</v>
      </c>
      <c r="P1691" s="20">
        <f>IFERROR(VLOOKUP(F1691,Sheet2!$A:$F,4,0),"")</f>
        <v>1160.02</v>
      </c>
      <c r="Q1691" s="20">
        <f>IFERROR(VLOOKUP(F1691,Sheet2!$A:$F,5,0),"")</f>
        <v>1188.9000000000001</v>
      </c>
      <c r="R1691" s="20">
        <f>IFERROR(VLOOKUP(F1691,Sheet2!$A:$F,6,0),"")</f>
        <v>1270.83</v>
      </c>
      <c r="S1691" s="48">
        <f t="shared" si="341"/>
        <v>174003</v>
      </c>
      <c r="T1691" s="48">
        <f t="shared" si="342"/>
        <v>59445.000000000007</v>
      </c>
      <c r="U1691" s="48">
        <f t="shared" si="343"/>
        <v>31770.75</v>
      </c>
      <c r="V1691" s="48">
        <f t="shared" si="344"/>
        <v>265218.75</v>
      </c>
      <c r="W1691" s="48">
        <f t="shared" si="345"/>
        <v>140838.75</v>
      </c>
      <c r="X1691" s="48">
        <f t="shared" si="346"/>
        <v>1974.375</v>
      </c>
      <c r="Y1691" s="48">
        <f t="shared" si="347"/>
        <v>4080.3187499999999</v>
      </c>
      <c r="Z1691" s="48">
        <f t="shared" si="348"/>
        <v>408.03187500000001</v>
      </c>
      <c r="AA1691" s="48">
        <f t="shared" si="349"/>
        <v>4125.2022562499997</v>
      </c>
      <c r="AB1691" s="42">
        <f t="shared" si="350"/>
        <v>416645.42788124998</v>
      </c>
    </row>
    <row r="1692" spans="1:28" x14ac:dyDescent="0.25">
      <c r="A1692" s="41">
        <v>45438</v>
      </c>
      <c r="B1692" s="44" t="str">
        <f t="shared" si="339"/>
        <v>May</v>
      </c>
      <c r="C1692" s="16" t="s">
        <v>53</v>
      </c>
      <c r="D1692" s="16"/>
      <c r="E1692" s="16" t="s">
        <v>81</v>
      </c>
      <c r="F1692" s="16" t="s">
        <v>219</v>
      </c>
      <c r="G1692" s="20" t="str">
        <f>IFERROR(VLOOKUP(F1692,Sheet2!A:F,2,0),"")</f>
        <v>Club Whiskey</v>
      </c>
      <c r="H1692" s="44">
        <f>IFERROR(VLOOKUP(F1692,Sheet2!A:G,7,0),"")</f>
        <v>65</v>
      </c>
      <c r="I1692" s="56">
        <f t="shared" si="351"/>
        <v>1608.75</v>
      </c>
      <c r="J1692" s="17">
        <v>158</v>
      </c>
      <c r="K1692" s="21">
        <v>200</v>
      </c>
      <c r="L1692" s="21">
        <v>50</v>
      </c>
      <c r="M1692" s="21">
        <v>25</v>
      </c>
      <c r="N1692" s="19">
        <f t="shared" si="340"/>
        <v>275</v>
      </c>
      <c r="O1692" s="20">
        <v>1</v>
      </c>
      <c r="P1692" s="20">
        <f>IFERROR(VLOOKUP(F1692,Sheet2!$A:$F,4,0),"")</f>
        <v>1160.02</v>
      </c>
      <c r="Q1692" s="20">
        <f>IFERROR(VLOOKUP(F1692,Sheet2!$A:$F,5,0),"")</f>
        <v>1188.9000000000001</v>
      </c>
      <c r="R1692" s="20">
        <f>IFERROR(VLOOKUP(F1692,Sheet2!$A:$F,6,0),"")</f>
        <v>1270.83</v>
      </c>
      <c r="S1692" s="48">
        <f t="shared" si="341"/>
        <v>232004</v>
      </c>
      <c r="T1692" s="48">
        <f t="shared" si="342"/>
        <v>59445.000000000007</v>
      </c>
      <c r="U1692" s="48">
        <f t="shared" si="343"/>
        <v>31770.75</v>
      </c>
      <c r="V1692" s="48">
        <f t="shared" si="344"/>
        <v>323219.75</v>
      </c>
      <c r="W1692" s="48">
        <f t="shared" si="345"/>
        <v>172136.25</v>
      </c>
      <c r="X1692" s="48">
        <f t="shared" si="346"/>
        <v>2413.125</v>
      </c>
      <c r="Y1692" s="48">
        <f t="shared" si="347"/>
        <v>4977.6912499999999</v>
      </c>
      <c r="Z1692" s="48">
        <f t="shared" si="348"/>
        <v>497.76912500000003</v>
      </c>
      <c r="AA1692" s="48">
        <f t="shared" si="349"/>
        <v>5032.4458537499995</v>
      </c>
      <c r="AB1692" s="42">
        <f t="shared" si="350"/>
        <v>508277.03122874995</v>
      </c>
    </row>
    <row r="1693" spans="1:28" x14ac:dyDescent="0.25">
      <c r="A1693" s="41">
        <v>45438</v>
      </c>
      <c r="B1693" s="44" t="str">
        <f t="shared" si="339"/>
        <v>May</v>
      </c>
      <c r="C1693" s="16" t="s">
        <v>53</v>
      </c>
      <c r="D1693" s="16"/>
      <c r="E1693" s="16" t="s">
        <v>55</v>
      </c>
      <c r="F1693" s="16" t="s">
        <v>219</v>
      </c>
      <c r="G1693" s="20" t="str">
        <f>IFERROR(VLOOKUP(F1693,Sheet2!A:F,2,0),"")</f>
        <v>Club Whiskey</v>
      </c>
      <c r="H1693" s="44">
        <f>IFERROR(VLOOKUP(F1693,Sheet2!A:G,7,0),"")</f>
        <v>65</v>
      </c>
      <c r="I1693" s="56">
        <f t="shared" si="351"/>
        <v>1608.75</v>
      </c>
      <c r="J1693" s="17">
        <v>159</v>
      </c>
      <c r="K1693" s="21">
        <v>160</v>
      </c>
      <c r="L1693" s="21">
        <v>65</v>
      </c>
      <c r="M1693" s="21">
        <v>50</v>
      </c>
      <c r="N1693" s="19">
        <f t="shared" si="340"/>
        <v>275</v>
      </c>
      <c r="O1693" s="20">
        <v>1</v>
      </c>
      <c r="P1693" s="20">
        <f>IFERROR(VLOOKUP(F1693,Sheet2!$A:$F,4,0),"")</f>
        <v>1160.02</v>
      </c>
      <c r="Q1693" s="20">
        <f>IFERROR(VLOOKUP(F1693,Sheet2!$A:$F,5,0),"")</f>
        <v>1188.9000000000001</v>
      </c>
      <c r="R1693" s="20">
        <f>IFERROR(VLOOKUP(F1693,Sheet2!$A:$F,6,0),"")</f>
        <v>1270.83</v>
      </c>
      <c r="S1693" s="48">
        <f t="shared" si="341"/>
        <v>185603.20000000001</v>
      </c>
      <c r="T1693" s="48">
        <f t="shared" si="342"/>
        <v>77278.5</v>
      </c>
      <c r="U1693" s="48">
        <f t="shared" si="343"/>
        <v>63541.5</v>
      </c>
      <c r="V1693" s="48">
        <f t="shared" si="344"/>
        <v>326423.2</v>
      </c>
      <c r="W1693" s="48">
        <f t="shared" si="345"/>
        <v>172136.25</v>
      </c>
      <c r="X1693" s="48">
        <f t="shared" si="346"/>
        <v>2413.125</v>
      </c>
      <c r="Y1693" s="48">
        <f t="shared" si="347"/>
        <v>5009.7257500000005</v>
      </c>
      <c r="Z1693" s="48">
        <f t="shared" si="348"/>
        <v>500.97257500000006</v>
      </c>
      <c r="AA1693" s="48">
        <f t="shared" si="349"/>
        <v>5064.8327332500003</v>
      </c>
      <c r="AB1693" s="42">
        <f t="shared" si="350"/>
        <v>511548.10605825001</v>
      </c>
    </row>
    <row r="1694" spans="1:28" x14ac:dyDescent="0.25">
      <c r="A1694" s="41">
        <v>45438</v>
      </c>
      <c r="B1694" s="44" t="str">
        <f t="shared" si="339"/>
        <v>May</v>
      </c>
      <c r="C1694" s="16" t="s">
        <v>53</v>
      </c>
      <c r="D1694" s="16"/>
      <c r="E1694" s="16" t="s">
        <v>55</v>
      </c>
      <c r="F1694" s="16" t="s">
        <v>218</v>
      </c>
      <c r="G1694" s="20" t="str">
        <f>IFERROR(VLOOKUP(F1694,Sheet2!A:F,2,0),"")</f>
        <v>Club Rum</v>
      </c>
      <c r="H1694" s="44">
        <f>IFERROR(VLOOKUP(F1694,Sheet2!A:G,7,0),"")</f>
        <v>65</v>
      </c>
      <c r="I1694" s="56">
        <f t="shared" si="351"/>
        <v>585</v>
      </c>
      <c r="J1694" s="17">
        <v>159</v>
      </c>
      <c r="K1694" s="21">
        <v>0</v>
      </c>
      <c r="L1694" s="21">
        <v>100</v>
      </c>
      <c r="M1694" s="21">
        <v>0</v>
      </c>
      <c r="N1694" s="19">
        <f t="shared" si="340"/>
        <v>100</v>
      </c>
      <c r="O1694" s="20">
        <v>1</v>
      </c>
      <c r="P1694" s="20">
        <f>IFERROR(VLOOKUP(F1694,Sheet2!$A:$F,4,0),"")</f>
        <v>1161.27</v>
      </c>
      <c r="Q1694" s="20">
        <f>IFERROR(VLOOKUP(F1694,Sheet2!$A:$F,5,0),"")</f>
        <v>1190.1300000000001</v>
      </c>
      <c r="R1694" s="20">
        <f>IFERROR(VLOOKUP(F1694,Sheet2!$A:$F,6,0),"")</f>
        <v>1272.08</v>
      </c>
      <c r="S1694" s="48">
        <f t="shared" si="341"/>
        <v>0</v>
      </c>
      <c r="T1694" s="48">
        <f t="shared" si="342"/>
        <v>119013.00000000001</v>
      </c>
      <c r="U1694" s="48">
        <f t="shared" si="343"/>
        <v>0</v>
      </c>
      <c r="V1694" s="48">
        <f t="shared" si="344"/>
        <v>119013.00000000001</v>
      </c>
      <c r="W1694" s="48">
        <f t="shared" si="345"/>
        <v>62595</v>
      </c>
      <c r="X1694" s="48">
        <f t="shared" si="346"/>
        <v>877.5</v>
      </c>
      <c r="Y1694" s="48">
        <f t="shared" si="347"/>
        <v>1824.855</v>
      </c>
      <c r="Z1694" s="48">
        <f t="shared" si="348"/>
        <v>182.4855</v>
      </c>
      <c r="AA1694" s="48">
        <f t="shared" si="349"/>
        <v>1844.9284050000003</v>
      </c>
      <c r="AB1694" s="42">
        <f t="shared" si="350"/>
        <v>186337.76890500003</v>
      </c>
    </row>
    <row r="1695" spans="1:28" x14ac:dyDescent="0.25">
      <c r="A1695" s="41">
        <v>45438</v>
      </c>
      <c r="B1695" s="44" t="str">
        <f t="shared" si="339"/>
        <v>May</v>
      </c>
      <c r="C1695" s="16" t="s">
        <v>53</v>
      </c>
      <c r="D1695" s="16"/>
      <c r="E1695" s="16" t="s">
        <v>55</v>
      </c>
      <c r="F1695" s="16" t="s">
        <v>223</v>
      </c>
      <c r="G1695" s="20" t="str">
        <f>IFERROR(VLOOKUP(F1695,Sheet2!A:F,2,0),"")</f>
        <v>Jalwa Mota Santra</v>
      </c>
      <c r="H1695" s="44">
        <f>IFERROR(VLOOKUP(F1695,Sheet2!A:G,7,0),"")</f>
        <v>50</v>
      </c>
      <c r="I1695" s="56">
        <f t="shared" si="351"/>
        <v>112.5</v>
      </c>
      <c r="J1695" s="17">
        <v>159</v>
      </c>
      <c r="K1695" s="21">
        <v>0</v>
      </c>
      <c r="L1695" s="21">
        <v>25</v>
      </c>
      <c r="M1695" s="21">
        <v>0</v>
      </c>
      <c r="N1695" s="19">
        <f t="shared" si="340"/>
        <v>25</v>
      </c>
      <c r="O1695" s="20">
        <v>1</v>
      </c>
      <c r="P1695" s="20">
        <f>IFERROR(VLOOKUP(F1695,Sheet2!$A:$F,4,0),"")</f>
        <v>919.43</v>
      </c>
      <c r="Q1695" s="20">
        <f>IFERROR(VLOOKUP(F1695,Sheet2!$A:$F,5,0),"")</f>
        <v>948.3</v>
      </c>
      <c r="R1695" s="20">
        <f>IFERROR(VLOOKUP(F1695,Sheet2!$A:$F,6,0),"")</f>
        <v>1030.25</v>
      </c>
      <c r="S1695" s="48">
        <f t="shared" si="341"/>
        <v>0</v>
      </c>
      <c r="T1695" s="48">
        <f t="shared" si="342"/>
        <v>23707.5</v>
      </c>
      <c r="U1695" s="48">
        <f t="shared" si="343"/>
        <v>0</v>
      </c>
      <c r="V1695" s="48">
        <f t="shared" si="344"/>
        <v>23707.5</v>
      </c>
      <c r="W1695" s="48">
        <f t="shared" si="345"/>
        <v>12037.5</v>
      </c>
      <c r="X1695" s="48">
        <f t="shared" si="346"/>
        <v>168.75</v>
      </c>
      <c r="Y1695" s="48">
        <f t="shared" si="347"/>
        <v>359.13749999999999</v>
      </c>
      <c r="Z1695" s="48">
        <f t="shared" si="348"/>
        <v>35.91375</v>
      </c>
      <c r="AA1695" s="48">
        <f t="shared" si="349"/>
        <v>363.08801249999999</v>
      </c>
      <c r="AB1695" s="42">
        <f t="shared" si="350"/>
        <v>36671.889262499993</v>
      </c>
    </row>
    <row r="1696" spans="1:28" x14ac:dyDescent="0.25">
      <c r="A1696" s="41">
        <v>45438</v>
      </c>
      <c r="B1696" s="44" t="str">
        <f t="shared" si="339"/>
        <v>May</v>
      </c>
      <c r="C1696" s="16" t="s">
        <v>53</v>
      </c>
      <c r="D1696" s="16"/>
      <c r="E1696" s="16" t="s">
        <v>55</v>
      </c>
      <c r="F1696" s="16" t="s">
        <v>221</v>
      </c>
      <c r="G1696" s="20" t="str">
        <f>IFERROR(VLOOKUP(F1696,Sheet2!A:F,2,0),"")</f>
        <v>Jugni Apple Vodka</v>
      </c>
      <c r="H1696" s="44">
        <f>IFERROR(VLOOKUP(F1696,Sheet2!A:G,7,0),"")</f>
        <v>50</v>
      </c>
      <c r="I1696" s="56">
        <f t="shared" si="351"/>
        <v>180</v>
      </c>
      <c r="J1696" s="17">
        <v>159</v>
      </c>
      <c r="K1696" s="21">
        <v>0</v>
      </c>
      <c r="L1696" s="21">
        <v>0</v>
      </c>
      <c r="M1696" s="21">
        <v>40</v>
      </c>
      <c r="N1696" s="19">
        <f t="shared" si="340"/>
        <v>40</v>
      </c>
      <c r="O1696" s="20">
        <v>1</v>
      </c>
      <c r="P1696" s="20">
        <f>IFERROR(VLOOKUP(F1696,Sheet2!$A:$F,4,0),"")</f>
        <v>919.43</v>
      </c>
      <c r="Q1696" s="20">
        <f>IFERROR(VLOOKUP(F1696,Sheet2!$A:$F,5,0),"")</f>
        <v>948.3</v>
      </c>
      <c r="R1696" s="20">
        <f>IFERROR(VLOOKUP(F1696,Sheet2!$A:$F,6,0),"")</f>
        <v>1030.25</v>
      </c>
      <c r="S1696" s="48">
        <f t="shared" si="341"/>
        <v>0</v>
      </c>
      <c r="T1696" s="48">
        <f t="shared" si="342"/>
        <v>0</v>
      </c>
      <c r="U1696" s="48">
        <f t="shared" si="343"/>
        <v>41210</v>
      </c>
      <c r="V1696" s="48">
        <f t="shared" si="344"/>
        <v>41210</v>
      </c>
      <c r="W1696" s="48">
        <f t="shared" si="345"/>
        <v>19260</v>
      </c>
      <c r="X1696" s="48">
        <f t="shared" si="346"/>
        <v>270</v>
      </c>
      <c r="Y1696" s="48">
        <f t="shared" si="347"/>
        <v>607.4</v>
      </c>
      <c r="Z1696" s="48">
        <f t="shared" si="348"/>
        <v>60.74</v>
      </c>
      <c r="AA1696" s="48">
        <f t="shared" si="349"/>
        <v>614.08140000000003</v>
      </c>
      <c r="AB1696" s="42">
        <f t="shared" si="350"/>
        <v>62022.221400000002</v>
      </c>
    </row>
    <row r="1697" spans="1:28" x14ac:dyDescent="0.25">
      <c r="A1697" s="41">
        <v>45438</v>
      </c>
      <c r="B1697" s="44" t="str">
        <f t="shared" si="339"/>
        <v>May</v>
      </c>
      <c r="C1697" s="16" t="s">
        <v>53</v>
      </c>
      <c r="D1697" s="16"/>
      <c r="E1697" s="16" t="s">
        <v>55</v>
      </c>
      <c r="F1697" s="16" t="s">
        <v>219</v>
      </c>
      <c r="G1697" s="20" t="str">
        <f>IFERROR(VLOOKUP(F1697,Sheet2!A:F,2,0),"")</f>
        <v>Club Whiskey</v>
      </c>
      <c r="H1697" s="44">
        <f>IFERROR(VLOOKUP(F1697,Sheet2!A:G,7,0),"")</f>
        <v>65</v>
      </c>
      <c r="I1697" s="56">
        <f t="shared" si="351"/>
        <v>1462.5</v>
      </c>
      <c r="J1697" s="17">
        <v>160</v>
      </c>
      <c r="K1697" s="21">
        <v>150</v>
      </c>
      <c r="L1697" s="21">
        <v>100</v>
      </c>
      <c r="M1697" s="21">
        <v>0</v>
      </c>
      <c r="N1697" s="19">
        <f t="shared" si="340"/>
        <v>250</v>
      </c>
      <c r="O1697" s="20">
        <v>1</v>
      </c>
      <c r="P1697" s="20">
        <f>IFERROR(VLOOKUP(F1697,Sheet2!$A:$F,4,0),"")</f>
        <v>1160.02</v>
      </c>
      <c r="Q1697" s="20">
        <f>IFERROR(VLOOKUP(F1697,Sheet2!$A:$F,5,0),"")</f>
        <v>1188.9000000000001</v>
      </c>
      <c r="R1697" s="20">
        <f>IFERROR(VLOOKUP(F1697,Sheet2!$A:$F,6,0),"")</f>
        <v>1270.83</v>
      </c>
      <c r="S1697" s="48">
        <f t="shared" si="341"/>
        <v>174003</v>
      </c>
      <c r="T1697" s="48">
        <f t="shared" si="342"/>
        <v>118890.00000000001</v>
      </c>
      <c r="U1697" s="48">
        <f t="shared" si="343"/>
        <v>0</v>
      </c>
      <c r="V1697" s="48">
        <f t="shared" si="344"/>
        <v>292893</v>
      </c>
      <c r="W1697" s="48">
        <f t="shared" si="345"/>
        <v>156487.5</v>
      </c>
      <c r="X1697" s="48">
        <f t="shared" si="346"/>
        <v>2193.75</v>
      </c>
      <c r="Y1697" s="48">
        <f t="shared" si="347"/>
        <v>4515.7425000000003</v>
      </c>
      <c r="Z1697" s="48">
        <f t="shared" si="348"/>
        <v>451.57425000000006</v>
      </c>
      <c r="AA1697" s="48">
        <f t="shared" si="349"/>
        <v>4565.4156675000004</v>
      </c>
      <c r="AB1697" s="42">
        <f t="shared" si="350"/>
        <v>461106.9824175</v>
      </c>
    </row>
    <row r="1698" spans="1:28" x14ac:dyDescent="0.25">
      <c r="A1698" s="41">
        <v>45438</v>
      </c>
      <c r="B1698" s="44" t="str">
        <f t="shared" si="339"/>
        <v>May</v>
      </c>
      <c r="C1698" s="16" t="s">
        <v>53</v>
      </c>
      <c r="D1698" s="16"/>
      <c r="E1698" s="16" t="s">
        <v>55</v>
      </c>
      <c r="F1698" s="16" t="s">
        <v>218</v>
      </c>
      <c r="G1698" s="20" t="str">
        <f>IFERROR(VLOOKUP(F1698,Sheet2!A:F,2,0),"")</f>
        <v>Club Rum</v>
      </c>
      <c r="H1698" s="44">
        <f>IFERROR(VLOOKUP(F1698,Sheet2!A:G,7,0),"")</f>
        <v>65</v>
      </c>
      <c r="I1698" s="56">
        <f t="shared" si="351"/>
        <v>1023.7499999999999</v>
      </c>
      <c r="J1698" s="17">
        <v>160</v>
      </c>
      <c r="K1698" s="21">
        <v>100</v>
      </c>
      <c r="L1698" s="21">
        <v>0</v>
      </c>
      <c r="M1698" s="21">
        <v>75</v>
      </c>
      <c r="N1698" s="19">
        <f t="shared" si="340"/>
        <v>175</v>
      </c>
      <c r="O1698" s="20">
        <v>1</v>
      </c>
      <c r="P1698" s="20">
        <f>IFERROR(VLOOKUP(F1698,Sheet2!$A:$F,4,0),"")</f>
        <v>1161.27</v>
      </c>
      <c r="Q1698" s="20">
        <f>IFERROR(VLOOKUP(F1698,Sheet2!$A:$F,5,0),"")</f>
        <v>1190.1300000000001</v>
      </c>
      <c r="R1698" s="20">
        <f>IFERROR(VLOOKUP(F1698,Sheet2!$A:$F,6,0),"")</f>
        <v>1272.08</v>
      </c>
      <c r="S1698" s="48">
        <f t="shared" si="341"/>
        <v>116127</v>
      </c>
      <c r="T1698" s="48">
        <f t="shared" si="342"/>
        <v>0</v>
      </c>
      <c r="U1698" s="48">
        <f t="shared" si="343"/>
        <v>95406</v>
      </c>
      <c r="V1698" s="48">
        <f t="shared" si="344"/>
        <v>211533</v>
      </c>
      <c r="W1698" s="48">
        <f t="shared" si="345"/>
        <v>109541.24999999999</v>
      </c>
      <c r="X1698" s="48">
        <f t="shared" si="346"/>
        <v>1535.6249999999998</v>
      </c>
      <c r="Y1698" s="48">
        <f t="shared" si="347"/>
        <v>3226.0987500000001</v>
      </c>
      <c r="Z1698" s="48">
        <f t="shared" si="348"/>
        <v>322.60987500000005</v>
      </c>
      <c r="AA1698" s="48">
        <f t="shared" si="349"/>
        <v>3261.5858362500003</v>
      </c>
      <c r="AB1698" s="42">
        <f t="shared" si="350"/>
        <v>329420.16946125001</v>
      </c>
    </row>
    <row r="1699" spans="1:28" x14ac:dyDescent="0.25">
      <c r="A1699" s="41">
        <v>45438</v>
      </c>
      <c r="B1699" s="44" t="str">
        <f t="shared" si="339"/>
        <v>May</v>
      </c>
      <c r="C1699" s="16" t="s">
        <v>53</v>
      </c>
      <c r="D1699" s="16"/>
      <c r="E1699" s="16" t="s">
        <v>56</v>
      </c>
      <c r="F1699" s="16" t="s">
        <v>219</v>
      </c>
      <c r="G1699" s="20" t="str">
        <f>IFERROR(VLOOKUP(F1699,Sheet2!A:F,2,0),"")</f>
        <v>Club Whiskey</v>
      </c>
      <c r="H1699" s="44">
        <f>IFERROR(VLOOKUP(F1699,Sheet2!A:G,7,0),"")</f>
        <v>65</v>
      </c>
      <c r="I1699" s="56">
        <f t="shared" si="351"/>
        <v>1755</v>
      </c>
      <c r="J1699" s="17">
        <v>161</v>
      </c>
      <c r="K1699" s="21">
        <v>215</v>
      </c>
      <c r="L1699" s="21">
        <v>35</v>
      </c>
      <c r="M1699" s="21">
        <v>50</v>
      </c>
      <c r="N1699" s="19">
        <f t="shared" si="340"/>
        <v>300</v>
      </c>
      <c r="O1699" s="20">
        <v>1</v>
      </c>
      <c r="P1699" s="20">
        <f>IFERROR(VLOOKUP(F1699,Sheet2!$A:$F,4,0),"")</f>
        <v>1160.02</v>
      </c>
      <c r="Q1699" s="20">
        <f>IFERROR(VLOOKUP(F1699,Sheet2!$A:$F,5,0),"")</f>
        <v>1188.9000000000001</v>
      </c>
      <c r="R1699" s="20">
        <f>IFERROR(VLOOKUP(F1699,Sheet2!$A:$F,6,0),"")</f>
        <v>1270.83</v>
      </c>
      <c r="S1699" s="48">
        <f t="shared" si="341"/>
        <v>249404.3</v>
      </c>
      <c r="T1699" s="48">
        <f t="shared" si="342"/>
        <v>41611.5</v>
      </c>
      <c r="U1699" s="48">
        <f t="shared" si="343"/>
        <v>63541.5</v>
      </c>
      <c r="V1699" s="48">
        <f t="shared" si="344"/>
        <v>354557.3</v>
      </c>
      <c r="W1699" s="48">
        <f t="shared" si="345"/>
        <v>187785</v>
      </c>
      <c r="X1699" s="48">
        <f t="shared" si="346"/>
        <v>2632.5</v>
      </c>
      <c r="Y1699" s="48">
        <f t="shared" si="347"/>
        <v>5449.7480000000005</v>
      </c>
      <c r="Z1699" s="48">
        <f t="shared" si="348"/>
        <v>544.97480000000007</v>
      </c>
      <c r="AA1699" s="48">
        <f t="shared" si="349"/>
        <v>5509.6952280000005</v>
      </c>
      <c r="AB1699" s="42">
        <f t="shared" si="350"/>
        <v>556479.21802800009</v>
      </c>
    </row>
    <row r="1700" spans="1:28" x14ac:dyDescent="0.25">
      <c r="A1700" s="41">
        <v>45438</v>
      </c>
      <c r="B1700" s="44" t="str">
        <f t="shared" si="339"/>
        <v>May</v>
      </c>
      <c r="C1700" s="16" t="s">
        <v>53</v>
      </c>
      <c r="D1700" s="16"/>
      <c r="E1700" s="16" t="s">
        <v>56</v>
      </c>
      <c r="F1700" s="16" t="s">
        <v>219</v>
      </c>
      <c r="G1700" s="20" t="str">
        <f>IFERROR(VLOOKUP(F1700,Sheet2!A:F,2,0),"")</f>
        <v>Club Whiskey</v>
      </c>
      <c r="H1700" s="44">
        <f>IFERROR(VLOOKUP(F1700,Sheet2!A:G,7,0),"")</f>
        <v>65</v>
      </c>
      <c r="I1700" s="56">
        <f t="shared" si="351"/>
        <v>2778.75</v>
      </c>
      <c r="J1700" s="17">
        <v>162</v>
      </c>
      <c r="K1700" s="21">
        <v>350</v>
      </c>
      <c r="L1700" s="21">
        <v>25</v>
      </c>
      <c r="M1700" s="21">
        <v>100</v>
      </c>
      <c r="N1700" s="19">
        <f t="shared" si="340"/>
        <v>475</v>
      </c>
      <c r="O1700" s="20">
        <v>1</v>
      </c>
      <c r="P1700" s="20">
        <f>IFERROR(VLOOKUP(F1700,Sheet2!$A:$F,4,0),"")</f>
        <v>1160.02</v>
      </c>
      <c r="Q1700" s="20">
        <f>IFERROR(VLOOKUP(F1700,Sheet2!$A:$F,5,0),"")</f>
        <v>1188.9000000000001</v>
      </c>
      <c r="R1700" s="20">
        <f>IFERROR(VLOOKUP(F1700,Sheet2!$A:$F,6,0),"")</f>
        <v>1270.83</v>
      </c>
      <c r="S1700" s="48">
        <f t="shared" si="341"/>
        <v>406007</v>
      </c>
      <c r="T1700" s="48">
        <f t="shared" si="342"/>
        <v>29722.500000000004</v>
      </c>
      <c r="U1700" s="48">
        <f t="shared" si="343"/>
        <v>127083</v>
      </c>
      <c r="V1700" s="48">
        <f t="shared" si="344"/>
        <v>562812.5</v>
      </c>
      <c r="W1700" s="48">
        <f t="shared" si="345"/>
        <v>297326.25</v>
      </c>
      <c r="X1700" s="48">
        <f t="shared" si="346"/>
        <v>4168.125</v>
      </c>
      <c r="Y1700" s="48">
        <f t="shared" si="347"/>
        <v>8643.0687500000004</v>
      </c>
      <c r="Z1700" s="48">
        <f t="shared" si="348"/>
        <v>864.3068750000001</v>
      </c>
      <c r="AA1700" s="48">
        <f t="shared" si="349"/>
        <v>8738.1425062500002</v>
      </c>
      <c r="AB1700" s="42">
        <f t="shared" si="350"/>
        <v>882552.39313124993</v>
      </c>
    </row>
    <row r="1701" spans="1:28" x14ac:dyDescent="0.25">
      <c r="A1701" s="41">
        <v>45438</v>
      </c>
      <c r="B1701" s="44" t="str">
        <f t="shared" si="339"/>
        <v>May</v>
      </c>
      <c r="C1701" s="16" t="s">
        <v>53</v>
      </c>
      <c r="D1701" s="16"/>
      <c r="E1701" s="16" t="s">
        <v>56</v>
      </c>
      <c r="F1701" s="16" t="s">
        <v>216</v>
      </c>
      <c r="G1701" s="20" t="str">
        <f>IFERROR(VLOOKUP(F1701,Sheet2!A:F,2,0),"")</f>
        <v>Jugni Saunfi</v>
      </c>
      <c r="H1701" s="44">
        <f>IFERROR(VLOOKUP(F1701,Sheet2!A:G,7,0),"")</f>
        <v>50</v>
      </c>
      <c r="I1701" s="56">
        <f t="shared" si="351"/>
        <v>117</v>
      </c>
      <c r="J1701" s="17">
        <v>162</v>
      </c>
      <c r="K1701" s="21">
        <v>0</v>
      </c>
      <c r="L1701" s="21">
        <v>0</v>
      </c>
      <c r="M1701" s="21">
        <v>26</v>
      </c>
      <c r="N1701" s="19">
        <f t="shared" si="340"/>
        <v>26</v>
      </c>
      <c r="O1701" s="20">
        <v>1</v>
      </c>
      <c r="P1701" s="20">
        <f>IFERROR(VLOOKUP(F1701,Sheet2!$A:$F,4,0),"")</f>
        <v>919.43</v>
      </c>
      <c r="Q1701" s="20">
        <f>IFERROR(VLOOKUP(F1701,Sheet2!$A:$F,5,0),"")</f>
        <v>948.3</v>
      </c>
      <c r="R1701" s="20">
        <f>IFERROR(VLOOKUP(F1701,Sheet2!$A:$F,6,0),"")</f>
        <v>1030.25</v>
      </c>
      <c r="S1701" s="48">
        <f t="shared" si="341"/>
        <v>0</v>
      </c>
      <c r="T1701" s="48">
        <f t="shared" si="342"/>
        <v>0</v>
      </c>
      <c r="U1701" s="48">
        <f t="shared" si="343"/>
        <v>26786.5</v>
      </c>
      <c r="V1701" s="48">
        <f t="shared" si="344"/>
        <v>26786.5</v>
      </c>
      <c r="W1701" s="48">
        <f t="shared" si="345"/>
        <v>12519</v>
      </c>
      <c r="X1701" s="48">
        <f t="shared" si="346"/>
        <v>175.5</v>
      </c>
      <c r="Y1701" s="48">
        <f t="shared" si="347"/>
        <v>394.81</v>
      </c>
      <c r="Z1701" s="48">
        <f t="shared" si="348"/>
        <v>39.481000000000002</v>
      </c>
      <c r="AA1701" s="48">
        <f t="shared" si="349"/>
        <v>399.15290999999996</v>
      </c>
      <c r="AB1701" s="42">
        <f t="shared" si="350"/>
        <v>40314.443909999995</v>
      </c>
    </row>
    <row r="1702" spans="1:28" x14ac:dyDescent="0.25">
      <c r="A1702" s="41">
        <v>45438</v>
      </c>
      <c r="B1702" s="44" t="str">
        <f t="shared" si="339"/>
        <v>May</v>
      </c>
      <c r="C1702" s="16" t="s">
        <v>3</v>
      </c>
      <c r="D1702" s="16"/>
      <c r="E1702" s="16" t="s">
        <v>149</v>
      </c>
      <c r="F1702" s="16" t="s">
        <v>216</v>
      </c>
      <c r="G1702" s="20" t="str">
        <f>IFERROR(VLOOKUP(F1702,Sheet2!A:F,2,0),"")</f>
        <v>Jugni Saunfi</v>
      </c>
      <c r="H1702" s="44">
        <f>IFERROR(VLOOKUP(F1702,Sheet2!A:G,7,0),"")</f>
        <v>50</v>
      </c>
      <c r="I1702" s="56">
        <f t="shared" si="351"/>
        <v>2700</v>
      </c>
      <c r="J1702" s="17">
        <v>362</v>
      </c>
      <c r="K1702" s="21">
        <v>540</v>
      </c>
      <c r="L1702" s="21">
        <v>30</v>
      </c>
      <c r="M1702" s="21">
        <v>30</v>
      </c>
      <c r="N1702" s="19">
        <f t="shared" si="340"/>
        <v>600</v>
      </c>
      <c r="O1702" s="20">
        <v>1</v>
      </c>
      <c r="P1702" s="20">
        <f>IFERROR(VLOOKUP(F1702,Sheet2!$A:$F,4,0),"")</f>
        <v>919.43</v>
      </c>
      <c r="Q1702" s="20">
        <f>IFERROR(VLOOKUP(F1702,Sheet2!$A:$F,5,0),"")</f>
        <v>948.3</v>
      </c>
      <c r="R1702" s="20">
        <f>IFERROR(VLOOKUP(F1702,Sheet2!$A:$F,6,0),"")</f>
        <v>1030.25</v>
      </c>
      <c r="S1702" s="48">
        <f t="shared" si="341"/>
        <v>496492.19999999995</v>
      </c>
      <c r="T1702" s="48">
        <f t="shared" si="342"/>
        <v>28449</v>
      </c>
      <c r="U1702" s="48">
        <f t="shared" si="343"/>
        <v>30907.5</v>
      </c>
      <c r="V1702" s="48">
        <f t="shared" si="344"/>
        <v>555848.69999999995</v>
      </c>
      <c r="W1702" s="48">
        <f t="shared" si="345"/>
        <v>288900</v>
      </c>
      <c r="X1702" s="48">
        <f t="shared" si="346"/>
        <v>4050</v>
      </c>
      <c r="Y1702" s="48">
        <f t="shared" si="347"/>
        <v>8487.9869999999992</v>
      </c>
      <c r="Z1702" s="48">
        <f t="shared" si="348"/>
        <v>848.79869999999994</v>
      </c>
      <c r="AA1702" s="48">
        <f t="shared" si="349"/>
        <v>8581.3548570000003</v>
      </c>
      <c r="AB1702" s="42">
        <f t="shared" si="350"/>
        <v>866716.84055700002</v>
      </c>
    </row>
    <row r="1703" spans="1:28" x14ac:dyDescent="0.25">
      <c r="A1703" s="41">
        <v>45438</v>
      </c>
      <c r="B1703" s="44" t="str">
        <f t="shared" si="339"/>
        <v>May</v>
      </c>
      <c r="C1703" s="16" t="s">
        <v>3</v>
      </c>
      <c r="D1703" s="16"/>
      <c r="E1703" s="16" t="s">
        <v>149</v>
      </c>
      <c r="F1703" s="16" t="s">
        <v>217</v>
      </c>
      <c r="G1703" s="20" t="str">
        <f>IFERROR(VLOOKUP(F1703,Sheet2!A:F,2,0),"")</f>
        <v>Dollar Rum</v>
      </c>
      <c r="H1703" s="44">
        <f>IFERROR(VLOOKUP(F1703,Sheet2!A:G,7,0),"")</f>
        <v>65</v>
      </c>
      <c r="I1703" s="56">
        <f t="shared" si="351"/>
        <v>3510</v>
      </c>
      <c r="J1703" s="17">
        <v>363</v>
      </c>
      <c r="K1703" s="21">
        <v>540</v>
      </c>
      <c r="L1703" s="21">
        <v>30</v>
      </c>
      <c r="M1703" s="21">
        <v>30</v>
      </c>
      <c r="N1703" s="19">
        <f t="shared" si="340"/>
        <v>600</v>
      </c>
      <c r="O1703" s="20">
        <v>1</v>
      </c>
      <c r="P1703" s="20">
        <f>IFERROR(VLOOKUP(F1703,Sheet2!$A:$F,4,0),"")</f>
        <v>1161.27</v>
      </c>
      <c r="Q1703" s="20">
        <f>IFERROR(VLOOKUP(F1703,Sheet2!$A:$F,5,0),"")</f>
        <v>1190.1300000000001</v>
      </c>
      <c r="R1703" s="20">
        <f>IFERROR(VLOOKUP(F1703,Sheet2!$A:$F,6,0),"")</f>
        <v>1272.08</v>
      </c>
      <c r="S1703" s="48">
        <f t="shared" si="341"/>
        <v>627085.80000000005</v>
      </c>
      <c r="T1703" s="48">
        <f t="shared" si="342"/>
        <v>35703.9</v>
      </c>
      <c r="U1703" s="48">
        <f t="shared" si="343"/>
        <v>38162.399999999994</v>
      </c>
      <c r="V1703" s="48">
        <f t="shared" si="344"/>
        <v>700952.10000000009</v>
      </c>
      <c r="W1703" s="48">
        <f t="shared" si="345"/>
        <v>375570</v>
      </c>
      <c r="X1703" s="48">
        <f t="shared" si="346"/>
        <v>5265</v>
      </c>
      <c r="Y1703" s="48">
        <f t="shared" si="347"/>
        <v>10817.871000000001</v>
      </c>
      <c r="Z1703" s="48">
        <f t="shared" si="348"/>
        <v>1081.7871000000002</v>
      </c>
      <c r="AA1703" s="48">
        <f t="shared" si="349"/>
        <v>10936.867581000002</v>
      </c>
      <c r="AB1703" s="42">
        <f t="shared" si="350"/>
        <v>1104623.6256810003</v>
      </c>
    </row>
    <row r="1704" spans="1:28" x14ac:dyDescent="0.25">
      <c r="A1704" s="41">
        <v>45438</v>
      </c>
      <c r="B1704" s="44" t="str">
        <f t="shared" si="339"/>
        <v>May</v>
      </c>
      <c r="C1704" s="16" t="s">
        <v>3</v>
      </c>
      <c r="D1704" s="16"/>
      <c r="E1704" s="16" t="s">
        <v>61</v>
      </c>
      <c r="F1704" s="16" t="s">
        <v>217</v>
      </c>
      <c r="G1704" s="20" t="str">
        <f>IFERROR(VLOOKUP(F1704,Sheet2!A:F,2,0),"")</f>
        <v>Dollar Rum</v>
      </c>
      <c r="H1704" s="44">
        <f>IFERROR(VLOOKUP(F1704,Sheet2!A:G,7,0),"")</f>
        <v>65</v>
      </c>
      <c r="I1704" s="56">
        <f t="shared" si="351"/>
        <v>1755</v>
      </c>
      <c r="J1704" s="17">
        <v>364</v>
      </c>
      <c r="K1704" s="21">
        <v>200</v>
      </c>
      <c r="L1704" s="21">
        <v>100</v>
      </c>
      <c r="M1704" s="21">
        <v>0</v>
      </c>
      <c r="N1704" s="19">
        <f t="shared" si="340"/>
        <v>300</v>
      </c>
      <c r="O1704" s="20">
        <v>1</v>
      </c>
      <c r="P1704" s="20">
        <f>IFERROR(VLOOKUP(F1704,Sheet2!$A:$F,4,0),"")</f>
        <v>1161.27</v>
      </c>
      <c r="Q1704" s="20">
        <f>IFERROR(VLOOKUP(F1704,Sheet2!$A:$F,5,0),"")</f>
        <v>1190.1300000000001</v>
      </c>
      <c r="R1704" s="20">
        <f>IFERROR(VLOOKUP(F1704,Sheet2!$A:$F,6,0),"")</f>
        <v>1272.08</v>
      </c>
      <c r="S1704" s="48">
        <f t="shared" si="341"/>
        <v>232254</v>
      </c>
      <c r="T1704" s="48">
        <f t="shared" si="342"/>
        <v>119013.00000000001</v>
      </c>
      <c r="U1704" s="48">
        <f t="shared" si="343"/>
        <v>0</v>
      </c>
      <c r="V1704" s="48">
        <f t="shared" si="344"/>
        <v>351267</v>
      </c>
      <c r="W1704" s="48">
        <f t="shared" si="345"/>
        <v>187785</v>
      </c>
      <c r="X1704" s="48">
        <f t="shared" si="346"/>
        <v>2632.5</v>
      </c>
      <c r="Y1704" s="48">
        <f t="shared" si="347"/>
        <v>5416.8450000000003</v>
      </c>
      <c r="Z1704" s="48">
        <f t="shared" si="348"/>
        <v>541.68450000000007</v>
      </c>
      <c r="AA1704" s="48">
        <f t="shared" si="349"/>
        <v>5476.4302949999992</v>
      </c>
      <c r="AB1704" s="42">
        <f t="shared" si="350"/>
        <v>553119.45979499992</v>
      </c>
    </row>
    <row r="1705" spans="1:28" x14ac:dyDescent="0.25">
      <c r="A1705" s="41">
        <v>45438</v>
      </c>
      <c r="B1705" s="44" t="str">
        <f t="shared" si="339"/>
        <v>May</v>
      </c>
      <c r="C1705" s="16" t="s">
        <v>3</v>
      </c>
      <c r="D1705" s="16"/>
      <c r="E1705" s="16" t="s">
        <v>61</v>
      </c>
      <c r="F1705" s="16" t="s">
        <v>217</v>
      </c>
      <c r="G1705" s="20" t="str">
        <f>IFERROR(VLOOKUP(F1705,Sheet2!A:F,2,0),"")</f>
        <v>Dollar Rum</v>
      </c>
      <c r="H1705" s="44">
        <f>IFERROR(VLOOKUP(F1705,Sheet2!A:G,7,0),"")</f>
        <v>65</v>
      </c>
      <c r="I1705" s="56">
        <f t="shared" si="351"/>
        <v>1755</v>
      </c>
      <c r="J1705" s="17">
        <v>365</v>
      </c>
      <c r="K1705" s="21">
        <v>200</v>
      </c>
      <c r="L1705" s="21">
        <v>100</v>
      </c>
      <c r="M1705" s="21">
        <v>0</v>
      </c>
      <c r="N1705" s="19">
        <f t="shared" si="340"/>
        <v>300</v>
      </c>
      <c r="O1705" s="20">
        <v>1</v>
      </c>
      <c r="P1705" s="20">
        <f>IFERROR(VLOOKUP(F1705,Sheet2!$A:$F,4,0),"")</f>
        <v>1161.27</v>
      </c>
      <c r="Q1705" s="20">
        <f>IFERROR(VLOOKUP(F1705,Sheet2!$A:$F,5,0),"")</f>
        <v>1190.1300000000001</v>
      </c>
      <c r="R1705" s="20">
        <f>IFERROR(VLOOKUP(F1705,Sheet2!$A:$F,6,0),"")</f>
        <v>1272.08</v>
      </c>
      <c r="S1705" s="48">
        <f t="shared" si="341"/>
        <v>232254</v>
      </c>
      <c r="T1705" s="48">
        <f t="shared" si="342"/>
        <v>119013.00000000001</v>
      </c>
      <c r="U1705" s="48">
        <f t="shared" si="343"/>
        <v>0</v>
      </c>
      <c r="V1705" s="48">
        <f t="shared" si="344"/>
        <v>351267</v>
      </c>
      <c r="W1705" s="48">
        <f t="shared" si="345"/>
        <v>187785</v>
      </c>
      <c r="X1705" s="48">
        <f t="shared" si="346"/>
        <v>2632.5</v>
      </c>
      <c r="Y1705" s="48">
        <f t="shared" si="347"/>
        <v>5416.8450000000003</v>
      </c>
      <c r="Z1705" s="48">
        <f t="shared" si="348"/>
        <v>541.68450000000007</v>
      </c>
      <c r="AA1705" s="48">
        <f t="shared" si="349"/>
        <v>5476.4302949999992</v>
      </c>
      <c r="AB1705" s="42">
        <f t="shared" si="350"/>
        <v>553119.45979499992</v>
      </c>
    </row>
    <row r="1706" spans="1:28" x14ac:dyDescent="0.25">
      <c r="A1706" s="41">
        <v>45438</v>
      </c>
      <c r="B1706" s="44" t="str">
        <f t="shared" si="339"/>
        <v>May</v>
      </c>
      <c r="C1706" s="16" t="s">
        <v>3</v>
      </c>
      <c r="D1706" s="16"/>
      <c r="E1706" s="16" t="s">
        <v>20</v>
      </c>
      <c r="F1706" s="16" t="s">
        <v>217</v>
      </c>
      <c r="G1706" s="20" t="str">
        <f>IFERROR(VLOOKUP(F1706,Sheet2!A:F,2,0),"")</f>
        <v>Dollar Rum</v>
      </c>
      <c r="H1706" s="44">
        <f>IFERROR(VLOOKUP(F1706,Sheet2!A:G,7,0),"")</f>
        <v>65</v>
      </c>
      <c r="I1706" s="56">
        <f t="shared" si="351"/>
        <v>7020</v>
      </c>
      <c r="J1706" s="17">
        <v>366</v>
      </c>
      <c r="K1706" s="21">
        <v>600</v>
      </c>
      <c r="L1706" s="21">
        <v>400</v>
      </c>
      <c r="M1706" s="21">
        <v>200</v>
      </c>
      <c r="N1706" s="19">
        <f t="shared" si="340"/>
        <v>1200</v>
      </c>
      <c r="O1706" s="20">
        <v>1</v>
      </c>
      <c r="P1706" s="20">
        <f>IFERROR(VLOOKUP(F1706,Sheet2!$A:$F,4,0),"")</f>
        <v>1161.27</v>
      </c>
      <c r="Q1706" s="20">
        <f>IFERROR(VLOOKUP(F1706,Sheet2!$A:$F,5,0),"")</f>
        <v>1190.1300000000001</v>
      </c>
      <c r="R1706" s="20">
        <f>IFERROR(VLOOKUP(F1706,Sheet2!$A:$F,6,0),"")</f>
        <v>1272.08</v>
      </c>
      <c r="S1706" s="48">
        <f t="shared" si="341"/>
        <v>696762</v>
      </c>
      <c r="T1706" s="48">
        <f t="shared" si="342"/>
        <v>476052.00000000006</v>
      </c>
      <c r="U1706" s="48">
        <f t="shared" si="343"/>
        <v>254416</v>
      </c>
      <c r="V1706" s="48">
        <f t="shared" si="344"/>
        <v>1427230</v>
      </c>
      <c r="W1706" s="48">
        <f t="shared" si="345"/>
        <v>751140</v>
      </c>
      <c r="X1706" s="48">
        <f t="shared" si="346"/>
        <v>10530</v>
      </c>
      <c r="Y1706" s="48">
        <f t="shared" si="347"/>
        <v>21889</v>
      </c>
      <c r="Z1706" s="48">
        <f t="shared" si="348"/>
        <v>2188.9</v>
      </c>
      <c r="AA1706" s="48">
        <f t="shared" si="349"/>
        <v>22129.778999999999</v>
      </c>
      <c r="AB1706" s="42">
        <f t="shared" si="350"/>
        <v>2235107.679</v>
      </c>
    </row>
    <row r="1707" spans="1:28" x14ac:dyDescent="0.25">
      <c r="A1707" s="41">
        <v>45438</v>
      </c>
      <c r="B1707" s="44" t="str">
        <f t="shared" si="339"/>
        <v>May</v>
      </c>
      <c r="C1707" s="16" t="s">
        <v>3</v>
      </c>
      <c r="D1707" s="16"/>
      <c r="E1707" s="16" t="s">
        <v>40</v>
      </c>
      <c r="F1707" s="16" t="s">
        <v>217</v>
      </c>
      <c r="G1707" s="20" t="str">
        <f>IFERROR(VLOOKUP(F1707,Sheet2!A:F,2,0),"")</f>
        <v>Dollar Rum</v>
      </c>
      <c r="H1707" s="44">
        <f>IFERROR(VLOOKUP(F1707,Sheet2!A:G,7,0),"")</f>
        <v>65</v>
      </c>
      <c r="I1707" s="56">
        <f t="shared" si="351"/>
        <v>1755</v>
      </c>
      <c r="J1707" s="17">
        <v>367</v>
      </c>
      <c r="K1707" s="21">
        <v>100</v>
      </c>
      <c r="L1707" s="21">
        <v>150</v>
      </c>
      <c r="M1707" s="21">
        <v>50</v>
      </c>
      <c r="N1707" s="19">
        <f t="shared" si="340"/>
        <v>300</v>
      </c>
      <c r="O1707" s="20">
        <v>1</v>
      </c>
      <c r="P1707" s="20">
        <f>IFERROR(VLOOKUP(F1707,Sheet2!$A:$F,4,0),"")</f>
        <v>1161.27</v>
      </c>
      <c r="Q1707" s="20">
        <f>IFERROR(VLOOKUP(F1707,Sheet2!$A:$F,5,0),"")</f>
        <v>1190.1300000000001</v>
      </c>
      <c r="R1707" s="20">
        <f>IFERROR(VLOOKUP(F1707,Sheet2!$A:$F,6,0),"")</f>
        <v>1272.08</v>
      </c>
      <c r="S1707" s="48">
        <f t="shared" si="341"/>
        <v>116127</v>
      </c>
      <c r="T1707" s="48">
        <f t="shared" si="342"/>
        <v>178519.50000000003</v>
      </c>
      <c r="U1707" s="48">
        <f t="shared" si="343"/>
        <v>63604</v>
      </c>
      <c r="V1707" s="48">
        <f t="shared" si="344"/>
        <v>358250.5</v>
      </c>
      <c r="W1707" s="48">
        <f t="shared" si="345"/>
        <v>187785</v>
      </c>
      <c r="X1707" s="48">
        <f t="shared" si="346"/>
        <v>2632.5</v>
      </c>
      <c r="Y1707" s="48">
        <f t="shared" si="347"/>
        <v>5486.68</v>
      </c>
      <c r="Z1707" s="48">
        <f t="shared" si="348"/>
        <v>548.66800000000001</v>
      </c>
      <c r="AA1707" s="48">
        <f t="shared" si="349"/>
        <v>5547.0334800000001</v>
      </c>
      <c r="AB1707" s="42">
        <f t="shared" si="350"/>
        <v>560250.38147999998</v>
      </c>
    </row>
    <row r="1708" spans="1:28" x14ac:dyDescent="0.25">
      <c r="A1708" s="41">
        <v>45438</v>
      </c>
      <c r="B1708" s="44" t="str">
        <f t="shared" si="339"/>
        <v>May</v>
      </c>
      <c r="C1708" s="16" t="s">
        <v>3</v>
      </c>
      <c r="D1708" s="16"/>
      <c r="E1708" s="16" t="s">
        <v>40</v>
      </c>
      <c r="F1708" s="16" t="s">
        <v>221</v>
      </c>
      <c r="G1708" s="20" t="str">
        <f>IFERROR(VLOOKUP(F1708,Sheet2!A:F,2,0),"")</f>
        <v>Jugni Apple Vodka</v>
      </c>
      <c r="H1708" s="44">
        <f>IFERROR(VLOOKUP(F1708,Sheet2!A:G,7,0),"")</f>
        <v>50</v>
      </c>
      <c r="I1708" s="56">
        <f t="shared" si="351"/>
        <v>1350</v>
      </c>
      <c r="J1708" s="17">
        <v>368</v>
      </c>
      <c r="K1708" s="21">
        <v>100</v>
      </c>
      <c r="L1708" s="21">
        <v>150</v>
      </c>
      <c r="M1708" s="21">
        <v>50</v>
      </c>
      <c r="N1708" s="19">
        <f t="shared" si="340"/>
        <v>300</v>
      </c>
      <c r="O1708" s="20">
        <v>1</v>
      </c>
      <c r="P1708" s="20">
        <f>IFERROR(VLOOKUP(F1708,Sheet2!$A:$F,4,0),"")</f>
        <v>919.43</v>
      </c>
      <c r="Q1708" s="20">
        <f>IFERROR(VLOOKUP(F1708,Sheet2!$A:$F,5,0),"")</f>
        <v>948.3</v>
      </c>
      <c r="R1708" s="20">
        <f>IFERROR(VLOOKUP(F1708,Sheet2!$A:$F,6,0),"")</f>
        <v>1030.25</v>
      </c>
      <c r="S1708" s="48">
        <f t="shared" si="341"/>
        <v>91943</v>
      </c>
      <c r="T1708" s="48">
        <f t="shared" si="342"/>
        <v>142245</v>
      </c>
      <c r="U1708" s="48">
        <f t="shared" si="343"/>
        <v>51512.5</v>
      </c>
      <c r="V1708" s="48">
        <f t="shared" si="344"/>
        <v>285700.5</v>
      </c>
      <c r="W1708" s="48">
        <f t="shared" si="345"/>
        <v>144450</v>
      </c>
      <c r="X1708" s="48">
        <f t="shared" si="346"/>
        <v>2025</v>
      </c>
      <c r="Y1708" s="48">
        <f t="shared" si="347"/>
        <v>4321.7550000000001</v>
      </c>
      <c r="Z1708" s="48">
        <f t="shared" si="348"/>
        <v>432.17550000000006</v>
      </c>
      <c r="AA1708" s="48">
        <f t="shared" si="349"/>
        <v>4369.2943050000003</v>
      </c>
      <c r="AB1708" s="42">
        <f t="shared" si="350"/>
        <v>441298.72480500001</v>
      </c>
    </row>
    <row r="1709" spans="1:28" x14ac:dyDescent="0.25">
      <c r="A1709" s="41">
        <v>45438</v>
      </c>
      <c r="B1709" s="44" t="str">
        <f t="shared" si="339"/>
        <v>May</v>
      </c>
      <c r="C1709" s="16" t="s">
        <v>3</v>
      </c>
      <c r="D1709" s="16"/>
      <c r="E1709" s="16" t="s">
        <v>20</v>
      </c>
      <c r="F1709" s="16" t="s">
        <v>221</v>
      </c>
      <c r="G1709" s="20" t="str">
        <f>IFERROR(VLOOKUP(F1709,Sheet2!A:F,2,0),"")</f>
        <v>Jugni Apple Vodka</v>
      </c>
      <c r="H1709" s="44">
        <f>IFERROR(VLOOKUP(F1709,Sheet2!A:G,7,0),"")</f>
        <v>50</v>
      </c>
      <c r="I1709" s="56">
        <f t="shared" si="351"/>
        <v>450</v>
      </c>
      <c r="J1709" s="17">
        <v>369</v>
      </c>
      <c r="K1709" s="21">
        <v>0</v>
      </c>
      <c r="L1709" s="21">
        <v>100</v>
      </c>
      <c r="M1709" s="21">
        <v>0</v>
      </c>
      <c r="N1709" s="19">
        <f t="shared" si="340"/>
        <v>100</v>
      </c>
      <c r="O1709" s="20">
        <v>1</v>
      </c>
      <c r="P1709" s="20">
        <f>IFERROR(VLOOKUP(F1709,Sheet2!$A:$F,4,0),"")</f>
        <v>919.43</v>
      </c>
      <c r="Q1709" s="20">
        <f>IFERROR(VLOOKUP(F1709,Sheet2!$A:$F,5,0),"")</f>
        <v>948.3</v>
      </c>
      <c r="R1709" s="20">
        <f>IFERROR(VLOOKUP(F1709,Sheet2!$A:$F,6,0),"")</f>
        <v>1030.25</v>
      </c>
      <c r="S1709" s="48">
        <f t="shared" si="341"/>
        <v>0</v>
      </c>
      <c r="T1709" s="48">
        <f t="shared" si="342"/>
        <v>94830</v>
      </c>
      <c r="U1709" s="48">
        <f t="shared" si="343"/>
        <v>0</v>
      </c>
      <c r="V1709" s="48">
        <f t="shared" si="344"/>
        <v>94830</v>
      </c>
      <c r="W1709" s="48">
        <f t="shared" si="345"/>
        <v>48150</v>
      </c>
      <c r="X1709" s="48">
        <f t="shared" si="346"/>
        <v>675</v>
      </c>
      <c r="Y1709" s="48">
        <f t="shared" si="347"/>
        <v>1436.55</v>
      </c>
      <c r="Z1709" s="48">
        <f t="shared" si="348"/>
        <v>143.655</v>
      </c>
      <c r="AA1709" s="48">
        <f t="shared" si="349"/>
        <v>1452.35205</v>
      </c>
      <c r="AB1709" s="42">
        <f t="shared" si="350"/>
        <v>146687.55704999997</v>
      </c>
    </row>
    <row r="1710" spans="1:28" x14ac:dyDescent="0.25">
      <c r="A1710" s="41">
        <v>45438</v>
      </c>
      <c r="B1710" s="44" t="str">
        <f t="shared" si="339"/>
        <v>May</v>
      </c>
      <c r="C1710" s="16" t="s">
        <v>3</v>
      </c>
      <c r="D1710" s="16"/>
      <c r="E1710" s="16" t="s">
        <v>20</v>
      </c>
      <c r="F1710" s="16" t="s">
        <v>216</v>
      </c>
      <c r="G1710" s="20" t="str">
        <f>IFERROR(VLOOKUP(F1710,Sheet2!A:F,2,0),"")</f>
        <v>Jugni Saunfi</v>
      </c>
      <c r="H1710" s="44">
        <f>IFERROR(VLOOKUP(F1710,Sheet2!A:G,7,0),"")</f>
        <v>50</v>
      </c>
      <c r="I1710" s="56">
        <f t="shared" si="351"/>
        <v>4950</v>
      </c>
      <c r="J1710" s="17">
        <v>369</v>
      </c>
      <c r="K1710" s="21">
        <v>500</v>
      </c>
      <c r="L1710" s="21">
        <v>400</v>
      </c>
      <c r="M1710" s="21">
        <v>200</v>
      </c>
      <c r="N1710" s="19">
        <f t="shared" si="340"/>
        <v>1100</v>
      </c>
      <c r="O1710" s="20">
        <v>1</v>
      </c>
      <c r="P1710" s="20">
        <f>IFERROR(VLOOKUP(F1710,Sheet2!$A:$F,4,0),"")</f>
        <v>919.43</v>
      </c>
      <c r="Q1710" s="20">
        <f>IFERROR(VLOOKUP(F1710,Sheet2!$A:$F,5,0),"")</f>
        <v>948.3</v>
      </c>
      <c r="R1710" s="20">
        <f>IFERROR(VLOOKUP(F1710,Sheet2!$A:$F,6,0),"")</f>
        <v>1030.25</v>
      </c>
      <c r="S1710" s="48">
        <f t="shared" si="341"/>
        <v>459715</v>
      </c>
      <c r="T1710" s="48">
        <f t="shared" si="342"/>
        <v>379320</v>
      </c>
      <c r="U1710" s="48">
        <f t="shared" si="343"/>
        <v>206050</v>
      </c>
      <c r="V1710" s="48">
        <f t="shared" si="344"/>
        <v>1045085</v>
      </c>
      <c r="W1710" s="48">
        <f t="shared" si="345"/>
        <v>529650</v>
      </c>
      <c r="X1710" s="48">
        <f t="shared" si="346"/>
        <v>7425</v>
      </c>
      <c r="Y1710" s="48">
        <f t="shared" si="347"/>
        <v>15821.6</v>
      </c>
      <c r="Z1710" s="48">
        <f t="shared" si="348"/>
        <v>1582.16</v>
      </c>
      <c r="AA1710" s="48">
        <f t="shared" si="349"/>
        <v>15995.6376</v>
      </c>
      <c r="AB1710" s="42">
        <f t="shared" si="350"/>
        <v>1615559.3976</v>
      </c>
    </row>
    <row r="1711" spans="1:28" x14ac:dyDescent="0.25">
      <c r="A1711" s="41">
        <v>45438</v>
      </c>
      <c r="B1711" s="44" t="str">
        <f t="shared" si="339"/>
        <v>May</v>
      </c>
      <c r="C1711" s="16" t="s">
        <v>3</v>
      </c>
      <c r="D1711" s="16"/>
      <c r="E1711" s="16" t="s">
        <v>125</v>
      </c>
      <c r="F1711" s="16" t="s">
        <v>220</v>
      </c>
      <c r="G1711" s="20" t="str">
        <f>IFERROR(VLOOKUP(F1711,Sheet2!A:F,2,0),"")</f>
        <v>Dollar Cinnamon</v>
      </c>
      <c r="H1711" s="44">
        <f>IFERROR(VLOOKUP(F1711,Sheet2!A:G,7,0),"")</f>
        <v>50</v>
      </c>
      <c r="I1711" s="56">
        <f t="shared" si="351"/>
        <v>1350</v>
      </c>
      <c r="J1711" s="17">
        <v>370</v>
      </c>
      <c r="K1711" s="21">
        <v>125</v>
      </c>
      <c r="L1711" s="21">
        <v>100</v>
      </c>
      <c r="M1711" s="21">
        <v>75</v>
      </c>
      <c r="N1711" s="19">
        <f t="shared" si="340"/>
        <v>300</v>
      </c>
      <c r="O1711" s="20">
        <v>1</v>
      </c>
      <c r="P1711" s="20">
        <f>IFERROR(VLOOKUP(F1711,Sheet2!$A:$F,4,0),"")</f>
        <v>919.43</v>
      </c>
      <c r="Q1711" s="20">
        <f>IFERROR(VLOOKUP(F1711,Sheet2!$A:$F,5,0),"")</f>
        <v>948.3</v>
      </c>
      <c r="R1711" s="20">
        <f>IFERROR(VLOOKUP(F1711,Sheet2!$A:$F,6,0),"")</f>
        <v>1030.25</v>
      </c>
      <c r="S1711" s="48">
        <f t="shared" si="341"/>
        <v>114928.75</v>
      </c>
      <c r="T1711" s="48">
        <f t="shared" si="342"/>
        <v>94830</v>
      </c>
      <c r="U1711" s="48">
        <f t="shared" si="343"/>
        <v>77268.75</v>
      </c>
      <c r="V1711" s="48">
        <f t="shared" si="344"/>
        <v>287027.5</v>
      </c>
      <c r="W1711" s="48">
        <f t="shared" si="345"/>
        <v>144450</v>
      </c>
      <c r="X1711" s="48">
        <f t="shared" si="346"/>
        <v>2025</v>
      </c>
      <c r="Y1711" s="48">
        <f t="shared" si="347"/>
        <v>4335.0249999999996</v>
      </c>
      <c r="Z1711" s="48">
        <f t="shared" si="348"/>
        <v>433.5025</v>
      </c>
      <c r="AA1711" s="48">
        <f t="shared" si="349"/>
        <v>4382.7102750000004</v>
      </c>
      <c r="AB1711" s="42">
        <f t="shared" si="350"/>
        <v>442653.73777500005</v>
      </c>
    </row>
    <row r="1712" spans="1:28" x14ac:dyDescent="0.25">
      <c r="A1712" s="41">
        <v>45438</v>
      </c>
      <c r="B1712" s="44" t="str">
        <f t="shared" si="339"/>
        <v>May</v>
      </c>
      <c r="C1712" s="16" t="s">
        <v>3</v>
      </c>
      <c r="D1712" s="16"/>
      <c r="E1712" s="16" t="s">
        <v>125</v>
      </c>
      <c r="F1712" s="16" t="s">
        <v>216</v>
      </c>
      <c r="G1712" s="20" t="str">
        <f>IFERROR(VLOOKUP(F1712,Sheet2!A:F,2,0),"")</f>
        <v>Jugni Saunfi</v>
      </c>
      <c r="H1712" s="44">
        <f>IFERROR(VLOOKUP(F1712,Sheet2!A:G,7,0),"")</f>
        <v>50</v>
      </c>
      <c r="I1712" s="56">
        <f t="shared" si="351"/>
        <v>675</v>
      </c>
      <c r="J1712" s="17">
        <v>371</v>
      </c>
      <c r="K1712" s="21">
        <v>55</v>
      </c>
      <c r="L1712" s="21">
        <v>50</v>
      </c>
      <c r="M1712" s="21">
        <v>45</v>
      </c>
      <c r="N1712" s="19">
        <f t="shared" si="340"/>
        <v>150</v>
      </c>
      <c r="O1712" s="20">
        <v>1</v>
      </c>
      <c r="P1712" s="20">
        <f>IFERROR(VLOOKUP(F1712,Sheet2!$A:$F,4,0),"")</f>
        <v>919.43</v>
      </c>
      <c r="Q1712" s="20">
        <f>IFERROR(VLOOKUP(F1712,Sheet2!$A:$F,5,0),"")</f>
        <v>948.3</v>
      </c>
      <c r="R1712" s="20">
        <f>IFERROR(VLOOKUP(F1712,Sheet2!$A:$F,6,0),"")</f>
        <v>1030.25</v>
      </c>
      <c r="S1712" s="48">
        <f t="shared" si="341"/>
        <v>50568.649999999994</v>
      </c>
      <c r="T1712" s="48">
        <f t="shared" si="342"/>
        <v>47415</v>
      </c>
      <c r="U1712" s="48">
        <f t="shared" si="343"/>
        <v>46361.25</v>
      </c>
      <c r="V1712" s="48">
        <f t="shared" si="344"/>
        <v>144344.9</v>
      </c>
      <c r="W1712" s="48">
        <f t="shared" si="345"/>
        <v>72225</v>
      </c>
      <c r="X1712" s="48">
        <f t="shared" si="346"/>
        <v>1012.5</v>
      </c>
      <c r="Y1712" s="48">
        <f t="shared" si="347"/>
        <v>2175.8240000000001</v>
      </c>
      <c r="Z1712" s="48">
        <f t="shared" si="348"/>
        <v>217.58240000000001</v>
      </c>
      <c r="AA1712" s="48">
        <f t="shared" si="349"/>
        <v>2199.7580640000001</v>
      </c>
      <c r="AB1712" s="42">
        <f t="shared" si="350"/>
        <v>222175.564464</v>
      </c>
    </row>
    <row r="1713" spans="1:28" x14ac:dyDescent="0.25">
      <c r="A1713" s="41">
        <v>45438</v>
      </c>
      <c r="B1713" s="44" t="str">
        <f t="shared" si="339"/>
        <v>May</v>
      </c>
      <c r="C1713" s="16" t="s">
        <v>3</v>
      </c>
      <c r="D1713" s="16"/>
      <c r="E1713" s="16" t="s">
        <v>125</v>
      </c>
      <c r="F1713" s="16" t="s">
        <v>216</v>
      </c>
      <c r="G1713" s="20" t="str">
        <f>IFERROR(VLOOKUP(F1713,Sheet2!A:F,2,0),"")</f>
        <v>Jugni Saunfi</v>
      </c>
      <c r="H1713" s="44">
        <f>IFERROR(VLOOKUP(F1713,Sheet2!A:G,7,0),"")</f>
        <v>50</v>
      </c>
      <c r="I1713" s="56">
        <f t="shared" si="351"/>
        <v>675</v>
      </c>
      <c r="J1713" s="17">
        <v>372</v>
      </c>
      <c r="K1713" s="21">
        <v>70</v>
      </c>
      <c r="L1713" s="21">
        <v>50</v>
      </c>
      <c r="M1713" s="21">
        <v>30</v>
      </c>
      <c r="N1713" s="19">
        <f t="shared" si="340"/>
        <v>150</v>
      </c>
      <c r="O1713" s="20">
        <v>1</v>
      </c>
      <c r="P1713" s="20">
        <f>IFERROR(VLOOKUP(F1713,Sheet2!$A:$F,4,0),"")</f>
        <v>919.43</v>
      </c>
      <c r="Q1713" s="20">
        <f>IFERROR(VLOOKUP(F1713,Sheet2!$A:$F,5,0),"")</f>
        <v>948.3</v>
      </c>
      <c r="R1713" s="20">
        <f>IFERROR(VLOOKUP(F1713,Sheet2!$A:$F,6,0),"")</f>
        <v>1030.25</v>
      </c>
      <c r="S1713" s="48">
        <f t="shared" si="341"/>
        <v>64360.1</v>
      </c>
      <c r="T1713" s="48">
        <f t="shared" si="342"/>
        <v>47415</v>
      </c>
      <c r="U1713" s="48">
        <f t="shared" si="343"/>
        <v>30907.5</v>
      </c>
      <c r="V1713" s="48">
        <f t="shared" si="344"/>
        <v>142682.6</v>
      </c>
      <c r="W1713" s="48">
        <f t="shared" si="345"/>
        <v>72225</v>
      </c>
      <c r="X1713" s="48">
        <f t="shared" si="346"/>
        <v>1012.5</v>
      </c>
      <c r="Y1713" s="48">
        <f t="shared" si="347"/>
        <v>2159.201</v>
      </c>
      <c r="Z1713" s="48">
        <f t="shared" si="348"/>
        <v>215.92010000000002</v>
      </c>
      <c r="AA1713" s="48">
        <f t="shared" si="349"/>
        <v>2182.9522109999998</v>
      </c>
      <c r="AB1713" s="42">
        <f t="shared" si="350"/>
        <v>220478.17331099999</v>
      </c>
    </row>
    <row r="1714" spans="1:28" x14ac:dyDescent="0.25">
      <c r="A1714" s="41">
        <v>45438</v>
      </c>
      <c r="B1714" s="44" t="str">
        <f t="shared" si="339"/>
        <v>May</v>
      </c>
      <c r="C1714" s="16" t="s">
        <v>3</v>
      </c>
      <c r="D1714" s="16"/>
      <c r="E1714" s="16" t="s">
        <v>69</v>
      </c>
      <c r="F1714" s="16" t="s">
        <v>217</v>
      </c>
      <c r="G1714" s="20" t="str">
        <f>IFERROR(VLOOKUP(F1714,Sheet2!A:F,2,0),"")</f>
        <v>Dollar Rum</v>
      </c>
      <c r="H1714" s="44">
        <f>IFERROR(VLOOKUP(F1714,Sheet2!A:G,7,0),"")</f>
        <v>65</v>
      </c>
      <c r="I1714" s="56">
        <f t="shared" si="351"/>
        <v>1755</v>
      </c>
      <c r="J1714" s="17">
        <v>373</v>
      </c>
      <c r="K1714" s="21">
        <v>100</v>
      </c>
      <c r="L1714" s="21">
        <v>100</v>
      </c>
      <c r="M1714" s="21">
        <v>100</v>
      </c>
      <c r="N1714" s="19">
        <f t="shared" si="340"/>
        <v>300</v>
      </c>
      <c r="O1714" s="20">
        <v>1</v>
      </c>
      <c r="P1714" s="20">
        <f>IFERROR(VLOOKUP(F1714,Sheet2!$A:$F,4,0),"")</f>
        <v>1161.27</v>
      </c>
      <c r="Q1714" s="20">
        <f>IFERROR(VLOOKUP(F1714,Sheet2!$A:$F,5,0),"")</f>
        <v>1190.1300000000001</v>
      </c>
      <c r="R1714" s="20">
        <f>IFERROR(VLOOKUP(F1714,Sheet2!$A:$F,6,0),"")</f>
        <v>1272.08</v>
      </c>
      <c r="S1714" s="48">
        <f t="shared" si="341"/>
        <v>116127</v>
      </c>
      <c r="T1714" s="48">
        <f t="shared" si="342"/>
        <v>119013.00000000001</v>
      </c>
      <c r="U1714" s="48">
        <f t="shared" si="343"/>
        <v>127208</v>
      </c>
      <c r="V1714" s="48">
        <f t="shared" si="344"/>
        <v>362348</v>
      </c>
      <c r="W1714" s="48">
        <f t="shared" si="345"/>
        <v>187785</v>
      </c>
      <c r="X1714" s="48">
        <f t="shared" si="346"/>
        <v>2632.5</v>
      </c>
      <c r="Y1714" s="48">
        <f t="shared" si="347"/>
        <v>5527.6549999999997</v>
      </c>
      <c r="Z1714" s="48">
        <f t="shared" si="348"/>
        <v>552.76549999999997</v>
      </c>
      <c r="AA1714" s="48">
        <f t="shared" si="349"/>
        <v>5588.4592050000001</v>
      </c>
      <c r="AB1714" s="42">
        <f t="shared" si="350"/>
        <v>564434.37970499997</v>
      </c>
    </row>
    <row r="1715" spans="1:28" x14ac:dyDescent="0.25">
      <c r="A1715" s="41">
        <v>45438</v>
      </c>
      <c r="B1715" s="44" t="str">
        <f t="shared" si="339"/>
        <v>May</v>
      </c>
      <c r="C1715" s="16" t="s">
        <v>3</v>
      </c>
      <c r="D1715" s="16"/>
      <c r="E1715" s="16" t="s">
        <v>70</v>
      </c>
      <c r="F1715" s="16" t="s">
        <v>217</v>
      </c>
      <c r="G1715" s="20" t="str">
        <f>IFERROR(VLOOKUP(F1715,Sheet2!A:F,2,0),"")</f>
        <v>Dollar Rum</v>
      </c>
      <c r="H1715" s="44">
        <f>IFERROR(VLOOKUP(F1715,Sheet2!A:G,7,0),"")</f>
        <v>65</v>
      </c>
      <c r="I1715" s="56">
        <f t="shared" si="351"/>
        <v>1755</v>
      </c>
      <c r="J1715" s="17">
        <v>374</v>
      </c>
      <c r="K1715" s="21">
        <v>100</v>
      </c>
      <c r="L1715" s="21">
        <v>100</v>
      </c>
      <c r="M1715" s="21">
        <v>100</v>
      </c>
      <c r="N1715" s="19">
        <f t="shared" si="340"/>
        <v>300</v>
      </c>
      <c r="O1715" s="20">
        <v>1</v>
      </c>
      <c r="P1715" s="20">
        <f>IFERROR(VLOOKUP(F1715,Sheet2!$A:$F,4,0),"")</f>
        <v>1161.27</v>
      </c>
      <c r="Q1715" s="20">
        <f>IFERROR(VLOOKUP(F1715,Sheet2!$A:$F,5,0),"")</f>
        <v>1190.1300000000001</v>
      </c>
      <c r="R1715" s="20">
        <f>IFERROR(VLOOKUP(F1715,Sheet2!$A:$F,6,0),"")</f>
        <v>1272.08</v>
      </c>
      <c r="S1715" s="48">
        <f t="shared" si="341"/>
        <v>116127</v>
      </c>
      <c r="T1715" s="48">
        <f t="shared" si="342"/>
        <v>119013.00000000001</v>
      </c>
      <c r="U1715" s="48">
        <f t="shared" si="343"/>
        <v>127208</v>
      </c>
      <c r="V1715" s="48">
        <f t="shared" si="344"/>
        <v>362348</v>
      </c>
      <c r="W1715" s="48">
        <f t="shared" si="345"/>
        <v>187785</v>
      </c>
      <c r="X1715" s="48">
        <f t="shared" si="346"/>
        <v>2632.5</v>
      </c>
      <c r="Y1715" s="48">
        <f t="shared" si="347"/>
        <v>5527.6549999999997</v>
      </c>
      <c r="Z1715" s="48">
        <f t="shared" si="348"/>
        <v>552.76549999999997</v>
      </c>
      <c r="AA1715" s="48">
        <f t="shared" si="349"/>
        <v>5588.4592050000001</v>
      </c>
      <c r="AB1715" s="42">
        <f t="shared" si="350"/>
        <v>564434.37970499997</v>
      </c>
    </row>
    <row r="1716" spans="1:28" x14ac:dyDescent="0.25">
      <c r="A1716" s="41">
        <v>45438</v>
      </c>
      <c r="B1716" s="44" t="str">
        <f t="shared" si="339"/>
        <v>May</v>
      </c>
      <c r="C1716" s="16" t="s">
        <v>3</v>
      </c>
      <c r="D1716" s="16"/>
      <c r="E1716" s="16" t="s">
        <v>76</v>
      </c>
      <c r="F1716" s="16" t="s">
        <v>220</v>
      </c>
      <c r="G1716" s="20" t="str">
        <f>IFERROR(VLOOKUP(F1716,Sheet2!A:F,2,0),"")</f>
        <v>Dollar Cinnamon</v>
      </c>
      <c r="H1716" s="44">
        <f>IFERROR(VLOOKUP(F1716,Sheet2!A:G,7,0),"")</f>
        <v>50</v>
      </c>
      <c r="I1716" s="56">
        <f t="shared" si="351"/>
        <v>1350</v>
      </c>
      <c r="J1716" s="17">
        <v>375</v>
      </c>
      <c r="K1716" s="21">
        <v>125</v>
      </c>
      <c r="L1716" s="21">
        <v>100</v>
      </c>
      <c r="M1716" s="21">
        <v>75</v>
      </c>
      <c r="N1716" s="19">
        <f t="shared" si="340"/>
        <v>300</v>
      </c>
      <c r="O1716" s="20">
        <v>1</v>
      </c>
      <c r="P1716" s="20">
        <f>IFERROR(VLOOKUP(F1716,Sheet2!$A:$F,4,0),"")</f>
        <v>919.43</v>
      </c>
      <c r="Q1716" s="20">
        <f>IFERROR(VLOOKUP(F1716,Sheet2!$A:$F,5,0),"")</f>
        <v>948.3</v>
      </c>
      <c r="R1716" s="20">
        <f>IFERROR(VLOOKUP(F1716,Sheet2!$A:$F,6,0),"")</f>
        <v>1030.25</v>
      </c>
      <c r="S1716" s="48">
        <f t="shared" si="341"/>
        <v>114928.75</v>
      </c>
      <c r="T1716" s="48">
        <f t="shared" si="342"/>
        <v>94830</v>
      </c>
      <c r="U1716" s="48">
        <f t="shared" si="343"/>
        <v>77268.75</v>
      </c>
      <c r="V1716" s="48">
        <f t="shared" si="344"/>
        <v>287027.5</v>
      </c>
      <c r="W1716" s="48">
        <f t="shared" si="345"/>
        <v>144450</v>
      </c>
      <c r="X1716" s="48">
        <f t="shared" si="346"/>
        <v>2025</v>
      </c>
      <c r="Y1716" s="48">
        <f t="shared" si="347"/>
        <v>4335.0249999999996</v>
      </c>
      <c r="Z1716" s="48">
        <f t="shared" si="348"/>
        <v>433.5025</v>
      </c>
      <c r="AA1716" s="48">
        <f t="shared" si="349"/>
        <v>4382.7102750000004</v>
      </c>
      <c r="AB1716" s="42">
        <f t="shared" si="350"/>
        <v>442653.73777500005</v>
      </c>
    </row>
    <row r="1717" spans="1:28" x14ac:dyDescent="0.25">
      <c r="A1717" s="41">
        <v>45438</v>
      </c>
      <c r="B1717" s="44" t="str">
        <f t="shared" si="339"/>
        <v>May</v>
      </c>
      <c r="C1717" s="16" t="s">
        <v>26</v>
      </c>
      <c r="D1717" s="16"/>
      <c r="E1717" s="16" t="s">
        <v>104</v>
      </c>
      <c r="F1717" s="16" t="s">
        <v>213</v>
      </c>
      <c r="G1717" s="20" t="str">
        <f>IFERROR(VLOOKUP(F1717,Sheet2!A:F,2,0),"")</f>
        <v>Malwa</v>
      </c>
      <c r="H1717" s="44">
        <f>IFERROR(VLOOKUP(F1717,Sheet2!A:G,7,0),"")</f>
        <v>50</v>
      </c>
      <c r="I1717" s="56">
        <f t="shared" si="351"/>
        <v>1800</v>
      </c>
      <c r="J1717" s="17">
        <v>193</v>
      </c>
      <c r="K1717" s="21">
        <v>0</v>
      </c>
      <c r="L1717" s="21">
        <v>200</v>
      </c>
      <c r="M1717" s="21">
        <v>200</v>
      </c>
      <c r="N1717" s="19">
        <f t="shared" si="340"/>
        <v>400</v>
      </c>
      <c r="O1717" s="20">
        <v>1</v>
      </c>
      <c r="P1717" s="20">
        <f>IFERROR(VLOOKUP(F1717,Sheet2!$A:$F,4,0),"")</f>
        <v>919.43</v>
      </c>
      <c r="Q1717" s="20">
        <f>IFERROR(VLOOKUP(F1717,Sheet2!$A:$F,5,0),"")</f>
        <v>948.3</v>
      </c>
      <c r="R1717" s="20">
        <f>IFERROR(VLOOKUP(F1717,Sheet2!$A:$F,6,0),"")</f>
        <v>1030.25</v>
      </c>
      <c r="S1717" s="48">
        <f t="shared" si="341"/>
        <v>0</v>
      </c>
      <c r="T1717" s="48">
        <f t="shared" si="342"/>
        <v>189660</v>
      </c>
      <c r="U1717" s="48">
        <f t="shared" si="343"/>
        <v>206050</v>
      </c>
      <c r="V1717" s="48">
        <f t="shared" si="344"/>
        <v>395710</v>
      </c>
      <c r="W1717" s="48">
        <f t="shared" si="345"/>
        <v>192600</v>
      </c>
      <c r="X1717" s="48">
        <f t="shared" si="346"/>
        <v>2700</v>
      </c>
      <c r="Y1717" s="48">
        <f t="shared" si="347"/>
        <v>5910.1</v>
      </c>
      <c r="Z1717" s="48">
        <f t="shared" si="348"/>
        <v>591.0100000000001</v>
      </c>
      <c r="AA1717" s="48">
        <f t="shared" si="349"/>
        <v>5975.1111000000001</v>
      </c>
      <c r="AB1717" s="42">
        <f t="shared" si="350"/>
        <v>603486.22109999997</v>
      </c>
    </row>
    <row r="1718" spans="1:28" x14ac:dyDescent="0.25">
      <c r="A1718" s="41">
        <v>45438</v>
      </c>
      <c r="B1718" s="44" t="str">
        <f t="shared" si="339"/>
        <v>May</v>
      </c>
      <c r="C1718" s="16" t="s">
        <v>26</v>
      </c>
      <c r="D1718" s="16"/>
      <c r="E1718" s="16" t="s">
        <v>104</v>
      </c>
      <c r="F1718" s="16" t="s">
        <v>213</v>
      </c>
      <c r="G1718" s="20" t="str">
        <f>IFERROR(VLOOKUP(F1718,Sheet2!A:F,2,0),"")</f>
        <v>Malwa</v>
      </c>
      <c r="H1718" s="44">
        <f>IFERROR(VLOOKUP(F1718,Sheet2!A:G,7,0),"")</f>
        <v>50</v>
      </c>
      <c r="I1718" s="56">
        <f t="shared" si="351"/>
        <v>2250</v>
      </c>
      <c r="J1718" s="17">
        <v>194</v>
      </c>
      <c r="K1718" s="21">
        <v>500</v>
      </c>
      <c r="L1718" s="21">
        <v>0</v>
      </c>
      <c r="M1718" s="21">
        <v>0</v>
      </c>
      <c r="N1718" s="19">
        <f t="shared" si="340"/>
        <v>500</v>
      </c>
      <c r="O1718" s="20">
        <v>1</v>
      </c>
      <c r="P1718" s="20">
        <f>IFERROR(VLOOKUP(F1718,Sheet2!$A:$F,4,0),"")</f>
        <v>919.43</v>
      </c>
      <c r="Q1718" s="20">
        <f>IFERROR(VLOOKUP(F1718,Sheet2!$A:$F,5,0),"")</f>
        <v>948.3</v>
      </c>
      <c r="R1718" s="20">
        <f>IFERROR(VLOOKUP(F1718,Sheet2!$A:$F,6,0),"")</f>
        <v>1030.25</v>
      </c>
      <c r="S1718" s="48">
        <f t="shared" si="341"/>
        <v>459715</v>
      </c>
      <c r="T1718" s="48">
        <f t="shared" si="342"/>
        <v>0</v>
      </c>
      <c r="U1718" s="48">
        <f t="shared" si="343"/>
        <v>0</v>
      </c>
      <c r="V1718" s="48">
        <f t="shared" si="344"/>
        <v>459715</v>
      </c>
      <c r="W1718" s="48">
        <f t="shared" si="345"/>
        <v>240750</v>
      </c>
      <c r="X1718" s="48">
        <f t="shared" si="346"/>
        <v>3375</v>
      </c>
      <c r="Y1718" s="48">
        <f t="shared" si="347"/>
        <v>7038.4000000000005</v>
      </c>
      <c r="Z1718" s="48">
        <f t="shared" si="348"/>
        <v>703.84000000000015</v>
      </c>
      <c r="AA1718" s="48">
        <f t="shared" si="349"/>
        <v>7115.8224</v>
      </c>
      <c r="AB1718" s="42">
        <f t="shared" si="350"/>
        <v>718698.06239999994</v>
      </c>
    </row>
    <row r="1719" spans="1:28" x14ac:dyDescent="0.25">
      <c r="A1719" s="41">
        <v>45438</v>
      </c>
      <c r="B1719" s="44" t="str">
        <f t="shared" si="339"/>
        <v>May</v>
      </c>
      <c r="C1719" s="16" t="s">
        <v>26</v>
      </c>
      <c r="D1719" s="16"/>
      <c r="E1719" s="16" t="s">
        <v>104</v>
      </c>
      <c r="F1719" s="16" t="s">
        <v>213</v>
      </c>
      <c r="G1719" s="20" t="str">
        <f>IFERROR(VLOOKUP(F1719,Sheet2!A:F,2,0),"")</f>
        <v>Malwa</v>
      </c>
      <c r="H1719" s="44">
        <f>IFERROR(VLOOKUP(F1719,Sheet2!A:G,7,0),"")</f>
        <v>50</v>
      </c>
      <c r="I1719" s="56">
        <f t="shared" si="351"/>
        <v>2250</v>
      </c>
      <c r="J1719" s="17">
        <v>195</v>
      </c>
      <c r="K1719" s="21">
        <v>500</v>
      </c>
      <c r="L1719" s="21">
        <v>0</v>
      </c>
      <c r="M1719" s="21">
        <v>0</v>
      </c>
      <c r="N1719" s="19">
        <f t="shared" si="340"/>
        <v>500</v>
      </c>
      <c r="O1719" s="20">
        <v>1</v>
      </c>
      <c r="P1719" s="20">
        <f>IFERROR(VLOOKUP(F1719,Sheet2!$A:$F,4,0),"")</f>
        <v>919.43</v>
      </c>
      <c r="Q1719" s="20">
        <f>IFERROR(VLOOKUP(F1719,Sheet2!$A:$F,5,0),"")</f>
        <v>948.3</v>
      </c>
      <c r="R1719" s="20">
        <f>IFERROR(VLOOKUP(F1719,Sheet2!$A:$F,6,0),"")</f>
        <v>1030.25</v>
      </c>
      <c r="S1719" s="48">
        <f t="shared" si="341"/>
        <v>459715</v>
      </c>
      <c r="T1719" s="48">
        <f t="shared" si="342"/>
        <v>0</v>
      </c>
      <c r="U1719" s="48">
        <f t="shared" si="343"/>
        <v>0</v>
      </c>
      <c r="V1719" s="48">
        <f t="shared" si="344"/>
        <v>459715</v>
      </c>
      <c r="W1719" s="48">
        <f t="shared" si="345"/>
        <v>240750</v>
      </c>
      <c r="X1719" s="48">
        <f t="shared" si="346"/>
        <v>3375</v>
      </c>
      <c r="Y1719" s="48">
        <f t="shared" si="347"/>
        <v>7038.4000000000005</v>
      </c>
      <c r="Z1719" s="48">
        <f t="shared" si="348"/>
        <v>703.84000000000015</v>
      </c>
      <c r="AA1719" s="48">
        <f t="shared" si="349"/>
        <v>7115.8224</v>
      </c>
      <c r="AB1719" s="42">
        <f t="shared" si="350"/>
        <v>718698.06239999994</v>
      </c>
    </row>
    <row r="1720" spans="1:28" x14ac:dyDescent="0.25">
      <c r="A1720" s="41">
        <v>45438</v>
      </c>
      <c r="B1720" s="44" t="str">
        <f t="shared" si="339"/>
        <v>May</v>
      </c>
      <c r="C1720" s="16" t="s">
        <v>86</v>
      </c>
      <c r="D1720" s="16"/>
      <c r="E1720" s="16" t="s">
        <v>97</v>
      </c>
      <c r="F1720" s="16" t="s">
        <v>219</v>
      </c>
      <c r="G1720" s="20" t="str">
        <f>IFERROR(VLOOKUP(F1720,Sheet2!A:F,2,0),"")</f>
        <v>Club Whiskey</v>
      </c>
      <c r="H1720" s="44">
        <f>IFERROR(VLOOKUP(F1720,Sheet2!A:G,7,0),"")</f>
        <v>65</v>
      </c>
      <c r="I1720" s="56">
        <f t="shared" si="351"/>
        <v>2340</v>
      </c>
      <c r="J1720" s="17">
        <v>72</v>
      </c>
      <c r="K1720" s="21">
        <v>400</v>
      </c>
      <c r="L1720" s="21">
        <v>0</v>
      </c>
      <c r="M1720" s="21">
        <v>0</v>
      </c>
      <c r="N1720" s="19">
        <f t="shared" si="340"/>
        <v>400</v>
      </c>
      <c r="O1720" s="20">
        <v>1</v>
      </c>
      <c r="P1720" s="20">
        <f>IFERROR(VLOOKUP(F1720,Sheet2!$A:$F,4,0),"")</f>
        <v>1160.02</v>
      </c>
      <c r="Q1720" s="20">
        <f>IFERROR(VLOOKUP(F1720,Sheet2!$A:$F,5,0),"")</f>
        <v>1188.9000000000001</v>
      </c>
      <c r="R1720" s="20">
        <f>IFERROR(VLOOKUP(F1720,Sheet2!$A:$F,6,0),"")</f>
        <v>1270.83</v>
      </c>
      <c r="S1720" s="48">
        <f t="shared" si="341"/>
        <v>464008</v>
      </c>
      <c r="T1720" s="48">
        <f t="shared" si="342"/>
        <v>0</v>
      </c>
      <c r="U1720" s="48">
        <f t="shared" si="343"/>
        <v>0</v>
      </c>
      <c r="V1720" s="48">
        <f t="shared" si="344"/>
        <v>464008</v>
      </c>
      <c r="W1720" s="48">
        <f t="shared" si="345"/>
        <v>250380</v>
      </c>
      <c r="X1720" s="48">
        <f t="shared" si="346"/>
        <v>3510</v>
      </c>
      <c r="Y1720" s="48">
        <f t="shared" si="347"/>
        <v>7178.9800000000005</v>
      </c>
      <c r="Z1720" s="48">
        <f t="shared" si="348"/>
        <v>717.89800000000014</v>
      </c>
      <c r="AA1720" s="48">
        <f t="shared" si="349"/>
        <v>7257.9487800000006</v>
      </c>
      <c r="AB1720" s="42">
        <f t="shared" si="350"/>
        <v>733052.82678</v>
      </c>
    </row>
    <row r="1721" spans="1:28" x14ac:dyDescent="0.25">
      <c r="A1721" s="41">
        <v>45438</v>
      </c>
      <c r="B1721" s="44" t="str">
        <f t="shared" si="339"/>
        <v>May</v>
      </c>
      <c r="C1721" s="16" t="s">
        <v>86</v>
      </c>
      <c r="D1721" s="16"/>
      <c r="E1721" s="16" t="s">
        <v>97</v>
      </c>
      <c r="F1721" s="16" t="s">
        <v>219</v>
      </c>
      <c r="G1721" s="20" t="str">
        <f>IFERROR(VLOOKUP(F1721,Sheet2!A:F,2,0),"")</f>
        <v>Club Whiskey</v>
      </c>
      <c r="H1721" s="44">
        <f>IFERROR(VLOOKUP(F1721,Sheet2!A:G,7,0),"")</f>
        <v>65</v>
      </c>
      <c r="I1721" s="56">
        <f t="shared" si="351"/>
        <v>1755</v>
      </c>
      <c r="J1721" s="17">
        <v>73</v>
      </c>
      <c r="K1721" s="21">
        <v>0</v>
      </c>
      <c r="L1721" s="21">
        <v>300</v>
      </c>
      <c r="M1721" s="21">
        <v>0</v>
      </c>
      <c r="N1721" s="19">
        <f t="shared" si="340"/>
        <v>300</v>
      </c>
      <c r="O1721" s="20">
        <v>1</v>
      </c>
      <c r="P1721" s="20">
        <f>IFERROR(VLOOKUP(F1721,Sheet2!$A:$F,4,0),"")</f>
        <v>1160.02</v>
      </c>
      <c r="Q1721" s="20">
        <f>IFERROR(VLOOKUP(F1721,Sheet2!$A:$F,5,0),"")</f>
        <v>1188.9000000000001</v>
      </c>
      <c r="R1721" s="20">
        <f>IFERROR(VLOOKUP(F1721,Sheet2!$A:$F,6,0),"")</f>
        <v>1270.83</v>
      </c>
      <c r="S1721" s="48">
        <f t="shared" si="341"/>
        <v>0</v>
      </c>
      <c r="T1721" s="48">
        <f t="shared" si="342"/>
        <v>356670</v>
      </c>
      <c r="U1721" s="48">
        <f t="shared" si="343"/>
        <v>0</v>
      </c>
      <c r="V1721" s="48">
        <f t="shared" si="344"/>
        <v>356670</v>
      </c>
      <c r="W1721" s="48">
        <f t="shared" si="345"/>
        <v>187785</v>
      </c>
      <c r="X1721" s="48">
        <f t="shared" si="346"/>
        <v>2632.5</v>
      </c>
      <c r="Y1721" s="48">
        <f t="shared" si="347"/>
        <v>5470.875</v>
      </c>
      <c r="Z1721" s="48">
        <f t="shared" si="348"/>
        <v>547.08749999999998</v>
      </c>
      <c r="AA1721" s="48">
        <f t="shared" si="349"/>
        <v>5531.0546250000007</v>
      </c>
      <c r="AB1721" s="42">
        <f t="shared" si="350"/>
        <v>558636.51712500001</v>
      </c>
    </row>
    <row r="1722" spans="1:28" x14ac:dyDescent="0.25">
      <c r="A1722" s="41">
        <v>45438</v>
      </c>
      <c r="B1722" s="44" t="str">
        <f t="shared" si="339"/>
        <v>May</v>
      </c>
      <c r="C1722" s="16" t="s">
        <v>86</v>
      </c>
      <c r="D1722" s="16"/>
      <c r="E1722" s="16" t="s">
        <v>97</v>
      </c>
      <c r="F1722" s="16" t="s">
        <v>219</v>
      </c>
      <c r="G1722" s="20" t="str">
        <f>IFERROR(VLOOKUP(F1722,Sheet2!A:F,2,0),"")</f>
        <v>Club Whiskey</v>
      </c>
      <c r="H1722" s="44">
        <f>IFERROR(VLOOKUP(F1722,Sheet2!A:G,7,0),"")</f>
        <v>65</v>
      </c>
      <c r="I1722" s="56">
        <f t="shared" si="351"/>
        <v>1755</v>
      </c>
      <c r="J1722" s="17">
        <v>74</v>
      </c>
      <c r="K1722" s="21">
        <v>0</v>
      </c>
      <c r="L1722" s="21">
        <v>200</v>
      </c>
      <c r="M1722" s="21">
        <v>100</v>
      </c>
      <c r="N1722" s="19">
        <f t="shared" si="340"/>
        <v>300</v>
      </c>
      <c r="O1722" s="20">
        <v>1</v>
      </c>
      <c r="P1722" s="20">
        <f>IFERROR(VLOOKUP(F1722,Sheet2!$A:$F,4,0),"")</f>
        <v>1160.02</v>
      </c>
      <c r="Q1722" s="20">
        <f>IFERROR(VLOOKUP(F1722,Sheet2!$A:$F,5,0),"")</f>
        <v>1188.9000000000001</v>
      </c>
      <c r="R1722" s="20">
        <f>IFERROR(VLOOKUP(F1722,Sheet2!$A:$F,6,0),"")</f>
        <v>1270.83</v>
      </c>
      <c r="S1722" s="48">
        <f t="shared" si="341"/>
        <v>0</v>
      </c>
      <c r="T1722" s="48">
        <f t="shared" si="342"/>
        <v>237780.00000000003</v>
      </c>
      <c r="U1722" s="48">
        <f t="shared" si="343"/>
        <v>127083</v>
      </c>
      <c r="V1722" s="48">
        <f t="shared" si="344"/>
        <v>364863</v>
      </c>
      <c r="W1722" s="48">
        <f t="shared" si="345"/>
        <v>187785</v>
      </c>
      <c r="X1722" s="48">
        <f t="shared" si="346"/>
        <v>2632.5</v>
      </c>
      <c r="Y1722" s="48">
        <f t="shared" si="347"/>
        <v>5552.8050000000003</v>
      </c>
      <c r="Z1722" s="48">
        <f t="shared" si="348"/>
        <v>555.28050000000007</v>
      </c>
      <c r="AA1722" s="48">
        <f t="shared" si="349"/>
        <v>5613.8858550000004</v>
      </c>
      <c r="AB1722" s="42">
        <f t="shared" si="350"/>
        <v>567002.47135500005</v>
      </c>
    </row>
    <row r="1723" spans="1:28" x14ac:dyDescent="0.25">
      <c r="A1723" s="41">
        <v>45438</v>
      </c>
      <c r="B1723" s="44" t="str">
        <f t="shared" si="339"/>
        <v>May</v>
      </c>
      <c r="C1723" s="16" t="s">
        <v>86</v>
      </c>
      <c r="D1723" s="16"/>
      <c r="E1723" s="16" t="s">
        <v>97</v>
      </c>
      <c r="F1723" s="16" t="s">
        <v>216</v>
      </c>
      <c r="G1723" s="20" t="str">
        <f>IFERROR(VLOOKUP(F1723,Sheet2!A:F,2,0),"")</f>
        <v>Jugni Saunfi</v>
      </c>
      <c r="H1723" s="44">
        <f>IFERROR(VLOOKUP(F1723,Sheet2!A:G,7,0),"")</f>
        <v>50</v>
      </c>
      <c r="I1723" s="56">
        <f t="shared" si="351"/>
        <v>1800</v>
      </c>
      <c r="J1723" s="17">
        <v>75</v>
      </c>
      <c r="K1723" s="21">
        <v>200</v>
      </c>
      <c r="L1723" s="21">
        <v>100</v>
      </c>
      <c r="M1723" s="21">
        <v>100</v>
      </c>
      <c r="N1723" s="19">
        <f t="shared" si="340"/>
        <v>400</v>
      </c>
      <c r="O1723" s="20">
        <v>1</v>
      </c>
      <c r="P1723" s="20">
        <f>IFERROR(VLOOKUP(F1723,Sheet2!$A:$F,4,0),"")</f>
        <v>919.43</v>
      </c>
      <c r="Q1723" s="20">
        <f>IFERROR(VLOOKUP(F1723,Sheet2!$A:$F,5,0),"")</f>
        <v>948.3</v>
      </c>
      <c r="R1723" s="20">
        <f>IFERROR(VLOOKUP(F1723,Sheet2!$A:$F,6,0),"")</f>
        <v>1030.25</v>
      </c>
      <c r="S1723" s="48">
        <f t="shared" si="341"/>
        <v>183886</v>
      </c>
      <c r="T1723" s="48">
        <f t="shared" si="342"/>
        <v>94830</v>
      </c>
      <c r="U1723" s="48">
        <f t="shared" si="343"/>
        <v>103025</v>
      </c>
      <c r="V1723" s="48">
        <f t="shared" si="344"/>
        <v>381741</v>
      </c>
      <c r="W1723" s="48">
        <f t="shared" si="345"/>
        <v>192600</v>
      </c>
      <c r="X1723" s="48">
        <f t="shared" si="346"/>
        <v>2700</v>
      </c>
      <c r="Y1723" s="48">
        <f t="shared" si="347"/>
        <v>5770.41</v>
      </c>
      <c r="Z1723" s="48">
        <f t="shared" si="348"/>
        <v>577.04100000000005</v>
      </c>
      <c r="AA1723" s="48">
        <f t="shared" si="349"/>
        <v>5833.8845099999999</v>
      </c>
      <c r="AB1723" s="42">
        <f t="shared" si="350"/>
        <v>589222.33551</v>
      </c>
    </row>
    <row r="1724" spans="1:28" x14ac:dyDescent="0.25">
      <c r="A1724" s="41">
        <v>45438</v>
      </c>
      <c r="B1724" s="44" t="str">
        <f t="shared" si="339"/>
        <v>May</v>
      </c>
      <c r="C1724" s="16" t="s">
        <v>44</v>
      </c>
      <c r="D1724" s="16"/>
      <c r="E1724" s="16" t="s">
        <v>84</v>
      </c>
      <c r="F1724" s="16" t="s">
        <v>223</v>
      </c>
      <c r="G1724" s="20" t="str">
        <f>IFERROR(VLOOKUP(F1724,Sheet2!A:F,2,0),"")</f>
        <v>Jalwa Mota Santra</v>
      </c>
      <c r="H1724" s="44">
        <f>IFERROR(VLOOKUP(F1724,Sheet2!A:G,7,0),"")</f>
        <v>50</v>
      </c>
      <c r="I1724" s="56">
        <f t="shared" si="351"/>
        <v>675</v>
      </c>
      <c r="J1724" s="17">
        <v>252</v>
      </c>
      <c r="K1724" s="21">
        <v>75</v>
      </c>
      <c r="L1724" s="21">
        <v>75</v>
      </c>
      <c r="M1724" s="21">
        <v>0</v>
      </c>
      <c r="N1724" s="19">
        <f t="shared" si="340"/>
        <v>150</v>
      </c>
      <c r="O1724" s="20">
        <v>1</v>
      </c>
      <c r="P1724" s="20">
        <f>IFERROR(VLOOKUP(F1724,Sheet2!$A:$F,4,0),"")</f>
        <v>919.43</v>
      </c>
      <c r="Q1724" s="20">
        <f>IFERROR(VLOOKUP(F1724,Sheet2!$A:$F,5,0),"")</f>
        <v>948.3</v>
      </c>
      <c r="R1724" s="20">
        <f>IFERROR(VLOOKUP(F1724,Sheet2!$A:$F,6,0),"")</f>
        <v>1030.25</v>
      </c>
      <c r="S1724" s="48">
        <f t="shared" si="341"/>
        <v>68957.25</v>
      </c>
      <c r="T1724" s="48">
        <f t="shared" si="342"/>
        <v>71122.5</v>
      </c>
      <c r="U1724" s="48">
        <f t="shared" si="343"/>
        <v>0</v>
      </c>
      <c r="V1724" s="48">
        <f t="shared" si="344"/>
        <v>140079.75</v>
      </c>
      <c r="W1724" s="48">
        <f t="shared" si="345"/>
        <v>72225</v>
      </c>
      <c r="X1724" s="48">
        <f t="shared" si="346"/>
        <v>1012.5</v>
      </c>
      <c r="Y1724" s="48">
        <f t="shared" si="347"/>
        <v>2133.1725000000001</v>
      </c>
      <c r="Z1724" s="48">
        <f t="shared" si="348"/>
        <v>213.31725000000003</v>
      </c>
      <c r="AA1724" s="48">
        <f t="shared" si="349"/>
        <v>2156.6373974999997</v>
      </c>
      <c r="AB1724" s="42">
        <f t="shared" si="350"/>
        <v>217820.37714749997</v>
      </c>
    </row>
    <row r="1725" spans="1:28" x14ac:dyDescent="0.25">
      <c r="A1725" s="41">
        <v>45438</v>
      </c>
      <c r="B1725" s="44" t="str">
        <f t="shared" si="339"/>
        <v>May</v>
      </c>
      <c r="C1725" s="16" t="s">
        <v>44</v>
      </c>
      <c r="D1725" s="16"/>
      <c r="E1725" s="16" t="s">
        <v>51</v>
      </c>
      <c r="F1725" s="16" t="s">
        <v>216</v>
      </c>
      <c r="G1725" s="20" t="str">
        <f>IFERROR(VLOOKUP(F1725,Sheet2!A:F,2,0),"")</f>
        <v>Jugni Saunfi</v>
      </c>
      <c r="H1725" s="44">
        <f>IFERROR(VLOOKUP(F1725,Sheet2!A:G,7,0),"")</f>
        <v>50</v>
      </c>
      <c r="I1725" s="56">
        <f t="shared" si="351"/>
        <v>1575</v>
      </c>
      <c r="J1725" s="17">
        <v>253</v>
      </c>
      <c r="K1725" s="21">
        <v>150</v>
      </c>
      <c r="L1725" s="21">
        <v>200</v>
      </c>
      <c r="M1725" s="21">
        <v>0</v>
      </c>
      <c r="N1725" s="19">
        <f t="shared" si="340"/>
        <v>350</v>
      </c>
      <c r="O1725" s="20">
        <v>1</v>
      </c>
      <c r="P1725" s="20">
        <f>IFERROR(VLOOKUP(F1725,Sheet2!$A:$F,4,0),"")</f>
        <v>919.43</v>
      </c>
      <c r="Q1725" s="20">
        <f>IFERROR(VLOOKUP(F1725,Sheet2!$A:$F,5,0),"")</f>
        <v>948.3</v>
      </c>
      <c r="R1725" s="20">
        <f>IFERROR(VLOOKUP(F1725,Sheet2!$A:$F,6,0),"")</f>
        <v>1030.25</v>
      </c>
      <c r="S1725" s="48">
        <f t="shared" si="341"/>
        <v>137914.5</v>
      </c>
      <c r="T1725" s="48">
        <f t="shared" si="342"/>
        <v>189660</v>
      </c>
      <c r="U1725" s="48">
        <f t="shared" si="343"/>
        <v>0</v>
      </c>
      <c r="V1725" s="48">
        <f t="shared" si="344"/>
        <v>327574.5</v>
      </c>
      <c r="W1725" s="48">
        <f t="shared" si="345"/>
        <v>168525</v>
      </c>
      <c r="X1725" s="48">
        <f t="shared" si="346"/>
        <v>2362.5</v>
      </c>
      <c r="Y1725" s="48">
        <f t="shared" si="347"/>
        <v>4984.62</v>
      </c>
      <c r="Z1725" s="48">
        <f t="shared" si="348"/>
        <v>498.46199999999999</v>
      </c>
      <c r="AA1725" s="48">
        <f t="shared" si="349"/>
        <v>5039.45082</v>
      </c>
      <c r="AB1725" s="42">
        <f t="shared" si="350"/>
        <v>508984.53282000002</v>
      </c>
    </row>
    <row r="1726" spans="1:28" x14ac:dyDescent="0.25">
      <c r="A1726" s="41">
        <v>45439</v>
      </c>
      <c r="B1726" s="44" t="str">
        <f t="shared" si="339"/>
        <v>May</v>
      </c>
      <c r="C1726" s="16" t="s">
        <v>60</v>
      </c>
      <c r="D1726" s="16"/>
      <c r="E1726" s="16" t="s">
        <v>118</v>
      </c>
      <c r="F1726" s="16" t="s">
        <v>213</v>
      </c>
      <c r="G1726" s="20" t="str">
        <f>IFERROR(VLOOKUP(F1726,Sheet2!A:F,2,0),"")</f>
        <v>Malwa</v>
      </c>
      <c r="H1726" s="44">
        <f>IFERROR(VLOOKUP(F1726,Sheet2!A:G,7,0),"")</f>
        <v>50</v>
      </c>
      <c r="I1726" s="56">
        <f t="shared" si="351"/>
        <v>1575</v>
      </c>
      <c r="J1726" s="17">
        <v>80</v>
      </c>
      <c r="K1726" s="21">
        <v>350</v>
      </c>
      <c r="L1726" s="21">
        <v>0</v>
      </c>
      <c r="M1726" s="21">
        <v>0</v>
      </c>
      <c r="N1726" s="19">
        <f t="shared" si="340"/>
        <v>350</v>
      </c>
      <c r="O1726" s="20">
        <v>1</v>
      </c>
      <c r="P1726" s="20">
        <f>IFERROR(VLOOKUP(F1726,Sheet2!$A:$F,4,0),"")</f>
        <v>919.43</v>
      </c>
      <c r="Q1726" s="20">
        <f>IFERROR(VLOOKUP(F1726,Sheet2!$A:$F,5,0),"")</f>
        <v>948.3</v>
      </c>
      <c r="R1726" s="20">
        <f>IFERROR(VLOOKUP(F1726,Sheet2!$A:$F,6,0),"")</f>
        <v>1030.25</v>
      </c>
      <c r="S1726" s="48">
        <f t="shared" si="341"/>
        <v>321800.5</v>
      </c>
      <c r="T1726" s="48">
        <f t="shared" si="342"/>
        <v>0</v>
      </c>
      <c r="U1726" s="48">
        <f t="shared" si="343"/>
        <v>0</v>
      </c>
      <c r="V1726" s="48">
        <f t="shared" si="344"/>
        <v>321800.5</v>
      </c>
      <c r="W1726" s="48">
        <f t="shared" si="345"/>
        <v>168525</v>
      </c>
      <c r="X1726" s="48">
        <f t="shared" si="346"/>
        <v>2362.5</v>
      </c>
      <c r="Y1726" s="48">
        <f t="shared" si="347"/>
        <v>4926.88</v>
      </c>
      <c r="Z1726" s="48">
        <f t="shared" si="348"/>
        <v>492.68800000000005</v>
      </c>
      <c r="AA1726" s="48">
        <f t="shared" si="349"/>
        <v>4981.0756800000008</v>
      </c>
      <c r="AB1726" s="42">
        <f t="shared" si="350"/>
        <v>503088.64368000004</v>
      </c>
    </row>
    <row r="1727" spans="1:28" x14ac:dyDescent="0.25">
      <c r="A1727" s="41">
        <v>45439</v>
      </c>
      <c r="B1727" s="44" t="str">
        <f t="shared" si="339"/>
        <v>May</v>
      </c>
      <c r="C1727" s="16" t="s">
        <v>60</v>
      </c>
      <c r="D1727" s="16"/>
      <c r="E1727" s="16" t="s">
        <v>118</v>
      </c>
      <c r="F1727" s="16" t="s">
        <v>213</v>
      </c>
      <c r="G1727" s="20" t="str">
        <f>IFERROR(VLOOKUP(F1727,Sheet2!A:F,2,0),"")</f>
        <v>Malwa</v>
      </c>
      <c r="H1727" s="44">
        <f>IFERROR(VLOOKUP(F1727,Sheet2!A:G,7,0),"")</f>
        <v>50</v>
      </c>
      <c r="I1727" s="56">
        <f t="shared" si="351"/>
        <v>1575</v>
      </c>
      <c r="J1727" s="17">
        <v>81</v>
      </c>
      <c r="K1727" s="21">
        <v>350</v>
      </c>
      <c r="L1727" s="21">
        <v>0</v>
      </c>
      <c r="M1727" s="21">
        <v>0</v>
      </c>
      <c r="N1727" s="19">
        <f t="shared" si="340"/>
        <v>350</v>
      </c>
      <c r="O1727" s="20">
        <v>1</v>
      </c>
      <c r="P1727" s="20">
        <f>IFERROR(VLOOKUP(F1727,Sheet2!$A:$F,4,0),"")</f>
        <v>919.43</v>
      </c>
      <c r="Q1727" s="20">
        <f>IFERROR(VLOOKUP(F1727,Sheet2!$A:$F,5,0),"")</f>
        <v>948.3</v>
      </c>
      <c r="R1727" s="20">
        <f>IFERROR(VLOOKUP(F1727,Sheet2!$A:$F,6,0),"")</f>
        <v>1030.25</v>
      </c>
      <c r="S1727" s="48">
        <f t="shared" si="341"/>
        <v>321800.5</v>
      </c>
      <c r="T1727" s="48">
        <f t="shared" si="342"/>
        <v>0</v>
      </c>
      <c r="U1727" s="48">
        <f t="shared" si="343"/>
        <v>0</v>
      </c>
      <c r="V1727" s="48">
        <f t="shared" si="344"/>
        <v>321800.5</v>
      </c>
      <c r="W1727" s="48">
        <f t="shared" si="345"/>
        <v>168525</v>
      </c>
      <c r="X1727" s="48">
        <f t="shared" si="346"/>
        <v>2362.5</v>
      </c>
      <c r="Y1727" s="48">
        <f t="shared" si="347"/>
        <v>4926.88</v>
      </c>
      <c r="Z1727" s="48">
        <f t="shared" si="348"/>
        <v>492.68800000000005</v>
      </c>
      <c r="AA1727" s="48">
        <f t="shared" si="349"/>
        <v>4981.0756800000008</v>
      </c>
      <c r="AB1727" s="42">
        <f t="shared" si="350"/>
        <v>503088.64368000004</v>
      </c>
    </row>
    <row r="1728" spans="1:28" x14ac:dyDescent="0.25">
      <c r="A1728" s="41">
        <v>45439</v>
      </c>
      <c r="B1728" s="44" t="str">
        <f t="shared" si="339"/>
        <v>May</v>
      </c>
      <c r="C1728" s="16" t="s">
        <v>60</v>
      </c>
      <c r="D1728" s="16"/>
      <c r="E1728" s="16" t="s">
        <v>118</v>
      </c>
      <c r="F1728" s="16" t="s">
        <v>213</v>
      </c>
      <c r="G1728" s="20" t="str">
        <f>IFERROR(VLOOKUP(F1728,Sheet2!A:F,2,0),"")</f>
        <v>Malwa</v>
      </c>
      <c r="H1728" s="44">
        <f>IFERROR(VLOOKUP(F1728,Sheet2!A:G,7,0),"")</f>
        <v>50</v>
      </c>
      <c r="I1728" s="56">
        <f t="shared" si="351"/>
        <v>1575</v>
      </c>
      <c r="J1728" s="17">
        <v>82</v>
      </c>
      <c r="K1728" s="21">
        <v>350</v>
      </c>
      <c r="L1728" s="21">
        <v>0</v>
      </c>
      <c r="M1728" s="21">
        <v>0</v>
      </c>
      <c r="N1728" s="19">
        <f t="shared" si="340"/>
        <v>350</v>
      </c>
      <c r="O1728" s="20">
        <v>1</v>
      </c>
      <c r="P1728" s="20">
        <f>IFERROR(VLOOKUP(F1728,Sheet2!$A:$F,4,0),"")</f>
        <v>919.43</v>
      </c>
      <c r="Q1728" s="20">
        <f>IFERROR(VLOOKUP(F1728,Sheet2!$A:$F,5,0),"")</f>
        <v>948.3</v>
      </c>
      <c r="R1728" s="20">
        <f>IFERROR(VLOOKUP(F1728,Sheet2!$A:$F,6,0),"")</f>
        <v>1030.25</v>
      </c>
      <c r="S1728" s="48">
        <f t="shared" si="341"/>
        <v>321800.5</v>
      </c>
      <c r="T1728" s="48">
        <f t="shared" si="342"/>
        <v>0</v>
      </c>
      <c r="U1728" s="48">
        <f t="shared" si="343"/>
        <v>0</v>
      </c>
      <c r="V1728" s="48">
        <f t="shared" si="344"/>
        <v>321800.5</v>
      </c>
      <c r="W1728" s="48">
        <f t="shared" si="345"/>
        <v>168525</v>
      </c>
      <c r="X1728" s="48">
        <f t="shared" si="346"/>
        <v>2362.5</v>
      </c>
      <c r="Y1728" s="48">
        <f t="shared" si="347"/>
        <v>4926.88</v>
      </c>
      <c r="Z1728" s="48">
        <f t="shared" si="348"/>
        <v>492.68800000000005</v>
      </c>
      <c r="AA1728" s="48">
        <f t="shared" si="349"/>
        <v>4981.0756800000008</v>
      </c>
      <c r="AB1728" s="42">
        <f t="shared" si="350"/>
        <v>503088.64368000004</v>
      </c>
    </row>
    <row r="1729" spans="1:28" x14ac:dyDescent="0.25">
      <c r="A1729" s="41">
        <v>45439</v>
      </c>
      <c r="B1729" s="44" t="str">
        <f t="shared" si="339"/>
        <v>May</v>
      </c>
      <c r="C1729" s="16" t="s">
        <v>60</v>
      </c>
      <c r="D1729" s="16"/>
      <c r="E1729" s="16" t="s">
        <v>118</v>
      </c>
      <c r="F1729" s="16" t="s">
        <v>213</v>
      </c>
      <c r="G1729" s="20" t="str">
        <f>IFERROR(VLOOKUP(F1729,Sheet2!A:F,2,0),"")</f>
        <v>Malwa</v>
      </c>
      <c r="H1729" s="44">
        <f>IFERROR(VLOOKUP(F1729,Sheet2!A:G,7,0),"")</f>
        <v>50</v>
      </c>
      <c r="I1729" s="56">
        <f t="shared" si="351"/>
        <v>1575</v>
      </c>
      <c r="J1729" s="17">
        <v>83</v>
      </c>
      <c r="K1729" s="21">
        <v>0</v>
      </c>
      <c r="L1729" s="21">
        <v>300</v>
      </c>
      <c r="M1729" s="21">
        <v>50</v>
      </c>
      <c r="N1729" s="19">
        <f t="shared" si="340"/>
        <v>350</v>
      </c>
      <c r="O1729" s="20">
        <v>1</v>
      </c>
      <c r="P1729" s="20">
        <f>IFERROR(VLOOKUP(F1729,Sheet2!$A:$F,4,0),"")</f>
        <v>919.43</v>
      </c>
      <c r="Q1729" s="20">
        <f>IFERROR(VLOOKUP(F1729,Sheet2!$A:$F,5,0),"")</f>
        <v>948.3</v>
      </c>
      <c r="R1729" s="20">
        <f>IFERROR(VLOOKUP(F1729,Sheet2!$A:$F,6,0),"")</f>
        <v>1030.25</v>
      </c>
      <c r="S1729" s="48">
        <f t="shared" si="341"/>
        <v>0</v>
      </c>
      <c r="T1729" s="48">
        <f t="shared" si="342"/>
        <v>284490</v>
      </c>
      <c r="U1729" s="48">
        <f t="shared" si="343"/>
        <v>51512.5</v>
      </c>
      <c r="V1729" s="48">
        <f t="shared" si="344"/>
        <v>336002.5</v>
      </c>
      <c r="W1729" s="48">
        <f t="shared" si="345"/>
        <v>168525</v>
      </c>
      <c r="X1729" s="48">
        <f t="shared" si="346"/>
        <v>2362.5</v>
      </c>
      <c r="Y1729" s="48">
        <f t="shared" si="347"/>
        <v>5068.9000000000005</v>
      </c>
      <c r="Z1729" s="48">
        <f t="shared" si="348"/>
        <v>506.8900000000001</v>
      </c>
      <c r="AA1729" s="48">
        <f t="shared" si="349"/>
        <v>5124.6579000000002</v>
      </c>
      <c r="AB1729" s="42">
        <f t="shared" si="350"/>
        <v>517590.44790000003</v>
      </c>
    </row>
    <row r="1730" spans="1:28" x14ac:dyDescent="0.25">
      <c r="A1730" s="41">
        <v>45439</v>
      </c>
      <c r="B1730" s="44" t="str">
        <f t="shared" si="339"/>
        <v>May</v>
      </c>
      <c r="C1730" s="16" t="s">
        <v>113</v>
      </c>
      <c r="D1730" s="16"/>
      <c r="E1730" s="16" t="s">
        <v>124</v>
      </c>
      <c r="F1730" s="16" t="s">
        <v>223</v>
      </c>
      <c r="G1730" s="20" t="str">
        <f>IFERROR(VLOOKUP(F1730,Sheet2!A:F,2,0),"")</f>
        <v>Jalwa Mota Santra</v>
      </c>
      <c r="H1730" s="44">
        <f>IFERROR(VLOOKUP(F1730,Sheet2!A:G,7,0),"")</f>
        <v>50</v>
      </c>
      <c r="I1730" s="56">
        <f t="shared" si="351"/>
        <v>450</v>
      </c>
      <c r="J1730" s="17">
        <v>90</v>
      </c>
      <c r="K1730" s="21">
        <v>60</v>
      </c>
      <c r="L1730" s="21">
        <v>30</v>
      </c>
      <c r="M1730" s="21">
        <v>10</v>
      </c>
      <c r="N1730" s="19">
        <f t="shared" si="340"/>
        <v>100</v>
      </c>
      <c r="O1730" s="20">
        <v>1</v>
      </c>
      <c r="P1730" s="20">
        <f>IFERROR(VLOOKUP(F1730,Sheet2!$A:$F,4,0),"")</f>
        <v>919.43</v>
      </c>
      <c r="Q1730" s="20">
        <f>IFERROR(VLOOKUP(F1730,Sheet2!$A:$F,5,0),"")</f>
        <v>948.3</v>
      </c>
      <c r="R1730" s="20">
        <f>IFERROR(VLOOKUP(F1730,Sheet2!$A:$F,6,0),"")</f>
        <v>1030.25</v>
      </c>
      <c r="S1730" s="48">
        <f t="shared" si="341"/>
        <v>55165.799999999996</v>
      </c>
      <c r="T1730" s="48">
        <f t="shared" si="342"/>
        <v>28449</v>
      </c>
      <c r="U1730" s="48">
        <f t="shared" si="343"/>
        <v>10302.5</v>
      </c>
      <c r="V1730" s="48">
        <f t="shared" si="344"/>
        <v>93917.299999999988</v>
      </c>
      <c r="W1730" s="48">
        <f t="shared" si="345"/>
        <v>48150</v>
      </c>
      <c r="X1730" s="48">
        <f t="shared" si="346"/>
        <v>675</v>
      </c>
      <c r="Y1730" s="48">
        <f t="shared" si="347"/>
        <v>1427.423</v>
      </c>
      <c r="Z1730" s="48">
        <f t="shared" si="348"/>
        <v>142.7423</v>
      </c>
      <c r="AA1730" s="48">
        <f t="shared" si="349"/>
        <v>1443.1246530000001</v>
      </c>
      <c r="AB1730" s="42">
        <f t="shared" si="350"/>
        <v>145755.58995300002</v>
      </c>
    </row>
    <row r="1731" spans="1:28" x14ac:dyDescent="0.25">
      <c r="A1731" s="41">
        <v>45439</v>
      </c>
      <c r="B1731" s="44" t="str">
        <f t="shared" si="339"/>
        <v>May</v>
      </c>
      <c r="C1731" s="16" t="s">
        <v>113</v>
      </c>
      <c r="D1731" s="16"/>
      <c r="E1731" s="16" t="s">
        <v>124</v>
      </c>
      <c r="F1731" s="16" t="s">
        <v>223</v>
      </c>
      <c r="G1731" s="20" t="str">
        <f>IFERROR(VLOOKUP(F1731,Sheet2!A:F,2,0),"")</f>
        <v>Jalwa Mota Santra</v>
      </c>
      <c r="H1731" s="44">
        <f>IFERROR(VLOOKUP(F1731,Sheet2!A:G,7,0),"")</f>
        <v>50</v>
      </c>
      <c r="I1731" s="56">
        <f t="shared" si="351"/>
        <v>315</v>
      </c>
      <c r="J1731" s="17">
        <v>91</v>
      </c>
      <c r="K1731" s="21">
        <v>30</v>
      </c>
      <c r="L1731" s="21">
        <v>30</v>
      </c>
      <c r="M1731" s="21">
        <v>10</v>
      </c>
      <c r="N1731" s="19">
        <f t="shared" si="340"/>
        <v>70</v>
      </c>
      <c r="O1731" s="20">
        <v>1</v>
      </c>
      <c r="P1731" s="20">
        <f>IFERROR(VLOOKUP(F1731,Sheet2!$A:$F,4,0),"")</f>
        <v>919.43</v>
      </c>
      <c r="Q1731" s="20">
        <f>IFERROR(VLOOKUP(F1731,Sheet2!$A:$F,5,0),"")</f>
        <v>948.3</v>
      </c>
      <c r="R1731" s="20">
        <f>IFERROR(VLOOKUP(F1731,Sheet2!$A:$F,6,0),"")</f>
        <v>1030.25</v>
      </c>
      <c r="S1731" s="48">
        <f t="shared" si="341"/>
        <v>27582.899999999998</v>
      </c>
      <c r="T1731" s="48">
        <f t="shared" si="342"/>
        <v>28449</v>
      </c>
      <c r="U1731" s="48">
        <f t="shared" si="343"/>
        <v>10302.5</v>
      </c>
      <c r="V1731" s="48">
        <f t="shared" si="344"/>
        <v>66334.399999999994</v>
      </c>
      <c r="W1731" s="48">
        <f t="shared" si="345"/>
        <v>33705</v>
      </c>
      <c r="X1731" s="48">
        <f t="shared" si="346"/>
        <v>472.5</v>
      </c>
      <c r="Y1731" s="48">
        <f t="shared" si="347"/>
        <v>1005.1189999999999</v>
      </c>
      <c r="Z1731" s="48">
        <f t="shared" si="348"/>
        <v>100.5119</v>
      </c>
      <c r="AA1731" s="48">
        <f t="shared" si="349"/>
        <v>1016.175309</v>
      </c>
      <c r="AB1731" s="42">
        <f t="shared" si="350"/>
        <v>102633.706209</v>
      </c>
    </row>
    <row r="1732" spans="1:28" x14ac:dyDescent="0.25">
      <c r="A1732" s="41">
        <v>45439</v>
      </c>
      <c r="B1732" s="44" t="str">
        <f t="shared" si="339"/>
        <v>May</v>
      </c>
      <c r="C1732" s="16" t="s">
        <v>113</v>
      </c>
      <c r="D1732" s="16"/>
      <c r="E1732" s="16" t="s">
        <v>124</v>
      </c>
      <c r="F1732" s="16" t="s">
        <v>223</v>
      </c>
      <c r="G1732" s="20" t="str">
        <f>IFERROR(VLOOKUP(F1732,Sheet2!A:F,2,0),"")</f>
        <v>Jalwa Mota Santra</v>
      </c>
      <c r="H1732" s="44">
        <f>IFERROR(VLOOKUP(F1732,Sheet2!A:G,7,0),"")</f>
        <v>50</v>
      </c>
      <c r="I1732" s="56">
        <f t="shared" si="351"/>
        <v>450</v>
      </c>
      <c r="J1732" s="17">
        <v>92</v>
      </c>
      <c r="K1732" s="21">
        <v>50</v>
      </c>
      <c r="L1732" s="21">
        <v>30</v>
      </c>
      <c r="M1732" s="21">
        <v>20</v>
      </c>
      <c r="N1732" s="19">
        <f t="shared" si="340"/>
        <v>100</v>
      </c>
      <c r="O1732" s="20">
        <v>1</v>
      </c>
      <c r="P1732" s="20">
        <f>IFERROR(VLOOKUP(F1732,Sheet2!$A:$F,4,0),"")</f>
        <v>919.43</v>
      </c>
      <c r="Q1732" s="20">
        <f>IFERROR(VLOOKUP(F1732,Sheet2!$A:$F,5,0),"")</f>
        <v>948.3</v>
      </c>
      <c r="R1732" s="20">
        <f>IFERROR(VLOOKUP(F1732,Sheet2!$A:$F,6,0),"")</f>
        <v>1030.25</v>
      </c>
      <c r="S1732" s="48">
        <f t="shared" si="341"/>
        <v>45971.5</v>
      </c>
      <c r="T1732" s="48">
        <f t="shared" si="342"/>
        <v>28449</v>
      </c>
      <c r="U1732" s="48">
        <f t="shared" si="343"/>
        <v>20605</v>
      </c>
      <c r="V1732" s="48">
        <f t="shared" si="344"/>
        <v>95025.5</v>
      </c>
      <c r="W1732" s="48">
        <f t="shared" si="345"/>
        <v>48150</v>
      </c>
      <c r="X1732" s="48">
        <f t="shared" si="346"/>
        <v>675</v>
      </c>
      <c r="Y1732" s="48">
        <f t="shared" si="347"/>
        <v>1438.5050000000001</v>
      </c>
      <c r="Z1732" s="48">
        <f t="shared" si="348"/>
        <v>143.85050000000001</v>
      </c>
      <c r="AA1732" s="48">
        <f t="shared" si="349"/>
        <v>1454.3285550000001</v>
      </c>
      <c r="AB1732" s="42">
        <f t="shared" si="350"/>
        <v>146887.18405500002</v>
      </c>
    </row>
    <row r="1733" spans="1:28" x14ac:dyDescent="0.25">
      <c r="A1733" s="41">
        <v>45439</v>
      </c>
      <c r="B1733" s="44" t="str">
        <f t="shared" ref="B1733:B1796" si="352">TEXT(A1733,"MMM")</f>
        <v>May</v>
      </c>
      <c r="C1733" s="16" t="s">
        <v>113</v>
      </c>
      <c r="D1733" s="16"/>
      <c r="E1733" s="16" t="s">
        <v>124</v>
      </c>
      <c r="F1733" s="16" t="s">
        <v>223</v>
      </c>
      <c r="G1733" s="20" t="str">
        <f>IFERROR(VLOOKUP(F1733,Sheet2!A:F,2,0),"")</f>
        <v>Jalwa Mota Santra</v>
      </c>
      <c r="H1733" s="44">
        <f>IFERROR(VLOOKUP(F1733,Sheet2!A:G,7,0),"")</f>
        <v>50</v>
      </c>
      <c r="I1733" s="56">
        <f t="shared" si="351"/>
        <v>855</v>
      </c>
      <c r="J1733" s="17">
        <v>93</v>
      </c>
      <c r="K1733" s="21">
        <v>110</v>
      </c>
      <c r="L1733" s="21">
        <v>80</v>
      </c>
      <c r="M1733" s="21">
        <v>0</v>
      </c>
      <c r="N1733" s="19">
        <f t="shared" ref="N1733:N1796" si="353">SUM(K1733:M1733)</f>
        <v>190</v>
      </c>
      <c r="O1733" s="20">
        <v>1</v>
      </c>
      <c r="P1733" s="20">
        <f>IFERROR(VLOOKUP(F1733,Sheet2!$A:$F,4,0),"")</f>
        <v>919.43</v>
      </c>
      <c r="Q1733" s="20">
        <f>IFERROR(VLOOKUP(F1733,Sheet2!$A:$F,5,0),"")</f>
        <v>948.3</v>
      </c>
      <c r="R1733" s="20">
        <f>IFERROR(VLOOKUP(F1733,Sheet2!$A:$F,6,0),"")</f>
        <v>1030.25</v>
      </c>
      <c r="S1733" s="48">
        <f t="shared" ref="S1733:S1796" si="354">IFERROR(K1733*P1733," ")</f>
        <v>101137.29999999999</v>
      </c>
      <c r="T1733" s="48">
        <f t="shared" ref="T1733:T1796" si="355">IFERROR(Q1733*L1733," ")</f>
        <v>75864</v>
      </c>
      <c r="U1733" s="48">
        <f t="shared" ref="U1733:U1796" si="356">IFERROR(R1733*M1733," ")</f>
        <v>0</v>
      </c>
      <c r="V1733" s="48">
        <f t="shared" ref="V1733:V1796" si="357">SUM(S1733:U1733)</f>
        <v>177001.3</v>
      </c>
      <c r="W1733" s="48">
        <f t="shared" ref="W1733:W1796" si="358">IFERROR(IF(O1733=1,I1733*107)," ")+IFERROR(IF(O1733=2,I1733*53.5)," ")</f>
        <v>91485</v>
      </c>
      <c r="X1733" s="48">
        <f t="shared" ref="X1733:X1796" si="359">I1733*1.5</f>
        <v>1282.5</v>
      </c>
      <c r="Y1733" s="48">
        <f t="shared" ref="Y1733:Y1796" si="360">IFERROR(SUM(V1733:X1733)*1%," ")</f>
        <v>2697.6880000000001</v>
      </c>
      <c r="Z1733" s="48">
        <f t="shared" ref="Z1733:Z1796" si="361">IFERROR(Y1733*10%," ")</f>
        <v>269.7688</v>
      </c>
      <c r="AA1733" s="48">
        <f t="shared" ref="AA1733:AA1796" si="362">IFERROR(SUM(V1733:Z1733)*1%," ")</f>
        <v>2727.3625680000005</v>
      </c>
      <c r="AB1733" s="42">
        <f t="shared" ref="AB1733:AB1796" si="363">IFERROR(SUM(V1733:AA1733)," ")</f>
        <v>275463.61936800001</v>
      </c>
    </row>
    <row r="1734" spans="1:28" x14ac:dyDescent="0.25">
      <c r="A1734" s="41">
        <v>45439</v>
      </c>
      <c r="B1734" s="44" t="str">
        <f t="shared" si="352"/>
        <v>May</v>
      </c>
      <c r="C1734" s="16" t="s">
        <v>113</v>
      </c>
      <c r="D1734" s="16"/>
      <c r="E1734" s="16" t="s">
        <v>124</v>
      </c>
      <c r="F1734" s="16" t="s">
        <v>223</v>
      </c>
      <c r="G1734" s="20" t="str">
        <f>IFERROR(VLOOKUP(F1734,Sheet2!A:F,2,0),"")</f>
        <v>Jalwa Mota Santra</v>
      </c>
      <c r="H1734" s="44">
        <f>IFERROR(VLOOKUP(F1734,Sheet2!A:G,7,0),"")</f>
        <v>50</v>
      </c>
      <c r="I1734" s="56">
        <f t="shared" ref="I1734:I1797" si="364">IF(H1734=50,N1734*4.5)+IF(H1734=65,N1734*5.85)</f>
        <v>225</v>
      </c>
      <c r="J1734" s="17">
        <v>94</v>
      </c>
      <c r="K1734" s="21">
        <v>50</v>
      </c>
      <c r="L1734" s="21">
        <v>0</v>
      </c>
      <c r="M1734" s="21">
        <v>0</v>
      </c>
      <c r="N1734" s="19">
        <f t="shared" si="353"/>
        <v>50</v>
      </c>
      <c r="O1734" s="20">
        <v>1</v>
      </c>
      <c r="P1734" s="20">
        <f>IFERROR(VLOOKUP(F1734,Sheet2!$A:$F,4,0),"")</f>
        <v>919.43</v>
      </c>
      <c r="Q1734" s="20">
        <f>IFERROR(VLOOKUP(F1734,Sheet2!$A:$F,5,0),"")</f>
        <v>948.3</v>
      </c>
      <c r="R1734" s="20">
        <f>IFERROR(VLOOKUP(F1734,Sheet2!$A:$F,6,0),"")</f>
        <v>1030.25</v>
      </c>
      <c r="S1734" s="48">
        <f t="shared" si="354"/>
        <v>45971.5</v>
      </c>
      <c r="T1734" s="48">
        <f t="shared" si="355"/>
        <v>0</v>
      </c>
      <c r="U1734" s="48">
        <f t="shared" si="356"/>
        <v>0</v>
      </c>
      <c r="V1734" s="48">
        <f t="shared" si="357"/>
        <v>45971.5</v>
      </c>
      <c r="W1734" s="48">
        <f t="shared" si="358"/>
        <v>24075</v>
      </c>
      <c r="X1734" s="48">
        <f t="shared" si="359"/>
        <v>337.5</v>
      </c>
      <c r="Y1734" s="48">
        <f t="shared" si="360"/>
        <v>703.84</v>
      </c>
      <c r="Z1734" s="48">
        <f t="shared" si="361"/>
        <v>70.384</v>
      </c>
      <c r="AA1734" s="48">
        <f t="shared" si="362"/>
        <v>711.58224000000007</v>
      </c>
      <c r="AB1734" s="42">
        <f t="shared" si="363"/>
        <v>71869.806240000005</v>
      </c>
    </row>
    <row r="1735" spans="1:28" x14ac:dyDescent="0.25">
      <c r="A1735" s="41">
        <v>45439</v>
      </c>
      <c r="B1735" s="44" t="str">
        <f t="shared" si="352"/>
        <v>May</v>
      </c>
      <c r="C1735" s="16" t="s">
        <v>113</v>
      </c>
      <c r="D1735" s="16"/>
      <c r="E1735" s="16" t="s">
        <v>124</v>
      </c>
      <c r="F1735" s="16" t="s">
        <v>223</v>
      </c>
      <c r="G1735" s="20" t="str">
        <f>IFERROR(VLOOKUP(F1735,Sheet2!A:F,2,0),"")</f>
        <v>Jalwa Mota Santra</v>
      </c>
      <c r="H1735" s="44">
        <f>IFERROR(VLOOKUP(F1735,Sheet2!A:G,7,0),"")</f>
        <v>50</v>
      </c>
      <c r="I1735" s="56">
        <f t="shared" si="364"/>
        <v>1260</v>
      </c>
      <c r="J1735" s="17">
        <v>95</v>
      </c>
      <c r="K1735" s="21">
        <v>140</v>
      </c>
      <c r="L1735" s="21">
        <v>90</v>
      </c>
      <c r="M1735" s="21">
        <v>50</v>
      </c>
      <c r="N1735" s="19">
        <f t="shared" si="353"/>
        <v>280</v>
      </c>
      <c r="O1735" s="20">
        <v>1</v>
      </c>
      <c r="P1735" s="20">
        <f>IFERROR(VLOOKUP(F1735,Sheet2!$A:$F,4,0),"")</f>
        <v>919.43</v>
      </c>
      <c r="Q1735" s="20">
        <f>IFERROR(VLOOKUP(F1735,Sheet2!$A:$F,5,0),"")</f>
        <v>948.3</v>
      </c>
      <c r="R1735" s="20">
        <f>IFERROR(VLOOKUP(F1735,Sheet2!$A:$F,6,0),"")</f>
        <v>1030.25</v>
      </c>
      <c r="S1735" s="48">
        <f t="shared" si="354"/>
        <v>128720.2</v>
      </c>
      <c r="T1735" s="48">
        <f t="shared" si="355"/>
        <v>85347</v>
      </c>
      <c r="U1735" s="48">
        <f t="shared" si="356"/>
        <v>51512.5</v>
      </c>
      <c r="V1735" s="48">
        <f t="shared" si="357"/>
        <v>265579.7</v>
      </c>
      <c r="W1735" s="48">
        <f t="shared" si="358"/>
        <v>134820</v>
      </c>
      <c r="X1735" s="48">
        <f t="shared" si="359"/>
        <v>1890</v>
      </c>
      <c r="Y1735" s="48">
        <f t="shared" si="360"/>
        <v>4022.8970000000004</v>
      </c>
      <c r="Z1735" s="48">
        <f t="shared" si="361"/>
        <v>402.28970000000004</v>
      </c>
      <c r="AA1735" s="48">
        <f t="shared" si="362"/>
        <v>4067.1488670000003</v>
      </c>
      <c r="AB1735" s="42">
        <f t="shared" si="363"/>
        <v>410782.03556700004</v>
      </c>
    </row>
    <row r="1736" spans="1:28" x14ac:dyDescent="0.25">
      <c r="A1736" s="41">
        <v>45439</v>
      </c>
      <c r="B1736" s="44" t="str">
        <f t="shared" si="352"/>
        <v>May</v>
      </c>
      <c r="C1736" s="16" t="s">
        <v>113</v>
      </c>
      <c r="D1736" s="16"/>
      <c r="E1736" s="16" t="s">
        <v>111</v>
      </c>
      <c r="F1736" s="16" t="s">
        <v>223</v>
      </c>
      <c r="G1736" s="20" t="str">
        <f>IFERROR(VLOOKUP(F1736,Sheet2!A:F,2,0),"")</f>
        <v>Jalwa Mota Santra</v>
      </c>
      <c r="H1736" s="44">
        <f>IFERROR(VLOOKUP(F1736,Sheet2!A:G,7,0),"")</f>
        <v>50</v>
      </c>
      <c r="I1736" s="56">
        <f t="shared" si="364"/>
        <v>1260</v>
      </c>
      <c r="J1736" s="17">
        <v>96</v>
      </c>
      <c r="K1736" s="21">
        <v>160</v>
      </c>
      <c r="L1736" s="21">
        <v>120</v>
      </c>
      <c r="M1736" s="21">
        <v>0</v>
      </c>
      <c r="N1736" s="19">
        <f t="shared" si="353"/>
        <v>280</v>
      </c>
      <c r="O1736" s="20">
        <v>1</v>
      </c>
      <c r="P1736" s="20">
        <f>IFERROR(VLOOKUP(F1736,Sheet2!$A:$F,4,0),"")</f>
        <v>919.43</v>
      </c>
      <c r="Q1736" s="20">
        <f>IFERROR(VLOOKUP(F1736,Sheet2!$A:$F,5,0),"")</f>
        <v>948.3</v>
      </c>
      <c r="R1736" s="20">
        <f>IFERROR(VLOOKUP(F1736,Sheet2!$A:$F,6,0),"")</f>
        <v>1030.25</v>
      </c>
      <c r="S1736" s="48">
        <f t="shared" si="354"/>
        <v>147108.79999999999</v>
      </c>
      <c r="T1736" s="48">
        <f t="shared" si="355"/>
        <v>113796</v>
      </c>
      <c r="U1736" s="48">
        <f t="shared" si="356"/>
        <v>0</v>
      </c>
      <c r="V1736" s="48">
        <f t="shared" si="357"/>
        <v>260904.8</v>
      </c>
      <c r="W1736" s="48">
        <f t="shared" si="358"/>
        <v>134820</v>
      </c>
      <c r="X1736" s="48">
        <f t="shared" si="359"/>
        <v>1890</v>
      </c>
      <c r="Y1736" s="48">
        <f t="shared" si="360"/>
        <v>3976.1480000000001</v>
      </c>
      <c r="Z1736" s="48">
        <f t="shared" si="361"/>
        <v>397.61480000000006</v>
      </c>
      <c r="AA1736" s="48">
        <f t="shared" si="362"/>
        <v>4019.8856279999995</v>
      </c>
      <c r="AB1736" s="42">
        <f t="shared" si="363"/>
        <v>406008.44842799997</v>
      </c>
    </row>
    <row r="1737" spans="1:28" x14ac:dyDescent="0.25">
      <c r="A1737" s="41">
        <v>45439</v>
      </c>
      <c r="B1737" s="44" t="str">
        <f t="shared" si="352"/>
        <v>May</v>
      </c>
      <c r="C1737" s="16" t="s">
        <v>113</v>
      </c>
      <c r="D1737" s="16"/>
      <c r="E1737" s="16" t="s">
        <v>124</v>
      </c>
      <c r="F1737" s="16" t="s">
        <v>223</v>
      </c>
      <c r="G1737" s="20" t="str">
        <f>IFERROR(VLOOKUP(F1737,Sheet2!A:F,2,0),"")</f>
        <v>Jalwa Mota Santra</v>
      </c>
      <c r="H1737" s="44">
        <f>IFERROR(VLOOKUP(F1737,Sheet2!A:G,7,0),"")</f>
        <v>50</v>
      </c>
      <c r="I1737" s="56">
        <f t="shared" si="364"/>
        <v>630</v>
      </c>
      <c r="J1737" s="17">
        <v>97</v>
      </c>
      <c r="K1737" s="21">
        <v>60</v>
      </c>
      <c r="L1737" s="21">
        <v>50</v>
      </c>
      <c r="M1737" s="21">
        <v>30</v>
      </c>
      <c r="N1737" s="19">
        <f t="shared" si="353"/>
        <v>140</v>
      </c>
      <c r="O1737" s="20">
        <v>1</v>
      </c>
      <c r="P1737" s="20">
        <f>IFERROR(VLOOKUP(F1737,Sheet2!$A:$F,4,0),"")</f>
        <v>919.43</v>
      </c>
      <c r="Q1737" s="20">
        <f>IFERROR(VLOOKUP(F1737,Sheet2!$A:$F,5,0),"")</f>
        <v>948.3</v>
      </c>
      <c r="R1737" s="20">
        <f>IFERROR(VLOOKUP(F1737,Sheet2!$A:$F,6,0),"")</f>
        <v>1030.25</v>
      </c>
      <c r="S1737" s="48">
        <f t="shared" si="354"/>
        <v>55165.799999999996</v>
      </c>
      <c r="T1737" s="48">
        <f t="shared" si="355"/>
        <v>47415</v>
      </c>
      <c r="U1737" s="48">
        <f t="shared" si="356"/>
        <v>30907.5</v>
      </c>
      <c r="V1737" s="48">
        <f t="shared" si="357"/>
        <v>133488.29999999999</v>
      </c>
      <c r="W1737" s="48">
        <f t="shared" si="358"/>
        <v>67410</v>
      </c>
      <c r="X1737" s="48">
        <f t="shared" si="359"/>
        <v>945</v>
      </c>
      <c r="Y1737" s="48">
        <f t="shared" si="360"/>
        <v>2018.433</v>
      </c>
      <c r="Z1737" s="48">
        <f t="shared" si="361"/>
        <v>201.8433</v>
      </c>
      <c r="AA1737" s="48">
        <f t="shared" si="362"/>
        <v>2040.635763</v>
      </c>
      <c r="AB1737" s="42">
        <f t="shared" si="363"/>
        <v>206104.21206299998</v>
      </c>
    </row>
    <row r="1738" spans="1:28" x14ac:dyDescent="0.25">
      <c r="A1738" s="41">
        <v>45439</v>
      </c>
      <c r="B1738" s="44" t="str">
        <f t="shared" si="352"/>
        <v>May</v>
      </c>
      <c r="C1738" s="16" t="s">
        <v>113</v>
      </c>
      <c r="D1738" s="16"/>
      <c r="E1738" s="16" t="s">
        <v>124</v>
      </c>
      <c r="F1738" s="16" t="s">
        <v>223</v>
      </c>
      <c r="G1738" s="20" t="str">
        <f>IFERROR(VLOOKUP(F1738,Sheet2!A:F,2,0),"")</f>
        <v>Jalwa Mota Santra</v>
      </c>
      <c r="H1738" s="44">
        <f>IFERROR(VLOOKUP(F1738,Sheet2!A:G,7,0),"")</f>
        <v>50</v>
      </c>
      <c r="I1738" s="56">
        <f t="shared" si="364"/>
        <v>540</v>
      </c>
      <c r="J1738" s="17">
        <v>98</v>
      </c>
      <c r="K1738" s="21">
        <v>60</v>
      </c>
      <c r="L1738" s="21">
        <v>40</v>
      </c>
      <c r="M1738" s="21">
        <v>20</v>
      </c>
      <c r="N1738" s="19">
        <f t="shared" si="353"/>
        <v>120</v>
      </c>
      <c r="O1738" s="20">
        <v>1</v>
      </c>
      <c r="P1738" s="20">
        <f>IFERROR(VLOOKUP(F1738,Sheet2!$A:$F,4,0),"")</f>
        <v>919.43</v>
      </c>
      <c r="Q1738" s="20">
        <f>IFERROR(VLOOKUP(F1738,Sheet2!$A:$F,5,0),"")</f>
        <v>948.3</v>
      </c>
      <c r="R1738" s="20">
        <f>IFERROR(VLOOKUP(F1738,Sheet2!$A:$F,6,0),"")</f>
        <v>1030.25</v>
      </c>
      <c r="S1738" s="48">
        <f t="shared" si="354"/>
        <v>55165.799999999996</v>
      </c>
      <c r="T1738" s="48">
        <f t="shared" si="355"/>
        <v>37932</v>
      </c>
      <c r="U1738" s="48">
        <f t="shared" si="356"/>
        <v>20605</v>
      </c>
      <c r="V1738" s="48">
        <f t="shared" si="357"/>
        <v>113702.79999999999</v>
      </c>
      <c r="W1738" s="48">
        <f t="shared" si="358"/>
        <v>57780</v>
      </c>
      <c r="X1738" s="48">
        <f t="shared" si="359"/>
        <v>810</v>
      </c>
      <c r="Y1738" s="48">
        <f t="shared" si="360"/>
        <v>1722.9279999999999</v>
      </c>
      <c r="Z1738" s="48">
        <f t="shared" si="361"/>
        <v>172.2928</v>
      </c>
      <c r="AA1738" s="48">
        <f t="shared" si="362"/>
        <v>1741.880208</v>
      </c>
      <c r="AB1738" s="42">
        <f t="shared" si="363"/>
        <v>175929.90100799999</v>
      </c>
    </row>
    <row r="1739" spans="1:28" x14ac:dyDescent="0.25">
      <c r="A1739" s="41">
        <v>45439</v>
      </c>
      <c r="B1739" s="44" t="str">
        <f t="shared" si="352"/>
        <v>May</v>
      </c>
      <c r="C1739" s="16" t="s">
        <v>113</v>
      </c>
      <c r="D1739" s="16"/>
      <c r="E1739" s="16" t="s">
        <v>124</v>
      </c>
      <c r="F1739" s="16" t="s">
        <v>223</v>
      </c>
      <c r="G1739" s="20" t="str">
        <f>IFERROR(VLOOKUP(F1739,Sheet2!A:F,2,0),"")</f>
        <v>Jalwa Mota Santra</v>
      </c>
      <c r="H1739" s="44">
        <f>IFERROR(VLOOKUP(F1739,Sheet2!A:G,7,0),"")</f>
        <v>50</v>
      </c>
      <c r="I1739" s="56">
        <f t="shared" si="364"/>
        <v>675</v>
      </c>
      <c r="J1739" s="17">
        <v>99</v>
      </c>
      <c r="K1739" s="21">
        <v>65</v>
      </c>
      <c r="L1739" s="21">
        <v>50</v>
      </c>
      <c r="M1739" s="21">
        <v>35</v>
      </c>
      <c r="N1739" s="19">
        <f t="shared" si="353"/>
        <v>150</v>
      </c>
      <c r="O1739" s="20">
        <v>1</v>
      </c>
      <c r="P1739" s="20">
        <f>IFERROR(VLOOKUP(F1739,Sheet2!$A:$F,4,0),"")</f>
        <v>919.43</v>
      </c>
      <c r="Q1739" s="20">
        <f>IFERROR(VLOOKUP(F1739,Sheet2!$A:$F,5,0),"")</f>
        <v>948.3</v>
      </c>
      <c r="R1739" s="20">
        <f>IFERROR(VLOOKUP(F1739,Sheet2!$A:$F,6,0),"")</f>
        <v>1030.25</v>
      </c>
      <c r="S1739" s="48">
        <f t="shared" si="354"/>
        <v>59762.95</v>
      </c>
      <c r="T1739" s="48">
        <f t="shared" si="355"/>
        <v>47415</v>
      </c>
      <c r="U1739" s="48">
        <f t="shared" si="356"/>
        <v>36058.75</v>
      </c>
      <c r="V1739" s="48">
        <f t="shared" si="357"/>
        <v>143236.70000000001</v>
      </c>
      <c r="W1739" s="48">
        <f t="shared" si="358"/>
        <v>72225</v>
      </c>
      <c r="X1739" s="48">
        <f t="shared" si="359"/>
        <v>1012.5</v>
      </c>
      <c r="Y1739" s="48">
        <f t="shared" si="360"/>
        <v>2164.7420000000002</v>
      </c>
      <c r="Z1739" s="48">
        <f t="shared" si="361"/>
        <v>216.47420000000002</v>
      </c>
      <c r="AA1739" s="48">
        <f t="shared" si="362"/>
        <v>2188.5541619999999</v>
      </c>
      <c r="AB1739" s="42">
        <f t="shared" si="363"/>
        <v>221043.97036199999</v>
      </c>
    </row>
    <row r="1740" spans="1:28" x14ac:dyDescent="0.25">
      <c r="A1740" s="41">
        <v>45439</v>
      </c>
      <c r="B1740" s="44" t="str">
        <f t="shared" si="352"/>
        <v>May</v>
      </c>
      <c r="C1740" s="16" t="s">
        <v>113</v>
      </c>
      <c r="D1740" s="16"/>
      <c r="E1740" s="16" t="s">
        <v>124</v>
      </c>
      <c r="F1740" s="16" t="s">
        <v>223</v>
      </c>
      <c r="G1740" s="20" t="str">
        <f>IFERROR(VLOOKUP(F1740,Sheet2!A:F,2,0),"")</f>
        <v>Jalwa Mota Santra</v>
      </c>
      <c r="H1740" s="44">
        <f>IFERROR(VLOOKUP(F1740,Sheet2!A:G,7,0),"")</f>
        <v>50</v>
      </c>
      <c r="I1740" s="56">
        <f t="shared" si="364"/>
        <v>450</v>
      </c>
      <c r="J1740" s="17">
        <v>100</v>
      </c>
      <c r="K1740" s="21">
        <v>100</v>
      </c>
      <c r="L1740" s="21">
        <v>0</v>
      </c>
      <c r="M1740" s="21">
        <v>0</v>
      </c>
      <c r="N1740" s="19">
        <f t="shared" si="353"/>
        <v>100</v>
      </c>
      <c r="O1740" s="20">
        <v>1</v>
      </c>
      <c r="P1740" s="20">
        <f>IFERROR(VLOOKUP(F1740,Sheet2!$A:$F,4,0),"")</f>
        <v>919.43</v>
      </c>
      <c r="Q1740" s="20">
        <f>IFERROR(VLOOKUP(F1740,Sheet2!$A:$F,5,0),"")</f>
        <v>948.3</v>
      </c>
      <c r="R1740" s="20">
        <f>IFERROR(VLOOKUP(F1740,Sheet2!$A:$F,6,0),"")</f>
        <v>1030.25</v>
      </c>
      <c r="S1740" s="48">
        <f t="shared" si="354"/>
        <v>91943</v>
      </c>
      <c r="T1740" s="48">
        <f t="shared" si="355"/>
        <v>0</v>
      </c>
      <c r="U1740" s="48">
        <f t="shared" si="356"/>
        <v>0</v>
      </c>
      <c r="V1740" s="48">
        <f t="shared" si="357"/>
        <v>91943</v>
      </c>
      <c r="W1740" s="48">
        <f t="shared" si="358"/>
        <v>48150</v>
      </c>
      <c r="X1740" s="48">
        <f t="shared" si="359"/>
        <v>675</v>
      </c>
      <c r="Y1740" s="48">
        <f t="shared" si="360"/>
        <v>1407.68</v>
      </c>
      <c r="Z1740" s="48">
        <f t="shared" si="361"/>
        <v>140.768</v>
      </c>
      <c r="AA1740" s="48">
        <f t="shared" si="362"/>
        <v>1423.1644800000001</v>
      </c>
      <c r="AB1740" s="42">
        <f t="shared" si="363"/>
        <v>143739.61248000001</v>
      </c>
    </row>
    <row r="1741" spans="1:28" x14ac:dyDescent="0.25">
      <c r="A1741" s="41">
        <v>45439</v>
      </c>
      <c r="B1741" s="44" t="str">
        <f t="shared" si="352"/>
        <v>May</v>
      </c>
      <c r="C1741" s="16" t="s">
        <v>44</v>
      </c>
      <c r="D1741" s="16"/>
      <c r="E1741" s="16" t="s">
        <v>51</v>
      </c>
      <c r="F1741" s="16" t="s">
        <v>216</v>
      </c>
      <c r="G1741" s="20" t="str">
        <f>IFERROR(VLOOKUP(F1741,Sheet2!A:F,2,0),"")</f>
        <v>Jugni Saunfi</v>
      </c>
      <c r="H1741" s="44">
        <f>IFERROR(VLOOKUP(F1741,Sheet2!A:G,7,0),"")</f>
        <v>50</v>
      </c>
      <c r="I1741" s="56">
        <f t="shared" si="364"/>
        <v>1575</v>
      </c>
      <c r="J1741" s="17">
        <v>254</v>
      </c>
      <c r="K1741" s="21">
        <v>100</v>
      </c>
      <c r="L1741" s="21">
        <v>125</v>
      </c>
      <c r="M1741" s="21">
        <v>125</v>
      </c>
      <c r="N1741" s="19">
        <f t="shared" si="353"/>
        <v>350</v>
      </c>
      <c r="O1741" s="20">
        <v>1</v>
      </c>
      <c r="P1741" s="20">
        <f>IFERROR(VLOOKUP(F1741,Sheet2!$A:$F,4,0),"")</f>
        <v>919.43</v>
      </c>
      <c r="Q1741" s="20">
        <f>IFERROR(VLOOKUP(F1741,Sheet2!$A:$F,5,0),"")</f>
        <v>948.3</v>
      </c>
      <c r="R1741" s="20">
        <f>IFERROR(VLOOKUP(F1741,Sheet2!$A:$F,6,0),"")</f>
        <v>1030.25</v>
      </c>
      <c r="S1741" s="48">
        <f t="shared" si="354"/>
        <v>91943</v>
      </c>
      <c r="T1741" s="48">
        <f t="shared" si="355"/>
        <v>118537.5</v>
      </c>
      <c r="U1741" s="48">
        <f t="shared" si="356"/>
        <v>128781.25</v>
      </c>
      <c r="V1741" s="48">
        <f t="shared" si="357"/>
        <v>339261.75</v>
      </c>
      <c r="W1741" s="48">
        <f t="shared" si="358"/>
        <v>168525</v>
      </c>
      <c r="X1741" s="48">
        <f t="shared" si="359"/>
        <v>2362.5</v>
      </c>
      <c r="Y1741" s="48">
        <f t="shared" si="360"/>
        <v>5101.4925000000003</v>
      </c>
      <c r="Z1741" s="48">
        <f t="shared" si="361"/>
        <v>510.14925000000005</v>
      </c>
      <c r="AA1741" s="48">
        <f t="shared" si="362"/>
        <v>5157.6089175000006</v>
      </c>
      <c r="AB1741" s="42">
        <f t="shared" si="363"/>
        <v>520918.50066750002</v>
      </c>
    </row>
    <row r="1742" spans="1:28" x14ac:dyDescent="0.25">
      <c r="A1742" s="41">
        <v>45439</v>
      </c>
      <c r="B1742" s="44" t="str">
        <f t="shared" si="352"/>
        <v>May</v>
      </c>
      <c r="C1742" s="16" t="s">
        <v>53</v>
      </c>
      <c r="D1742" s="16"/>
      <c r="E1742" s="16" t="s">
        <v>92</v>
      </c>
      <c r="F1742" s="16" t="s">
        <v>219</v>
      </c>
      <c r="G1742" s="20" t="str">
        <f>IFERROR(VLOOKUP(F1742,Sheet2!A:F,2,0),"")</f>
        <v>Club Whiskey</v>
      </c>
      <c r="H1742" s="44">
        <f>IFERROR(VLOOKUP(F1742,Sheet2!A:G,7,0),"")</f>
        <v>65</v>
      </c>
      <c r="I1742" s="56">
        <f t="shared" si="364"/>
        <v>1170</v>
      </c>
      <c r="J1742" s="17">
        <v>163</v>
      </c>
      <c r="K1742" s="21">
        <v>0</v>
      </c>
      <c r="L1742" s="21">
        <v>50</v>
      </c>
      <c r="M1742" s="21">
        <v>150</v>
      </c>
      <c r="N1742" s="19">
        <f t="shared" si="353"/>
        <v>200</v>
      </c>
      <c r="O1742" s="20">
        <v>1</v>
      </c>
      <c r="P1742" s="20">
        <f>IFERROR(VLOOKUP(F1742,Sheet2!$A:$F,4,0),"")</f>
        <v>1160.02</v>
      </c>
      <c r="Q1742" s="20">
        <f>IFERROR(VLOOKUP(F1742,Sheet2!$A:$F,5,0),"")</f>
        <v>1188.9000000000001</v>
      </c>
      <c r="R1742" s="20">
        <f>IFERROR(VLOOKUP(F1742,Sheet2!$A:$F,6,0),"")</f>
        <v>1270.83</v>
      </c>
      <c r="S1742" s="48">
        <f t="shared" si="354"/>
        <v>0</v>
      </c>
      <c r="T1742" s="48">
        <f t="shared" si="355"/>
        <v>59445.000000000007</v>
      </c>
      <c r="U1742" s="48">
        <f t="shared" si="356"/>
        <v>190624.5</v>
      </c>
      <c r="V1742" s="48">
        <f t="shared" si="357"/>
        <v>250069.5</v>
      </c>
      <c r="W1742" s="48">
        <f t="shared" si="358"/>
        <v>125190</v>
      </c>
      <c r="X1742" s="48">
        <f t="shared" si="359"/>
        <v>1755</v>
      </c>
      <c r="Y1742" s="48">
        <f t="shared" si="360"/>
        <v>3770.145</v>
      </c>
      <c r="Z1742" s="48">
        <f t="shared" si="361"/>
        <v>377.0145</v>
      </c>
      <c r="AA1742" s="48">
        <f t="shared" si="362"/>
        <v>3811.616595</v>
      </c>
      <c r="AB1742" s="42">
        <f t="shared" si="363"/>
        <v>384973.27609500004</v>
      </c>
    </row>
    <row r="1743" spans="1:28" x14ac:dyDescent="0.25">
      <c r="A1743" s="41">
        <v>45439</v>
      </c>
      <c r="B1743" s="44" t="str">
        <f t="shared" si="352"/>
        <v>May</v>
      </c>
      <c r="C1743" s="16" t="s">
        <v>53</v>
      </c>
      <c r="D1743" s="16"/>
      <c r="E1743" s="16" t="s">
        <v>141</v>
      </c>
      <c r="F1743" s="16" t="s">
        <v>219</v>
      </c>
      <c r="G1743" s="20" t="str">
        <f>IFERROR(VLOOKUP(F1743,Sheet2!A:F,2,0),"")</f>
        <v>Club Whiskey</v>
      </c>
      <c r="H1743" s="44">
        <f>IFERROR(VLOOKUP(F1743,Sheet2!A:G,7,0),"")</f>
        <v>65</v>
      </c>
      <c r="I1743" s="56">
        <f t="shared" si="364"/>
        <v>2925</v>
      </c>
      <c r="J1743" s="17">
        <v>164</v>
      </c>
      <c r="K1743" s="21">
        <v>350</v>
      </c>
      <c r="L1743" s="21">
        <v>50</v>
      </c>
      <c r="M1743" s="21">
        <v>100</v>
      </c>
      <c r="N1743" s="19">
        <f t="shared" si="353"/>
        <v>500</v>
      </c>
      <c r="O1743" s="20">
        <v>1</v>
      </c>
      <c r="P1743" s="20">
        <f>IFERROR(VLOOKUP(F1743,Sheet2!$A:$F,4,0),"")</f>
        <v>1160.02</v>
      </c>
      <c r="Q1743" s="20">
        <f>IFERROR(VLOOKUP(F1743,Sheet2!$A:$F,5,0),"")</f>
        <v>1188.9000000000001</v>
      </c>
      <c r="R1743" s="20">
        <f>IFERROR(VLOOKUP(F1743,Sheet2!$A:$F,6,0),"")</f>
        <v>1270.83</v>
      </c>
      <c r="S1743" s="48">
        <f t="shared" si="354"/>
        <v>406007</v>
      </c>
      <c r="T1743" s="48">
        <f t="shared" si="355"/>
        <v>59445.000000000007</v>
      </c>
      <c r="U1743" s="48">
        <f t="shared" si="356"/>
        <v>127083</v>
      </c>
      <c r="V1743" s="48">
        <f t="shared" si="357"/>
        <v>592535</v>
      </c>
      <c r="W1743" s="48">
        <f t="shared" si="358"/>
        <v>312975</v>
      </c>
      <c r="X1743" s="48">
        <f t="shared" si="359"/>
        <v>4387.5</v>
      </c>
      <c r="Y1743" s="48">
        <f t="shared" si="360"/>
        <v>9098.9750000000004</v>
      </c>
      <c r="Z1743" s="48">
        <f t="shared" si="361"/>
        <v>909.89750000000004</v>
      </c>
      <c r="AA1743" s="48">
        <f t="shared" si="362"/>
        <v>9199.063725</v>
      </c>
      <c r="AB1743" s="42">
        <f t="shared" si="363"/>
        <v>929105.43622499995</v>
      </c>
    </row>
    <row r="1744" spans="1:28" x14ac:dyDescent="0.25">
      <c r="A1744" s="41">
        <v>45439</v>
      </c>
      <c r="B1744" s="44" t="str">
        <f t="shared" si="352"/>
        <v>May</v>
      </c>
      <c r="C1744" s="16" t="s">
        <v>53</v>
      </c>
      <c r="D1744" s="16"/>
      <c r="E1744" s="16" t="s">
        <v>56</v>
      </c>
      <c r="F1744" s="16" t="s">
        <v>219</v>
      </c>
      <c r="G1744" s="20" t="str">
        <f>IFERROR(VLOOKUP(F1744,Sheet2!A:F,2,0),"")</f>
        <v>Club Whiskey</v>
      </c>
      <c r="H1744" s="44">
        <f>IFERROR(VLOOKUP(F1744,Sheet2!A:G,7,0),"")</f>
        <v>65</v>
      </c>
      <c r="I1744" s="56">
        <f t="shared" si="364"/>
        <v>2925</v>
      </c>
      <c r="J1744" s="17">
        <v>165</v>
      </c>
      <c r="K1744" s="21">
        <v>350</v>
      </c>
      <c r="L1744" s="21">
        <v>50</v>
      </c>
      <c r="M1744" s="21">
        <v>100</v>
      </c>
      <c r="N1744" s="19">
        <f t="shared" si="353"/>
        <v>500</v>
      </c>
      <c r="O1744" s="20">
        <v>1</v>
      </c>
      <c r="P1744" s="20">
        <f>IFERROR(VLOOKUP(F1744,Sheet2!$A:$F,4,0),"")</f>
        <v>1160.02</v>
      </c>
      <c r="Q1744" s="20">
        <f>IFERROR(VLOOKUP(F1744,Sheet2!$A:$F,5,0),"")</f>
        <v>1188.9000000000001</v>
      </c>
      <c r="R1744" s="20">
        <f>IFERROR(VLOOKUP(F1744,Sheet2!$A:$F,6,0),"")</f>
        <v>1270.83</v>
      </c>
      <c r="S1744" s="48">
        <f t="shared" si="354"/>
        <v>406007</v>
      </c>
      <c r="T1744" s="48">
        <f t="shared" si="355"/>
        <v>59445.000000000007</v>
      </c>
      <c r="U1744" s="48">
        <f t="shared" si="356"/>
        <v>127083</v>
      </c>
      <c r="V1744" s="48">
        <f t="shared" si="357"/>
        <v>592535</v>
      </c>
      <c r="W1744" s="48">
        <f t="shared" si="358"/>
        <v>312975</v>
      </c>
      <c r="X1744" s="48">
        <f t="shared" si="359"/>
        <v>4387.5</v>
      </c>
      <c r="Y1744" s="48">
        <f t="shared" si="360"/>
        <v>9098.9750000000004</v>
      </c>
      <c r="Z1744" s="48">
        <f t="shared" si="361"/>
        <v>909.89750000000004</v>
      </c>
      <c r="AA1744" s="48">
        <f t="shared" si="362"/>
        <v>9199.063725</v>
      </c>
      <c r="AB1744" s="42">
        <f t="shared" si="363"/>
        <v>929105.43622499995</v>
      </c>
    </row>
    <row r="1745" spans="1:28" x14ac:dyDescent="0.25">
      <c r="A1745" s="41">
        <v>45439</v>
      </c>
      <c r="B1745" s="44" t="str">
        <f t="shared" si="352"/>
        <v>May</v>
      </c>
      <c r="C1745" s="16" t="s">
        <v>53</v>
      </c>
      <c r="D1745" s="16"/>
      <c r="E1745" s="16" t="s">
        <v>81</v>
      </c>
      <c r="F1745" s="16" t="s">
        <v>219</v>
      </c>
      <c r="G1745" s="20" t="str">
        <f>IFERROR(VLOOKUP(F1745,Sheet2!A:F,2,0),"")</f>
        <v>Club Whiskey</v>
      </c>
      <c r="H1745" s="44">
        <f>IFERROR(VLOOKUP(F1745,Sheet2!A:G,7,0),"")</f>
        <v>65</v>
      </c>
      <c r="I1745" s="56">
        <f t="shared" si="364"/>
        <v>1433.25</v>
      </c>
      <c r="J1745" s="17">
        <v>166</v>
      </c>
      <c r="K1745" s="21">
        <v>120</v>
      </c>
      <c r="L1745" s="21">
        <v>100</v>
      </c>
      <c r="M1745" s="21">
        <v>25</v>
      </c>
      <c r="N1745" s="19">
        <f t="shared" si="353"/>
        <v>245</v>
      </c>
      <c r="O1745" s="20">
        <v>1</v>
      </c>
      <c r="P1745" s="20">
        <f>IFERROR(VLOOKUP(F1745,Sheet2!$A:$F,4,0),"")</f>
        <v>1160.02</v>
      </c>
      <c r="Q1745" s="20">
        <f>IFERROR(VLOOKUP(F1745,Sheet2!$A:$F,5,0),"")</f>
        <v>1188.9000000000001</v>
      </c>
      <c r="R1745" s="20">
        <f>IFERROR(VLOOKUP(F1745,Sheet2!$A:$F,6,0),"")</f>
        <v>1270.83</v>
      </c>
      <c r="S1745" s="48">
        <f t="shared" si="354"/>
        <v>139202.4</v>
      </c>
      <c r="T1745" s="48">
        <f t="shared" si="355"/>
        <v>118890.00000000001</v>
      </c>
      <c r="U1745" s="48">
        <f t="shared" si="356"/>
        <v>31770.75</v>
      </c>
      <c r="V1745" s="48">
        <f t="shared" si="357"/>
        <v>289863.15000000002</v>
      </c>
      <c r="W1745" s="48">
        <f t="shared" si="358"/>
        <v>153357.75</v>
      </c>
      <c r="X1745" s="48">
        <f t="shared" si="359"/>
        <v>2149.875</v>
      </c>
      <c r="Y1745" s="48">
        <f t="shared" si="360"/>
        <v>4453.7077500000005</v>
      </c>
      <c r="Z1745" s="48">
        <f t="shared" si="361"/>
        <v>445.37077500000009</v>
      </c>
      <c r="AA1745" s="48">
        <f t="shared" si="362"/>
        <v>4502.6985352500005</v>
      </c>
      <c r="AB1745" s="42">
        <f t="shared" si="363"/>
        <v>454772.55206025002</v>
      </c>
    </row>
    <row r="1746" spans="1:28" x14ac:dyDescent="0.25">
      <c r="A1746" s="41">
        <v>45439</v>
      </c>
      <c r="B1746" s="44" t="str">
        <f t="shared" si="352"/>
        <v>May</v>
      </c>
      <c r="C1746" s="16" t="s">
        <v>53</v>
      </c>
      <c r="D1746" s="16"/>
      <c r="E1746" s="16" t="s">
        <v>81</v>
      </c>
      <c r="F1746" s="16" t="s">
        <v>218</v>
      </c>
      <c r="G1746" s="20" t="str">
        <f>IFERROR(VLOOKUP(F1746,Sheet2!A:F,2,0),"")</f>
        <v>Club Rum</v>
      </c>
      <c r="H1746" s="44">
        <f>IFERROR(VLOOKUP(F1746,Sheet2!A:G,7,0),"")</f>
        <v>65</v>
      </c>
      <c r="I1746" s="56">
        <f t="shared" si="364"/>
        <v>292.5</v>
      </c>
      <c r="J1746" s="17">
        <v>166</v>
      </c>
      <c r="K1746" s="21">
        <v>10</v>
      </c>
      <c r="L1746" s="21">
        <v>25</v>
      </c>
      <c r="M1746" s="21">
        <v>15</v>
      </c>
      <c r="N1746" s="19">
        <f t="shared" si="353"/>
        <v>50</v>
      </c>
      <c r="O1746" s="20">
        <v>1</v>
      </c>
      <c r="P1746" s="20">
        <f>IFERROR(VLOOKUP(F1746,Sheet2!$A:$F,4,0),"")</f>
        <v>1161.27</v>
      </c>
      <c r="Q1746" s="20">
        <f>IFERROR(VLOOKUP(F1746,Sheet2!$A:$F,5,0),"")</f>
        <v>1190.1300000000001</v>
      </c>
      <c r="R1746" s="20">
        <f>IFERROR(VLOOKUP(F1746,Sheet2!$A:$F,6,0),"")</f>
        <v>1272.08</v>
      </c>
      <c r="S1746" s="48">
        <f t="shared" si="354"/>
        <v>11612.7</v>
      </c>
      <c r="T1746" s="48">
        <f t="shared" si="355"/>
        <v>29753.250000000004</v>
      </c>
      <c r="U1746" s="48">
        <f t="shared" si="356"/>
        <v>19081.199999999997</v>
      </c>
      <c r="V1746" s="48">
        <f t="shared" si="357"/>
        <v>60447.15</v>
      </c>
      <c r="W1746" s="48">
        <f t="shared" si="358"/>
        <v>31297.5</v>
      </c>
      <c r="X1746" s="48">
        <f t="shared" si="359"/>
        <v>438.75</v>
      </c>
      <c r="Y1746" s="48">
        <f t="shared" si="360"/>
        <v>921.83399999999995</v>
      </c>
      <c r="Z1746" s="48">
        <f t="shared" si="361"/>
        <v>92.183400000000006</v>
      </c>
      <c r="AA1746" s="48">
        <f t="shared" si="362"/>
        <v>931.97417399999995</v>
      </c>
      <c r="AB1746" s="42">
        <f t="shared" si="363"/>
        <v>94129.391573999994</v>
      </c>
    </row>
    <row r="1747" spans="1:28" x14ac:dyDescent="0.25">
      <c r="A1747" s="41">
        <v>45439</v>
      </c>
      <c r="B1747" s="44" t="str">
        <f t="shared" si="352"/>
        <v>May</v>
      </c>
      <c r="C1747" s="16" t="s">
        <v>53</v>
      </c>
      <c r="D1747" s="16"/>
      <c r="E1747" s="16" t="s">
        <v>81</v>
      </c>
      <c r="F1747" s="16" t="s">
        <v>219</v>
      </c>
      <c r="G1747" s="20" t="str">
        <f>IFERROR(VLOOKUP(F1747,Sheet2!A:F,2,0),"")</f>
        <v>Club Whiskey</v>
      </c>
      <c r="H1747" s="44">
        <f>IFERROR(VLOOKUP(F1747,Sheet2!A:G,7,0),"")</f>
        <v>65</v>
      </c>
      <c r="I1747" s="56">
        <f t="shared" si="364"/>
        <v>2895.75</v>
      </c>
      <c r="J1747" s="17">
        <v>167</v>
      </c>
      <c r="K1747" s="21">
        <v>370</v>
      </c>
      <c r="L1747" s="21">
        <v>100</v>
      </c>
      <c r="M1747" s="21">
        <v>25</v>
      </c>
      <c r="N1747" s="19">
        <f t="shared" si="353"/>
        <v>495</v>
      </c>
      <c r="O1747" s="20">
        <v>1</v>
      </c>
      <c r="P1747" s="20">
        <f>IFERROR(VLOOKUP(F1747,Sheet2!$A:$F,4,0),"")</f>
        <v>1160.02</v>
      </c>
      <c r="Q1747" s="20">
        <f>IFERROR(VLOOKUP(F1747,Sheet2!$A:$F,5,0),"")</f>
        <v>1188.9000000000001</v>
      </c>
      <c r="R1747" s="20">
        <f>IFERROR(VLOOKUP(F1747,Sheet2!$A:$F,6,0),"")</f>
        <v>1270.83</v>
      </c>
      <c r="S1747" s="48">
        <f t="shared" si="354"/>
        <v>429207.39999999997</v>
      </c>
      <c r="T1747" s="48">
        <f t="shared" si="355"/>
        <v>118890.00000000001</v>
      </c>
      <c r="U1747" s="48">
        <f t="shared" si="356"/>
        <v>31770.75</v>
      </c>
      <c r="V1747" s="48">
        <f t="shared" si="357"/>
        <v>579868.15</v>
      </c>
      <c r="W1747" s="48">
        <f t="shared" si="358"/>
        <v>309845.25</v>
      </c>
      <c r="X1747" s="48">
        <f t="shared" si="359"/>
        <v>4343.625</v>
      </c>
      <c r="Y1747" s="48">
        <f t="shared" si="360"/>
        <v>8940.5702500000007</v>
      </c>
      <c r="Z1747" s="48">
        <f t="shared" si="361"/>
        <v>894.05702500000007</v>
      </c>
      <c r="AA1747" s="48">
        <f t="shared" si="362"/>
        <v>9038.9165227499998</v>
      </c>
      <c r="AB1747" s="42">
        <f t="shared" si="363"/>
        <v>912930.56879775005</v>
      </c>
    </row>
    <row r="1748" spans="1:28" x14ac:dyDescent="0.25">
      <c r="A1748" s="41">
        <v>45439</v>
      </c>
      <c r="B1748" s="44" t="str">
        <f t="shared" si="352"/>
        <v>May</v>
      </c>
      <c r="C1748" s="16" t="s">
        <v>53</v>
      </c>
      <c r="D1748" s="16"/>
      <c r="E1748" s="16" t="s">
        <v>81</v>
      </c>
      <c r="F1748" s="16" t="s">
        <v>218</v>
      </c>
      <c r="G1748" s="20" t="str">
        <f>IFERROR(VLOOKUP(F1748,Sheet2!A:F,2,0),"")</f>
        <v>Club Rum</v>
      </c>
      <c r="H1748" s="44">
        <f>IFERROR(VLOOKUP(F1748,Sheet2!A:G,7,0),"")</f>
        <v>65</v>
      </c>
      <c r="I1748" s="56">
        <f t="shared" si="364"/>
        <v>263.25</v>
      </c>
      <c r="J1748" s="17">
        <v>167</v>
      </c>
      <c r="K1748" s="21">
        <v>10</v>
      </c>
      <c r="L1748" s="21">
        <v>25</v>
      </c>
      <c r="M1748" s="21">
        <v>10</v>
      </c>
      <c r="N1748" s="19">
        <f t="shared" si="353"/>
        <v>45</v>
      </c>
      <c r="O1748" s="20">
        <v>1</v>
      </c>
      <c r="P1748" s="20">
        <f>IFERROR(VLOOKUP(F1748,Sheet2!$A:$F,4,0),"")</f>
        <v>1161.27</v>
      </c>
      <c r="Q1748" s="20">
        <f>IFERROR(VLOOKUP(F1748,Sheet2!$A:$F,5,0),"")</f>
        <v>1190.1300000000001</v>
      </c>
      <c r="R1748" s="20">
        <f>IFERROR(VLOOKUP(F1748,Sheet2!$A:$F,6,0),"")</f>
        <v>1272.08</v>
      </c>
      <c r="S1748" s="48">
        <f t="shared" si="354"/>
        <v>11612.7</v>
      </c>
      <c r="T1748" s="48">
        <f t="shared" si="355"/>
        <v>29753.250000000004</v>
      </c>
      <c r="U1748" s="48">
        <f t="shared" si="356"/>
        <v>12720.8</v>
      </c>
      <c r="V1748" s="48">
        <f t="shared" si="357"/>
        <v>54086.75</v>
      </c>
      <c r="W1748" s="48">
        <f t="shared" si="358"/>
        <v>28167.75</v>
      </c>
      <c r="X1748" s="48">
        <f t="shared" si="359"/>
        <v>394.875</v>
      </c>
      <c r="Y1748" s="48">
        <f t="shared" si="360"/>
        <v>826.49374999999998</v>
      </c>
      <c r="Z1748" s="48">
        <f t="shared" si="361"/>
        <v>82.649375000000006</v>
      </c>
      <c r="AA1748" s="48">
        <f t="shared" si="362"/>
        <v>835.58518124999989</v>
      </c>
      <c r="AB1748" s="42">
        <f t="shared" si="363"/>
        <v>84394.103306249992</v>
      </c>
    </row>
    <row r="1749" spans="1:28" x14ac:dyDescent="0.25">
      <c r="A1749" s="41">
        <v>45439</v>
      </c>
      <c r="B1749" s="44" t="str">
        <f t="shared" si="352"/>
        <v>May</v>
      </c>
      <c r="C1749" s="16" t="s">
        <v>59</v>
      </c>
      <c r="D1749" s="16"/>
      <c r="E1749" s="16" t="s">
        <v>99</v>
      </c>
      <c r="F1749" s="16" t="s">
        <v>213</v>
      </c>
      <c r="G1749" s="20" t="str">
        <f>IFERROR(VLOOKUP(F1749,Sheet2!A:F,2,0),"")</f>
        <v>Malwa</v>
      </c>
      <c r="H1749" s="44">
        <f>IFERROR(VLOOKUP(F1749,Sheet2!A:G,7,0),"")</f>
        <v>50</v>
      </c>
      <c r="I1749" s="56">
        <f t="shared" si="364"/>
        <v>1350</v>
      </c>
      <c r="J1749" s="17">
        <v>224</v>
      </c>
      <c r="K1749" s="21">
        <v>300</v>
      </c>
      <c r="L1749" s="21">
        <v>0</v>
      </c>
      <c r="M1749" s="21">
        <v>0</v>
      </c>
      <c r="N1749" s="19">
        <f t="shared" si="353"/>
        <v>300</v>
      </c>
      <c r="O1749" s="20">
        <v>1</v>
      </c>
      <c r="P1749" s="20">
        <f>IFERROR(VLOOKUP(F1749,Sheet2!$A:$F,4,0),"")</f>
        <v>919.43</v>
      </c>
      <c r="Q1749" s="20">
        <f>IFERROR(VLOOKUP(F1749,Sheet2!$A:$F,5,0),"")</f>
        <v>948.3</v>
      </c>
      <c r="R1749" s="20">
        <f>IFERROR(VLOOKUP(F1749,Sheet2!$A:$F,6,0),"")</f>
        <v>1030.25</v>
      </c>
      <c r="S1749" s="48">
        <f t="shared" si="354"/>
        <v>275829</v>
      </c>
      <c r="T1749" s="48">
        <f t="shared" si="355"/>
        <v>0</v>
      </c>
      <c r="U1749" s="48">
        <f t="shared" si="356"/>
        <v>0</v>
      </c>
      <c r="V1749" s="48">
        <f t="shared" si="357"/>
        <v>275829</v>
      </c>
      <c r="W1749" s="48">
        <f t="shared" si="358"/>
        <v>144450</v>
      </c>
      <c r="X1749" s="48">
        <f t="shared" si="359"/>
        <v>2025</v>
      </c>
      <c r="Y1749" s="48">
        <f t="shared" si="360"/>
        <v>4223.04</v>
      </c>
      <c r="Z1749" s="48">
        <f t="shared" si="361"/>
        <v>422.30400000000003</v>
      </c>
      <c r="AA1749" s="48">
        <f t="shared" si="362"/>
        <v>4269.4934400000002</v>
      </c>
      <c r="AB1749" s="42">
        <f t="shared" si="363"/>
        <v>431218.83743999997</v>
      </c>
    </row>
    <row r="1750" spans="1:28" x14ac:dyDescent="0.25">
      <c r="A1750" s="41">
        <v>45439</v>
      </c>
      <c r="B1750" s="44" t="str">
        <f t="shared" si="352"/>
        <v>May</v>
      </c>
      <c r="C1750" s="16" t="s">
        <v>59</v>
      </c>
      <c r="D1750" s="16"/>
      <c r="E1750" s="16" t="s">
        <v>99</v>
      </c>
      <c r="F1750" s="16" t="s">
        <v>213</v>
      </c>
      <c r="G1750" s="20" t="str">
        <f>IFERROR(VLOOKUP(F1750,Sheet2!A:F,2,0),"")</f>
        <v>Malwa</v>
      </c>
      <c r="H1750" s="44">
        <f>IFERROR(VLOOKUP(F1750,Sheet2!A:G,7,0),"")</f>
        <v>50</v>
      </c>
      <c r="I1750" s="56">
        <f t="shared" si="364"/>
        <v>1350</v>
      </c>
      <c r="J1750" s="17">
        <v>225</v>
      </c>
      <c r="K1750" s="21">
        <v>300</v>
      </c>
      <c r="L1750" s="21">
        <v>0</v>
      </c>
      <c r="M1750" s="21">
        <v>0</v>
      </c>
      <c r="N1750" s="19">
        <f t="shared" si="353"/>
        <v>300</v>
      </c>
      <c r="O1750" s="20">
        <v>1</v>
      </c>
      <c r="P1750" s="20">
        <f>IFERROR(VLOOKUP(F1750,Sheet2!$A:$F,4,0),"")</f>
        <v>919.43</v>
      </c>
      <c r="Q1750" s="20">
        <f>IFERROR(VLOOKUP(F1750,Sheet2!$A:$F,5,0),"")</f>
        <v>948.3</v>
      </c>
      <c r="R1750" s="20">
        <f>IFERROR(VLOOKUP(F1750,Sheet2!$A:$F,6,0),"")</f>
        <v>1030.25</v>
      </c>
      <c r="S1750" s="48">
        <f t="shared" si="354"/>
        <v>275829</v>
      </c>
      <c r="T1750" s="48">
        <f t="shared" si="355"/>
        <v>0</v>
      </c>
      <c r="U1750" s="48">
        <f t="shared" si="356"/>
        <v>0</v>
      </c>
      <c r="V1750" s="48">
        <f t="shared" si="357"/>
        <v>275829</v>
      </c>
      <c r="W1750" s="48">
        <f t="shared" si="358"/>
        <v>144450</v>
      </c>
      <c r="X1750" s="48">
        <f t="shared" si="359"/>
        <v>2025</v>
      </c>
      <c r="Y1750" s="48">
        <f t="shared" si="360"/>
        <v>4223.04</v>
      </c>
      <c r="Z1750" s="48">
        <f t="shared" si="361"/>
        <v>422.30400000000003</v>
      </c>
      <c r="AA1750" s="48">
        <f t="shared" si="362"/>
        <v>4269.4934400000002</v>
      </c>
      <c r="AB1750" s="42">
        <f t="shared" si="363"/>
        <v>431218.83743999997</v>
      </c>
    </row>
    <row r="1751" spans="1:28" x14ac:dyDescent="0.25">
      <c r="A1751" s="41">
        <v>45439</v>
      </c>
      <c r="B1751" s="44" t="str">
        <f t="shared" si="352"/>
        <v>May</v>
      </c>
      <c r="C1751" s="16" t="s">
        <v>59</v>
      </c>
      <c r="D1751" s="16"/>
      <c r="E1751" s="16" t="s">
        <v>99</v>
      </c>
      <c r="F1751" s="16" t="s">
        <v>213</v>
      </c>
      <c r="G1751" s="20" t="str">
        <f>IFERROR(VLOOKUP(F1751,Sheet2!A:F,2,0),"")</f>
        <v>Malwa</v>
      </c>
      <c r="H1751" s="44">
        <f>IFERROR(VLOOKUP(F1751,Sheet2!A:G,7,0),"")</f>
        <v>50</v>
      </c>
      <c r="I1751" s="56">
        <f t="shared" si="364"/>
        <v>1350</v>
      </c>
      <c r="J1751" s="17">
        <v>226</v>
      </c>
      <c r="K1751" s="21">
        <v>100</v>
      </c>
      <c r="L1751" s="21">
        <v>200</v>
      </c>
      <c r="M1751" s="21">
        <v>0</v>
      </c>
      <c r="N1751" s="19">
        <f t="shared" si="353"/>
        <v>300</v>
      </c>
      <c r="O1751" s="20">
        <v>1</v>
      </c>
      <c r="P1751" s="20">
        <f>IFERROR(VLOOKUP(F1751,Sheet2!$A:$F,4,0),"")</f>
        <v>919.43</v>
      </c>
      <c r="Q1751" s="20">
        <f>IFERROR(VLOOKUP(F1751,Sheet2!$A:$F,5,0),"")</f>
        <v>948.3</v>
      </c>
      <c r="R1751" s="20">
        <f>IFERROR(VLOOKUP(F1751,Sheet2!$A:$F,6,0),"")</f>
        <v>1030.25</v>
      </c>
      <c r="S1751" s="48">
        <f t="shared" si="354"/>
        <v>91943</v>
      </c>
      <c r="T1751" s="48">
        <f t="shared" si="355"/>
        <v>189660</v>
      </c>
      <c r="U1751" s="48">
        <f t="shared" si="356"/>
        <v>0</v>
      </c>
      <c r="V1751" s="48">
        <f t="shared" si="357"/>
        <v>281603</v>
      </c>
      <c r="W1751" s="48">
        <f t="shared" si="358"/>
        <v>144450</v>
      </c>
      <c r="X1751" s="48">
        <f t="shared" si="359"/>
        <v>2025</v>
      </c>
      <c r="Y1751" s="48">
        <f t="shared" si="360"/>
        <v>4280.78</v>
      </c>
      <c r="Z1751" s="48">
        <f t="shared" si="361"/>
        <v>428.07799999999997</v>
      </c>
      <c r="AA1751" s="48">
        <f t="shared" si="362"/>
        <v>4327.8685800000003</v>
      </c>
      <c r="AB1751" s="42">
        <f t="shared" si="363"/>
        <v>437114.72658000002</v>
      </c>
    </row>
    <row r="1752" spans="1:28" x14ac:dyDescent="0.25">
      <c r="A1752" s="41">
        <v>45439</v>
      </c>
      <c r="B1752" s="44" t="str">
        <f t="shared" si="352"/>
        <v>May</v>
      </c>
      <c r="C1752" s="16" t="s">
        <v>59</v>
      </c>
      <c r="D1752" s="16"/>
      <c r="E1752" s="16" t="s">
        <v>99</v>
      </c>
      <c r="F1752" s="16" t="s">
        <v>213</v>
      </c>
      <c r="G1752" s="20" t="str">
        <f>IFERROR(VLOOKUP(F1752,Sheet2!A:F,2,0),"")</f>
        <v>Malwa</v>
      </c>
      <c r="H1752" s="44">
        <f>IFERROR(VLOOKUP(F1752,Sheet2!A:G,7,0),"")</f>
        <v>50</v>
      </c>
      <c r="I1752" s="56">
        <f t="shared" si="364"/>
        <v>1350</v>
      </c>
      <c r="J1752" s="17">
        <v>227</v>
      </c>
      <c r="K1752" s="21">
        <v>0</v>
      </c>
      <c r="L1752" s="21">
        <v>300</v>
      </c>
      <c r="M1752" s="21">
        <v>0</v>
      </c>
      <c r="N1752" s="19">
        <f t="shared" si="353"/>
        <v>300</v>
      </c>
      <c r="O1752" s="20">
        <v>1</v>
      </c>
      <c r="P1752" s="20">
        <f>IFERROR(VLOOKUP(F1752,Sheet2!$A:$F,4,0),"")</f>
        <v>919.43</v>
      </c>
      <c r="Q1752" s="20">
        <f>IFERROR(VLOOKUP(F1752,Sheet2!$A:$F,5,0),"")</f>
        <v>948.3</v>
      </c>
      <c r="R1752" s="20">
        <f>IFERROR(VLOOKUP(F1752,Sheet2!$A:$F,6,0),"")</f>
        <v>1030.25</v>
      </c>
      <c r="S1752" s="48">
        <f t="shared" si="354"/>
        <v>0</v>
      </c>
      <c r="T1752" s="48">
        <f t="shared" si="355"/>
        <v>284490</v>
      </c>
      <c r="U1752" s="48">
        <f t="shared" si="356"/>
        <v>0</v>
      </c>
      <c r="V1752" s="48">
        <f t="shared" si="357"/>
        <v>284490</v>
      </c>
      <c r="W1752" s="48">
        <f t="shared" si="358"/>
        <v>144450</v>
      </c>
      <c r="X1752" s="48">
        <f t="shared" si="359"/>
        <v>2025</v>
      </c>
      <c r="Y1752" s="48">
        <f t="shared" si="360"/>
        <v>4309.6499999999996</v>
      </c>
      <c r="Z1752" s="48">
        <f t="shared" si="361"/>
        <v>430.96499999999997</v>
      </c>
      <c r="AA1752" s="48">
        <f t="shared" si="362"/>
        <v>4357.0561500000003</v>
      </c>
      <c r="AB1752" s="42">
        <f t="shared" si="363"/>
        <v>440062.67115000007</v>
      </c>
    </row>
    <row r="1753" spans="1:28" x14ac:dyDescent="0.25">
      <c r="A1753" s="41">
        <v>45439</v>
      </c>
      <c r="B1753" s="44" t="str">
        <f t="shared" si="352"/>
        <v>May</v>
      </c>
      <c r="C1753" s="16" t="s">
        <v>59</v>
      </c>
      <c r="D1753" s="16"/>
      <c r="E1753" s="16" t="s">
        <v>99</v>
      </c>
      <c r="F1753" s="16" t="s">
        <v>213</v>
      </c>
      <c r="G1753" s="20" t="str">
        <f>IFERROR(VLOOKUP(F1753,Sheet2!A:F,2,0),"")</f>
        <v>Malwa</v>
      </c>
      <c r="H1753" s="44">
        <f>IFERROR(VLOOKUP(F1753,Sheet2!A:G,7,0),"")</f>
        <v>50</v>
      </c>
      <c r="I1753" s="56">
        <f t="shared" si="364"/>
        <v>900</v>
      </c>
      <c r="J1753" s="17">
        <v>228</v>
      </c>
      <c r="K1753" s="21">
        <v>0</v>
      </c>
      <c r="L1753" s="21">
        <v>0</v>
      </c>
      <c r="M1753" s="21">
        <v>200</v>
      </c>
      <c r="N1753" s="19">
        <f t="shared" si="353"/>
        <v>200</v>
      </c>
      <c r="O1753" s="20">
        <v>1</v>
      </c>
      <c r="P1753" s="20">
        <f>IFERROR(VLOOKUP(F1753,Sheet2!$A:$F,4,0),"")</f>
        <v>919.43</v>
      </c>
      <c r="Q1753" s="20">
        <f>IFERROR(VLOOKUP(F1753,Sheet2!$A:$F,5,0),"")</f>
        <v>948.3</v>
      </c>
      <c r="R1753" s="20">
        <f>IFERROR(VLOOKUP(F1753,Sheet2!$A:$F,6,0),"")</f>
        <v>1030.25</v>
      </c>
      <c r="S1753" s="48">
        <f t="shared" si="354"/>
        <v>0</v>
      </c>
      <c r="T1753" s="48">
        <f t="shared" si="355"/>
        <v>0</v>
      </c>
      <c r="U1753" s="48">
        <f t="shared" si="356"/>
        <v>206050</v>
      </c>
      <c r="V1753" s="48">
        <f t="shared" si="357"/>
        <v>206050</v>
      </c>
      <c r="W1753" s="48">
        <f t="shared" si="358"/>
        <v>96300</v>
      </c>
      <c r="X1753" s="48">
        <f t="shared" si="359"/>
        <v>1350</v>
      </c>
      <c r="Y1753" s="48">
        <f t="shared" si="360"/>
        <v>3037</v>
      </c>
      <c r="Z1753" s="48">
        <f t="shared" si="361"/>
        <v>303.7</v>
      </c>
      <c r="AA1753" s="48">
        <f t="shared" si="362"/>
        <v>3070.4070000000002</v>
      </c>
      <c r="AB1753" s="42">
        <f t="shared" si="363"/>
        <v>310111.10700000002</v>
      </c>
    </row>
    <row r="1754" spans="1:28" x14ac:dyDescent="0.25">
      <c r="A1754" s="41">
        <v>45439</v>
      </c>
      <c r="B1754" s="44" t="str">
        <f t="shared" si="352"/>
        <v>May</v>
      </c>
      <c r="C1754" s="16" t="s">
        <v>59</v>
      </c>
      <c r="D1754" s="16"/>
      <c r="E1754" s="16" t="s">
        <v>98</v>
      </c>
      <c r="F1754" s="16" t="s">
        <v>213</v>
      </c>
      <c r="G1754" s="20" t="str">
        <f>IFERROR(VLOOKUP(F1754,Sheet2!A:F,2,0),"")</f>
        <v>Malwa</v>
      </c>
      <c r="H1754" s="44">
        <f>IFERROR(VLOOKUP(F1754,Sheet2!A:G,7,0),"")</f>
        <v>50</v>
      </c>
      <c r="I1754" s="56">
        <f t="shared" si="364"/>
        <v>1350</v>
      </c>
      <c r="J1754" s="17">
        <v>229</v>
      </c>
      <c r="K1754" s="21">
        <v>300</v>
      </c>
      <c r="L1754" s="21">
        <v>0</v>
      </c>
      <c r="M1754" s="21">
        <v>0</v>
      </c>
      <c r="N1754" s="19">
        <f t="shared" si="353"/>
        <v>300</v>
      </c>
      <c r="O1754" s="20">
        <v>1</v>
      </c>
      <c r="P1754" s="20">
        <f>IFERROR(VLOOKUP(F1754,Sheet2!$A:$F,4,0),"")</f>
        <v>919.43</v>
      </c>
      <c r="Q1754" s="20">
        <f>IFERROR(VLOOKUP(F1754,Sheet2!$A:$F,5,0),"")</f>
        <v>948.3</v>
      </c>
      <c r="R1754" s="20">
        <f>IFERROR(VLOOKUP(F1754,Sheet2!$A:$F,6,0),"")</f>
        <v>1030.25</v>
      </c>
      <c r="S1754" s="48">
        <f t="shared" si="354"/>
        <v>275829</v>
      </c>
      <c r="T1754" s="48">
        <f t="shared" si="355"/>
        <v>0</v>
      </c>
      <c r="U1754" s="48">
        <f t="shared" si="356"/>
        <v>0</v>
      </c>
      <c r="V1754" s="48">
        <f t="shared" si="357"/>
        <v>275829</v>
      </c>
      <c r="W1754" s="48">
        <f t="shared" si="358"/>
        <v>144450</v>
      </c>
      <c r="X1754" s="48">
        <f t="shared" si="359"/>
        <v>2025</v>
      </c>
      <c r="Y1754" s="48">
        <f t="shared" si="360"/>
        <v>4223.04</v>
      </c>
      <c r="Z1754" s="48">
        <f t="shared" si="361"/>
        <v>422.30400000000003</v>
      </c>
      <c r="AA1754" s="48">
        <f t="shared" si="362"/>
        <v>4269.4934400000002</v>
      </c>
      <c r="AB1754" s="42">
        <f t="shared" si="363"/>
        <v>431218.83743999997</v>
      </c>
    </row>
    <row r="1755" spans="1:28" x14ac:dyDescent="0.25">
      <c r="A1755" s="41">
        <v>45439</v>
      </c>
      <c r="B1755" s="44" t="str">
        <f t="shared" si="352"/>
        <v>May</v>
      </c>
      <c r="C1755" s="16" t="s">
        <v>59</v>
      </c>
      <c r="D1755" s="16"/>
      <c r="E1755" s="16" t="s">
        <v>98</v>
      </c>
      <c r="F1755" s="16" t="s">
        <v>213</v>
      </c>
      <c r="G1755" s="20" t="str">
        <f>IFERROR(VLOOKUP(F1755,Sheet2!A:F,2,0),"")</f>
        <v>Malwa</v>
      </c>
      <c r="H1755" s="44">
        <f>IFERROR(VLOOKUP(F1755,Sheet2!A:G,7,0),"")</f>
        <v>50</v>
      </c>
      <c r="I1755" s="56">
        <f t="shared" si="364"/>
        <v>1350</v>
      </c>
      <c r="J1755" s="17">
        <v>230</v>
      </c>
      <c r="K1755" s="21">
        <v>300</v>
      </c>
      <c r="L1755" s="21">
        <v>0</v>
      </c>
      <c r="M1755" s="21">
        <v>0</v>
      </c>
      <c r="N1755" s="19">
        <f t="shared" si="353"/>
        <v>300</v>
      </c>
      <c r="O1755" s="20">
        <v>1</v>
      </c>
      <c r="P1755" s="20">
        <f>IFERROR(VLOOKUP(F1755,Sheet2!$A:$F,4,0),"")</f>
        <v>919.43</v>
      </c>
      <c r="Q1755" s="20">
        <f>IFERROR(VLOOKUP(F1755,Sheet2!$A:$F,5,0),"")</f>
        <v>948.3</v>
      </c>
      <c r="R1755" s="20">
        <f>IFERROR(VLOOKUP(F1755,Sheet2!$A:$F,6,0),"")</f>
        <v>1030.25</v>
      </c>
      <c r="S1755" s="48">
        <f t="shared" si="354"/>
        <v>275829</v>
      </c>
      <c r="T1755" s="48">
        <f t="shared" si="355"/>
        <v>0</v>
      </c>
      <c r="U1755" s="48">
        <f t="shared" si="356"/>
        <v>0</v>
      </c>
      <c r="V1755" s="48">
        <f t="shared" si="357"/>
        <v>275829</v>
      </c>
      <c r="W1755" s="48">
        <f t="shared" si="358"/>
        <v>144450</v>
      </c>
      <c r="X1755" s="48">
        <f t="shared" si="359"/>
        <v>2025</v>
      </c>
      <c r="Y1755" s="48">
        <f t="shared" si="360"/>
        <v>4223.04</v>
      </c>
      <c r="Z1755" s="48">
        <f t="shared" si="361"/>
        <v>422.30400000000003</v>
      </c>
      <c r="AA1755" s="48">
        <f t="shared" si="362"/>
        <v>4269.4934400000002</v>
      </c>
      <c r="AB1755" s="42">
        <f t="shared" si="363"/>
        <v>431218.83743999997</v>
      </c>
    </row>
    <row r="1756" spans="1:28" x14ac:dyDescent="0.25">
      <c r="A1756" s="41">
        <v>45439</v>
      </c>
      <c r="B1756" s="44" t="str">
        <f t="shared" si="352"/>
        <v>May</v>
      </c>
      <c r="C1756" s="16" t="s">
        <v>59</v>
      </c>
      <c r="D1756" s="16"/>
      <c r="E1756" s="16" t="s">
        <v>98</v>
      </c>
      <c r="F1756" s="16" t="s">
        <v>213</v>
      </c>
      <c r="G1756" s="20" t="str">
        <f>IFERROR(VLOOKUP(F1756,Sheet2!A:F,2,0),"")</f>
        <v>Malwa</v>
      </c>
      <c r="H1756" s="44">
        <f>IFERROR(VLOOKUP(F1756,Sheet2!A:G,7,0),"")</f>
        <v>50</v>
      </c>
      <c r="I1756" s="56">
        <f t="shared" si="364"/>
        <v>900</v>
      </c>
      <c r="J1756" s="17">
        <v>231</v>
      </c>
      <c r="K1756" s="21">
        <v>0</v>
      </c>
      <c r="L1756" s="21">
        <v>100</v>
      </c>
      <c r="M1756" s="21">
        <v>100</v>
      </c>
      <c r="N1756" s="19">
        <f t="shared" si="353"/>
        <v>200</v>
      </c>
      <c r="O1756" s="20">
        <v>1</v>
      </c>
      <c r="P1756" s="20">
        <f>IFERROR(VLOOKUP(F1756,Sheet2!$A:$F,4,0),"")</f>
        <v>919.43</v>
      </c>
      <c r="Q1756" s="20">
        <f>IFERROR(VLOOKUP(F1756,Sheet2!$A:$F,5,0),"")</f>
        <v>948.3</v>
      </c>
      <c r="R1756" s="20">
        <f>IFERROR(VLOOKUP(F1756,Sheet2!$A:$F,6,0),"")</f>
        <v>1030.25</v>
      </c>
      <c r="S1756" s="48">
        <f t="shared" si="354"/>
        <v>0</v>
      </c>
      <c r="T1756" s="48">
        <f t="shared" si="355"/>
        <v>94830</v>
      </c>
      <c r="U1756" s="48">
        <f t="shared" si="356"/>
        <v>103025</v>
      </c>
      <c r="V1756" s="48">
        <f t="shared" si="357"/>
        <v>197855</v>
      </c>
      <c r="W1756" s="48">
        <f t="shared" si="358"/>
        <v>96300</v>
      </c>
      <c r="X1756" s="48">
        <f t="shared" si="359"/>
        <v>1350</v>
      </c>
      <c r="Y1756" s="48">
        <f t="shared" si="360"/>
        <v>2955.05</v>
      </c>
      <c r="Z1756" s="48">
        <f t="shared" si="361"/>
        <v>295.50500000000005</v>
      </c>
      <c r="AA1756" s="48">
        <f t="shared" si="362"/>
        <v>2987.55555</v>
      </c>
      <c r="AB1756" s="42">
        <f t="shared" si="363"/>
        <v>301743.11054999998</v>
      </c>
    </row>
    <row r="1757" spans="1:28" x14ac:dyDescent="0.25">
      <c r="A1757" s="41">
        <v>45439</v>
      </c>
      <c r="B1757" s="44" t="str">
        <f t="shared" si="352"/>
        <v>May</v>
      </c>
      <c r="C1757" s="16" t="s">
        <v>59</v>
      </c>
      <c r="D1757" s="16"/>
      <c r="E1757" s="16" t="s">
        <v>98</v>
      </c>
      <c r="F1757" s="16" t="s">
        <v>213</v>
      </c>
      <c r="G1757" s="20" t="str">
        <f>IFERROR(VLOOKUP(F1757,Sheet2!A:F,2,0),"")</f>
        <v>Malwa</v>
      </c>
      <c r="H1757" s="44">
        <f>IFERROR(VLOOKUP(F1757,Sheet2!A:G,7,0),"")</f>
        <v>50</v>
      </c>
      <c r="I1757" s="56">
        <f t="shared" si="364"/>
        <v>1350</v>
      </c>
      <c r="J1757" s="17">
        <v>232</v>
      </c>
      <c r="K1757" s="21">
        <v>300</v>
      </c>
      <c r="L1757" s="21">
        <v>0</v>
      </c>
      <c r="M1757" s="21">
        <v>0</v>
      </c>
      <c r="N1757" s="19">
        <f t="shared" si="353"/>
        <v>300</v>
      </c>
      <c r="O1757" s="20">
        <v>1</v>
      </c>
      <c r="P1757" s="20">
        <f>IFERROR(VLOOKUP(F1757,Sheet2!$A:$F,4,0),"")</f>
        <v>919.43</v>
      </c>
      <c r="Q1757" s="20">
        <f>IFERROR(VLOOKUP(F1757,Sheet2!$A:$F,5,0),"")</f>
        <v>948.3</v>
      </c>
      <c r="R1757" s="20">
        <f>IFERROR(VLOOKUP(F1757,Sheet2!$A:$F,6,0),"")</f>
        <v>1030.25</v>
      </c>
      <c r="S1757" s="48">
        <f t="shared" si="354"/>
        <v>275829</v>
      </c>
      <c r="T1757" s="48">
        <f t="shared" si="355"/>
        <v>0</v>
      </c>
      <c r="U1757" s="48">
        <f t="shared" si="356"/>
        <v>0</v>
      </c>
      <c r="V1757" s="48">
        <f t="shared" si="357"/>
        <v>275829</v>
      </c>
      <c r="W1757" s="48">
        <f t="shared" si="358"/>
        <v>144450</v>
      </c>
      <c r="X1757" s="48">
        <f t="shared" si="359"/>
        <v>2025</v>
      </c>
      <c r="Y1757" s="48">
        <f t="shared" si="360"/>
        <v>4223.04</v>
      </c>
      <c r="Z1757" s="48">
        <f t="shared" si="361"/>
        <v>422.30400000000003</v>
      </c>
      <c r="AA1757" s="48">
        <f t="shared" si="362"/>
        <v>4269.4934400000002</v>
      </c>
      <c r="AB1757" s="42">
        <f t="shared" si="363"/>
        <v>431218.83743999997</v>
      </c>
    </row>
    <row r="1758" spans="1:28" x14ac:dyDescent="0.25">
      <c r="A1758" s="41">
        <v>45439</v>
      </c>
      <c r="B1758" s="44" t="str">
        <f t="shared" si="352"/>
        <v>May</v>
      </c>
      <c r="C1758" s="16" t="s">
        <v>59</v>
      </c>
      <c r="D1758" s="16"/>
      <c r="E1758" s="16" t="s">
        <v>98</v>
      </c>
      <c r="F1758" s="16" t="s">
        <v>213</v>
      </c>
      <c r="G1758" s="20" t="str">
        <f>IFERROR(VLOOKUP(F1758,Sheet2!A:F,2,0),"")</f>
        <v>Malwa</v>
      </c>
      <c r="H1758" s="44">
        <f>IFERROR(VLOOKUP(F1758,Sheet2!A:G,7,0),"")</f>
        <v>50</v>
      </c>
      <c r="I1758" s="56">
        <f t="shared" si="364"/>
        <v>1350</v>
      </c>
      <c r="J1758" s="17">
        <v>233</v>
      </c>
      <c r="K1758" s="21">
        <v>300</v>
      </c>
      <c r="L1758" s="21">
        <v>0</v>
      </c>
      <c r="M1758" s="21">
        <v>0</v>
      </c>
      <c r="N1758" s="19">
        <f t="shared" si="353"/>
        <v>300</v>
      </c>
      <c r="O1758" s="20">
        <v>1</v>
      </c>
      <c r="P1758" s="20">
        <f>IFERROR(VLOOKUP(F1758,Sheet2!$A:$F,4,0),"")</f>
        <v>919.43</v>
      </c>
      <c r="Q1758" s="20">
        <f>IFERROR(VLOOKUP(F1758,Sheet2!$A:$F,5,0),"")</f>
        <v>948.3</v>
      </c>
      <c r="R1758" s="20">
        <f>IFERROR(VLOOKUP(F1758,Sheet2!$A:$F,6,0),"")</f>
        <v>1030.25</v>
      </c>
      <c r="S1758" s="48">
        <f t="shared" si="354"/>
        <v>275829</v>
      </c>
      <c r="T1758" s="48">
        <f t="shared" si="355"/>
        <v>0</v>
      </c>
      <c r="U1758" s="48">
        <f t="shared" si="356"/>
        <v>0</v>
      </c>
      <c r="V1758" s="48">
        <f t="shared" si="357"/>
        <v>275829</v>
      </c>
      <c r="W1758" s="48">
        <f t="shared" si="358"/>
        <v>144450</v>
      </c>
      <c r="X1758" s="48">
        <f t="shared" si="359"/>
        <v>2025</v>
      </c>
      <c r="Y1758" s="48">
        <f t="shared" si="360"/>
        <v>4223.04</v>
      </c>
      <c r="Z1758" s="48">
        <f t="shared" si="361"/>
        <v>422.30400000000003</v>
      </c>
      <c r="AA1758" s="48">
        <f t="shared" si="362"/>
        <v>4269.4934400000002</v>
      </c>
      <c r="AB1758" s="42">
        <f t="shared" si="363"/>
        <v>431218.83743999997</v>
      </c>
    </row>
    <row r="1759" spans="1:28" x14ac:dyDescent="0.25">
      <c r="A1759" s="41">
        <v>45439</v>
      </c>
      <c r="B1759" s="44" t="str">
        <f t="shared" si="352"/>
        <v>May</v>
      </c>
      <c r="C1759" s="16" t="s">
        <v>60</v>
      </c>
      <c r="D1759" s="16"/>
      <c r="E1759" s="16" t="s">
        <v>118</v>
      </c>
      <c r="F1759" s="16" t="s">
        <v>213</v>
      </c>
      <c r="G1759" s="20" t="str">
        <f>IFERROR(VLOOKUP(F1759,Sheet2!A:F,2,0),"")</f>
        <v>Malwa</v>
      </c>
      <c r="H1759" s="44">
        <f>IFERROR(VLOOKUP(F1759,Sheet2!A:G,7,0),"")</f>
        <v>50</v>
      </c>
      <c r="I1759" s="56">
        <f t="shared" si="364"/>
        <v>1800</v>
      </c>
      <c r="J1759" s="17">
        <v>84</v>
      </c>
      <c r="K1759" s="21">
        <v>400</v>
      </c>
      <c r="L1759" s="21">
        <v>0</v>
      </c>
      <c r="M1759" s="21">
        <v>0</v>
      </c>
      <c r="N1759" s="19">
        <f t="shared" si="353"/>
        <v>400</v>
      </c>
      <c r="O1759" s="20">
        <v>1</v>
      </c>
      <c r="P1759" s="20">
        <f>IFERROR(VLOOKUP(F1759,Sheet2!$A:$F,4,0),"")</f>
        <v>919.43</v>
      </c>
      <c r="Q1759" s="20">
        <f>IFERROR(VLOOKUP(F1759,Sheet2!$A:$F,5,0),"")</f>
        <v>948.3</v>
      </c>
      <c r="R1759" s="20">
        <f>IFERROR(VLOOKUP(F1759,Sheet2!$A:$F,6,0),"")</f>
        <v>1030.25</v>
      </c>
      <c r="S1759" s="48">
        <f t="shared" si="354"/>
        <v>367772</v>
      </c>
      <c r="T1759" s="48">
        <f t="shared" si="355"/>
        <v>0</v>
      </c>
      <c r="U1759" s="48">
        <f t="shared" si="356"/>
        <v>0</v>
      </c>
      <c r="V1759" s="48">
        <f t="shared" si="357"/>
        <v>367772</v>
      </c>
      <c r="W1759" s="48">
        <f t="shared" si="358"/>
        <v>192600</v>
      </c>
      <c r="X1759" s="48">
        <f t="shared" si="359"/>
        <v>2700</v>
      </c>
      <c r="Y1759" s="48">
        <f t="shared" si="360"/>
        <v>5630.72</v>
      </c>
      <c r="Z1759" s="48">
        <f t="shared" si="361"/>
        <v>563.072</v>
      </c>
      <c r="AA1759" s="48">
        <f t="shared" si="362"/>
        <v>5692.6579200000006</v>
      </c>
      <c r="AB1759" s="42">
        <f t="shared" si="363"/>
        <v>574958.44992000004</v>
      </c>
    </row>
    <row r="1760" spans="1:28" x14ac:dyDescent="0.25">
      <c r="A1760" s="41">
        <v>45439</v>
      </c>
      <c r="B1760" s="44" t="str">
        <f t="shared" si="352"/>
        <v>May</v>
      </c>
      <c r="C1760" s="16" t="s">
        <v>60</v>
      </c>
      <c r="D1760" s="16"/>
      <c r="E1760" s="16" t="s">
        <v>118</v>
      </c>
      <c r="F1760" s="16" t="s">
        <v>213</v>
      </c>
      <c r="G1760" s="20" t="str">
        <f>IFERROR(VLOOKUP(F1760,Sheet2!A:F,2,0),"")</f>
        <v>Malwa</v>
      </c>
      <c r="H1760" s="44">
        <f>IFERROR(VLOOKUP(F1760,Sheet2!A:G,7,0),"")</f>
        <v>50</v>
      </c>
      <c r="I1760" s="56">
        <f t="shared" si="364"/>
        <v>1800</v>
      </c>
      <c r="J1760" s="17">
        <v>85</v>
      </c>
      <c r="K1760" s="21">
        <v>400</v>
      </c>
      <c r="L1760" s="21">
        <v>0</v>
      </c>
      <c r="M1760" s="21">
        <v>0</v>
      </c>
      <c r="N1760" s="19">
        <f t="shared" si="353"/>
        <v>400</v>
      </c>
      <c r="O1760" s="20">
        <v>1</v>
      </c>
      <c r="P1760" s="20">
        <f>IFERROR(VLOOKUP(F1760,Sheet2!$A:$F,4,0),"")</f>
        <v>919.43</v>
      </c>
      <c r="Q1760" s="20">
        <f>IFERROR(VLOOKUP(F1760,Sheet2!$A:$F,5,0),"")</f>
        <v>948.3</v>
      </c>
      <c r="R1760" s="20">
        <f>IFERROR(VLOOKUP(F1760,Sheet2!$A:$F,6,0),"")</f>
        <v>1030.25</v>
      </c>
      <c r="S1760" s="48">
        <f t="shared" si="354"/>
        <v>367772</v>
      </c>
      <c r="T1760" s="48">
        <f t="shared" si="355"/>
        <v>0</v>
      </c>
      <c r="U1760" s="48">
        <f t="shared" si="356"/>
        <v>0</v>
      </c>
      <c r="V1760" s="48">
        <f t="shared" si="357"/>
        <v>367772</v>
      </c>
      <c r="W1760" s="48">
        <f t="shared" si="358"/>
        <v>192600</v>
      </c>
      <c r="X1760" s="48">
        <f t="shared" si="359"/>
        <v>2700</v>
      </c>
      <c r="Y1760" s="48">
        <f t="shared" si="360"/>
        <v>5630.72</v>
      </c>
      <c r="Z1760" s="48">
        <f t="shared" si="361"/>
        <v>563.072</v>
      </c>
      <c r="AA1760" s="48">
        <f t="shared" si="362"/>
        <v>5692.6579200000006</v>
      </c>
      <c r="AB1760" s="42">
        <f t="shared" si="363"/>
        <v>574958.44992000004</v>
      </c>
    </row>
    <row r="1761" spans="1:28" x14ac:dyDescent="0.25">
      <c r="A1761" s="41">
        <v>45439</v>
      </c>
      <c r="B1761" s="44" t="str">
        <f t="shared" si="352"/>
        <v>May</v>
      </c>
      <c r="C1761" s="16" t="s">
        <v>60</v>
      </c>
      <c r="D1761" s="16"/>
      <c r="E1761" s="16" t="s">
        <v>118</v>
      </c>
      <c r="F1761" s="16" t="s">
        <v>213</v>
      </c>
      <c r="G1761" s="20" t="str">
        <f>IFERROR(VLOOKUP(F1761,Sheet2!A:F,2,0),"")</f>
        <v>Malwa</v>
      </c>
      <c r="H1761" s="44">
        <f>IFERROR(VLOOKUP(F1761,Sheet2!A:G,7,0),"")</f>
        <v>50</v>
      </c>
      <c r="I1761" s="56">
        <f t="shared" si="364"/>
        <v>900</v>
      </c>
      <c r="J1761" s="17">
        <v>86</v>
      </c>
      <c r="K1761" s="21">
        <v>0</v>
      </c>
      <c r="L1761" s="21">
        <v>200</v>
      </c>
      <c r="M1761" s="21">
        <v>0</v>
      </c>
      <c r="N1761" s="19">
        <f t="shared" si="353"/>
        <v>200</v>
      </c>
      <c r="O1761" s="20">
        <v>1</v>
      </c>
      <c r="P1761" s="20">
        <f>IFERROR(VLOOKUP(F1761,Sheet2!$A:$F,4,0),"")</f>
        <v>919.43</v>
      </c>
      <c r="Q1761" s="20">
        <f>IFERROR(VLOOKUP(F1761,Sheet2!$A:$F,5,0),"")</f>
        <v>948.3</v>
      </c>
      <c r="R1761" s="20">
        <f>IFERROR(VLOOKUP(F1761,Sheet2!$A:$F,6,0),"")</f>
        <v>1030.25</v>
      </c>
      <c r="S1761" s="48">
        <f t="shared" si="354"/>
        <v>0</v>
      </c>
      <c r="T1761" s="48">
        <f t="shared" si="355"/>
        <v>189660</v>
      </c>
      <c r="U1761" s="48">
        <f t="shared" si="356"/>
        <v>0</v>
      </c>
      <c r="V1761" s="48">
        <f t="shared" si="357"/>
        <v>189660</v>
      </c>
      <c r="W1761" s="48">
        <f t="shared" si="358"/>
        <v>96300</v>
      </c>
      <c r="X1761" s="48">
        <f t="shared" si="359"/>
        <v>1350</v>
      </c>
      <c r="Y1761" s="48">
        <f t="shared" si="360"/>
        <v>2873.1</v>
      </c>
      <c r="Z1761" s="48">
        <f t="shared" si="361"/>
        <v>287.31</v>
      </c>
      <c r="AA1761" s="48">
        <f t="shared" si="362"/>
        <v>2904.7040999999999</v>
      </c>
      <c r="AB1761" s="42">
        <f t="shared" si="363"/>
        <v>293375.11409999995</v>
      </c>
    </row>
    <row r="1762" spans="1:28" x14ac:dyDescent="0.25">
      <c r="A1762" s="41">
        <v>45439</v>
      </c>
      <c r="B1762" s="44" t="str">
        <f t="shared" si="352"/>
        <v>May</v>
      </c>
      <c r="C1762" s="16" t="s">
        <v>60</v>
      </c>
      <c r="D1762" s="16"/>
      <c r="E1762" s="16" t="s">
        <v>90</v>
      </c>
      <c r="F1762" s="16" t="s">
        <v>213</v>
      </c>
      <c r="G1762" s="20" t="str">
        <f>IFERROR(VLOOKUP(F1762,Sheet2!A:F,2,0),"")</f>
        <v>Malwa</v>
      </c>
      <c r="H1762" s="44">
        <f>IFERROR(VLOOKUP(F1762,Sheet2!A:G,7,0),"")</f>
        <v>50</v>
      </c>
      <c r="I1762" s="56">
        <f t="shared" si="364"/>
        <v>1800</v>
      </c>
      <c r="J1762" s="17">
        <v>87</v>
      </c>
      <c r="K1762" s="21">
        <v>150</v>
      </c>
      <c r="L1762" s="21">
        <v>100</v>
      </c>
      <c r="M1762" s="21">
        <v>150</v>
      </c>
      <c r="N1762" s="19">
        <f t="shared" si="353"/>
        <v>400</v>
      </c>
      <c r="O1762" s="20">
        <v>1</v>
      </c>
      <c r="P1762" s="20">
        <f>IFERROR(VLOOKUP(F1762,Sheet2!$A:$F,4,0),"")</f>
        <v>919.43</v>
      </c>
      <c r="Q1762" s="20">
        <f>IFERROR(VLOOKUP(F1762,Sheet2!$A:$F,5,0),"")</f>
        <v>948.3</v>
      </c>
      <c r="R1762" s="20">
        <f>IFERROR(VLOOKUP(F1762,Sheet2!$A:$F,6,0),"")</f>
        <v>1030.25</v>
      </c>
      <c r="S1762" s="48">
        <f t="shared" si="354"/>
        <v>137914.5</v>
      </c>
      <c r="T1762" s="48">
        <f t="shared" si="355"/>
        <v>94830</v>
      </c>
      <c r="U1762" s="48">
        <f t="shared" si="356"/>
        <v>154537.5</v>
      </c>
      <c r="V1762" s="48">
        <f t="shared" si="357"/>
        <v>387282</v>
      </c>
      <c r="W1762" s="48">
        <f t="shared" si="358"/>
        <v>192600</v>
      </c>
      <c r="X1762" s="48">
        <f t="shared" si="359"/>
        <v>2700</v>
      </c>
      <c r="Y1762" s="48">
        <f t="shared" si="360"/>
        <v>5825.82</v>
      </c>
      <c r="Z1762" s="48">
        <f t="shared" si="361"/>
        <v>582.58199999999999</v>
      </c>
      <c r="AA1762" s="48">
        <f t="shared" si="362"/>
        <v>5889.9040199999999</v>
      </c>
      <c r="AB1762" s="42">
        <f t="shared" si="363"/>
        <v>594880.30602000002</v>
      </c>
    </row>
    <row r="1763" spans="1:28" x14ac:dyDescent="0.25">
      <c r="A1763" s="41">
        <v>45439</v>
      </c>
      <c r="B1763" s="44" t="str">
        <f t="shared" si="352"/>
        <v>May</v>
      </c>
      <c r="C1763" s="16" t="s">
        <v>26</v>
      </c>
      <c r="D1763" s="16"/>
      <c r="E1763" s="16" t="s">
        <v>178</v>
      </c>
      <c r="F1763" s="16" t="s">
        <v>213</v>
      </c>
      <c r="G1763" s="20" t="str">
        <f>IFERROR(VLOOKUP(F1763,Sheet2!A:F,2,0),"")</f>
        <v>Malwa</v>
      </c>
      <c r="H1763" s="44">
        <f>IFERROR(VLOOKUP(F1763,Sheet2!A:G,7,0),"")</f>
        <v>50</v>
      </c>
      <c r="I1763" s="56">
        <f t="shared" si="364"/>
        <v>3600</v>
      </c>
      <c r="J1763" s="17">
        <v>196</v>
      </c>
      <c r="K1763" s="21">
        <v>800</v>
      </c>
      <c r="L1763" s="21">
        <v>0</v>
      </c>
      <c r="M1763" s="21">
        <v>0</v>
      </c>
      <c r="N1763" s="19">
        <f t="shared" si="353"/>
        <v>800</v>
      </c>
      <c r="O1763" s="20">
        <v>1</v>
      </c>
      <c r="P1763" s="20">
        <f>IFERROR(VLOOKUP(F1763,Sheet2!$A:$F,4,0),"")</f>
        <v>919.43</v>
      </c>
      <c r="Q1763" s="20">
        <f>IFERROR(VLOOKUP(F1763,Sheet2!$A:$F,5,0),"")</f>
        <v>948.3</v>
      </c>
      <c r="R1763" s="20">
        <f>IFERROR(VLOOKUP(F1763,Sheet2!$A:$F,6,0),"")</f>
        <v>1030.25</v>
      </c>
      <c r="S1763" s="48">
        <f t="shared" si="354"/>
        <v>735544</v>
      </c>
      <c r="T1763" s="48">
        <f t="shared" si="355"/>
        <v>0</v>
      </c>
      <c r="U1763" s="48">
        <f t="shared" si="356"/>
        <v>0</v>
      </c>
      <c r="V1763" s="48">
        <f t="shared" si="357"/>
        <v>735544</v>
      </c>
      <c r="W1763" s="48">
        <f t="shared" si="358"/>
        <v>385200</v>
      </c>
      <c r="X1763" s="48">
        <f t="shared" si="359"/>
        <v>5400</v>
      </c>
      <c r="Y1763" s="48">
        <f t="shared" si="360"/>
        <v>11261.44</v>
      </c>
      <c r="Z1763" s="48">
        <f t="shared" si="361"/>
        <v>1126.144</v>
      </c>
      <c r="AA1763" s="48">
        <f t="shared" si="362"/>
        <v>11385.315840000001</v>
      </c>
      <c r="AB1763" s="42">
        <f t="shared" si="363"/>
        <v>1149916.8998400001</v>
      </c>
    </row>
    <row r="1764" spans="1:28" x14ac:dyDescent="0.25">
      <c r="A1764" s="41">
        <v>45439</v>
      </c>
      <c r="B1764" s="44" t="str">
        <f t="shared" si="352"/>
        <v>May</v>
      </c>
      <c r="C1764" s="16" t="s">
        <v>26</v>
      </c>
      <c r="D1764" s="16"/>
      <c r="E1764" s="16" t="s">
        <v>178</v>
      </c>
      <c r="F1764" s="16" t="s">
        <v>213</v>
      </c>
      <c r="G1764" s="20" t="str">
        <f>IFERROR(VLOOKUP(F1764,Sheet2!A:F,2,0),"")</f>
        <v>Malwa</v>
      </c>
      <c r="H1764" s="44">
        <f>IFERROR(VLOOKUP(F1764,Sheet2!A:G,7,0),"")</f>
        <v>50</v>
      </c>
      <c r="I1764" s="56">
        <f t="shared" si="364"/>
        <v>2700</v>
      </c>
      <c r="J1764" s="17">
        <v>197</v>
      </c>
      <c r="K1764" s="21">
        <v>0</v>
      </c>
      <c r="L1764" s="21">
        <v>400</v>
      </c>
      <c r="M1764" s="21">
        <v>200</v>
      </c>
      <c r="N1764" s="19">
        <f t="shared" si="353"/>
        <v>600</v>
      </c>
      <c r="O1764" s="20">
        <v>1</v>
      </c>
      <c r="P1764" s="20">
        <f>IFERROR(VLOOKUP(F1764,Sheet2!$A:$F,4,0),"")</f>
        <v>919.43</v>
      </c>
      <c r="Q1764" s="20">
        <f>IFERROR(VLOOKUP(F1764,Sheet2!$A:$F,5,0),"")</f>
        <v>948.3</v>
      </c>
      <c r="R1764" s="20">
        <f>IFERROR(VLOOKUP(F1764,Sheet2!$A:$F,6,0),"")</f>
        <v>1030.25</v>
      </c>
      <c r="S1764" s="48">
        <f t="shared" si="354"/>
        <v>0</v>
      </c>
      <c r="T1764" s="48">
        <f t="shared" si="355"/>
        <v>379320</v>
      </c>
      <c r="U1764" s="48">
        <f t="shared" si="356"/>
        <v>206050</v>
      </c>
      <c r="V1764" s="48">
        <f t="shared" si="357"/>
        <v>585370</v>
      </c>
      <c r="W1764" s="48">
        <f t="shared" si="358"/>
        <v>288900</v>
      </c>
      <c r="X1764" s="48">
        <f t="shared" si="359"/>
        <v>4050</v>
      </c>
      <c r="Y1764" s="48">
        <f t="shared" si="360"/>
        <v>8783.2000000000007</v>
      </c>
      <c r="Z1764" s="48">
        <f t="shared" si="361"/>
        <v>878.32000000000016</v>
      </c>
      <c r="AA1764" s="48">
        <f t="shared" si="362"/>
        <v>8879.8151999999991</v>
      </c>
      <c r="AB1764" s="42">
        <f t="shared" si="363"/>
        <v>896861.33519999986</v>
      </c>
    </row>
    <row r="1765" spans="1:28" x14ac:dyDescent="0.25">
      <c r="A1765" s="41">
        <v>45439</v>
      </c>
      <c r="B1765" s="44" t="str">
        <f t="shared" si="352"/>
        <v>May</v>
      </c>
      <c r="C1765" s="16" t="s">
        <v>26</v>
      </c>
      <c r="D1765" s="16"/>
      <c r="E1765" s="16" t="s">
        <v>131</v>
      </c>
      <c r="F1765" s="16" t="s">
        <v>213</v>
      </c>
      <c r="G1765" s="20" t="str">
        <f>IFERROR(VLOOKUP(F1765,Sheet2!A:F,2,0),"")</f>
        <v>Malwa</v>
      </c>
      <c r="H1765" s="44">
        <f>IFERROR(VLOOKUP(F1765,Sheet2!A:G,7,0),"")</f>
        <v>50</v>
      </c>
      <c r="I1765" s="56">
        <f t="shared" si="364"/>
        <v>1800</v>
      </c>
      <c r="J1765" s="17">
        <v>198</v>
      </c>
      <c r="K1765" s="21">
        <v>400</v>
      </c>
      <c r="L1765" s="21">
        <v>0</v>
      </c>
      <c r="M1765" s="21">
        <v>0</v>
      </c>
      <c r="N1765" s="19">
        <f t="shared" si="353"/>
        <v>400</v>
      </c>
      <c r="O1765" s="20">
        <v>1</v>
      </c>
      <c r="P1765" s="20">
        <f>IFERROR(VLOOKUP(F1765,Sheet2!$A:$F,4,0),"")</f>
        <v>919.43</v>
      </c>
      <c r="Q1765" s="20">
        <f>IFERROR(VLOOKUP(F1765,Sheet2!$A:$F,5,0),"")</f>
        <v>948.3</v>
      </c>
      <c r="R1765" s="20">
        <f>IFERROR(VLOOKUP(F1765,Sheet2!$A:$F,6,0),"")</f>
        <v>1030.25</v>
      </c>
      <c r="S1765" s="48">
        <f t="shared" si="354"/>
        <v>367772</v>
      </c>
      <c r="T1765" s="48">
        <f t="shared" si="355"/>
        <v>0</v>
      </c>
      <c r="U1765" s="48">
        <f t="shared" si="356"/>
        <v>0</v>
      </c>
      <c r="V1765" s="48">
        <f t="shared" si="357"/>
        <v>367772</v>
      </c>
      <c r="W1765" s="48">
        <f t="shared" si="358"/>
        <v>192600</v>
      </c>
      <c r="X1765" s="48">
        <f t="shared" si="359"/>
        <v>2700</v>
      </c>
      <c r="Y1765" s="48">
        <f t="shared" si="360"/>
        <v>5630.72</v>
      </c>
      <c r="Z1765" s="48">
        <f t="shared" si="361"/>
        <v>563.072</v>
      </c>
      <c r="AA1765" s="48">
        <f t="shared" si="362"/>
        <v>5692.6579200000006</v>
      </c>
      <c r="AB1765" s="42">
        <f t="shared" si="363"/>
        <v>574958.44992000004</v>
      </c>
    </row>
    <row r="1766" spans="1:28" x14ac:dyDescent="0.25">
      <c r="A1766" s="41">
        <v>45439</v>
      </c>
      <c r="B1766" s="44" t="str">
        <f t="shared" si="352"/>
        <v>May</v>
      </c>
      <c r="C1766" s="16" t="s">
        <v>26</v>
      </c>
      <c r="D1766" s="16"/>
      <c r="E1766" s="16" t="s">
        <v>131</v>
      </c>
      <c r="F1766" s="16" t="s">
        <v>213</v>
      </c>
      <c r="G1766" s="20" t="str">
        <f>IFERROR(VLOOKUP(F1766,Sheet2!A:F,2,0),"")</f>
        <v>Malwa</v>
      </c>
      <c r="H1766" s="44">
        <f>IFERROR(VLOOKUP(F1766,Sheet2!A:G,7,0),"")</f>
        <v>50</v>
      </c>
      <c r="I1766" s="56">
        <f t="shared" si="364"/>
        <v>1800</v>
      </c>
      <c r="J1766" s="17">
        <v>199</v>
      </c>
      <c r="K1766" s="21">
        <v>0</v>
      </c>
      <c r="L1766" s="21">
        <v>400</v>
      </c>
      <c r="M1766" s="21">
        <v>0</v>
      </c>
      <c r="N1766" s="19">
        <f t="shared" si="353"/>
        <v>400</v>
      </c>
      <c r="O1766" s="20">
        <v>1</v>
      </c>
      <c r="P1766" s="20">
        <f>IFERROR(VLOOKUP(F1766,Sheet2!$A:$F,4,0),"")</f>
        <v>919.43</v>
      </c>
      <c r="Q1766" s="20">
        <f>IFERROR(VLOOKUP(F1766,Sheet2!$A:$F,5,0),"")</f>
        <v>948.3</v>
      </c>
      <c r="R1766" s="20">
        <f>IFERROR(VLOOKUP(F1766,Sheet2!$A:$F,6,0),"")</f>
        <v>1030.25</v>
      </c>
      <c r="S1766" s="48">
        <f t="shared" si="354"/>
        <v>0</v>
      </c>
      <c r="T1766" s="48">
        <f t="shared" si="355"/>
        <v>379320</v>
      </c>
      <c r="U1766" s="48">
        <f t="shared" si="356"/>
        <v>0</v>
      </c>
      <c r="V1766" s="48">
        <f t="shared" si="357"/>
        <v>379320</v>
      </c>
      <c r="W1766" s="48">
        <f t="shared" si="358"/>
        <v>192600</v>
      </c>
      <c r="X1766" s="48">
        <f t="shared" si="359"/>
        <v>2700</v>
      </c>
      <c r="Y1766" s="48">
        <f t="shared" si="360"/>
        <v>5746.2</v>
      </c>
      <c r="Z1766" s="48">
        <f t="shared" si="361"/>
        <v>574.62</v>
      </c>
      <c r="AA1766" s="48">
        <f t="shared" si="362"/>
        <v>5809.4081999999999</v>
      </c>
      <c r="AB1766" s="42">
        <f t="shared" si="363"/>
        <v>586750.2281999999</v>
      </c>
    </row>
    <row r="1767" spans="1:28" x14ac:dyDescent="0.25">
      <c r="A1767" s="41">
        <v>45439</v>
      </c>
      <c r="B1767" s="44" t="str">
        <f t="shared" si="352"/>
        <v>May</v>
      </c>
      <c r="C1767" s="16" t="s">
        <v>26</v>
      </c>
      <c r="D1767" s="16"/>
      <c r="E1767" s="16" t="s">
        <v>131</v>
      </c>
      <c r="F1767" s="16" t="s">
        <v>213</v>
      </c>
      <c r="G1767" s="20" t="str">
        <f>IFERROR(VLOOKUP(F1767,Sheet2!A:F,2,0),"")</f>
        <v>Malwa</v>
      </c>
      <c r="H1767" s="44">
        <f>IFERROR(VLOOKUP(F1767,Sheet2!A:G,7,0),"")</f>
        <v>50</v>
      </c>
      <c r="I1767" s="56">
        <f t="shared" si="364"/>
        <v>2700</v>
      </c>
      <c r="J1767" s="17">
        <v>200</v>
      </c>
      <c r="K1767" s="21">
        <v>0</v>
      </c>
      <c r="L1767" s="21">
        <v>0</v>
      </c>
      <c r="M1767" s="21">
        <v>600</v>
      </c>
      <c r="N1767" s="19">
        <f t="shared" si="353"/>
        <v>600</v>
      </c>
      <c r="O1767" s="20">
        <v>1</v>
      </c>
      <c r="P1767" s="20">
        <f>IFERROR(VLOOKUP(F1767,Sheet2!$A:$F,4,0),"")</f>
        <v>919.43</v>
      </c>
      <c r="Q1767" s="20">
        <f>IFERROR(VLOOKUP(F1767,Sheet2!$A:$F,5,0),"")</f>
        <v>948.3</v>
      </c>
      <c r="R1767" s="20">
        <f>IFERROR(VLOOKUP(F1767,Sheet2!$A:$F,6,0),"")</f>
        <v>1030.25</v>
      </c>
      <c r="S1767" s="48">
        <f t="shared" si="354"/>
        <v>0</v>
      </c>
      <c r="T1767" s="48">
        <f t="shared" si="355"/>
        <v>0</v>
      </c>
      <c r="U1767" s="48">
        <f t="shared" si="356"/>
        <v>618150</v>
      </c>
      <c r="V1767" s="48">
        <f t="shared" si="357"/>
        <v>618150</v>
      </c>
      <c r="W1767" s="48">
        <f t="shared" si="358"/>
        <v>288900</v>
      </c>
      <c r="X1767" s="48">
        <f t="shared" si="359"/>
        <v>4050</v>
      </c>
      <c r="Y1767" s="48">
        <f t="shared" si="360"/>
        <v>9111</v>
      </c>
      <c r="Z1767" s="48">
        <f t="shared" si="361"/>
        <v>911.1</v>
      </c>
      <c r="AA1767" s="48">
        <f t="shared" si="362"/>
        <v>9211.2209999999995</v>
      </c>
      <c r="AB1767" s="42">
        <f t="shared" si="363"/>
        <v>930333.321</v>
      </c>
    </row>
    <row r="1768" spans="1:28" x14ac:dyDescent="0.25">
      <c r="A1768" s="41">
        <v>45439</v>
      </c>
      <c r="B1768" s="44" t="str">
        <f t="shared" si="352"/>
        <v>May</v>
      </c>
      <c r="C1768" s="16" t="s">
        <v>3</v>
      </c>
      <c r="D1768" s="16"/>
      <c r="E1768" s="16" t="s">
        <v>49</v>
      </c>
      <c r="F1768" s="16" t="s">
        <v>217</v>
      </c>
      <c r="G1768" s="20" t="str">
        <f>IFERROR(VLOOKUP(F1768,Sheet2!A:F,2,0),"")</f>
        <v>Dollar Rum</v>
      </c>
      <c r="H1768" s="44">
        <f>IFERROR(VLOOKUP(F1768,Sheet2!A:G,7,0),"")</f>
        <v>65</v>
      </c>
      <c r="I1768" s="56">
        <f t="shared" si="364"/>
        <v>1170</v>
      </c>
      <c r="J1768" s="17">
        <v>376</v>
      </c>
      <c r="K1768" s="21">
        <v>100</v>
      </c>
      <c r="L1768" s="21">
        <v>100</v>
      </c>
      <c r="M1768" s="21">
        <v>0</v>
      </c>
      <c r="N1768" s="19">
        <f t="shared" si="353"/>
        <v>200</v>
      </c>
      <c r="O1768" s="20">
        <v>1</v>
      </c>
      <c r="P1768" s="20">
        <f>IFERROR(VLOOKUP(F1768,Sheet2!$A:$F,4,0),"")</f>
        <v>1161.27</v>
      </c>
      <c r="Q1768" s="20">
        <f>IFERROR(VLOOKUP(F1768,Sheet2!$A:$F,5,0),"")</f>
        <v>1190.1300000000001</v>
      </c>
      <c r="R1768" s="20">
        <f>IFERROR(VLOOKUP(F1768,Sheet2!$A:$F,6,0),"")</f>
        <v>1272.08</v>
      </c>
      <c r="S1768" s="48">
        <f t="shared" si="354"/>
        <v>116127</v>
      </c>
      <c r="T1768" s="48">
        <f t="shared" si="355"/>
        <v>119013.00000000001</v>
      </c>
      <c r="U1768" s="48">
        <f t="shared" si="356"/>
        <v>0</v>
      </c>
      <c r="V1768" s="48">
        <f t="shared" si="357"/>
        <v>235140</v>
      </c>
      <c r="W1768" s="48">
        <f t="shared" si="358"/>
        <v>125190</v>
      </c>
      <c r="X1768" s="48">
        <f t="shared" si="359"/>
        <v>1755</v>
      </c>
      <c r="Y1768" s="48">
        <f t="shared" si="360"/>
        <v>3620.85</v>
      </c>
      <c r="Z1768" s="48">
        <f t="shared" si="361"/>
        <v>362.08500000000004</v>
      </c>
      <c r="AA1768" s="48">
        <f t="shared" si="362"/>
        <v>3660.6793499999999</v>
      </c>
      <c r="AB1768" s="42">
        <f t="shared" si="363"/>
        <v>369728.61434999999</v>
      </c>
    </row>
    <row r="1769" spans="1:28" x14ac:dyDescent="0.25">
      <c r="A1769" s="41">
        <v>45439</v>
      </c>
      <c r="B1769" s="44" t="str">
        <f t="shared" si="352"/>
        <v>May</v>
      </c>
      <c r="C1769" s="16" t="s">
        <v>3</v>
      </c>
      <c r="D1769" s="16"/>
      <c r="E1769" s="16" t="s">
        <v>38</v>
      </c>
      <c r="F1769" s="16" t="s">
        <v>217</v>
      </c>
      <c r="G1769" s="20" t="str">
        <f>IFERROR(VLOOKUP(F1769,Sheet2!A:F,2,0),"")</f>
        <v>Dollar Rum</v>
      </c>
      <c r="H1769" s="44">
        <f>IFERROR(VLOOKUP(F1769,Sheet2!A:G,7,0),"")</f>
        <v>65</v>
      </c>
      <c r="I1769" s="56">
        <f t="shared" si="364"/>
        <v>1755</v>
      </c>
      <c r="J1769" s="17">
        <v>377</v>
      </c>
      <c r="K1769" s="21">
        <v>250</v>
      </c>
      <c r="L1769" s="21">
        <v>30</v>
      </c>
      <c r="M1769" s="21">
        <v>20</v>
      </c>
      <c r="N1769" s="19">
        <f t="shared" si="353"/>
        <v>300</v>
      </c>
      <c r="O1769" s="20">
        <v>1</v>
      </c>
      <c r="P1769" s="20">
        <f>IFERROR(VLOOKUP(F1769,Sheet2!$A:$F,4,0),"")</f>
        <v>1161.27</v>
      </c>
      <c r="Q1769" s="20">
        <f>IFERROR(VLOOKUP(F1769,Sheet2!$A:$F,5,0),"")</f>
        <v>1190.1300000000001</v>
      </c>
      <c r="R1769" s="20">
        <f>IFERROR(VLOOKUP(F1769,Sheet2!$A:$F,6,0),"")</f>
        <v>1272.08</v>
      </c>
      <c r="S1769" s="48">
        <f t="shared" si="354"/>
        <v>290317.5</v>
      </c>
      <c r="T1769" s="48">
        <f t="shared" si="355"/>
        <v>35703.9</v>
      </c>
      <c r="U1769" s="48">
        <f t="shared" si="356"/>
        <v>25441.599999999999</v>
      </c>
      <c r="V1769" s="48">
        <f t="shared" si="357"/>
        <v>351463</v>
      </c>
      <c r="W1769" s="48">
        <f t="shared" si="358"/>
        <v>187785</v>
      </c>
      <c r="X1769" s="48">
        <f t="shared" si="359"/>
        <v>2632.5</v>
      </c>
      <c r="Y1769" s="48">
        <f t="shared" si="360"/>
        <v>5418.8050000000003</v>
      </c>
      <c r="Z1769" s="48">
        <f t="shared" si="361"/>
        <v>541.8805000000001</v>
      </c>
      <c r="AA1769" s="48">
        <f t="shared" si="362"/>
        <v>5478.4118550000003</v>
      </c>
      <c r="AB1769" s="42">
        <f t="shared" si="363"/>
        <v>553319.59735499998</v>
      </c>
    </row>
    <row r="1770" spans="1:28" x14ac:dyDescent="0.25">
      <c r="A1770" s="41">
        <v>45439</v>
      </c>
      <c r="B1770" s="44" t="str">
        <f t="shared" si="352"/>
        <v>May</v>
      </c>
      <c r="C1770" s="16" t="s">
        <v>3</v>
      </c>
      <c r="D1770" s="16"/>
      <c r="E1770" s="16" t="s">
        <v>33</v>
      </c>
      <c r="F1770" s="16" t="s">
        <v>216</v>
      </c>
      <c r="G1770" s="20" t="str">
        <f>IFERROR(VLOOKUP(F1770,Sheet2!A:F,2,0),"")</f>
        <v>Jugni Saunfi</v>
      </c>
      <c r="H1770" s="44">
        <f>IFERROR(VLOOKUP(F1770,Sheet2!A:G,7,0),"")</f>
        <v>50</v>
      </c>
      <c r="I1770" s="56">
        <f t="shared" si="364"/>
        <v>2587.5</v>
      </c>
      <c r="J1770" s="17">
        <v>378</v>
      </c>
      <c r="K1770" s="21">
        <v>350</v>
      </c>
      <c r="L1770" s="21">
        <v>175</v>
      </c>
      <c r="M1770" s="21">
        <v>50</v>
      </c>
      <c r="N1770" s="19">
        <f t="shared" si="353"/>
        <v>575</v>
      </c>
      <c r="O1770" s="20">
        <v>1</v>
      </c>
      <c r="P1770" s="20">
        <f>IFERROR(VLOOKUP(F1770,Sheet2!$A:$F,4,0),"")</f>
        <v>919.43</v>
      </c>
      <c r="Q1770" s="20">
        <f>IFERROR(VLOOKUP(F1770,Sheet2!$A:$F,5,0),"")</f>
        <v>948.3</v>
      </c>
      <c r="R1770" s="20">
        <f>IFERROR(VLOOKUP(F1770,Sheet2!$A:$F,6,0),"")</f>
        <v>1030.25</v>
      </c>
      <c r="S1770" s="48">
        <f t="shared" si="354"/>
        <v>321800.5</v>
      </c>
      <c r="T1770" s="48">
        <f t="shared" si="355"/>
        <v>165952.5</v>
      </c>
      <c r="U1770" s="48">
        <f t="shared" si="356"/>
        <v>51512.5</v>
      </c>
      <c r="V1770" s="48">
        <f t="shared" si="357"/>
        <v>539265.5</v>
      </c>
      <c r="W1770" s="48">
        <f t="shared" si="358"/>
        <v>276862.5</v>
      </c>
      <c r="X1770" s="48">
        <f t="shared" si="359"/>
        <v>3881.25</v>
      </c>
      <c r="Y1770" s="48">
        <f t="shared" si="360"/>
        <v>8200.0925000000007</v>
      </c>
      <c r="Z1770" s="48">
        <f t="shared" si="361"/>
        <v>820.00925000000007</v>
      </c>
      <c r="AA1770" s="48">
        <f t="shared" si="362"/>
        <v>8290.2935175000002</v>
      </c>
      <c r="AB1770" s="42">
        <f t="shared" si="363"/>
        <v>837319.64526750008</v>
      </c>
    </row>
    <row r="1771" spans="1:28" x14ac:dyDescent="0.25">
      <c r="A1771" s="41">
        <v>45439</v>
      </c>
      <c r="B1771" s="44" t="str">
        <f t="shared" si="352"/>
        <v>May</v>
      </c>
      <c r="C1771" s="16" t="s">
        <v>3</v>
      </c>
      <c r="D1771" s="16"/>
      <c r="E1771" s="16" t="s">
        <v>33</v>
      </c>
      <c r="F1771" s="16" t="s">
        <v>220</v>
      </c>
      <c r="G1771" s="20" t="str">
        <f>IFERROR(VLOOKUP(F1771,Sheet2!A:F,2,0),"")</f>
        <v>Dollar Cinnamon</v>
      </c>
      <c r="H1771" s="44">
        <f>IFERROR(VLOOKUP(F1771,Sheet2!A:G,7,0),"")</f>
        <v>50</v>
      </c>
      <c r="I1771" s="56">
        <f t="shared" si="364"/>
        <v>112.5</v>
      </c>
      <c r="J1771" s="17">
        <v>378</v>
      </c>
      <c r="K1771" s="21">
        <v>15</v>
      </c>
      <c r="L1771" s="21">
        <v>10</v>
      </c>
      <c r="M1771" s="21">
        <v>0</v>
      </c>
      <c r="N1771" s="19">
        <f t="shared" si="353"/>
        <v>25</v>
      </c>
      <c r="O1771" s="20">
        <v>1</v>
      </c>
      <c r="P1771" s="20">
        <f>IFERROR(VLOOKUP(F1771,Sheet2!$A:$F,4,0),"")</f>
        <v>919.43</v>
      </c>
      <c r="Q1771" s="20">
        <f>IFERROR(VLOOKUP(F1771,Sheet2!$A:$F,5,0),"")</f>
        <v>948.3</v>
      </c>
      <c r="R1771" s="20">
        <f>IFERROR(VLOOKUP(F1771,Sheet2!$A:$F,6,0),"")</f>
        <v>1030.25</v>
      </c>
      <c r="S1771" s="48">
        <f t="shared" si="354"/>
        <v>13791.449999999999</v>
      </c>
      <c r="T1771" s="48">
        <f t="shared" si="355"/>
        <v>9483</v>
      </c>
      <c r="U1771" s="48">
        <f t="shared" si="356"/>
        <v>0</v>
      </c>
      <c r="V1771" s="48">
        <f t="shared" si="357"/>
        <v>23274.449999999997</v>
      </c>
      <c r="W1771" s="48">
        <f t="shared" si="358"/>
        <v>12037.5</v>
      </c>
      <c r="X1771" s="48">
        <f t="shared" si="359"/>
        <v>168.75</v>
      </c>
      <c r="Y1771" s="48">
        <f t="shared" si="360"/>
        <v>354.80699999999996</v>
      </c>
      <c r="Z1771" s="48">
        <f t="shared" si="361"/>
        <v>35.480699999999999</v>
      </c>
      <c r="AA1771" s="48">
        <f t="shared" si="362"/>
        <v>358.70987700000001</v>
      </c>
      <c r="AB1771" s="42">
        <f t="shared" si="363"/>
        <v>36229.697576999999</v>
      </c>
    </row>
    <row r="1772" spans="1:28" x14ac:dyDescent="0.25">
      <c r="A1772" s="41">
        <v>45439</v>
      </c>
      <c r="B1772" s="44" t="str">
        <f t="shared" si="352"/>
        <v>May</v>
      </c>
      <c r="C1772" s="16" t="s">
        <v>3</v>
      </c>
      <c r="D1772" s="16"/>
      <c r="E1772" s="16" t="s">
        <v>72</v>
      </c>
      <c r="F1772" s="16" t="s">
        <v>220</v>
      </c>
      <c r="G1772" s="20" t="str">
        <f>IFERROR(VLOOKUP(F1772,Sheet2!A:F,2,0),"")</f>
        <v>Dollar Cinnamon</v>
      </c>
      <c r="H1772" s="44">
        <f>IFERROR(VLOOKUP(F1772,Sheet2!A:G,7,0),"")</f>
        <v>50</v>
      </c>
      <c r="I1772" s="56">
        <f t="shared" si="364"/>
        <v>540</v>
      </c>
      <c r="J1772" s="17">
        <v>379</v>
      </c>
      <c r="K1772" s="21">
        <v>20</v>
      </c>
      <c r="L1772" s="21">
        <v>50</v>
      </c>
      <c r="M1772" s="21">
        <v>50</v>
      </c>
      <c r="N1772" s="19">
        <f t="shared" si="353"/>
        <v>120</v>
      </c>
      <c r="O1772" s="20">
        <v>1</v>
      </c>
      <c r="P1772" s="20">
        <f>IFERROR(VLOOKUP(F1772,Sheet2!$A:$F,4,0),"")</f>
        <v>919.43</v>
      </c>
      <c r="Q1772" s="20">
        <f>IFERROR(VLOOKUP(F1772,Sheet2!$A:$F,5,0),"")</f>
        <v>948.3</v>
      </c>
      <c r="R1772" s="20">
        <f>IFERROR(VLOOKUP(F1772,Sheet2!$A:$F,6,0),"")</f>
        <v>1030.25</v>
      </c>
      <c r="S1772" s="48">
        <f t="shared" si="354"/>
        <v>18388.599999999999</v>
      </c>
      <c r="T1772" s="48">
        <f t="shared" si="355"/>
        <v>47415</v>
      </c>
      <c r="U1772" s="48">
        <f t="shared" si="356"/>
        <v>51512.5</v>
      </c>
      <c r="V1772" s="48">
        <f t="shared" si="357"/>
        <v>117316.1</v>
      </c>
      <c r="W1772" s="48">
        <f t="shared" si="358"/>
        <v>57780</v>
      </c>
      <c r="X1772" s="48">
        <f t="shared" si="359"/>
        <v>810</v>
      </c>
      <c r="Y1772" s="48">
        <f t="shared" si="360"/>
        <v>1759.0610000000001</v>
      </c>
      <c r="Z1772" s="48">
        <f t="shared" si="361"/>
        <v>175.90610000000004</v>
      </c>
      <c r="AA1772" s="48">
        <f t="shared" si="362"/>
        <v>1778.4106709999999</v>
      </c>
      <c r="AB1772" s="42">
        <f t="shared" si="363"/>
        <v>179619.47777099998</v>
      </c>
    </row>
    <row r="1773" spans="1:28" x14ac:dyDescent="0.25">
      <c r="A1773" s="41">
        <v>45439</v>
      </c>
      <c r="B1773" s="44" t="str">
        <f t="shared" si="352"/>
        <v>May</v>
      </c>
      <c r="C1773" s="16" t="s">
        <v>3</v>
      </c>
      <c r="D1773" s="16"/>
      <c r="E1773" s="16" t="s">
        <v>72</v>
      </c>
      <c r="F1773" s="16" t="s">
        <v>217</v>
      </c>
      <c r="G1773" s="20" t="str">
        <f>IFERROR(VLOOKUP(F1773,Sheet2!A:F,2,0),"")</f>
        <v>Dollar Rum</v>
      </c>
      <c r="H1773" s="44">
        <f>IFERROR(VLOOKUP(F1773,Sheet2!A:G,7,0),"")</f>
        <v>65</v>
      </c>
      <c r="I1773" s="56">
        <f t="shared" si="364"/>
        <v>1053</v>
      </c>
      <c r="J1773" s="17">
        <v>379</v>
      </c>
      <c r="K1773" s="21">
        <v>100</v>
      </c>
      <c r="L1773" s="21">
        <v>80</v>
      </c>
      <c r="M1773" s="21">
        <v>0</v>
      </c>
      <c r="N1773" s="19">
        <f t="shared" si="353"/>
        <v>180</v>
      </c>
      <c r="O1773" s="20">
        <v>1</v>
      </c>
      <c r="P1773" s="20">
        <f>IFERROR(VLOOKUP(F1773,Sheet2!$A:$F,4,0),"")</f>
        <v>1161.27</v>
      </c>
      <c r="Q1773" s="20">
        <f>IFERROR(VLOOKUP(F1773,Sheet2!$A:$F,5,0),"")</f>
        <v>1190.1300000000001</v>
      </c>
      <c r="R1773" s="20">
        <f>IFERROR(VLOOKUP(F1773,Sheet2!$A:$F,6,0),"")</f>
        <v>1272.08</v>
      </c>
      <c r="S1773" s="48">
        <f t="shared" si="354"/>
        <v>116127</v>
      </c>
      <c r="T1773" s="48">
        <f t="shared" si="355"/>
        <v>95210.400000000009</v>
      </c>
      <c r="U1773" s="48">
        <f t="shared" si="356"/>
        <v>0</v>
      </c>
      <c r="V1773" s="48">
        <f t="shared" si="357"/>
        <v>211337.40000000002</v>
      </c>
      <c r="W1773" s="48">
        <f t="shared" si="358"/>
        <v>112671</v>
      </c>
      <c r="X1773" s="48">
        <f t="shared" si="359"/>
        <v>1579.5</v>
      </c>
      <c r="Y1773" s="48">
        <f t="shared" si="360"/>
        <v>3255.8790000000004</v>
      </c>
      <c r="Z1773" s="48">
        <f t="shared" si="361"/>
        <v>325.58790000000005</v>
      </c>
      <c r="AA1773" s="48">
        <f t="shared" si="362"/>
        <v>3291.6936690000002</v>
      </c>
      <c r="AB1773" s="42">
        <f t="shared" si="363"/>
        <v>332461.06056900002</v>
      </c>
    </row>
    <row r="1774" spans="1:28" x14ac:dyDescent="0.25">
      <c r="A1774" s="41">
        <v>45439</v>
      </c>
      <c r="B1774" s="44" t="str">
        <f t="shared" si="352"/>
        <v>May</v>
      </c>
      <c r="C1774" s="16" t="s">
        <v>3</v>
      </c>
      <c r="D1774" s="16"/>
      <c r="E1774" s="16" t="s">
        <v>58</v>
      </c>
      <c r="F1774" s="16" t="s">
        <v>220</v>
      </c>
      <c r="G1774" s="20" t="str">
        <f>IFERROR(VLOOKUP(F1774,Sheet2!A:F,2,0),"")</f>
        <v>Dollar Cinnamon</v>
      </c>
      <c r="H1774" s="44">
        <f>IFERROR(VLOOKUP(F1774,Sheet2!A:G,7,0),"")</f>
        <v>50</v>
      </c>
      <c r="I1774" s="56">
        <f t="shared" si="364"/>
        <v>1350</v>
      </c>
      <c r="J1774" s="17">
        <v>380</v>
      </c>
      <c r="K1774" s="21">
        <v>200</v>
      </c>
      <c r="L1774" s="21">
        <v>100</v>
      </c>
      <c r="M1774" s="21">
        <v>0</v>
      </c>
      <c r="N1774" s="19">
        <f t="shared" si="353"/>
        <v>300</v>
      </c>
      <c r="O1774" s="20">
        <v>1</v>
      </c>
      <c r="P1774" s="20">
        <f>IFERROR(VLOOKUP(F1774,Sheet2!$A:$F,4,0),"")</f>
        <v>919.43</v>
      </c>
      <c r="Q1774" s="20">
        <f>IFERROR(VLOOKUP(F1774,Sheet2!$A:$F,5,0),"")</f>
        <v>948.3</v>
      </c>
      <c r="R1774" s="20">
        <f>IFERROR(VLOOKUP(F1774,Sheet2!$A:$F,6,0),"")</f>
        <v>1030.25</v>
      </c>
      <c r="S1774" s="48">
        <f t="shared" si="354"/>
        <v>183886</v>
      </c>
      <c r="T1774" s="48">
        <f t="shared" si="355"/>
        <v>94830</v>
      </c>
      <c r="U1774" s="48">
        <f t="shared" si="356"/>
        <v>0</v>
      </c>
      <c r="V1774" s="48">
        <f t="shared" si="357"/>
        <v>278716</v>
      </c>
      <c r="W1774" s="48">
        <f t="shared" si="358"/>
        <v>144450</v>
      </c>
      <c r="X1774" s="48">
        <f t="shared" si="359"/>
        <v>2025</v>
      </c>
      <c r="Y1774" s="48">
        <f t="shared" si="360"/>
        <v>4251.91</v>
      </c>
      <c r="Z1774" s="48">
        <f t="shared" si="361"/>
        <v>425.19100000000003</v>
      </c>
      <c r="AA1774" s="48">
        <f t="shared" si="362"/>
        <v>4298.6810099999993</v>
      </c>
      <c r="AB1774" s="42">
        <f t="shared" si="363"/>
        <v>434166.78200999997</v>
      </c>
    </row>
    <row r="1775" spans="1:28" x14ac:dyDescent="0.25">
      <c r="A1775" s="41">
        <v>45439</v>
      </c>
      <c r="B1775" s="44" t="str">
        <f t="shared" si="352"/>
        <v>May</v>
      </c>
      <c r="C1775" s="16" t="s">
        <v>3</v>
      </c>
      <c r="D1775" s="16"/>
      <c r="E1775" s="16" t="s">
        <v>58</v>
      </c>
      <c r="F1775" s="16" t="s">
        <v>220</v>
      </c>
      <c r="G1775" s="20" t="str">
        <f>IFERROR(VLOOKUP(F1775,Sheet2!A:F,2,0),"")</f>
        <v>Dollar Cinnamon</v>
      </c>
      <c r="H1775" s="44">
        <f>IFERROR(VLOOKUP(F1775,Sheet2!A:G,7,0),"")</f>
        <v>50</v>
      </c>
      <c r="I1775" s="56">
        <f t="shared" si="364"/>
        <v>1350</v>
      </c>
      <c r="J1775" s="17">
        <v>381</v>
      </c>
      <c r="K1775" s="21">
        <v>200</v>
      </c>
      <c r="L1775" s="21">
        <v>100</v>
      </c>
      <c r="M1775" s="21">
        <v>0</v>
      </c>
      <c r="N1775" s="19">
        <f t="shared" si="353"/>
        <v>300</v>
      </c>
      <c r="O1775" s="20">
        <v>1</v>
      </c>
      <c r="P1775" s="20">
        <f>IFERROR(VLOOKUP(F1775,Sheet2!$A:$F,4,0),"")</f>
        <v>919.43</v>
      </c>
      <c r="Q1775" s="20">
        <f>IFERROR(VLOOKUP(F1775,Sheet2!$A:$F,5,0),"")</f>
        <v>948.3</v>
      </c>
      <c r="R1775" s="20">
        <f>IFERROR(VLOOKUP(F1775,Sheet2!$A:$F,6,0),"")</f>
        <v>1030.25</v>
      </c>
      <c r="S1775" s="48">
        <f t="shared" si="354"/>
        <v>183886</v>
      </c>
      <c r="T1775" s="48">
        <f t="shared" si="355"/>
        <v>94830</v>
      </c>
      <c r="U1775" s="48">
        <f t="shared" si="356"/>
        <v>0</v>
      </c>
      <c r="V1775" s="48">
        <f t="shared" si="357"/>
        <v>278716</v>
      </c>
      <c r="W1775" s="48">
        <f t="shared" si="358"/>
        <v>144450</v>
      </c>
      <c r="X1775" s="48">
        <f t="shared" si="359"/>
        <v>2025</v>
      </c>
      <c r="Y1775" s="48">
        <f t="shared" si="360"/>
        <v>4251.91</v>
      </c>
      <c r="Z1775" s="48">
        <f t="shared" si="361"/>
        <v>425.19100000000003</v>
      </c>
      <c r="AA1775" s="48">
        <f t="shared" si="362"/>
        <v>4298.6810099999993</v>
      </c>
      <c r="AB1775" s="42">
        <f t="shared" si="363"/>
        <v>434166.78200999997</v>
      </c>
    </row>
    <row r="1776" spans="1:28" x14ac:dyDescent="0.25">
      <c r="A1776" s="41">
        <v>45439</v>
      </c>
      <c r="B1776" s="44" t="str">
        <f t="shared" si="352"/>
        <v>May</v>
      </c>
      <c r="C1776" s="16" t="s">
        <v>3</v>
      </c>
      <c r="D1776" s="16"/>
      <c r="E1776" s="16" t="s">
        <v>179</v>
      </c>
      <c r="F1776" s="16" t="s">
        <v>220</v>
      </c>
      <c r="G1776" s="20" t="str">
        <f>IFERROR(VLOOKUP(F1776,Sheet2!A:F,2,0),"")</f>
        <v>Dollar Cinnamon</v>
      </c>
      <c r="H1776" s="44">
        <f>IFERROR(VLOOKUP(F1776,Sheet2!A:G,7,0),"")</f>
        <v>50</v>
      </c>
      <c r="I1776" s="56">
        <f t="shared" si="364"/>
        <v>1350</v>
      </c>
      <c r="J1776" s="17">
        <v>382</v>
      </c>
      <c r="K1776" s="21">
        <v>200</v>
      </c>
      <c r="L1776" s="21">
        <v>100</v>
      </c>
      <c r="M1776" s="21">
        <v>0</v>
      </c>
      <c r="N1776" s="19">
        <f t="shared" si="353"/>
        <v>300</v>
      </c>
      <c r="O1776" s="20">
        <v>1</v>
      </c>
      <c r="P1776" s="20">
        <f>IFERROR(VLOOKUP(F1776,Sheet2!$A:$F,4,0),"")</f>
        <v>919.43</v>
      </c>
      <c r="Q1776" s="20">
        <f>IFERROR(VLOOKUP(F1776,Sheet2!$A:$F,5,0),"")</f>
        <v>948.3</v>
      </c>
      <c r="R1776" s="20">
        <f>IFERROR(VLOOKUP(F1776,Sheet2!$A:$F,6,0),"")</f>
        <v>1030.25</v>
      </c>
      <c r="S1776" s="48">
        <f t="shared" si="354"/>
        <v>183886</v>
      </c>
      <c r="T1776" s="48">
        <f t="shared" si="355"/>
        <v>94830</v>
      </c>
      <c r="U1776" s="48">
        <f t="shared" si="356"/>
        <v>0</v>
      </c>
      <c r="V1776" s="48">
        <f t="shared" si="357"/>
        <v>278716</v>
      </c>
      <c r="W1776" s="48">
        <f t="shared" si="358"/>
        <v>144450</v>
      </c>
      <c r="X1776" s="48">
        <f t="shared" si="359"/>
        <v>2025</v>
      </c>
      <c r="Y1776" s="48">
        <f t="shared" si="360"/>
        <v>4251.91</v>
      </c>
      <c r="Z1776" s="48">
        <f t="shared" si="361"/>
        <v>425.19100000000003</v>
      </c>
      <c r="AA1776" s="48">
        <f t="shared" si="362"/>
        <v>4298.6810099999993</v>
      </c>
      <c r="AB1776" s="42">
        <f t="shared" si="363"/>
        <v>434166.78200999997</v>
      </c>
    </row>
    <row r="1777" spans="1:28" x14ac:dyDescent="0.25">
      <c r="A1777" s="41">
        <v>45439</v>
      </c>
      <c r="B1777" s="44" t="str">
        <f t="shared" si="352"/>
        <v>May</v>
      </c>
      <c r="C1777" s="16" t="s">
        <v>3</v>
      </c>
      <c r="D1777" s="16"/>
      <c r="E1777" s="16" t="s">
        <v>179</v>
      </c>
      <c r="F1777" s="16" t="s">
        <v>220</v>
      </c>
      <c r="G1777" s="20" t="str">
        <f>IFERROR(VLOOKUP(F1777,Sheet2!A:F,2,0),"")</f>
        <v>Dollar Cinnamon</v>
      </c>
      <c r="H1777" s="44">
        <f>IFERROR(VLOOKUP(F1777,Sheet2!A:G,7,0),"")</f>
        <v>50</v>
      </c>
      <c r="I1777" s="56">
        <f t="shared" si="364"/>
        <v>1350</v>
      </c>
      <c r="J1777" s="17">
        <v>383</v>
      </c>
      <c r="K1777" s="21">
        <v>200</v>
      </c>
      <c r="L1777" s="21">
        <v>100</v>
      </c>
      <c r="M1777" s="21">
        <v>0</v>
      </c>
      <c r="N1777" s="19">
        <f t="shared" si="353"/>
        <v>300</v>
      </c>
      <c r="O1777" s="20">
        <v>1</v>
      </c>
      <c r="P1777" s="20">
        <f>IFERROR(VLOOKUP(F1777,Sheet2!$A:$F,4,0),"")</f>
        <v>919.43</v>
      </c>
      <c r="Q1777" s="20">
        <f>IFERROR(VLOOKUP(F1777,Sheet2!$A:$F,5,0),"")</f>
        <v>948.3</v>
      </c>
      <c r="R1777" s="20">
        <f>IFERROR(VLOOKUP(F1777,Sheet2!$A:$F,6,0),"")</f>
        <v>1030.25</v>
      </c>
      <c r="S1777" s="48">
        <f t="shared" si="354"/>
        <v>183886</v>
      </c>
      <c r="T1777" s="48">
        <f t="shared" si="355"/>
        <v>94830</v>
      </c>
      <c r="U1777" s="48">
        <f t="shared" si="356"/>
        <v>0</v>
      </c>
      <c r="V1777" s="48">
        <f t="shared" si="357"/>
        <v>278716</v>
      </c>
      <c r="W1777" s="48">
        <f t="shared" si="358"/>
        <v>144450</v>
      </c>
      <c r="X1777" s="48">
        <f t="shared" si="359"/>
        <v>2025</v>
      </c>
      <c r="Y1777" s="48">
        <f t="shared" si="360"/>
        <v>4251.91</v>
      </c>
      <c r="Z1777" s="48">
        <f t="shared" si="361"/>
        <v>425.19100000000003</v>
      </c>
      <c r="AA1777" s="48">
        <f t="shared" si="362"/>
        <v>4298.6810099999993</v>
      </c>
      <c r="AB1777" s="42">
        <f t="shared" si="363"/>
        <v>434166.78200999997</v>
      </c>
    </row>
    <row r="1778" spans="1:28" x14ac:dyDescent="0.25">
      <c r="A1778" s="41">
        <v>45439</v>
      </c>
      <c r="B1778" s="44" t="str">
        <f t="shared" si="352"/>
        <v>May</v>
      </c>
      <c r="C1778" s="16" t="s">
        <v>44</v>
      </c>
      <c r="D1778" s="16"/>
      <c r="E1778" s="16" t="s">
        <v>78</v>
      </c>
      <c r="F1778" s="16" t="s">
        <v>223</v>
      </c>
      <c r="G1778" s="20" t="str">
        <f>IFERROR(VLOOKUP(F1778,Sheet2!A:F,2,0),"")</f>
        <v>Jalwa Mota Santra</v>
      </c>
      <c r="H1778" s="44">
        <f>IFERROR(VLOOKUP(F1778,Sheet2!A:G,7,0),"")</f>
        <v>50</v>
      </c>
      <c r="I1778" s="56">
        <f t="shared" si="364"/>
        <v>450</v>
      </c>
      <c r="J1778" s="17">
        <v>255</v>
      </c>
      <c r="K1778" s="21">
        <v>0</v>
      </c>
      <c r="L1778" s="21">
        <v>50</v>
      </c>
      <c r="M1778" s="21">
        <v>50</v>
      </c>
      <c r="N1778" s="19">
        <f t="shared" si="353"/>
        <v>100</v>
      </c>
      <c r="O1778" s="20">
        <v>1</v>
      </c>
      <c r="P1778" s="20">
        <f>IFERROR(VLOOKUP(F1778,Sheet2!$A:$F,4,0),"")</f>
        <v>919.43</v>
      </c>
      <c r="Q1778" s="20">
        <f>IFERROR(VLOOKUP(F1778,Sheet2!$A:$F,5,0),"")</f>
        <v>948.3</v>
      </c>
      <c r="R1778" s="20">
        <f>IFERROR(VLOOKUP(F1778,Sheet2!$A:$F,6,0),"")</f>
        <v>1030.25</v>
      </c>
      <c r="S1778" s="48">
        <f t="shared" si="354"/>
        <v>0</v>
      </c>
      <c r="T1778" s="48">
        <f t="shared" si="355"/>
        <v>47415</v>
      </c>
      <c r="U1778" s="48">
        <f t="shared" si="356"/>
        <v>51512.5</v>
      </c>
      <c r="V1778" s="48">
        <f t="shared" si="357"/>
        <v>98927.5</v>
      </c>
      <c r="W1778" s="48">
        <f t="shared" si="358"/>
        <v>48150</v>
      </c>
      <c r="X1778" s="48">
        <f t="shared" si="359"/>
        <v>675</v>
      </c>
      <c r="Y1778" s="48">
        <f t="shared" si="360"/>
        <v>1477.5250000000001</v>
      </c>
      <c r="Z1778" s="48">
        <f t="shared" si="361"/>
        <v>147.75250000000003</v>
      </c>
      <c r="AA1778" s="48">
        <f t="shared" si="362"/>
        <v>1493.777775</v>
      </c>
      <c r="AB1778" s="42">
        <f t="shared" si="363"/>
        <v>150871.55527499999</v>
      </c>
    </row>
    <row r="1779" spans="1:28" x14ac:dyDescent="0.25">
      <c r="A1779" s="41">
        <v>45439</v>
      </c>
      <c r="B1779" s="44" t="str">
        <f t="shared" si="352"/>
        <v>May</v>
      </c>
      <c r="C1779" s="16" t="s">
        <v>44</v>
      </c>
      <c r="D1779" s="16"/>
      <c r="E1779" s="16" t="s">
        <v>78</v>
      </c>
      <c r="F1779" s="16" t="s">
        <v>223</v>
      </c>
      <c r="G1779" s="20" t="str">
        <f>IFERROR(VLOOKUP(F1779,Sheet2!A:F,2,0),"")</f>
        <v>Jalwa Mota Santra</v>
      </c>
      <c r="H1779" s="44">
        <f>IFERROR(VLOOKUP(F1779,Sheet2!A:G,7,0),"")</f>
        <v>50</v>
      </c>
      <c r="I1779" s="56">
        <f t="shared" si="364"/>
        <v>450</v>
      </c>
      <c r="J1779" s="17">
        <v>256</v>
      </c>
      <c r="K1779" s="21">
        <v>0</v>
      </c>
      <c r="L1779" s="21">
        <v>75</v>
      </c>
      <c r="M1779" s="21">
        <v>25</v>
      </c>
      <c r="N1779" s="19">
        <f t="shared" si="353"/>
        <v>100</v>
      </c>
      <c r="O1779" s="20">
        <v>1</v>
      </c>
      <c r="P1779" s="20">
        <f>IFERROR(VLOOKUP(F1779,Sheet2!$A:$F,4,0),"")</f>
        <v>919.43</v>
      </c>
      <c r="Q1779" s="20">
        <f>IFERROR(VLOOKUP(F1779,Sheet2!$A:$F,5,0),"")</f>
        <v>948.3</v>
      </c>
      <c r="R1779" s="20">
        <f>IFERROR(VLOOKUP(F1779,Sheet2!$A:$F,6,0),"")</f>
        <v>1030.25</v>
      </c>
      <c r="S1779" s="48">
        <f t="shared" si="354"/>
        <v>0</v>
      </c>
      <c r="T1779" s="48">
        <f t="shared" si="355"/>
        <v>71122.5</v>
      </c>
      <c r="U1779" s="48">
        <f t="shared" si="356"/>
        <v>25756.25</v>
      </c>
      <c r="V1779" s="48">
        <f t="shared" si="357"/>
        <v>96878.75</v>
      </c>
      <c r="W1779" s="48">
        <f t="shared" si="358"/>
        <v>48150</v>
      </c>
      <c r="X1779" s="48">
        <f t="shared" si="359"/>
        <v>675</v>
      </c>
      <c r="Y1779" s="48">
        <f t="shared" si="360"/>
        <v>1457.0375000000001</v>
      </c>
      <c r="Z1779" s="48">
        <f t="shared" si="361"/>
        <v>145.70375000000001</v>
      </c>
      <c r="AA1779" s="48">
        <f t="shared" si="362"/>
        <v>1473.0649125</v>
      </c>
      <c r="AB1779" s="42">
        <f t="shared" si="363"/>
        <v>148779.5561625</v>
      </c>
    </row>
    <row r="1780" spans="1:28" x14ac:dyDescent="0.25">
      <c r="A1780" s="41">
        <v>45439</v>
      </c>
      <c r="B1780" s="44" t="str">
        <f t="shared" si="352"/>
        <v>May</v>
      </c>
      <c r="C1780" s="16" t="s">
        <v>44</v>
      </c>
      <c r="D1780" s="16"/>
      <c r="E1780" s="16" t="s">
        <v>78</v>
      </c>
      <c r="F1780" s="16" t="s">
        <v>223</v>
      </c>
      <c r="G1780" s="20" t="str">
        <f>IFERROR(VLOOKUP(F1780,Sheet2!A:F,2,0),"")</f>
        <v>Jalwa Mota Santra</v>
      </c>
      <c r="H1780" s="44">
        <f>IFERROR(VLOOKUP(F1780,Sheet2!A:G,7,0),"")</f>
        <v>50</v>
      </c>
      <c r="I1780" s="56">
        <f t="shared" si="364"/>
        <v>675</v>
      </c>
      <c r="J1780" s="17">
        <v>257</v>
      </c>
      <c r="K1780" s="21">
        <v>0</v>
      </c>
      <c r="L1780" s="21">
        <v>150</v>
      </c>
      <c r="M1780" s="21">
        <v>0</v>
      </c>
      <c r="N1780" s="19">
        <f t="shared" si="353"/>
        <v>150</v>
      </c>
      <c r="O1780" s="20">
        <v>1</v>
      </c>
      <c r="P1780" s="20">
        <f>IFERROR(VLOOKUP(F1780,Sheet2!$A:$F,4,0),"")</f>
        <v>919.43</v>
      </c>
      <c r="Q1780" s="20">
        <f>IFERROR(VLOOKUP(F1780,Sheet2!$A:$F,5,0),"")</f>
        <v>948.3</v>
      </c>
      <c r="R1780" s="20">
        <f>IFERROR(VLOOKUP(F1780,Sheet2!$A:$F,6,0),"")</f>
        <v>1030.25</v>
      </c>
      <c r="S1780" s="48">
        <f t="shared" si="354"/>
        <v>0</v>
      </c>
      <c r="T1780" s="48">
        <f t="shared" si="355"/>
        <v>142245</v>
      </c>
      <c r="U1780" s="48">
        <f t="shared" si="356"/>
        <v>0</v>
      </c>
      <c r="V1780" s="48">
        <f t="shared" si="357"/>
        <v>142245</v>
      </c>
      <c r="W1780" s="48">
        <f t="shared" si="358"/>
        <v>72225</v>
      </c>
      <c r="X1780" s="48">
        <f t="shared" si="359"/>
        <v>1012.5</v>
      </c>
      <c r="Y1780" s="48">
        <f t="shared" si="360"/>
        <v>2154.8249999999998</v>
      </c>
      <c r="Z1780" s="48">
        <f t="shared" si="361"/>
        <v>215.48249999999999</v>
      </c>
      <c r="AA1780" s="48">
        <f t="shared" si="362"/>
        <v>2178.5280750000002</v>
      </c>
      <c r="AB1780" s="42">
        <f t="shared" si="363"/>
        <v>220031.33557500003</v>
      </c>
    </row>
    <row r="1781" spans="1:28" x14ac:dyDescent="0.25">
      <c r="A1781" s="41">
        <v>45439</v>
      </c>
      <c r="B1781" s="44" t="str">
        <f t="shared" si="352"/>
        <v>May</v>
      </c>
      <c r="C1781" s="16" t="s">
        <v>44</v>
      </c>
      <c r="D1781" s="16"/>
      <c r="E1781" s="16" t="s">
        <v>52</v>
      </c>
      <c r="F1781" s="16" t="s">
        <v>223</v>
      </c>
      <c r="G1781" s="20" t="str">
        <f>IFERROR(VLOOKUP(F1781,Sheet2!A:F,2,0),"")</f>
        <v>Jalwa Mota Santra</v>
      </c>
      <c r="H1781" s="44">
        <f>IFERROR(VLOOKUP(F1781,Sheet2!A:G,7,0),"")</f>
        <v>50</v>
      </c>
      <c r="I1781" s="56">
        <f t="shared" si="364"/>
        <v>1350</v>
      </c>
      <c r="J1781" s="17">
        <v>258</v>
      </c>
      <c r="K1781" s="21">
        <v>100</v>
      </c>
      <c r="L1781" s="21">
        <v>100</v>
      </c>
      <c r="M1781" s="21">
        <v>100</v>
      </c>
      <c r="N1781" s="19">
        <f t="shared" si="353"/>
        <v>300</v>
      </c>
      <c r="O1781" s="20">
        <v>1</v>
      </c>
      <c r="P1781" s="20">
        <f>IFERROR(VLOOKUP(F1781,Sheet2!$A:$F,4,0),"")</f>
        <v>919.43</v>
      </c>
      <c r="Q1781" s="20">
        <f>IFERROR(VLOOKUP(F1781,Sheet2!$A:$F,5,0),"")</f>
        <v>948.3</v>
      </c>
      <c r="R1781" s="20">
        <f>IFERROR(VLOOKUP(F1781,Sheet2!$A:$F,6,0),"")</f>
        <v>1030.25</v>
      </c>
      <c r="S1781" s="48">
        <f t="shared" si="354"/>
        <v>91943</v>
      </c>
      <c r="T1781" s="48">
        <f t="shared" si="355"/>
        <v>94830</v>
      </c>
      <c r="U1781" s="48">
        <f t="shared" si="356"/>
        <v>103025</v>
      </c>
      <c r="V1781" s="48">
        <f t="shared" si="357"/>
        <v>289798</v>
      </c>
      <c r="W1781" s="48">
        <f t="shared" si="358"/>
        <v>144450</v>
      </c>
      <c r="X1781" s="48">
        <f t="shared" si="359"/>
        <v>2025</v>
      </c>
      <c r="Y1781" s="48">
        <f t="shared" si="360"/>
        <v>4362.7300000000005</v>
      </c>
      <c r="Z1781" s="48">
        <f t="shared" si="361"/>
        <v>436.27300000000008</v>
      </c>
      <c r="AA1781" s="48">
        <f t="shared" si="362"/>
        <v>4410.7200299999995</v>
      </c>
      <c r="AB1781" s="42">
        <f t="shared" si="363"/>
        <v>445482.72302999999</v>
      </c>
    </row>
    <row r="1782" spans="1:28" x14ac:dyDescent="0.25">
      <c r="A1782" s="41">
        <v>45439</v>
      </c>
      <c r="B1782" s="44" t="str">
        <f t="shared" si="352"/>
        <v>May</v>
      </c>
      <c r="C1782" s="16" t="s">
        <v>44</v>
      </c>
      <c r="D1782" s="16"/>
      <c r="E1782" s="16" t="s">
        <v>52</v>
      </c>
      <c r="F1782" s="16" t="s">
        <v>223</v>
      </c>
      <c r="G1782" s="20" t="str">
        <f>IFERROR(VLOOKUP(F1782,Sheet2!A:F,2,0),"")</f>
        <v>Jalwa Mota Santra</v>
      </c>
      <c r="H1782" s="44">
        <f>IFERROR(VLOOKUP(F1782,Sheet2!A:G,7,0),"")</f>
        <v>50</v>
      </c>
      <c r="I1782" s="56">
        <f t="shared" si="364"/>
        <v>1350</v>
      </c>
      <c r="J1782" s="17">
        <v>259</v>
      </c>
      <c r="K1782" s="21">
        <v>100</v>
      </c>
      <c r="L1782" s="21">
        <v>100</v>
      </c>
      <c r="M1782" s="21">
        <v>100</v>
      </c>
      <c r="N1782" s="19">
        <f t="shared" si="353"/>
        <v>300</v>
      </c>
      <c r="O1782" s="20">
        <v>1</v>
      </c>
      <c r="P1782" s="20">
        <f>IFERROR(VLOOKUP(F1782,Sheet2!$A:$F,4,0),"")</f>
        <v>919.43</v>
      </c>
      <c r="Q1782" s="20">
        <f>IFERROR(VLOOKUP(F1782,Sheet2!$A:$F,5,0),"")</f>
        <v>948.3</v>
      </c>
      <c r="R1782" s="20">
        <f>IFERROR(VLOOKUP(F1782,Sheet2!$A:$F,6,0),"")</f>
        <v>1030.25</v>
      </c>
      <c r="S1782" s="48">
        <f t="shared" si="354"/>
        <v>91943</v>
      </c>
      <c r="T1782" s="48">
        <f t="shared" si="355"/>
        <v>94830</v>
      </c>
      <c r="U1782" s="48">
        <f t="shared" si="356"/>
        <v>103025</v>
      </c>
      <c r="V1782" s="48">
        <f t="shared" si="357"/>
        <v>289798</v>
      </c>
      <c r="W1782" s="48">
        <f t="shared" si="358"/>
        <v>144450</v>
      </c>
      <c r="X1782" s="48">
        <f t="shared" si="359"/>
        <v>2025</v>
      </c>
      <c r="Y1782" s="48">
        <f t="shared" si="360"/>
        <v>4362.7300000000005</v>
      </c>
      <c r="Z1782" s="48">
        <f t="shared" si="361"/>
        <v>436.27300000000008</v>
      </c>
      <c r="AA1782" s="48">
        <f t="shared" si="362"/>
        <v>4410.7200299999995</v>
      </c>
      <c r="AB1782" s="42">
        <f t="shared" si="363"/>
        <v>445482.72302999999</v>
      </c>
    </row>
    <row r="1783" spans="1:28" x14ac:dyDescent="0.25">
      <c r="A1783" s="41">
        <v>45439</v>
      </c>
      <c r="B1783" s="44" t="str">
        <f t="shared" si="352"/>
        <v>May</v>
      </c>
      <c r="C1783" s="16" t="s">
        <v>113</v>
      </c>
      <c r="D1783" s="16"/>
      <c r="E1783" s="16" t="s">
        <v>124</v>
      </c>
      <c r="F1783" s="16" t="s">
        <v>223</v>
      </c>
      <c r="G1783" s="20" t="str">
        <f>IFERROR(VLOOKUP(F1783,Sheet2!A:F,2,0),"")</f>
        <v>Jalwa Mota Santra</v>
      </c>
      <c r="H1783" s="44">
        <f>IFERROR(VLOOKUP(F1783,Sheet2!A:G,7,0),"")</f>
        <v>50</v>
      </c>
      <c r="I1783" s="56">
        <f t="shared" si="364"/>
        <v>450</v>
      </c>
      <c r="J1783" s="17">
        <v>101</v>
      </c>
      <c r="K1783" s="21">
        <v>75</v>
      </c>
      <c r="L1783" s="21">
        <v>0</v>
      </c>
      <c r="M1783" s="21">
        <v>25</v>
      </c>
      <c r="N1783" s="19">
        <f t="shared" si="353"/>
        <v>100</v>
      </c>
      <c r="O1783" s="20">
        <v>1</v>
      </c>
      <c r="P1783" s="20">
        <f>IFERROR(VLOOKUP(F1783,Sheet2!$A:$F,4,0),"")</f>
        <v>919.43</v>
      </c>
      <c r="Q1783" s="20">
        <f>IFERROR(VLOOKUP(F1783,Sheet2!$A:$F,5,0),"")</f>
        <v>948.3</v>
      </c>
      <c r="R1783" s="20">
        <f>IFERROR(VLOOKUP(F1783,Sheet2!$A:$F,6,0),"")</f>
        <v>1030.25</v>
      </c>
      <c r="S1783" s="48">
        <f t="shared" si="354"/>
        <v>68957.25</v>
      </c>
      <c r="T1783" s="48">
        <f t="shared" si="355"/>
        <v>0</v>
      </c>
      <c r="U1783" s="48">
        <f t="shared" si="356"/>
        <v>25756.25</v>
      </c>
      <c r="V1783" s="48">
        <f t="shared" si="357"/>
        <v>94713.5</v>
      </c>
      <c r="W1783" s="48">
        <f t="shared" si="358"/>
        <v>48150</v>
      </c>
      <c r="X1783" s="48">
        <f t="shared" si="359"/>
        <v>675</v>
      </c>
      <c r="Y1783" s="48">
        <f t="shared" si="360"/>
        <v>1435.385</v>
      </c>
      <c r="Z1783" s="48">
        <f t="shared" si="361"/>
        <v>143.5385</v>
      </c>
      <c r="AA1783" s="48">
        <f t="shared" si="362"/>
        <v>1451.1742350000002</v>
      </c>
      <c r="AB1783" s="42">
        <f t="shared" si="363"/>
        <v>146568.59773500002</v>
      </c>
    </row>
    <row r="1784" spans="1:28" x14ac:dyDescent="0.25">
      <c r="A1784" s="41">
        <v>45440</v>
      </c>
      <c r="B1784" s="44" t="str">
        <f t="shared" si="352"/>
        <v>May</v>
      </c>
      <c r="C1784" s="16" t="s">
        <v>95</v>
      </c>
      <c r="D1784" s="16"/>
      <c r="E1784" s="16" t="s">
        <v>96</v>
      </c>
      <c r="F1784" s="16" t="s">
        <v>216</v>
      </c>
      <c r="G1784" s="20" t="str">
        <f>IFERROR(VLOOKUP(F1784,Sheet2!A:F,2,0),"")</f>
        <v>Jugni Saunfi</v>
      </c>
      <c r="H1784" s="44">
        <f>IFERROR(VLOOKUP(F1784,Sheet2!A:G,7,0),"")</f>
        <v>50</v>
      </c>
      <c r="I1784" s="56">
        <f t="shared" si="364"/>
        <v>6300</v>
      </c>
      <c r="J1784" s="17">
        <v>17</v>
      </c>
      <c r="K1784" s="21">
        <v>300</v>
      </c>
      <c r="L1784" s="21">
        <v>800</v>
      </c>
      <c r="M1784" s="21">
        <v>300</v>
      </c>
      <c r="N1784" s="19">
        <f t="shared" si="353"/>
        <v>1400</v>
      </c>
      <c r="O1784" s="20">
        <v>1</v>
      </c>
      <c r="P1784" s="20">
        <f>IFERROR(VLOOKUP(F1784,Sheet2!$A:$F,4,0),"")</f>
        <v>919.43</v>
      </c>
      <c r="Q1784" s="20">
        <f>IFERROR(VLOOKUP(F1784,Sheet2!$A:$F,5,0),"")</f>
        <v>948.3</v>
      </c>
      <c r="R1784" s="20">
        <f>IFERROR(VLOOKUP(F1784,Sheet2!$A:$F,6,0),"")</f>
        <v>1030.25</v>
      </c>
      <c r="S1784" s="48">
        <f t="shared" si="354"/>
        <v>275829</v>
      </c>
      <c r="T1784" s="48">
        <f t="shared" si="355"/>
        <v>758640</v>
      </c>
      <c r="U1784" s="48">
        <f t="shared" si="356"/>
        <v>309075</v>
      </c>
      <c r="V1784" s="48">
        <f t="shared" si="357"/>
        <v>1343544</v>
      </c>
      <c r="W1784" s="48">
        <f t="shared" si="358"/>
        <v>674100</v>
      </c>
      <c r="X1784" s="48">
        <f t="shared" si="359"/>
        <v>9450</v>
      </c>
      <c r="Y1784" s="48">
        <f t="shared" si="360"/>
        <v>20270.939999999999</v>
      </c>
      <c r="Z1784" s="48">
        <f t="shared" si="361"/>
        <v>2027.0940000000001</v>
      </c>
      <c r="AA1784" s="48">
        <f t="shared" si="362"/>
        <v>20493.920340000001</v>
      </c>
      <c r="AB1784" s="42">
        <f t="shared" si="363"/>
        <v>2069885.9543399999</v>
      </c>
    </row>
    <row r="1785" spans="1:28" x14ac:dyDescent="0.25">
      <c r="A1785" s="41">
        <v>45440</v>
      </c>
      <c r="B1785" s="44" t="str">
        <f t="shared" si="352"/>
        <v>May</v>
      </c>
      <c r="C1785" s="16" t="s">
        <v>44</v>
      </c>
      <c r="D1785" s="16"/>
      <c r="E1785" s="16" t="s">
        <v>51</v>
      </c>
      <c r="F1785" s="16" t="s">
        <v>223</v>
      </c>
      <c r="G1785" s="20" t="str">
        <f>IFERROR(VLOOKUP(F1785,Sheet2!A:F,2,0),"")</f>
        <v>Jalwa Mota Santra</v>
      </c>
      <c r="H1785" s="44">
        <f>IFERROR(VLOOKUP(F1785,Sheet2!A:G,7,0),"")</f>
        <v>50</v>
      </c>
      <c r="I1785" s="56">
        <f t="shared" si="364"/>
        <v>1575</v>
      </c>
      <c r="J1785" s="17">
        <v>260</v>
      </c>
      <c r="K1785" s="21">
        <v>200</v>
      </c>
      <c r="L1785" s="21">
        <v>100</v>
      </c>
      <c r="M1785" s="21">
        <v>50</v>
      </c>
      <c r="N1785" s="19">
        <f t="shared" si="353"/>
        <v>350</v>
      </c>
      <c r="O1785" s="20">
        <v>1</v>
      </c>
      <c r="P1785" s="20">
        <f>IFERROR(VLOOKUP(F1785,Sheet2!$A:$F,4,0),"")</f>
        <v>919.43</v>
      </c>
      <c r="Q1785" s="20">
        <f>IFERROR(VLOOKUP(F1785,Sheet2!$A:$F,5,0),"")</f>
        <v>948.3</v>
      </c>
      <c r="R1785" s="20">
        <f>IFERROR(VLOOKUP(F1785,Sheet2!$A:$F,6,0),"")</f>
        <v>1030.25</v>
      </c>
      <c r="S1785" s="48">
        <f t="shared" si="354"/>
        <v>183886</v>
      </c>
      <c r="T1785" s="48">
        <f t="shared" si="355"/>
        <v>94830</v>
      </c>
      <c r="U1785" s="48">
        <f t="shared" si="356"/>
        <v>51512.5</v>
      </c>
      <c r="V1785" s="48">
        <f t="shared" si="357"/>
        <v>330228.5</v>
      </c>
      <c r="W1785" s="48">
        <f t="shared" si="358"/>
        <v>168525</v>
      </c>
      <c r="X1785" s="48">
        <f t="shared" si="359"/>
        <v>2362.5</v>
      </c>
      <c r="Y1785" s="48">
        <f t="shared" si="360"/>
        <v>5011.16</v>
      </c>
      <c r="Z1785" s="48">
        <f t="shared" si="361"/>
        <v>501.11599999999999</v>
      </c>
      <c r="AA1785" s="48">
        <f t="shared" si="362"/>
        <v>5066.2827600000001</v>
      </c>
      <c r="AB1785" s="42">
        <f t="shared" si="363"/>
        <v>511694.55875999993</v>
      </c>
    </row>
    <row r="1786" spans="1:28" x14ac:dyDescent="0.25">
      <c r="A1786" s="41">
        <v>45440</v>
      </c>
      <c r="B1786" s="44" t="str">
        <f t="shared" si="352"/>
        <v>May</v>
      </c>
      <c r="C1786" s="16" t="s">
        <v>44</v>
      </c>
      <c r="D1786" s="16"/>
      <c r="E1786" s="16" t="s">
        <v>51</v>
      </c>
      <c r="F1786" s="16" t="s">
        <v>223</v>
      </c>
      <c r="G1786" s="20" t="str">
        <f>IFERROR(VLOOKUP(F1786,Sheet2!A:F,2,0),"")</f>
        <v>Jalwa Mota Santra</v>
      </c>
      <c r="H1786" s="44">
        <f>IFERROR(VLOOKUP(F1786,Sheet2!A:G,7,0),"")</f>
        <v>50</v>
      </c>
      <c r="I1786" s="56">
        <f t="shared" si="364"/>
        <v>1575</v>
      </c>
      <c r="J1786" s="17">
        <v>261</v>
      </c>
      <c r="K1786" s="21">
        <v>200</v>
      </c>
      <c r="L1786" s="21">
        <v>100</v>
      </c>
      <c r="M1786" s="21">
        <v>50</v>
      </c>
      <c r="N1786" s="19">
        <f t="shared" si="353"/>
        <v>350</v>
      </c>
      <c r="O1786" s="20">
        <v>1</v>
      </c>
      <c r="P1786" s="20">
        <f>IFERROR(VLOOKUP(F1786,Sheet2!$A:$F,4,0),"")</f>
        <v>919.43</v>
      </c>
      <c r="Q1786" s="20">
        <f>IFERROR(VLOOKUP(F1786,Sheet2!$A:$F,5,0),"")</f>
        <v>948.3</v>
      </c>
      <c r="R1786" s="20">
        <f>IFERROR(VLOOKUP(F1786,Sheet2!$A:$F,6,0),"")</f>
        <v>1030.25</v>
      </c>
      <c r="S1786" s="48">
        <f t="shared" si="354"/>
        <v>183886</v>
      </c>
      <c r="T1786" s="48">
        <f t="shared" si="355"/>
        <v>94830</v>
      </c>
      <c r="U1786" s="48">
        <f t="shared" si="356"/>
        <v>51512.5</v>
      </c>
      <c r="V1786" s="48">
        <f t="shared" si="357"/>
        <v>330228.5</v>
      </c>
      <c r="W1786" s="48">
        <f t="shared" si="358"/>
        <v>168525</v>
      </c>
      <c r="X1786" s="48">
        <f t="shared" si="359"/>
        <v>2362.5</v>
      </c>
      <c r="Y1786" s="48">
        <f t="shared" si="360"/>
        <v>5011.16</v>
      </c>
      <c r="Z1786" s="48">
        <f t="shared" si="361"/>
        <v>501.11599999999999</v>
      </c>
      <c r="AA1786" s="48">
        <f t="shared" si="362"/>
        <v>5066.2827600000001</v>
      </c>
      <c r="AB1786" s="42">
        <f t="shared" si="363"/>
        <v>511694.55875999993</v>
      </c>
    </row>
    <row r="1787" spans="1:28" x14ac:dyDescent="0.25">
      <c r="A1787" s="41">
        <v>45440</v>
      </c>
      <c r="B1787" s="44" t="str">
        <f t="shared" si="352"/>
        <v>May</v>
      </c>
      <c r="C1787" s="16" t="s">
        <v>44</v>
      </c>
      <c r="D1787" s="16"/>
      <c r="E1787" s="16" t="s">
        <v>45</v>
      </c>
      <c r="F1787" s="16" t="s">
        <v>216</v>
      </c>
      <c r="G1787" s="20" t="str">
        <f>IFERROR(VLOOKUP(F1787,Sheet2!A:F,2,0),"")</f>
        <v>Jugni Saunfi</v>
      </c>
      <c r="H1787" s="44">
        <f>IFERROR(VLOOKUP(F1787,Sheet2!A:G,7,0),"")</f>
        <v>50</v>
      </c>
      <c r="I1787" s="56">
        <f t="shared" si="364"/>
        <v>1350</v>
      </c>
      <c r="J1787" s="17">
        <v>262</v>
      </c>
      <c r="K1787" s="21">
        <v>0</v>
      </c>
      <c r="L1787" s="21">
        <v>300</v>
      </c>
      <c r="M1787" s="21">
        <v>0</v>
      </c>
      <c r="N1787" s="19">
        <f t="shared" si="353"/>
        <v>300</v>
      </c>
      <c r="O1787" s="20">
        <v>1</v>
      </c>
      <c r="P1787" s="20">
        <f>IFERROR(VLOOKUP(F1787,Sheet2!$A:$F,4,0),"")</f>
        <v>919.43</v>
      </c>
      <c r="Q1787" s="20">
        <f>IFERROR(VLOOKUP(F1787,Sheet2!$A:$F,5,0),"")</f>
        <v>948.3</v>
      </c>
      <c r="R1787" s="20">
        <f>IFERROR(VLOOKUP(F1787,Sheet2!$A:$F,6,0),"")</f>
        <v>1030.25</v>
      </c>
      <c r="S1787" s="48">
        <f t="shared" si="354"/>
        <v>0</v>
      </c>
      <c r="T1787" s="48">
        <f t="shared" si="355"/>
        <v>284490</v>
      </c>
      <c r="U1787" s="48">
        <f t="shared" si="356"/>
        <v>0</v>
      </c>
      <c r="V1787" s="48">
        <f t="shared" si="357"/>
        <v>284490</v>
      </c>
      <c r="W1787" s="48">
        <f t="shared" si="358"/>
        <v>144450</v>
      </c>
      <c r="X1787" s="48">
        <f t="shared" si="359"/>
        <v>2025</v>
      </c>
      <c r="Y1787" s="48">
        <f t="shared" si="360"/>
        <v>4309.6499999999996</v>
      </c>
      <c r="Z1787" s="48">
        <f t="shared" si="361"/>
        <v>430.96499999999997</v>
      </c>
      <c r="AA1787" s="48">
        <f t="shared" si="362"/>
        <v>4357.0561500000003</v>
      </c>
      <c r="AB1787" s="42">
        <f t="shared" si="363"/>
        <v>440062.67115000007</v>
      </c>
    </row>
    <row r="1788" spans="1:28" x14ac:dyDescent="0.25">
      <c r="A1788" s="41">
        <v>45440</v>
      </c>
      <c r="B1788" s="44" t="str">
        <f t="shared" si="352"/>
        <v>May</v>
      </c>
      <c r="C1788" s="16" t="s">
        <v>44</v>
      </c>
      <c r="D1788" s="16"/>
      <c r="E1788" s="16" t="s">
        <v>45</v>
      </c>
      <c r="F1788" s="16" t="s">
        <v>216</v>
      </c>
      <c r="G1788" s="20" t="str">
        <f>IFERROR(VLOOKUP(F1788,Sheet2!A:F,2,0),"")</f>
        <v>Jugni Saunfi</v>
      </c>
      <c r="H1788" s="44">
        <f>IFERROR(VLOOKUP(F1788,Sheet2!A:G,7,0),"")</f>
        <v>50</v>
      </c>
      <c r="I1788" s="56">
        <f t="shared" si="364"/>
        <v>1350</v>
      </c>
      <c r="J1788" s="17">
        <v>263</v>
      </c>
      <c r="K1788" s="21">
        <v>0</v>
      </c>
      <c r="L1788" s="21">
        <v>300</v>
      </c>
      <c r="M1788" s="21">
        <v>0</v>
      </c>
      <c r="N1788" s="19">
        <f t="shared" si="353"/>
        <v>300</v>
      </c>
      <c r="O1788" s="20">
        <v>1</v>
      </c>
      <c r="P1788" s="20">
        <f>IFERROR(VLOOKUP(F1788,Sheet2!$A:$F,4,0),"")</f>
        <v>919.43</v>
      </c>
      <c r="Q1788" s="20">
        <f>IFERROR(VLOOKUP(F1788,Sheet2!$A:$F,5,0),"")</f>
        <v>948.3</v>
      </c>
      <c r="R1788" s="20">
        <f>IFERROR(VLOOKUP(F1788,Sheet2!$A:$F,6,0),"")</f>
        <v>1030.25</v>
      </c>
      <c r="S1788" s="48">
        <f t="shared" si="354"/>
        <v>0</v>
      </c>
      <c r="T1788" s="48">
        <f t="shared" si="355"/>
        <v>284490</v>
      </c>
      <c r="U1788" s="48">
        <f t="shared" si="356"/>
        <v>0</v>
      </c>
      <c r="V1788" s="48">
        <f t="shared" si="357"/>
        <v>284490</v>
      </c>
      <c r="W1788" s="48">
        <f t="shared" si="358"/>
        <v>144450</v>
      </c>
      <c r="X1788" s="48">
        <f t="shared" si="359"/>
        <v>2025</v>
      </c>
      <c r="Y1788" s="48">
        <f t="shared" si="360"/>
        <v>4309.6499999999996</v>
      </c>
      <c r="Z1788" s="48">
        <f t="shared" si="361"/>
        <v>430.96499999999997</v>
      </c>
      <c r="AA1788" s="48">
        <f t="shared" si="362"/>
        <v>4357.0561500000003</v>
      </c>
      <c r="AB1788" s="42">
        <f t="shared" si="363"/>
        <v>440062.67115000007</v>
      </c>
    </row>
    <row r="1789" spans="1:28" x14ac:dyDescent="0.25">
      <c r="A1789" s="41">
        <v>45440</v>
      </c>
      <c r="B1789" s="44" t="str">
        <f t="shared" si="352"/>
        <v>May</v>
      </c>
      <c r="C1789" s="16" t="s">
        <v>44</v>
      </c>
      <c r="D1789" s="16"/>
      <c r="E1789" s="16" t="s">
        <v>45</v>
      </c>
      <c r="F1789" s="16" t="s">
        <v>216</v>
      </c>
      <c r="G1789" s="20" t="str">
        <f>IFERROR(VLOOKUP(F1789,Sheet2!A:F,2,0),"")</f>
        <v>Jugni Saunfi</v>
      </c>
      <c r="H1789" s="44">
        <f>IFERROR(VLOOKUP(F1789,Sheet2!A:G,7,0),"")</f>
        <v>50</v>
      </c>
      <c r="I1789" s="56">
        <f t="shared" si="364"/>
        <v>900</v>
      </c>
      <c r="J1789" s="17">
        <v>264</v>
      </c>
      <c r="K1789" s="21">
        <v>0</v>
      </c>
      <c r="L1789" s="21">
        <v>0</v>
      </c>
      <c r="M1789" s="21">
        <v>200</v>
      </c>
      <c r="N1789" s="19">
        <f t="shared" si="353"/>
        <v>200</v>
      </c>
      <c r="O1789" s="20">
        <v>1</v>
      </c>
      <c r="P1789" s="20">
        <f>IFERROR(VLOOKUP(F1789,Sheet2!$A:$F,4,0),"")</f>
        <v>919.43</v>
      </c>
      <c r="Q1789" s="20">
        <f>IFERROR(VLOOKUP(F1789,Sheet2!$A:$F,5,0),"")</f>
        <v>948.3</v>
      </c>
      <c r="R1789" s="20">
        <f>IFERROR(VLOOKUP(F1789,Sheet2!$A:$F,6,0),"")</f>
        <v>1030.25</v>
      </c>
      <c r="S1789" s="48">
        <f t="shared" si="354"/>
        <v>0</v>
      </c>
      <c r="T1789" s="48">
        <f t="shared" si="355"/>
        <v>0</v>
      </c>
      <c r="U1789" s="48">
        <f t="shared" si="356"/>
        <v>206050</v>
      </c>
      <c r="V1789" s="48">
        <f t="shared" si="357"/>
        <v>206050</v>
      </c>
      <c r="W1789" s="48">
        <f t="shared" si="358"/>
        <v>96300</v>
      </c>
      <c r="X1789" s="48">
        <f t="shared" si="359"/>
        <v>1350</v>
      </c>
      <c r="Y1789" s="48">
        <f t="shared" si="360"/>
        <v>3037</v>
      </c>
      <c r="Z1789" s="48">
        <f t="shared" si="361"/>
        <v>303.7</v>
      </c>
      <c r="AA1789" s="48">
        <f t="shared" si="362"/>
        <v>3070.4070000000002</v>
      </c>
      <c r="AB1789" s="42">
        <f t="shared" si="363"/>
        <v>310111.10700000002</v>
      </c>
    </row>
    <row r="1790" spans="1:28" x14ac:dyDescent="0.25">
      <c r="A1790" s="41">
        <v>45440</v>
      </c>
      <c r="B1790" s="44" t="str">
        <f t="shared" si="352"/>
        <v>May</v>
      </c>
      <c r="C1790" s="16" t="s">
        <v>44</v>
      </c>
      <c r="D1790" s="16"/>
      <c r="E1790" s="16" t="s">
        <v>45</v>
      </c>
      <c r="F1790" s="16" t="s">
        <v>216</v>
      </c>
      <c r="G1790" s="20" t="str">
        <f>IFERROR(VLOOKUP(F1790,Sheet2!A:F,2,0),"")</f>
        <v>Jugni Saunfi</v>
      </c>
      <c r="H1790" s="44">
        <f>IFERROR(VLOOKUP(F1790,Sheet2!A:G,7,0),"")</f>
        <v>50</v>
      </c>
      <c r="I1790" s="56">
        <f t="shared" si="364"/>
        <v>1350</v>
      </c>
      <c r="J1790" s="17">
        <v>265</v>
      </c>
      <c r="K1790" s="21">
        <v>300</v>
      </c>
      <c r="L1790" s="21">
        <v>0</v>
      </c>
      <c r="M1790" s="21">
        <v>0</v>
      </c>
      <c r="N1790" s="19">
        <f t="shared" si="353"/>
        <v>300</v>
      </c>
      <c r="O1790" s="20">
        <v>1</v>
      </c>
      <c r="P1790" s="20">
        <f>IFERROR(VLOOKUP(F1790,Sheet2!$A:$F,4,0),"")</f>
        <v>919.43</v>
      </c>
      <c r="Q1790" s="20">
        <f>IFERROR(VLOOKUP(F1790,Sheet2!$A:$F,5,0),"")</f>
        <v>948.3</v>
      </c>
      <c r="R1790" s="20">
        <f>IFERROR(VLOOKUP(F1790,Sheet2!$A:$F,6,0),"")</f>
        <v>1030.25</v>
      </c>
      <c r="S1790" s="48">
        <f t="shared" si="354"/>
        <v>275829</v>
      </c>
      <c r="T1790" s="48">
        <f t="shared" si="355"/>
        <v>0</v>
      </c>
      <c r="U1790" s="48">
        <f t="shared" si="356"/>
        <v>0</v>
      </c>
      <c r="V1790" s="48">
        <f t="shared" si="357"/>
        <v>275829</v>
      </c>
      <c r="W1790" s="48">
        <f t="shared" si="358"/>
        <v>144450</v>
      </c>
      <c r="X1790" s="48">
        <f t="shared" si="359"/>
        <v>2025</v>
      </c>
      <c r="Y1790" s="48">
        <f t="shared" si="360"/>
        <v>4223.04</v>
      </c>
      <c r="Z1790" s="48">
        <f t="shared" si="361"/>
        <v>422.30400000000003</v>
      </c>
      <c r="AA1790" s="48">
        <f t="shared" si="362"/>
        <v>4269.4934400000002</v>
      </c>
      <c r="AB1790" s="42">
        <f t="shared" si="363"/>
        <v>431218.83743999997</v>
      </c>
    </row>
    <row r="1791" spans="1:28" x14ac:dyDescent="0.25">
      <c r="A1791" s="41">
        <v>45440</v>
      </c>
      <c r="B1791" s="44" t="str">
        <f t="shared" si="352"/>
        <v>May</v>
      </c>
      <c r="C1791" s="16" t="s">
        <v>44</v>
      </c>
      <c r="D1791" s="16"/>
      <c r="E1791" s="16" t="s">
        <v>45</v>
      </c>
      <c r="F1791" s="16" t="s">
        <v>216</v>
      </c>
      <c r="G1791" s="20" t="str">
        <f>IFERROR(VLOOKUP(F1791,Sheet2!A:F,2,0),"")</f>
        <v>Jugni Saunfi</v>
      </c>
      <c r="H1791" s="44">
        <f>IFERROR(VLOOKUP(F1791,Sheet2!A:G,7,0),"")</f>
        <v>50</v>
      </c>
      <c r="I1791" s="56">
        <f t="shared" si="364"/>
        <v>1350</v>
      </c>
      <c r="J1791" s="17">
        <v>266</v>
      </c>
      <c r="K1791" s="21">
        <v>300</v>
      </c>
      <c r="L1791" s="21">
        <v>0</v>
      </c>
      <c r="M1791" s="21">
        <v>0</v>
      </c>
      <c r="N1791" s="19">
        <f t="shared" si="353"/>
        <v>300</v>
      </c>
      <c r="O1791" s="20">
        <v>1</v>
      </c>
      <c r="P1791" s="20">
        <f>IFERROR(VLOOKUP(F1791,Sheet2!$A:$F,4,0),"")</f>
        <v>919.43</v>
      </c>
      <c r="Q1791" s="20">
        <f>IFERROR(VLOOKUP(F1791,Sheet2!$A:$F,5,0),"")</f>
        <v>948.3</v>
      </c>
      <c r="R1791" s="20">
        <f>IFERROR(VLOOKUP(F1791,Sheet2!$A:$F,6,0),"")</f>
        <v>1030.25</v>
      </c>
      <c r="S1791" s="48">
        <f t="shared" si="354"/>
        <v>275829</v>
      </c>
      <c r="T1791" s="48">
        <f t="shared" si="355"/>
        <v>0</v>
      </c>
      <c r="U1791" s="48">
        <f t="shared" si="356"/>
        <v>0</v>
      </c>
      <c r="V1791" s="48">
        <f t="shared" si="357"/>
        <v>275829</v>
      </c>
      <c r="W1791" s="48">
        <f t="shared" si="358"/>
        <v>144450</v>
      </c>
      <c r="X1791" s="48">
        <f t="shared" si="359"/>
        <v>2025</v>
      </c>
      <c r="Y1791" s="48">
        <f t="shared" si="360"/>
        <v>4223.04</v>
      </c>
      <c r="Z1791" s="48">
        <f t="shared" si="361"/>
        <v>422.30400000000003</v>
      </c>
      <c r="AA1791" s="48">
        <f t="shared" si="362"/>
        <v>4269.4934400000002</v>
      </c>
      <c r="AB1791" s="42">
        <f t="shared" si="363"/>
        <v>431218.83743999997</v>
      </c>
    </row>
    <row r="1792" spans="1:28" x14ac:dyDescent="0.25">
      <c r="A1792" s="41">
        <v>45440</v>
      </c>
      <c r="B1792" s="44" t="str">
        <f t="shared" si="352"/>
        <v>May</v>
      </c>
      <c r="C1792" s="16" t="s">
        <v>44</v>
      </c>
      <c r="D1792" s="16"/>
      <c r="E1792" s="16" t="s">
        <v>177</v>
      </c>
      <c r="F1792" s="16" t="s">
        <v>216</v>
      </c>
      <c r="G1792" s="20" t="str">
        <f>IFERROR(VLOOKUP(F1792,Sheet2!A:F,2,0),"")</f>
        <v>Jugni Saunfi</v>
      </c>
      <c r="H1792" s="44">
        <f>IFERROR(VLOOKUP(F1792,Sheet2!A:G,7,0),"")</f>
        <v>50</v>
      </c>
      <c r="I1792" s="56">
        <f t="shared" si="364"/>
        <v>1350</v>
      </c>
      <c r="J1792" s="17">
        <v>267</v>
      </c>
      <c r="K1792" s="21">
        <v>300</v>
      </c>
      <c r="L1792" s="21">
        <v>0</v>
      </c>
      <c r="M1792" s="21">
        <v>0</v>
      </c>
      <c r="N1792" s="19">
        <f t="shared" si="353"/>
        <v>300</v>
      </c>
      <c r="O1792" s="20">
        <v>1</v>
      </c>
      <c r="P1792" s="20">
        <f>IFERROR(VLOOKUP(F1792,Sheet2!$A:$F,4,0),"")</f>
        <v>919.43</v>
      </c>
      <c r="Q1792" s="20">
        <f>IFERROR(VLOOKUP(F1792,Sheet2!$A:$F,5,0),"")</f>
        <v>948.3</v>
      </c>
      <c r="R1792" s="20">
        <f>IFERROR(VLOOKUP(F1792,Sheet2!$A:$F,6,0),"")</f>
        <v>1030.25</v>
      </c>
      <c r="S1792" s="48">
        <f t="shared" si="354"/>
        <v>275829</v>
      </c>
      <c r="T1792" s="48">
        <f t="shared" si="355"/>
        <v>0</v>
      </c>
      <c r="U1792" s="48">
        <f t="shared" si="356"/>
        <v>0</v>
      </c>
      <c r="V1792" s="48">
        <f t="shared" si="357"/>
        <v>275829</v>
      </c>
      <c r="W1792" s="48">
        <f t="shared" si="358"/>
        <v>144450</v>
      </c>
      <c r="X1792" s="48">
        <f t="shared" si="359"/>
        <v>2025</v>
      </c>
      <c r="Y1792" s="48">
        <f t="shared" si="360"/>
        <v>4223.04</v>
      </c>
      <c r="Z1792" s="48">
        <f t="shared" si="361"/>
        <v>422.30400000000003</v>
      </c>
      <c r="AA1792" s="48">
        <f t="shared" si="362"/>
        <v>4269.4934400000002</v>
      </c>
      <c r="AB1792" s="42">
        <f t="shared" si="363"/>
        <v>431218.83743999997</v>
      </c>
    </row>
    <row r="1793" spans="1:28" x14ac:dyDescent="0.25">
      <c r="A1793" s="41">
        <v>45440</v>
      </c>
      <c r="B1793" s="44" t="str">
        <f t="shared" si="352"/>
        <v>May</v>
      </c>
      <c r="C1793" s="16" t="s">
        <v>44</v>
      </c>
      <c r="D1793" s="16"/>
      <c r="E1793" s="16" t="s">
        <v>177</v>
      </c>
      <c r="F1793" s="16" t="s">
        <v>216</v>
      </c>
      <c r="G1793" s="20" t="str">
        <f>IFERROR(VLOOKUP(F1793,Sheet2!A:F,2,0),"")</f>
        <v>Jugni Saunfi</v>
      </c>
      <c r="H1793" s="44">
        <f>IFERROR(VLOOKUP(F1793,Sheet2!A:G,7,0),"")</f>
        <v>50</v>
      </c>
      <c r="I1793" s="56">
        <f t="shared" si="364"/>
        <v>450</v>
      </c>
      <c r="J1793" s="17">
        <v>268</v>
      </c>
      <c r="K1793" s="21">
        <v>0</v>
      </c>
      <c r="L1793" s="21">
        <v>0</v>
      </c>
      <c r="M1793" s="21">
        <v>100</v>
      </c>
      <c r="N1793" s="19">
        <f t="shared" si="353"/>
        <v>100</v>
      </c>
      <c r="O1793" s="20">
        <v>1</v>
      </c>
      <c r="P1793" s="20">
        <f>IFERROR(VLOOKUP(F1793,Sheet2!$A:$F,4,0),"")</f>
        <v>919.43</v>
      </c>
      <c r="Q1793" s="20">
        <f>IFERROR(VLOOKUP(F1793,Sheet2!$A:$F,5,0),"")</f>
        <v>948.3</v>
      </c>
      <c r="R1793" s="20">
        <f>IFERROR(VLOOKUP(F1793,Sheet2!$A:$F,6,0),"")</f>
        <v>1030.25</v>
      </c>
      <c r="S1793" s="48">
        <f t="shared" si="354"/>
        <v>0</v>
      </c>
      <c r="T1793" s="48">
        <f t="shared" si="355"/>
        <v>0</v>
      </c>
      <c r="U1793" s="48">
        <f t="shared" si="356"/>
        <v>103025</v>
      </c>
      <c r="V1793" s="48">
        <f t="shared" si="357"/>
        <v>103025</v>
      </c>
      <c r="W1793" s="48">
        <f t="shared" si="358"/>
        <v>48150</v>
      </c>
      <c r="X1793" s="48">
        <f t="shared" si="359"/>
        <v>675</v>
      </c>
      <c r="Y1793" s="48">
        <f t="shared" si="360"/>
        <v>1518.5</v>
      </c>
      <c r="Z1793" s="48">
        <f t="shared" si="361"/>
        <v>151.85</v>
      </c>
      <c r="AA1793" s="48">
        <f t="shared" si="362"/>
        <v>1535.2035000000001</v>
      </c>
      <c r="AB1793" s="42">
        <f t="shared" si="363"/>
        <v>155055.55350000001</v>
      </c>
    </row>
    <row r="1794" spans="1:28" x14ac:dyDescent="0.25">
      <c r="A1794" s="41">
        <v>45440</v>
      </c>
      <c r="B1794" s="44" t="str">
        <f t="shared" si="352"/>
        <v>May</v>
      </c>
      <c r="C1794" s="16" t="s">
        <v>44</v>
      </c>
      <c r="D1794" s="16"/>
      <c r="E1794" s="16" t="s">
        <v>177</v>
      </c>
      <c r="F1794" s="16" t="s">
        <v>216</v>
      </c>
      <c r="G1794" s="20" t="str">
        <f>IFERROR(VLOOKUP(F1794,Sheet2!A:F,2,0),"")</f>
        <v>Jugni Saunfi</v>
      </c>
      <c r="H1794" s="44">
        <f>IFERROR(VLOOKUP(F1794,Sheet2!A:G,7,0),"")</f>
        <v>50</v>
      </c>
      <c r="I1794" s="56">
        <f t="shared" si="364"/>
        <v>1350</v>
      </c>
      <c r="J1794" s="17">
        <v>269</v>
      </c>
      <c r="K1794" s="21">
        <v>0</v>
      </c>
      <c r="L1794" s="21">
        <v>300</v>
      </c>
      <c r="M1794" s="21">
        <v>0</v>
      </c>
      <c r="N1794" s="19">
        <f t="shared" si="353"/>
        <v>300</v>
      </c>
      <c r="O1794" s="20">
        <v>1</v>
      </c>
      <c r="P1794" s="20">
        <f>IFERROR(VLOOKUP(F1794,Sheet2!$A:$F,4,0),"")</f>
        <v>919.43</v>
      </c>
      <c r="Q1794" s="20">
        <f>IFERROR(VLOOKUP(F1794,Sheet2!$A:$F,5,0),"")</f>
        <v>948.3</v>
      </c>
      <c r="R1794" s="20">
        <f>IFERROR(VLOOKUP(F1794,Sheet2!$A:$F,6,0),"")</f>
        <v>1030.25</v>
      </c>
      <c r="S1794" s="48">
        <f t="shared" si="354"/>
        <v>0</v>
      </c>
      <c r="T1794" s="48">
        <f t="shared" si="355"/>
        <v>284490</v>
      </c>
      <c r="U1794" s="48">
        <f t="shared" si="356"/>
        <v>0</v>
      </c>
      <c r="V1794" s="48">
        <f t="shared" si="357"/>
        <v>284490</v>
      </c>
      <c r="W1794" s="48">
        <f t="shared" si="358"/>
        <v>144450</v>
      </c>
      <c r="X1794" s="48">
        <f t="shared" si="359"/>
        <v>2025</v>
      </c>
      <c r="Y1794" s="48">
        <f t="shared" si="360"/>
        <v>4309.6499999999996</v>
      </c>
      <c r="Z1794" s="48">
        <f t="shared" si="361"/>
        <v>430.96499999999997</v>
      </c>
      <c r="AA1794" s="48">
        <f t="shared" si="362"/>
        <v>4357.0561500000003</v>
      </c>
      <c r="AB1794" s="42">
        <f t="shared" si="363"/>
        <v>440062.67115000007</v>
      </c>
    </row>
    <row r="1795" spans="1:28" x14ac:dyDescent="0.25">
      <c r="A1795" s="41">
        <v>45440</v>
      </c>
      <c r="B1795" s="44" t="str">
        <f t="shared" si="352"/>
        <v>May</v>
      </c>
      <c r="C1795" s="16" t="s">
        <v>44</v>
      </c>
      <c r="D1795" s="16"/>
      <c r="E1795" s="16" t="s">
        <v>176</v>
      </c>
      <c r="F1795" s="16" t="s">
        <v>223</v>
      </c>
      <c r="G1795" s="20" t="str">
        <f>IFERROR(VLOOKUP(F1795,Sheet2!A:F,2,0),"")</f>
        <v>Jalwa Mota Santra</v>
      </c>
      <c r="H1795" s="44">
        <f>IFERROR(VLOOKUP(F1795,Sheet2!A:G,7,0),"")</f>
        <v>50</v>
      </c>
      <c r="I1795" s="56">
        <f t="shared" si="364"/>
        <v>1575</v>
      </c>
      <c r="J1795" s="17">
        <v>270</v>
      </c>
      <c r="K1795" s="21">
        <v>200</v>
      </c>
      <c r="L1795" s="21">
        <v>150</v>
      </c>
      <c r="M1795" s="21">
        <v>0</v>
      </c>
      <c r="N1795" s="19">
        <f t="shared" si="353"/>
        <v>350</v>
      </c>
      <c r="O1795" s="20">
        <v>1</v>
      </c>
      <c r="P1795" s="20">
        <f>IFERROR(VLOOKUP(F1795,Sheet2!$A:$F,4,0),"")</f>
        <v>919.43</v>
      </c>
      <c r="Q1795" s="20">
        <f>IFERROR(VLOOKUP(F1795,Sheet2!$A:$F,5,0),"")</f>
        <v>948.3</v>
      </c>
      <c r="R1795" s="20">
        <f>IFERROR(VLOOKUP(F1795,Sheet2!$A:$F,6,0),"")</f>
        <v>1030.25</v>
      </c>
      <c r="S1795" s="48">
        <f t="shared" si="354"/>
        <v>183886</v>
      </c>
      <c r="T1795" s="48">
        <f t="shared" si="355"/>
        <v>142245</v>
      </c>
      <c r="U1795" s="48">
        <f t="shared" si="356"/>
        <v>0</v>
      </c>
      <c r="V1795" s="48">
        <f t="shared" si="357"/>
        <v>326131</v>
      </c>
      <c r="W1795" s="48">
        <f t="shared" si="358"/>
        <v>168525</v>
      </c>
      <c r="X1795" s="48">
        <f t="shared" si="359"/>
        <v>2362.5</v>
      </c>
      <c r="Y1795" s="48">
        <f t="shared" si="360"/>
        <v>4970.1850000000004</v>
      </c>
      <c r="Z1795" s="48">
        <f t="shared" si="361"/>
        <v>497.01850000000007</v>
      </c>
      <c r="AA1795" s="48">
        <f t="shared" si="362"/>
        <v>5024.857035</v>
      </c>
      <c r="AB1795" s="42">
        <f t="shared" si="363"/>
        <v>507510.560535</v>
      </c>
    </row>
    <row r="1796" spans="1:28" x14ac:dyDescent="0.25">
      <c r="A1796" s="41">
        <v>45440</v>
      </c>
      <c r="B1796" s="44" t="str">
        <f t="shared" si="352"/>
        <v>May</v>
      </c>
      <c r="C1796" s="16" t="s">
        <v>44</v>
      </c>
      <c r="D1796" s="16"/>
      <c r="E1796" s="16" t="s">
        <v>176</v>
      </c>
      <c r="F1796" s="16" t="s">
        <v>223</v>
      </c>
      <c r="G1796" s="20" t="str">
        <f>IFERROR(VLOOKUP(F1796,Sheet2!A:F,2,0),"")</f>
        <v>Jalwa Mota Santra</v>
      </c>
      <c r="H1796" s="44">
        <f>IFERROR(VLOOKUP(F1796,Sheet2!A:G,7,0),"")</f>
        <v>50</v>
      </c>
      <c r="I1796" s="56">
        <f t="shared" si="364"/>
        <v>1575</v>
      </c>
      <c r="J1796" s="17">
        <v>271</v>
      </c>
      <c r="K1796" s="21">
        <v>200</v>
      </c>
      <c r="L1796" s="21">
        <v>150</v>
      </c>
      <c r="M1796" s="21">
        <v>0</v>
      </c>
      <c r="N1796" s="19">
        <f t="shared" si="353"/>
        <v>350</v>
      </c>
      <c r="O1796" s="20">
        <v>1</v>
      </c>
      <c r="P1796" s="20">
        <f>IFERROR(VLOOKUP(F1796,Sheet2!$A:$F,4,0),"")</f>
        <v>919.43</v>
      </c>
      <c r="Q1796" s="20">
        <f>IFERROR(VLOOKUP(F1796,Sheet2!$A:$F,5,0),"")</f>
        <v>948.3</v>
      </c>
      <c r="R1796" s="20">
        <f>IFERROR(VLOOKUP(F1796,Sheet2!$A:$F,6,0),"")</f>
        <v>1030.25</v>
      </c>
      <c r="S1796" s="48">
        <f t="shared" si="354"/>
        <v>183886</v>
      </c>
      <c r="T1796" s="48">
        <f t="shared" si="355"/>
        <v>142245</v>
      </c>
      <c r="U1796" s="48">
        <f t="shared" si="356"/>
        <v>0</v>
      </c>
      <c r="V1796" s="48">
        <f t="shared" si="357"/>
        <v>326131</v>
      </c>
      <c r="W1796" s="48">
        <f t="shared" si="358"/>
        <v>168525</v>
      </c>
      <c r="X1796" s="48">
        <f t="shared" si="359"/>
        <v>2362.5</v>
      </c>
      <c r="Y1796" s="48">
        <f t="shared" si="360"/>
        <v>4970.1850000000004</v>
      </c>
      <c r="Z1796" s="48">
        <f t="shared" si="361"/>
        <v>497.01850000000007</v>
      </c>
      <c r="AA1796" s="48">
        <f t="shared" si="362"/>
        <v>5024.857035</v>
      </c>
      <c r="AB1796" s="42">
        <f t="shared" si="363"/>
        <v>507510.560535</v>
      </c>
    </row>
    <row r="1797" spans="1:28" x14ac:dyDescent="0.25">
      <c r="A1797" s="41">
        <v>45440</v>
      </c>
      <c r="B1797" s="44" t="str">
        <f t="shared" ref="B1797:B1860" si="365">TEXT(A1797,"MMM")</f>
        <v>May</v>
      </c>
      <c r="C1797" s="16" t="s">
        <v>44</v>
      </c>
      <c r="D1797" s="16"/>
      <c r="E1797" s="16" t="s">
        <v>52</v>
      </c>
      <c r="F1797" s="16" t="s">
        <v>223</v>
      </c>
      <c r="G1797" s="20" t="str">
        <f>IFERROR(VLOOKUP(F1797,Sheet2!A:F,2,0),"")</f>
        <v>Jalwa Mota Santra</v>
      </c>
      <c r="H1797" s="44">
        <f>IFERROR(VLOOKUP(F1797,Sheet2!A:G,7,0),"")</f>
        <v>50</v>
      </c>
      <c r="I1797" s="56">
        <f t="shared" si="364"/>
        <v>1350</v>
      </c>
      <c r="J1797" s="17">
        <v>272</v>
      </c>
      <c r="K1797" s="21">
        <v>100</v>
      </c>
      <c r="L1797" s="21">
        <v>100</v>
      </c>
      <c r="M1797" s="21">
        <v>100</v>
      </c>
      <c r="N1797" s="19">
        <f t="shared" ref="N1797:N1860" si="366">SUM(K1797:M1797)</f>
        <v>300</v>
      </c>
      <c r="O1797" s="20">
        <v>1</v>
      </c>
      <c r="P1797" s="20">
        <f>IFERROR(VLOOKUP(F1797,Sheet2!$A:$F,4,0),"")</f>
        <v>919.43</v>
      </c>
      <c r="Q1797" s="20">
        <f>IFERROR(VLOOKUP(F1797,Sheet2!$A:$F,5,0),"")</f>
        <v>948.3</v>
      </c>
      <c r="R1797" s="20">
        <f>IFERROR(VLOOKUP(F1797,Sheet2!$A:$F,6,0),"")</f>
        <v>1030.25</v>
      </c>
      <c r="S1797" s="48">
        <f t="shared" ref="S1797:S1860" si="367">IFERROR(K1797*P1797," ")</f>
        <v>91943</v>
      </c>
      <c r="T1797" s="48">
        <f t="shared" ref="T1797:T1860" si="368">IFERROR(Q1797*L1797," ")</f>
        <v>94830</v>
      </c>
      <c r="U1797" s="48">
        <f t="shared" ref="U1797:U1860" si="369">IFERROR(R1797*M1797," ")</f>
        <v>103025</v>
      </c>
      <c r="V1797" s="48">
        <f t="shared" ref="V1797:V1860" si="370">SUM(S1797:U1797)</f>
        <v>289798</v>
      </c>
      <c r="W1797" s="48">
        <f t="shared" ref="W1797:W1860" si="371">IFERROR(IF(O1797=1,I1797*107)," ")+IFERROR(IF(O1797=2,I1797*53.5)," ")</f>
        <v>144450</v>
      </c>
      <c r="X1797" s="48">
        <f t="shared" ref="X1797:X1860" si="372">I1797*1.5</f>
        <v>2025</v>
      </c>
      <c r="Y1797" s="48">
        <f t="shared" ref="Y1797:Y1860" si="373">IFERROR(SUM(V1797:X1797)*1%," ")</f>
        <v>4362.7300000000005</v>
      </c>
      <c r="Z1797" s="48">
        <f t="shared" ref="Z1797:Z1860" si="374">IFERROR(Y1797*10%," ")</f>
        <v>436.27300000000008</v>
      </c>
      <c r="AA1797" s="48">
        <f t="shared" ref="AA1797:AA1860" si="375">IFERROR(SUM(V1797:Z1797)*1%," ")</f>
        <v>4410.7200299999995</v>
      </c>
      <c r="AB1797" s="42">
        <f t="shared" ref="AB1797:AB1860" si="376">IFERROR(SUM(V1797:AA1797)," ")</f>
        <v>445482.72302999999</v>
      </c>
    </row>
    <row r="1798" spans="1:28" x14ac:dyDescent="0.25">
      <c r="A1798" s="41">
        <v>45440</v>
      </c>
      <c r="B1798" s="44" t="str">
        <f t="shared" si="365"/>
        <v>May</v>
      </c>
      <c r="C1798" s="16" t="s">
        <v>44</v>
      </c>
      <c r="D1798" s="16"/>
      <c r="E1798" s="16" t="s">
        <v>52</v>
      </c>
      <c r="F1798" s="16" t="s">
        <v>216</v>
      </c>
      <c r="G1798" s="20" t="str">
        <f>IFERROR(VLOOKUP(F1798,Sheet2!A:F,2,0),"")</f>
        <v>Jugni Saunfi</v>
      </c>
      <c r="H1798" s="44">
        <f>IFERROR(VLOOKUP(F1798,Sheet2!A:G,7,0),"")</f>
        <v>50</v>
      </c>
      <c r="I1798" s="56">
        <f t="shared" ref="I1798:I1861" si="377">IF(H1798=50,N1798*4.5)+IF(H1798=65,N1798*5.85)</f>
        <v>1350</v>
      </c>
      <c r="J1798" s="17">
        <v>273</v>
      </c>
      <c r="K1798" s="21">
        <v>100</v>
      </c>
      <c r="L1798" s="21">
        <v>100</v>
      </c>
      <c r="M1798" s="21">
        <v>100</v>
      </c>
      <c r="N1798" s="19">
        <f t="shared" si="366"/>
        <v>300</v>
      </c>
      <c r="O1798" s="20">
        <v>1</v>
      </c>
      <c r="P1798" s="20">
        <f>IFERROR(VLOOKUP(F1798,Sheet2!$A:$F,4,0),"")</f>
        <v>919.43</v>
      </c>
      <c r="Q1798" s="20">
        <f>IFERROR(VLOOKUP(F1798,Sheet2!$A:$F,5,0),"")</f>
        <v>948.3</v>
      </c>
      <c r="R1798" s="20">
        <f>IFERROR(VLOOKUP(F1798,Sheet2!$A:$F,6,0),"")</f>
        <v>1030.25</v>
      </c>
      <c r="S1798" s="48">
        <f t="shared" si="367"/>
        <v>91943</v>
      </c>
      <c r="T1798" s="48">
        <f t="shared" si="368"/>
        <v>94830</v>
      </c>
      <c r="U1798" s="48">
        <f t="shared" si="369"/>
        <v>103025</v>
      </c>
      <c r="V1798" s="48">
        <f t="shared" si="370"/>
        <v>289798</v>
      </c>
      <c r="W1798" s="48">
        <f t="shared" si="371"/>
        <v>144450</v>
      </c>
      <c r="X1798" s="48">
        <f t="shared" si="372"/>
        <v>2025</v>
      </c>
      <c r="Y1798" s="48">
        <f t="shared" si="373"/>
        <v>4362.7300000000005</v>
      </c>
      <c r="Z1798" s="48">
        <f t="shared" si="374"/>
        <v>436.27300000000008</v>
      </c>
      <c r="AA1798" s="48">
        <f t="shared" si="375"/>
        <v>4410.7200299999995</v>
      </c>
      <c r="AB1798" s="42">
        <f t="shared" si="376"/>
        <v>445482.72302999999</v>
      </c>
    </row>
    <row r="1799" spans="1:28" x14ac:dyDescent="0.25">
      <c r="A1799" s="41">
        <v>45440</v>
      </c>
      <c r="B1799" s="44" t="str">
        <f t="shared" si="365"/>
        <v>May</v>
      </c>
      <c r="C1799" s="16" t="s">
        <v>3</v>
      </c>
      <c r="D1799" s="16"/>
      <c r="E1799" s="16" t="s">
        <v>76</v>
      </c>
      <c r="F1799" s="16" t="s">
        <v>217</v>
      </c>
      <c r="G1799" s="20" t="str">
        <f>IFERROR(VLOOKUP(F1799,Sheet2!A:F,2,0),"")</f>
        <v>Dollar Rum</v>
      </c>
      <c r="H1799" s="44">
        <f>IFERROR(VLOOKUP(F1799,Sheet2!A:G,7,0),"")</f>
        <v>65</v>
      </c>
      <c r="I1799" s="56">
        <f t="shared" si="377"/>
        <v>1170</v>
      </c>
      <c r="J1799" s="17">
        <v>384</v>
      </c>
      <c r="K1799" s="21">
        <v>200</v>
      </c>
      <c r="L1799" s="21">
        <v>0</v>
      </c>
      <c r="M1799" s="21">
        <v>0</v>
      </c>
      <c r="N1799" s="19">
        <f t="shared" si="366"/>
        <v>200</v>
      </c>
      <c r="O1799" s="20">
        <v>1</v>
      </c>
      <c r="P1799" s="20">
        <f>IFERROR(VLOOKUP(F1799,Sheet2!$A:$F,4,0),"")</f>
        <v>1161.27</v>
      </c>
      <c r="Q1799" s="20">
        <f>IFERROR(VLOOKUP(F1799,Sheet2!$A:$F,5,0),"")</f>
        <v>1190.1300000000001</v>
      </c>
      <c r="R1799" s="20">
        <f>IFERROR(VLOOKUP(F1799,Sheet2!$A:$F,6,0),"")</f>
        <v>1272.08</v>
      </c>
      <c r="S1799" s="48">
        <f t="shared" si="367"/>
        <v>232254</v>
      </c>
      <c r="T1799" s="48">
        <f t="shared" si="368"/>
        <v>0</v>
      </c>
      <c r="U1799" s="48">
        <f t="shared" si="369"/>
        <v>0</v>
      </c>
      <c r="V1799" s="48">
        <f t="shared" si="370"/>
        <v>232254</v>
      </c>
      <c r="W1799" s="48">
        <f t="shared" si="371"/>
        <v>125190</v>
      </c>
      <c r="X1799" s="48">
        <f t="shared" si="372"/>
        <v>1755</v>
      </c>
      <c r="Y1799" s="48">
        <f t="shared" si="373"/>
        <v>3591.9900000000002</v>
      </c>
      <c r="Z1799" s="48">
        <f t="shared" si="374"/>
        <v>359.19900000000007</v>
      </c>
      <c r="AA1799" s="48">
        <f t="shared" si="375"/>
        <v>3631.50189</v>
      </c>
      <c r="AB1799" s="42">
        <f t="shared" si="376"/>
        <v>366781.69089000003</v>
      </c>
    </row>
    <row r="1800" spans="1:28" x14ac:dyDescent="0.25">
      <c r="A1800" s="41">
        <v>45440</v>
      </c>
      <c r="B1800" s="44" t="str">
        <f t="shared" si="365"/>
        <v>May</v>
      </c>
      <c r="C1800" s="16" t="s">
        <v>3</v>
      </c>
      <c r="D1800" s="16"/>
      <c r="E1800" s="16" t="s">
        <v>76</v>
      </c>
      <c r="F1800" s="16" t="s">
        <v>216</v>
      </c>
      <c r="G1800" s="20" t="str">
        <f>IFERROR(VLOOKUP(F1800,Sheet2!A:F,2,0),"")</f>
        <v>Jugni Saunfi</v>
      </c>
      <c r="H1800" s="44">
        <f>IFERROR(VLOOKUP(F1800,Sheet2!A:G,7,0),"")</f>
        <v>50</v>
      </c>
      <c r="I1800" s="56">
        <f t="shared" si="377"/>
        <v>450</v>
      </c>
      <c r="J1800" s="17">
        <v>384</v>
      </c>
      <c r="K1800" s="21">
        <v>50</v>
      </c>
      <c r="L1800" s="21">
        <v>50</v>
      </c>
      <c r="M1800" s="21">
        <v>0</v>
      </c>
      <c r="N1800" s="19">
        <f t="shared" si="366"/>
        <v>100</v>
      </c>
      <c r="O1800" s="20">
        <v>1</v>
      </c>
      <c r="P1800" s="20">
        <f>IFERROR(VLOOKUP(F1800,Sheet2!$A:$F,4,0),"")</f>
        <v>919.43</v>
      </c>
      <c r="Q1800" s="20">
        <f>IFERROR(VLOOKUP(F1800,Sheet2!$A:$F,5,0),"")</f>
        <v>948.3</v>
      </c>
      <c r="R1800" s="20">
        <f>IFERROR(VLOOKUP(F1800,Sheet2!$A:$F,6,0),"")</f>
        <v>1030.25</v>
      </c>
      <c r="S1800" s="48">
        <f t="shared" si="367"/>
        <v>45971.5</v>
      </c>
      <c r="T1800" s="48">
        <f t="shared" si="368"/>
        <v>47415</v>
      </c>
      <c r="U1800" s="48">
        <f t="shared" si="369"/>
        <v>0</v>
      </c>
      <c r="V1800" s="48">
        <f t="shared" si="370"/>
        <v>93386.5</v>
      </c>
      <c r="W1800" s="48">
        <f t="shared" si="371"/>
        <v>48150</v>
      </c>
      <c r="X1800" s="48">
        <f t="shared" si="372"/>
        <v>675</v>
      </c>
      <c r="Y1800" s="48">
        <f t="shared" si="373"/>
        <v>1422.115</v>
      </c>
      <c r="Z1800" s="48">
        <f t="shared" si="374"/>
        <v>142.2115</v>
      </c>
      <c r="AA1800" s="48">
        <f t="shared" si="375"/>
        <v>1437.7582649999999</v>
      </c>
      <c r="AB1800" s="42">
        <f t="shared" si="376"/>
        <v>145213.58476500001</v>
      </c>
    </row>
    <row r="1801" spans="1:28" x14ac:dyDescent="0.25">
      <c r="A1801" s="41">
        <v>45440</v>
      </c>
      <c r="B1801" s="44" t="str">
        <f t="shared" si="365"/>
        <v>May</v>
      </c>
      <c r="C1801" s="16" t="s">
        <v>3</v>
      </c>
      <c r="D1801" s="16"/>
      <c r="E1801" s="16" t="s">
        <v>76</v>
      </c>
      <c r="F1801" s="16" t="s">
        <v>216</v>
      </c>
      <c r="G1801" s="20" t="str">
        <f>IFERROR(VLOOKUP(F1801,Sheet2!A:F,2,0),"")</f>
        <v>Jugni Saunfi</v>
      </c>
      <c r="H1801" s="44">
        <f>IFERROR(VLOOKUP(F1801,Sheet2!A:G,7,0),"")</f>
        <v>50</v>
      </c>
      <c r="I1801" s="56">
        <f t="shared" si="377"/>
        <v>1350</v>
      </c>
      <c r="J1801" s="17">
        <v>385</v>
      </c>
      <c r="K1801" s="21">
        <v>150</v>
      </c>
      <c r="L1801" s="21">
        <v>100</v>
      </c>
      <c r="M1801" s="21">
        <v>50</v>
      </c>
      <c r="N1801" s="19">
        <f t="shared" si="366"/>
        <v>300</v>
      </c>
      <c r="O1801" s="20">
        <v>1</v>
      </c>
      <c r="P1801" s="20">
        <f>IFERROR(VLOOKUP(F1801,Sheet2!$A:$F,4,0),"")</f>
        <v>919.43</v>
      </c>
      <c r="Q1801" s="20">
        <f>IFERROR(VLOOKUP(F1801,Sheet2!$A:$F,5,0),"")</f>
        <v>948.3</v>
      </c>
      <c r="R1801" s="20">
        <f>IFERROR(VLOOKUP(F1801,Sheet2!$A:$F,6,0),"")</f>
        <v>1030.25</v>
      </c>
      <c r="S1801" s="48">
        <f t="shared" si="367"/>
        <v>137914.5</v>
      </c>
      <c r="T1801" s="48">
        <f t="shared" si="368"/>
        <v>94830</v>
      </c>
      <c r="U1801" s="48">
        <f t="shared" si="369"/>
        <v>51512.5</v>
      </c>
      <c r="V1801" s="48">
        <f t="shared" si="370"/>
        <v>284257</v>
      </c>
      <c r="W1801" s="48">
        <f t="shared" si="371"/>
        <v>144450</v>
      </c>
      <c r="X1801" s="48">
        <f t="shared" si="372"/>
        <v>2025</v>
      </c>
      <c r="Y1801" s="48">
        <f t="shared" si="373"/>
        <v>4307.32</v>
      </c>
      <c r="Z1801" s="48">
        <f t="shared" si="374"/>
        <v>430.73199999999997</v>
      </c>
      <c r="AA1801" s="48">
        <f t="shared" si="375"/>
        <v>4354.7005200000003</v>
      </c>
      <c r="AB1801" s="42">
        <f t="shared" si="376"/>
        <v>439824.75252000004</v>
      </c>
    </row>
    <row r="1802" spans="1:28" x14ac:dyDescent="0.25">
      <c r="A1802" s="41">
        <v>45440</v>
      </c>
      <c r="B1802" s="44" t="str">
        <f t="shared" si="365"/>
        <v>May</v>
      </c>
      <c r="C1802" s="16" t="s">
        <v>3</v>
      </c>
      <c r="D1802" s="16"/>
      <c r="E1802" s="16" t="s">
        <v>63</v>
      </c>
      <c r="F1802" s="16" t="s">
        <v>217</v>
      </c>
      <c r="G1802" s="20" t="str">
        <f>IFERROR(VLOOKUP(F1802,Sheet2!A:F,2,0),"")</f>
        <v>Dollar Rum</v>
      </c>
      <c r="H1802" s="44">
        <f>IFERROR(VLOOKUP(F1802,Sheet2!A:G,7,0),"")</f>
        <v>65</v>
      </c>
      <c r="I1802" s="56">
        <f t="shared" si="377"/>
        <v>2925</v>
      </c>
      <c r="J1802" s="17">
        <v>386</v>
      </c>
      <c r="K1802" s="21">
        <v>400</v>
      </c>
      <c r="L1802" s="21">
        <v>100</v>
      </c>
      <c r="M1802" s="21">
        <v>0</v>
      </c>
      <c r="N1802" s="19">
        <f t="shared" si="366"/>
        <v>500</v>
      </c>
      <c r="O1802" s="20">
        <v>1</v>
      </c>
      <c r="P1802" s="20">
        <f>IFERROR(VLOOKUP(F1802,Sheet2!$A:$F,4,0),"")</f>
        <v>1161.27</v>
      </c>
      <c r="Q1802" s="20">
        <f>IFERROR(VLOOKUP(F1802,Sheet2!$A:$F,5,0),"")</f>
        <v>1190.1300000000001</v>
      </c>
      <c r="R1802" s="20">
        <f>IFERROR(VLOOKUP(F1802,Sheet2!$A:$F,6,0),"")</f>
        <v>1272.08</v>
      </c>
      <c r="S1802" s="48">
        <f t="shared" si="367"/>
        <v>464508</v>
      </c>
      <c r="T1802" s="48">
        <f t="shared" si="368"/>
        <v>119013.00000000001</v>
      </c>
      <c r="U1802" s="48">
        <f t="shared" si="369"/>
        <v>0</v>
      </c>
      <c r="V1802" s="48">
        <f t="shared" si="370"/>
        <v>583521</v>
      </c>
      <c r="W1802" s="48">
        <f t="shared" si="371"/>
        <v>312975</v>
      </c>
      <c r="X1802" s="48">
        <f t="shared" si="372"/>
        <v>4387.5</v>
      </c>
      <c r="Y1802" s="48">
        <f t="shared" si="373"/>
        <v>9008.8350000000009</v>
      </c>
      <c r="Z1802" s="48">
        <f t="shared" si="374"/>
        <v>900.88350000000014</v>
      </c>
      <c r="AA1802" s="48">
        <f t="shared" si="375"/>
        <v>9107.9321849999997</v>
      </c>
      <c r="AB1802" s="42">
        <f t="shared" si="376"/>
        <v>919901.150685</v>
      </c>
    </row>
    <row r="1803" spans="1:28" x14ac:dyDescent="0.25">
      <c r="A1803" s="41">
        <v>45440</v>
      </c>
      <c r="B1803" s="44" t="str">
        <f t="shared" si="365"/>
        <v>May</v>
      </c>
      <c r="C1803" s="16" t="s">
        <v>3</v>
      </c>
      <c r="D1803" s="16"/>
      <c r="E1803" s="16" t="s">
        <v>62</v>
      </c>
      <c r="F1803" s="16" t="s">
        <v>216</v>
      </c>
      <c r="G1803" s="20" t="str">
        <f>IFERROR(VLOOKUP(F1803,Sheet2!A:F,2,0),"")</f>
        <v>Jugni Saunfi</v>
      </c>
      <c r="H1803" s="44">
        <f>IFERROR(VLOOKUP(F1803,Sheet2!A:G,7,0),"")</f>
        <v>50</v>
      </c>
      <c r="I1803" s="56">
        <f t="shared" si="377"/>
        <v>1350</v>
      </c>
      <c r="J1803" s="17">
        <v>387</v>
      </c>
      <c r="K1803" s="21">
        <v>175</v>
      </c>
      <c r="L1803" s="21">
        <v>125</v>
      </c>
      <c r="M1803" s="21">
        <v>0</v>
      </c>
      <c r="N1803" s="19">
        <f t="shared" si="366"/>
        <v>300</v>
      </c>
      <c r="O1803" s="20">
        <v>1</v>
      </c>
      <c r="P1803" s="20">
        <f>IFERROR(VLOOKUP(F1803,Sheet2!$A:$F,4,0),"")</f>
        <v>919.43</v>
      </c>
      <c r="Q1803" s="20">
        <f>IFERROR(VLOOKUP(F1803,Sheet2!$A:$F,5,0),"")</f>
        <v>948.3</v>
      </c>
      <c r="R1803" s="20">
        <f>IFERROR(VLOOKUP(F1803,Sheet2!$A:$F,6,0),"")</f>
        <v>1030.25</v>
      </c>
      <c r="S1803" s="48">
        <f t="shared" si="367"/>
        <v>160900.25</v>
      </c>
      <c r="T1803" s="48">
        <f t="shared" si="368"/>
        <v>118537.5</v>
      </c>
      <c r="U1803" s="48">
        <f t="shared" si="369"/>
        <v>0</v>
      </c>
      <c r="V1803" s="48">
        <f t="shared" si="370"/>
        <v>279437.75</v>
      </c>
      <c r="W1803" s="48">
        <f t="shared" si="371"/>
        <v>144450</v>
      </c>
      <c r="X1803" s="48">
        <f t="shared" si="372"/>
        <v>2025</v>
      </c>
      <c r="Y1803" s="48">
        <f t="shared" si="373"/>
        <v>4259.1275000000005</v>
      </c>
      <c r="Z1803" s="48">
        <f t="shared" si="374"/>
        <v>425.91275000000007</v>
      </c>
      <c r="AA1803" s="48">
        <f t="shared" si="375"/>
        <v>4305.9779025000007</v>
      </c>
      <c r="AB1803" s="42">
        <f t="shared" si="376"/>
        <v>434903.76815250004</v>
      </c>
    </row>
    <row r="1804" spans="1:28" x14ac:dyDescent="0.25">
      <c r="A1804" s="41">
        <v>45440</v>
      </c>
      <c r="B1804" s="44" t="str">
        <f t="shared" si="365"/>
        <v>May</v>
      </c>
      <c r="C1804" s="16" t="s">
        <v>3</v>
      </c>
      <c r="D1804" s="16"/>
      <c r="E1804" s="16" t="s">
        <v>36</v>
      </c>
      <c r="F1804" s="16" t="s">
        <v>216</v>
      </c>
      <c r="G1804" s="20" t="str">
        <f>IFERROR(VLOOKUP(F1804,Sheet2!A:F,2,0),"")</f>
        <v>Jugni Saunfi</v>
      </c>
      <c r="H1804" s="44">
        <f>IFERROR(VLOOKUP(F1804,Sheet2!A:G,7,0),"")</f>
        <v>50</v>
      </c>
      <c r="I1804" s="56">
        <f t="shared" si="377"/>
        <v>1800</v>
      </c>
      <c r="J1804" s="17">
        <v>388</v>
      </c>
      <c r="K1804" s="21">
        <v>350</v>
      </c>
      <c r="L1804" s="21">
        <v>0</v>
      </c>
      <c r="M1804" s="21">
        <v>50</v>
      </c>
      <c r="N1804" s="19">
        <f t="shared" si="366"/>
        <v>400</v>
      </c>
      <c r="O1804" s="20">
        <v>1</v>
      </c>
      <c r="P1804" s="20">
        <f>IFERROR(VLOOKUP(F1804,Sheet2!$A:$F,4,0),"")</f>
        <v>919.43</v>
      </c>
      <c r="Q1804" s="20">
        <f>IFERROR(VLOOKUP(F1804,Sheet2!$A:$F,5,0),"")</f>
        <v>948.3</v>
      </c>
      <c r="R1804" s="20">
        <f>IFERROR(VLOOKUP(F1804,Sheet2!$A:$F,6,0),"")</f>
        <v>1030.25</v>
      </c>
      <c r="S1804" s="48">
        <f t="shared" si="367"/>
        <v>321800.5</v>
      </c>
      <c r="T1804" s="48">
        <f t="shared" si="368"/>
        <v>0</v>
      </c>
      <c r="U1804" s="48">
        <f t="shared" si="369"/>
        <v>51512.5</v>
      </c>
      <c r="V1804" s="48">
        <f t="shared" si="370"/>
        <v>373313</v>
      </c>
      <c r="W1804" s="48">
        <f t="shared" si="371"/>
        <v>192600</v>
      </c>
      <c r="X1804" s="48">
        <f t="shared" si="372"/>
        <v>2700</v>
      </c>
      <c r="Y1804" s="48">
        <f t="shared" si="373"/>
        <v>5686.13</v>
      </c>
      <c r="Z1804" s="48">
        <f t="shared" si="374"/>
        <v>568.61300000000006</v>
      </c>
      <c r="AA1804" s="48">
        <f t="shared" si="375"/>
        <v>5748.6774300000006</v>
      </c>
      <c r="AB1804" s="42">
        <f t="shared" si="376"/>
        <v>580616.42043000006</v>
      </c>
    </row>
    <row r="1805" spans="1:28" x14ac:dyDescent="0.25">
      <c r="A1805" s="41">
        <v>45440</v>
      </c>
      <c r="B1805" s="44" t="str">
        <f t="shared" si="365"/>
        <v>May</v>
      </c>
      <c r="C1805" s="16" t="s">
        <v>53</v>
      </c>
      <c r="D1805" s="16"/>
      <c r="E1805" s="16" t="s">
        <v>56</v>
      </c>
      <c r="F1805" s="16" t="s">
        <v>219</v>
      </c>
      <c r="G1805" s="20" t="str">
        <f>IFERROR(VLOOKUP(F1805,Sheet2!A:F,2,0),"")</f>
        <v>Club Whiskey</v>
      </c>
      <c r="H1805" s="44">
        <f>IFERROR(VLOOKUP(F1805,Sheet2!A:G,7,0),"")</f>
        <v>65</v>
      </c>
      <c r="I1805" s="56">
        <f t="shared" si="377"/>
        <v>5265</v>
      </c>
      <c r="J1805" s="17">
        <v>168</v>
      </c>
      <c r="K1805" s="21">
        <v>600</v>
      </c>
      <c r="L1805" s="21">
        <v>100</v>
      </c>
      <c r="M1805" s="21">
        <v>200</v>
      </c>
      <c r="N1805" s="19">
        <f t="shared" si="366"/>
        <v>900</v>
      </c>
      <c r="O1805" s="20">
        <v>1</v>
      </c>
      <c r="P1805" s="20">
        <f>IFERROR(VLOOKUP(F1805,Sheet2!$A:$F,4,0),"")</f>
        <v>1160.02</v>
      </c>
      <c r="Q1805" s="20">
        <f>IFERROR(VLOOKUP(F1805,Sheet2!$A:$F,5,0),"")</f>
        <v>1188.9000000000001</v>
      </c>
      <c r="R1805" s="20">
        <f>IFERROR(VLOOKUP(F1805,Sheet2!$A:$F,6,0),"")</f>
        <v>1270.83</v>
      </c>
      <c r="S1805" s="48">
        <f t="shared" si="367"/>
        <v>696012</v>
      </c>
      <c r="T1805" s="48">
        <f t="shared" si="368"/>
        <v>118890.00000000001</v>
      </c>
      <c r="U1805" s="48">
        <f t="shared" si="369"/>
        <v>254166</v>
      </c>
      <c r="V1805" s="48">
        <f t="shared" si="370"/>
        <v>1069068</v>
      </c>
      <c r="W1805" s="48">
        <f t="shared" si="371"/>
        <v>563355</v>
      </c>
      <c r="X1805" s="48">
        <f t="shared" si="372"/>
        <v>7897.5</v>
      </c>
      <c r="Y1805" s="48">
        <f t="shared" si="373"/>
        <v>16403.205000000002</v>
      </c>
      <c r="Z1805" s="48">
        <f t="shared" si="374"/>
        <v>1640.3205000000003</v>
      </c>
      <c r="AA1805" s="48">
        <f t="shared" si="375"/>
        <v>16583.640254999998</v>
      </c>
      <c r="AB1805" s="42">
        <f t="shared" si="376"/>
        <v>1674947.665755</v>
      </c>
    </row>
    <row r="1806" spans="1:28" x14ac:dyDescent="0.25">
      <c r="A1806" s="41">
        <v>45440</v>
      </c>
      <c r="B1806" s="44" t="str">
        <f t="shared" si="365"/>
        <v>May</v>
      </c>
      <c r="C1806" s="16" t="s">
        <v>53</v>
      </c>
      <c r="D1806" s="16"/>
      <c r="E1806" s="16" t="s">
        <v>92</v>
      </c>
      <c r="F1806" s="16" t="s">
        <v>219</v>
      </c>
      <c r="G1806" s="20" t="str">
        <f>IFERROR(VLOOKUP(F1806,Sheet2!A:F,2,0),"")</f>
        <v>Club Whiskey</v>
      </c>
      <c r="H1806" s="44">
        <f>IFERROR(VLOOKUP(F1806,Sheet2!A:G,7,0),"")</f>
        <v>65</v>
      </c>
      <c r="I1806" s="56">
        <f t="shared" si="377"/>
        <v>292.5</v>
      </c>
      <c r="J1806" s="17">
        <v>169</v>
      </c>
      <c r="K1806" s="21">
        <v>0</v>
      </c>
      <c r="L1806" s="21">
        <v>0</v>
      </c>
      <c r="M1806" s="21">
        <v>50</v>
      </c>
      <c r="N1806" s="19">
        <f t="shared" si="366"/>
        <v>50</v>
      </c>
      <c r="O1806" s="20">
        <v>1</v>
      </c>
      <c r="P1806" s="20">
        <f>IFERROR(VLOOKUP(F1806,Sheet2!$A:$F,4,0),"")</f>
        <v>1160.02</v>
      </c>
      <c r="Q1806" s="20">
        <f>IFERROR(VLOOKUP(F1806,Sheet2!$A:$F,5,0),"")</f>
        <v>1188.9000000000001</v>
      </c>
      <c r="R1806" s="20">
        <f>IFERROR(VLOOKUP(F1806,Sheet2!$A:$F,6,0),"")</f>
        <v>1270.83</v>
      </c>
      <c r="S1806" s="48">
        <f t="shared" si="367"/>
        <v>0</v>
      </c>
      <c r="T1806" s="48">
        <f t="shared" si="368"/>
        <v>0</v>
      </c>
      <c r="U1806" s="48">
        <f t="shared" si="369"/>
        <v>63541.5</v>
      </c>
      <c r="V1806" s="48">
        <f t="shared" si="370"/>
        <v>63541.5</v>
      </c>
      <c r="W1806" s="48">
        <f t="shared" si="371"/>
        <v>31297.5</v>
      </c>
      <c r="X1806" s="48">
        <f t="shared" si="372"/>
        <v>438.75</v>
      </c>
      <c r="Y1806" s="48">
        <f t="shared" si="373"/>
        <v>952.77750000000003</v>
      </c>
      <c r="Z1806" s="48">
        <f t="shared" si="374"/>
        <v>95.277750000000012</v>
      </c>
      <c r="AA1806" s="48">
        <f t="shared" si="375"/>
        <v>963.25805249999996</v>
      </c>
      <c r="AB1806" s="42">
        <f t="shared" si="376"/>
        <v>97289.063302499984</v>
      </c>
    </row>
    <row r="1807" spans="1:28" x14ac:dyDescent="0.25">
      <c r="A1807" s="41">
        <v>45440</v>
      </c>
      <c r="B1807" s="44" t="str">
        <f t="shared" si="365"/>
        <v>May</v>
      </c>
      <c r="C1807" s="16" t="s">
        <v>53</v>
      </c>
      <c r="D1807" s="16"/>
      <c r="E1807" s="16" t="s">
        <v>56</v>
      </c>
      <c r="F1807" s="16" t="s">
        <v>219</v>
      </c>
      <c r="G1807" s="20" t="str">
        <f>IFERROR(VLOOKUP(F1807,Sheet2!A:F,2,0),"")</f>
        <v>Club Whiskey</v>
      </c>
      <c r="H1807" s="44">
        <f>IFERROR(VLOOKUP(F1807,Sheet2!A:G,7,0),"")</f>
        <v>65</v>
      </c>
      <c r="I1807" s="56">
        <f t="shared" si="377"/>
        <v>2925</v>
      </c>
      <c r="J1807" s="17">
        <v>170</v>
      </c>
      <c r="K1807" s="21">
        <v>350</v>
      </c>
      <c r="L1807" s="21">
        <v>0</v>
      </c>
      <c r="M1807" s="21">
        <v>150</v>
      </c>
      <c r="N1807" s="19">
        <f t="shared" si="366"/>
        <v>500</v>
      </c>
      <c r="O1807" s="20">
        <v>1</v>
      </c>
      <c r="P1807" s="20">
        <f>IFERROR(VLOOKUP(F1807,Sheet2!$A:$F,4,0),"")</f>
        <v>1160.02</v>
      </c>
      <c r="Q1807" s="20">
        <f>IFERROR(VLOOKUP(F1807,Sheet2!$A:$F,5,0),"")</f>
        <v>1188.9000000000001</v>
      </c>
      <c r="R1807" s="20">
        <f>IFERROR(VLOOKUP(F1807,Sheet2!$A:$F,6,0),"")</f>
        <v>1270.83</v>
      </c>
      <c r="S1807" s="48">
        <f t="shared" si="367"/>
        <v>406007</v>
      </c>
      <c r="T1807" s="48">
        <f t="shared" si="368"/>
        <v>0</v>
      </c>
      <c r="U1807" s="48">
        <f t="shared" si="369"/>
        <v>190624.5</v>
      </c>
      <c r="V1807" s="48">
        <f t="shared" si="370"/>
        <v>596631.5</v>
      </c>
      <c r="W1807" s="48">
        <f t="shared" si="371"/>
        <v>312975</v>
      </c>
      <c r="X1807" s="48">
        <f t="shared" si="372"/>
        <v>4387.5</v>
      </c>
      <c r="Y1807" s="48">
        <f t="shared" si="373"/>
        <v>9139.94</v>
      </c>
      <c r="Z1807" s="48">
        <f t="shared" si="374"/>
        <v>913.99400000000014</v>
      </c>
      <c r="AA1807" s="48">
        <f t="shared" si="375"/>
        <v>9240.4793399999999</v>
      </c>
      <c r="AB1807" s="42">
        <f t="shared" si="376"/>
        <v>933288.41333999985</v>
      </c>
    </row>
    <row r="1808" spans="1:28" x14ac:dyDescent="0.25">
      <c r="A1808" s="41">
        <v>45440</v>
      </c>
      <c r="B1808" s="44" t="str">
        <f t="shared" si="365"/>
        <v>May</v>
      </c>
      <c r="C1808" s="16" t="s">
        <v>53</v>
      </c>
      <c r="D1808" s="16"/>
      <c r="E1808" s="16" t="s">
        <v>56</v>
      </c>
      <c r="F1808" s="16" t="s">
        <v>216</v>
      </c>
      <c r="G1808" s="20" t="str">
        <f>IFERROR(VLOOKUP(F1808,Sheet2!A:F,2,0),"")</f>
        <v>Jugni Saunfi</v>
      </c>
      <c r="H1808" s="44">
        <f>IFERROR(VLOOKUP(F1808,Sheet2!A:G,7,0),"")</f>
        <v>50</v>
      </c>
      <c r="I1808" s="56">
        <f t="shared" si="377"/>
        <v>27</v>
      </c>
      <c r="J1808" s="17">
        <v>170</v>
      </c>
      <c r="K1808" s="21">
        <v>6</v>
      </c>
      <c r="L1808" s="21">
        <v>0</v>
      </c>
      <c r="M1808" s="21">
        <v>0</v>
      </c>
      <c r="N1808" s="19">
        <f t="shared" si="366"/>
        <v>6</v>
      </c>
      <c r="O1808" s="20">
        <v>1</v>
      </c>
      <c r="P1808" s="20">
        <f>IFERROR(VLOOKUP(F1808,Sheet2!$A:$F,4,0),"")</f>
        <v>919.43</v>
      </c>
      <c r="Q1808" s="20">
        <f>IFERROR(VLOOKUP(F1808,Sheet2!$A:$F,5,0),"")</f>
        <v>948.3</v>
      </c>
      <c r="R1808" s="20">
        <f>IFERROR(VLOOKUP(F1808,Sheet2!$A:$F,6,0),"")</f>
        <v>1030.25</v>
      </c>
      <c r="S1808" s="48">
        <f t="shared" si="367"/>
        <v>5516.58</v>
      </c>
      <c r="T1808" s="48">
        <f t="shared" si="368"/>
        <v>0</v>
      </c>
      <c r="U1808" s="48">
        <f t="shared" si="369"/>
        <v>0</v>
      </c>
      <c r="V1808" s="48">
        <f t="shared" si="370"/>
        <v>5516.58</v>
      </c>
      <c r="W1808" s="48">
        <f t="shared" si="371"/>
        <v>2889</v>
      </c>
      <c r="X1808" s="48">
        <f t="shared" si="372"/>
        <v>40.5</v>
      </c>
      <c r="Y1808" s="48">
        <f t="shared" si="373"/>
        <v>84.460800000000006</v>
      </c>
      <c r="Z1808" s="48">
        <f t="shared" si="374"/>
        <v>8.4460800000000003</v>
      </c>
      <c r="AA1808" s="48">
        <f t="shared" si="375"/>
        <v>85.389868800000002</v>
      </c>
      <c r="AB1808" s="42">
        <f t="shared" si="376"/>
        <v>8624.3767488000012</v>
      </c>
    </row>
    <row r="1809" spans="1:28" x14ac:dyDescent="0.25">
      <c r="A1809" s="41">
        <v>45440</v>
      </c>
      <c r="B1809" s="44" t="str">
        <f t="shared" si="365"/>
        <v>May</v>
      </c>
      <c r="C1809" s="16" t="s">
        <v>53</v>
      </c>
      <c r="D1809" s="16"/>
      <c r="E1809" s="16" t="s">
        <v>56</v>
      </c>
      <c r="F1809" s="16" t="s">
        <v>221</v>
      </c>
      <c r="G1809" s="20" t="str">
        <f>IFERROR(VLOOKUP(F1809,Sheet2!A:F,2,0),"")</f>
        <v>Jugni Apple Vodka</v>
      </c>
      <c r="H1809" s="44">
        <f>IFERROR(VLOOKUP(F1809,Sheet2!A:G,7,0),"")</f>
        <v>50</v>
      </c>
      <c r="I1809" s="56">
        <f t="shared" si="377"/>
        <v>585</v>
      </c>
      <c r="J1809" s="17">
        <v>171</v>
      </c>
      <c r="K1809" s="21">
        <v>30</v>
      </c>
      <c r="L1809" s="21">
        <v>100</v>
      </c>
      <c r="M1809" s="21">
        <v>0</v>
      </c>
      <c r="N1809" s="19">
        <f t="shared" si="366"/>
        <v>130</v>
      </c>
      <c r="O1809" s="20">
        <v>1</v>
      </c>
      <c r="P1809" s="20">
        <f>IFERROR(VLOOKUP(F1809,Sheet2!$A:$F,4,0),"")</f>
        <v>919.43</v>
      </c>
      <c r="Q1809" s="20">
        <f>IFERROR(VLOOKUP(F1809,Sheet2!$A:$F,5,0),"")</f>
        <v>948.3</v>
      </c>
      <c r="R1809" s="20">
        <f>IFERROR(VLOOKUP(F1809,Sheet2!$A:$F,6,0),"")</f>
        <v>1030.25</v>
      </c>
      <c r="S1809" s="48">
        <f t="shared" si="367"/>
        <v>27582.899999999998</v>
      </c>
      <c r="T1809" s="48">
        <f t="shared" si="368"/>
        <v>94830</v>
      </c>
      <c r="U1809" s="48">
        <f t="shared" si="369"/>
        <v>0</v>
      </c>
      <c r="V1809" s="48">
        <f t="shared" si="370"/>
        <v>122412.9</v>
      </c>
      <c r="W1809" s="48">
        <f t="shared" si="371"/>
        <v>62595</v>
      </c>
      <c r="X1809" s="48">
        <f t="shared" si="372"/>
        <v>877.5</v>
      </c>
      <c r="Y1809" s="48">
        <f t="shared" si="373"/>
        <v>1858.854</v>
      </c>
      <c r="Z1809" s="48">
        <f t="shared" si="374"/>
        <v>185.8854</v>
      </c>
      <c r="AA1809" s="48">
        <f t="shared" si="375"/>
        <v>1879.3013939999998</v>
      </c>
      <c r="AB1809" s="42">
        <f t="shared" si="376"/>
        <v>189809.44079399999</v>
      </c>
    </row>
    <row r="1810" spans="1:28" x14ac:dyDescent="0.25">
      <c r="A1810" s="41">
        <v>45440</v>
      </c>
      <c r="B1810" s="44" t="str">
        <f t="shared" si="365"/>
        <v>May</v>
      </c>
      <c r="C1810" s="16" t="s">
        <v>53</v>
      </c>
      <c r="D1810" s="16"/>
      <c r="E1810" s="16" t="s">
        <v>56</v>
      </c>
      <c r="F1810" s="16" t="s">
        <v>216</v>
      </c>
      <c r="G1810" s="20" t="str">
        <f>IFERROR(VLOOKUP(F1810,Sheet2!A:F,2,0),"")</f>
        <v>Jugni Saunfi</v>
      </c>
      <c r="H1810" s="44">
        <f>IFERROR(VLOOKUP(F1810,Sheet2!A:G,7,0),"")</f>
        <v>50</v>
      </c>
      <c r="I1810" s="56">
        <f t="shared" si="377"/>
        <v>1800</v>
      </c>
      <c r="J1810" s="17">
        <v>171</v>
      </c>
      <c r="K1810" s="21">
        <v>400</v>
      </c>
      <c r="L1810" s="21">
        <v>0</v>
      </c>
      <c r="M1810" s="21">
        <v>0</v>
      </c>
      <c r="N1810" s="19">
        <f t="shared" si="366"/>
        <v>400</v>
      </c>
      <c r="O1810" s="20">
        <v>1</v>
      </c>
      <c r="P1810" s="20">
        <f>IFERROR(VLOOKUP(F1810,Sheet2!$A:$F,4,0),"")</f>
        <v>919.43</v>
      </c>
      <c r="Q1810" s="20">
        <f>IFERROR(VLOOKUP(F1810,Sheet2!$A:$F,5,0),"")</f>
        <v>948.3</v>
      </c>
      <c r="R1810" s="20">
        <f>IFERROR(VLOOKUP(F1810,Sheet2!$A:$F,6,0),"")</f>
        <v>1030.25</v>
      </c>
      <c r="S1810" s="48">
        <f t="shared" si="367"/>
        <v>367772</v>
      </c>
      <c r="T1810" s="48">
        <f t="shared" si="368"/>
        <v>0</v>
      </c>
      <c r="U1810" s="48">
        <f t="shared" si="369"/>
        <v>0</v>
      </c>
      <c r="V1810" s="48">
        <f t="shared" si="370"/>
        <v>367772</v>
      </c>
      <c r="W1810" s="48">
        <f t="shared" si="371"/>
        <v>192600</v>
      </c>
      <c r="X1810" s="48">
        <f t="shared" si="372"/>
        <v>2700</v>
      </c>
      <c r="Y1810" s="48">
        <f t="shared" si="373"/>
        <v>5630.72</v>
      </c>
      <c r="Z1810" s="48">
        <f t="shared" si="374"/>
        <v>563.072</v>
      </c>
      <c r="AA1810" s="48">
        <f t="shared" si="375"/>
        <v>5692.6579200000006</v>
      </c>
      <c r="AB1810" s="42">
        <f t="shared" si="376"/>
        <v>574958.44992000004</v>
      </c>
    </row>
    <row r="1811" spans="1:28" x14ac:dyDescent="0.25">
      <c r="A1811" s="41">
        <v>45440</v>
      </c>
      <c r="B1811" s="44" t="str">
        <f t="shared" si="365"/>
        <v>May</v>
      </c>
      <c r="C1811" s="16" t="s">
        <v>53</v>
      </c>
      <c r="D1811" s="16"/>
      <c r="E1811" s="16" t="s">
        <v>141</v>
      </c>
      <c r="F1811" s="16" t="s">
        <v>219</v>
      </c>
      <c r="G1811" s="20" t="str">
        <f>IFERROR(VLOOKUP(F1811,Sheet2!A:F,2,0),"")</f>
        <v>Club Whiskey</v>
      </c>
      <c r="H1811" s="44">
        <f>IFERROR(VLOOKUP(F1811,Sheet2!A:G,7,0),"")</f>
        <v>65</v>
      </c>
      <c r="I1811" s="56">
        <f t="shared" si="377"/>
        <v>585</v>
      </c>
      <c r="J1811" s="17">
        <v>172</v>
      </c>
      <c r="K1811" s="21">
        <v>0</v>
      </c>
      <c r="L1811" s="21">
        <v>100</v>
      </c>
      <c r="M1811" s="21">
        <v>0</v>
      </c>
      <c r="N1811" s="19">
        <f t="shared" si="366"/>
        <v>100</v>
      </c>
      <c r="O1811" s="20">
        <v>1</v>
      </c>
      <c r="P1811" s="20">
        <f>IFERROR(VLOOKUP(F1811,Sheet2!$A:$F,4,0),"")</f>
        <v>1160.02</v>
      </c>
      <c r="Q1811" s="20">
        <f>IFERROR(VLOOKUP(F1811,Sheet2!$A:$F,5,0),"")</f>
        <v>1188.9000000000001</v>
      </c>
      <c r="R1811" s="20">
        <f>IFERROR(VLOOKUP(F1811,Sheet2!$A:$F,6,0),"")</f>
        <v>1270.83</v>
      </c>
      <c r="S1811" s="48">
        <f t="shared" si="367"/>
        <v>0</v>
      </c>
      <c r="T1811" s="48">
        <f t="shared" si="368"/>
        <v>118890.00000000001</v>
      </c>
      <c r="U1811" s="48">
        <f t="shared" si="369"/>
        <v>0</v>
      </c>
      <c r="V1811" s="48">
        <f t="shared" si="370"/>
        <v>118890.00000000001</v>
      </c>
      <c r="W1811" s="48">
        <f t="shared" si="371"/>
        <v>62595</v>
      </c>
      <c r="X1811" s="48">
        <f t="shared" si="372"/>
        <v>877.5</v>
      </c>
      <c r="Y1811" s="48">
        <f t="shared" si="373"/>
        <v>1823.625</v>
      </c>
      <c r="Z1811" s="48">
        <f t="shared" si="374"/>
        <v>182.36250000000001</v>
      </c>
      <c r="AA1811" s="48">
        <f t="shared" si="375"/>
        <v>1843.6848749999999</v>
      </c>
      <c r="AB1811" s="42">
        <f t="shared" si="376"/>
        <v>186212.17237499999</v>
      </c>
    </row>
    <row r="1812" spans="1:28" x14ac:dyDescent="0.25">
      <c r="A1812" s="41">
        <v>45440</v>
      </c>
      <c r="B1812" s="44" t="str">
        <f t="shared" si="365"/>
        <v>May</v>
      </c>
      <c r="C1812" s="16" t="s">
        <v>53</v>
      </c>
      <c r="D1812" s="16"/>
      <c r="E1812" s="16" t="s">
        <v>81</v>
      </c>
      <c r="F1812" s="16" t="s">
        <v>219</v>
      </c>
      <c r="G1812" s="20" t="str">
        <f>IFERROR(VLOOKUP(F1812,Sheet2!A:F,2,0),"")</f>
        <v>Club Whiskey</v>
      </c>
      <c r="H1812" s="44">
        <f>IFERROR(VLOOKUP(F1812,Sheet2!A:G,7,0),"")</f>
        <v>65</v>
      </c>
      <c r="I1812" s="56">
        <f t="shared" si="377"/>
        <v>1462.5</v>
      </c>
      <c r="J1812" s="17">
        <v>173</v>
      </c>
      <c r="K1812" s="21">
        <v>0</v>
      </c>
      <c r="L1812" s="21">
        <v>200</v>
      </c>
      <c r="M1812" s="21">
        <v>50</v>
      </c>
      <c r="N1812" s="19">
        <f t="shared" si="366"/>
        <v>250</v>
      </c>
      <c r="O1812" s="20">
        <v>1</v>
      </c>
      <c r="P1812" s="20">
        <f>IFERROR(VLOOKUP(F1812,Sheet2!$A:$F,4,0),"")</f>
        <v>1160.02</v>
      </c>
      <c r="Q1812" s="20">
        <f>IFERROR(VLOOKUP(F1812,Sheet2!$A:$F,5,0),"")</f>
        <v>1188.9000000000001</v>
      </c>
      <c r="R1812" s="20">
        <f>IFERROR(VLOOKUP(F1812,Sheet2!$A:$F,6,0),"")</f>
        <v>1270.83</v>
      </c>
      <c r="S1812" s="48">
        <f t="shared" si="367"/>
        <v>0</v>
      </c>
      <c r="T1812" s="48">
        <f t="shared" si="368"/>
        <v>237780.00000000003</v>
      </c>
      <c r="U1812" s="48">
        <f t="shared" si="369"/>
        <v>63541.5</v>
      </c>
      <c r="V1812" s="48">
        <f t="shared" si="370"/>
        <v>301321.5</v>
      </c>
      <c r="W1812" s="48">
        <f t="shared" si="371"/>
        <v>156487.5</v>
      </c>
      <c r="X1812" s="48">
        <f t="shared" si="372"/>
        <v>2193.75</v>
      </c>
      <c r="Y1812" s="48">
        <f t="shared" si="373"/>
        <v>4600.0275000000001</v>
      </c>
      <c r="Z1812" s="48">
        <f t="shared" si="374"/>
        <v>460.00275000000005</v>
      </c>
      <c r="AA1812" s="48">
        <f t="shared" si="375"/>
        <v>4650.6278025000001</v>
      </c>
      <c r="AB1812" s="42">
        <f t="shared" si="376"/>
        <v>469713.40805249999</v>
      </c>
    </row>
    <row r="1813" spans="1:28" x14ac:dyDescent="0.25">
      <c r="A1813" s="41">
        <v>45440</v>
      </c>
      <c r="B1813" s="44" t="str">
        <f t="shared" si="365"/>
        <v>May</v>
      </c>
      <c r="C1813" s="16" t="s">
        <v>53</v>
      </c>
      <c r="D1813" s="16"/>
      <c r="E1813" s="16" t="s">
        <v>55</v>
      </c>
      <c r="F1813" s="16" t="s">
        <v>219</v>
      </c>
      <c r="G1813" s="20" t="str">
        <f>IFERROR(VLOOKUP(F1813,Sheet2!A:F,2,0),"")</f>
        <v>Club Whiskey</v>
      </c>
      <c r="H1813" s="44">
        <f>IFERROR(VLOOKUP(F1813,Sheet2!A:G,7,0),"")</f>
        <v>65</v>
      </c>
      <c r="I1813" s="56">
        <f t="shared" si="377"/>
        <v>2193.75</v>
      </c>
      <c r="J1813" s="17">
        <v>174</v>
      </c>
      <c r="K1813" s="21">
        <v>175</v>
      </c>
      <c r="L1813" s="21">
        <v>50</v>
      </c>
      <c r="M1813" s="21">
        <v>150</v>
      </c>
      <c r="N1813" s="19">
        <f t="shared" si="366"/>
        <v>375</v>
      </c>
      <c r="O1813" s="20">
        <v>1</v>
      </c>
      <c r="P1813" s="20">
        <f>IFERROR(VLOOKUP(F1813,Sheet2!$A:$F,4,0),"")</f>
        <v>1160.02</v>
      </c>
      <c r="Q1813" s="20">
        <f>IFERROR(VLOOKUP(F1813,Sheet2!$A:$F,5,0),"")</f>
        <v>1188.9000000000001</v>
      </c>
      <c r="R1813" s="20">
        <f>IFERROR(VLOOKUP(F1813,Sheet2!$A:$F,6,0),"")</f>
        <v>1270.83</v>
      </c>
      <c r="S1813" s="48">
        <f t="shared" si="367"/>
        <v>203003.5</v>
      </c>
      <c r="T1813" s="48">
        <f t="shared" si="368"/>
        <v>59445.000000000007</v>
      </c>
      <c r="U1813" s="48">
        <f t="shared" si="369"/>
        <v>190624.5</v>
      </c>
      <c r="V1813" s="48">
        <f t="shared" si="370"/>
        <v>453073</v>
      </c>
      <c r="W1813" s="48">
        <f t="shared" si="371"/>
        <v>234731.25</v>
      </c>
      <c r="X1813" s="48">
        <f t="shared" si="372"/>
        <v>3290.625</v>
      </c>
      <c r="Y1813" s="48">
        <f t="shared" si="373"/>
        <v>6910.9487500000005</v>
      </c>
      <c r="Z1813" s="48">
        <f t="shared" si="374"/>
        <v>691.09487500000012</v>
      </c>
      <c r="AA1813" s="48">
        <f t="shared" si="375"/>
        <v>6986.9691862499994</v>
      </c>
      <c r="AB1813" s="42">
        <f t="shared" si="376"/>
        <v>705683.88781124994</v>
      </c>
    </row>
    <row r="1814" spans="1:28" x14ac:dyDescent="0.25">
      <c r="A1814" s="41">
        <v>45440</v>
      </c>
      <c r="B1814" s="44" t="str">
        <f t="shared" si="365"/>
        <v>May</v>
      </c>
      <c r="C1814" s="16" t="s">
        <v>53</v>
      </c>
      <c r="D1814" s="16"/>
      <c r="E1814" s="16" t="s">
        <v>55</v>
      </c>
      <c r="F1814" s="16" t="s">
        <v>218</v>
      </c>
      <c r="G1814" s="20" t="str">
        <f>IFERROR(VLOOKUP(F1814,Sheet2!A:F,2,0),"")</f>
        <v>Club Rum</v>
      </c>
      <c r="H1814" s="44">
        <f>IFERROR(VLOOKUP(F1814,Sheet2!A:G,7,0),"")</f>
        <v>65</v>
      </c>
      <c r="I1814" s="56">
        <f t="shared" si="377"/>
        <v>1082.25</v>
      </c>
      <c r="J1814" s="17">
        <v>174</v>
      </c>
      <c r="K1814" s="21">
        <v>60</v>
      </c>
      <c r="L1814" s="21">
        <v>50</v>
      </c>
      <c r="M1814" s="21">
        <v>75</v>
      </c>
      <c r="N1814" s="19">
        <f t="shared" si="366"/>
        <v>185</v>
      </c>
      <c r="O1814" s="20">
        <v>1</v>
      </c>
      <c r="P1814" s="20">
        <f>IFERROR(VLOOKUP(F1814,Sheet2!$A:$F,4,0),"")</f>
        <v>1161.27</v>
      </c>
      <c r="Q1814" s="20">
        <f>IFERROR(VLOOKUP(F1814,Sheet2!$A:$F,5,0),"")</f>
        <v>1190.1300000000001</v>
      </c>
      <c r="R1814" s="20">
        <f>IFERROR(VLOOKUP(F1814,Sheet2!$A:$F,6,0),"")</f>
        <v>1272.08</v>
      </c>
      <c r="S1814" s="48">
        <f t="shared" si="367"/>
        <v>69676.2</v>
      </c>
      <c r="T1814" s="48">
        <f t="shared" si="368"/>
        <v>59506.500000000007</v>
      </c>
      <c r="U1814" s="48">
        <f t="shared" si="369"/>
        <v>95406</v>
      </c>
      <c r="V1814" s="48">
        <f t="shared" si="370"/>
        <v>224588.7</v>
      </c>
      <c r="W1814" s="48">
        <f t="shared" si="371"/>
        <v>115800.75</v>
      </c>
      <c r="X1814" s="48">
        <f t="shared" si="372"/>
        <v>1623.375</v>
      </c>
      <c r="Y1814" s="48">
        <f t="shared" si="373"/>
        <v>3420.1282500000002</v>
      </c>
      <c r="Z1814" s="48">
        <f t="shared" si="374"/>
        <v>342.01282500000002</v>
      </c>
      <c r="AA1814" s="48">
        <f t="shared" si="375"/>
        <v>3457.7496607500002</v>
      </c>
      <c r="AB1814" s="42">
        <f t="shared" si="376"/>
        <v>349232.71573574998</v>
      </c>
    </row>
    <row r="1815" spans="1:28" x14ac:dyDescent="0.25">
      <c r="A1815" s="41">
        <v>45440</v>
      </c>
      <c r="B1815" s="44" t="str">
        <f t="shared" si="365"/>
        <v>May</v>
      </c>
      <c r="C1815" s="16" t="s">
        <v>53</v>
      </c>
      <c r="D1815" s="16"/>
      <c r="E1815" s="16" t="s">
        <v>55</v>
      </c>
      <c r="F1815" s="16" t="s">
        <v>222</v>
      </c>
      <c r="G1815" s="20" t="str">
        <f>IFERROR(VLOOKUP(F1815,Sheet2!A:F,2,0),"")</f>
        <v>Khasa Santra</v>
      </c>
      <c r="H1815" s="44">
        <f>IFERROR(VLOOKUP(F1815,Sheet2!A:G,7,0),"")</f>
        <v>50</v>
      </c>
      <c r="I1815" s="56">
        <f t="shared" si="377"/>
        <v>180</v>
      </c>
      <c r="J1815" s="17">
        <v>174</v>
      </c>
      <c r="K1815" s="21">
        <v>0</v>
      </c>
      <c r="L1815" s="21">
        <v>0</v>
      </c>
      <c r="M1815" s="21">
        <v>40</v>
      </c>
      <c r="N1815" s="19">
        <f t="shared" si="366"/>
        <v>40</v>
      </c>
      <c r="O1815" s="20">
        <v>1</v>
      </c>
      <c r="P1815" s="20">
        <f>IFERROR(VLOOKUP(F1815,Sheet2!$A:$F,4,0),"")</f>
        <v>919.43</v>
      </c>
      <c r="Q1815" s="20">
        <f>IFERROR(VLOOKUP(F1815,Sheet2!$A:$F,5,0),"")</f>
        <v>948.3</v>
      </c>
      <c r="R1815" s="20">
        <f>IFERROR(VLOOKUP(F1815,Sheet2!$A:$F,6,0),"")</f>
        <v>1030.25</v>
      </c>
      <c r="S1815" s="48">
        <f t="shared" si="367"/>
        <v>0</v>
      </c>
      <c r="T1815" s="48">
        <f t="shared" si="368"/>
        <v>0</v>
      </c>
      <c r="U1815" s="48">
        <f t="shared" si="369"/>
        <v>41210</v>
      </c>
      <c r="V1815" s="48">
        <f t="shared" si="370"/>
        <v>41210</v>
      </c>
      <c r="W1815" s="48">
        <f t="shared" si="371"/>
        <v>19260</v>
      </c>
      <c r="X1815" s="48">
        <f t="shared" si="372"/>
        <v>270</v>
      </c>
      <c r="Y1815" s="48">
        <f t="shared" si="373"/>
        <v>607.4</v>
      </c>
      <c r="Z1815" s="48">
        <f t="shared" si="374"/>
        <v>60.74</v>
      </c>
      <c r="AA1815" s="48">
        <f t="shared" si="375"/>
        <v>614.08140000000003</v>
      </c>
      <c r="AB1815" s="42">
        <f t="shared" si="376"/>
        <v>62022.221400000002</v>
      </c>
    </row>
    <row r="1816" spans="1:28" x14ac:dyDescent="0.25">
      <c r="A1816" s="41">
        <v>45440</v>
      </c>
      <c r="B1816" s="44" t="str">
        <f t="shared" si="365"/>
        <v>May</v>
      </c>
      <c r="C1816" s="16" t="s">
        <v>53</v>
      </c>
      <c r="D1816" s="16"/>
      <c r="E1816" s="16" t="s">
        <v>82</v>
      </c>
      <c r="F1816" s="16" t="s">
        <v>219</v>
      </c>
      <c r="G1816" s="20" t="str">
        <f>IFERROR(VLOOKUP(F1816,Sheet2!A:F,2,0),"")</f>
        <v>Club Whiskey</v>
      </c>
      <c r="H1816" s="44">
        <f>IFERROR(VLOOKUP(F1816,Sheet2!A:G,7,0),"")</f>
        <v>65</v>
      </c>
      <c r="I1816" s="56">
        <f t="shared" si="377"/>
        <v>2632.5</v>
      </c>
      <c r="J1816" s="17">
        <v>175</v>
      </c>
      <c r="K1816" s="21">
        <v>350</v>
      </c>
      <c r="L1816" s="21">
        <v>100</v>
      </c>
      <c r="M1816" s="21">
        <v>0</v>
      </c>
      <c r="N1816" s="19">
        <f t="shared" si="366"/>
        <v>450</v>
      </c>
      <c r="O1816" s="20">
        <v>1</v>
      </c>
      <c r="P1816" s="20">
        <f>IFERROR(VLOOKUP(F1816,Sheet2!$A:$F,4,0),"")</f>
        <v>1160.02</v>
      </c>
      <c r="Q1816" s="20">
        <f>IFERROR(VLOOKUP(F1816,Sheet2!$A:$F,5,0),"")</f>
        <v>1188.9000000000001</v>
      </c>
      <c r="R1816" s="20">
        <f>IFERROR(VLOOKUP(F1816,Sheet2!$A:$F,6,0),"")</f>
        <v>1270.83</v>
      </c>
      <c r="S1816" s="48">
        <f t="shared" si="367"/>
        <v>406007</v>
      </c>
      <c r="T1816" s="48">
        <f t="shared" si="368"/>
        <v>118890.00000000001</v>
      </c>
      <c r="U1816" s="48">
        <f t="shared" si="369"/>
        <v>0</v>
      </c>
      <c r="V1816" s="48">
        <f t="shared" si="370"/>
        <v>524897</v>
      </c>
      <c r="W1816" s="48">
        <f t="shared" si="371"/>
        <v>281677.5</v>
      </c>
      <c r="X1816" s="48">
        <f t="shared" si="372"/>
        <v>3948.75</v>
      </c>
      <c r="Y1816" s="48">
        <f t="shared" si="373"/>
        <v>8105.2325000000001</v>
      </c>
      <c r="Z1816" s="48">
        <f t="shared" si="374"/>
        <v>810.52325000000008</v>
      </c>
      <c r="AA1816" s="48">
        <f t="shared" si="375"/>
        <v>8194.3900575000007</v>
      </c>
      <c r="AB1816" s="42">
        <f t="shared" si="376"/>
        <v>827633.3958075</v>
      </c>
    </row>
    <row r="1817" spans="1:28" x14ac:dyDescent="0.25">
      <c r="A1817" s="41">
        <v>45440</v>
      </c>
      <c r="B1817" s="44" t="str">
        <f t="shared" si="365"/>
        <v>May</v>
      </c>
      <c r="C1817" s="16" t="s">
        <v>53</v>
      </c>
      <c r="D1817" s="16"/>
      <c r="E1817" s="16" t="s">
        <v>93</v>
      </c>
      <c r="F1817" s="16" t="s">
        <v>219</v>
      </c>
      <c r="G1817" s="20" t="str">
        <f>IFERROR(VLOOKUP(F1817,Sheet2!A:F,2,0),"")</f>
        <v>Club Whiskey</v>
      </c>
      <c r="H1817" s="44">
        <f>IFERROR(VLOOKUP(F1817,Sheet2!A:G,7,0),"")</f>
        <v>65</v>
      </c>
      <c r="I1817" s="56">
        <f t="shared" si="377"/>
        <v>7020</v>
      </c>
      <c r="J1817" s="17">
        <v>176</v>
      </c>
      <c r="K1817" s="21">
        <v>900</v>
      </c>
      <c r="L1817" s="21">
        <v>150</v>
      </c>
      <c r="M1817" s="21">
        <v>150</v>
      </c>
      <c r="N1817" s="19">
        <f t="shared" si="366"/>
        <v>1200</v>
      </c>
      <c r="O1817" s="20">
        <v>1</v>
      </c>
      <c r="P1817" s="20">
        <f>IFERROR(VLOOKUP(F1817,Sheet2!$A:$F,4,0),"")</f>
        <v>1160.02</v>
      </c>
      <c r="Q1817" s="20">
        <f>IFERROR(VLOOKUP(F1817,Sheet2!$A:$F,5,0),"")</f>
        <v>1188.9000000000001</v>
      </c>
      <c r="R1817" s="20">
        <f>IFERROR(VLOOKUP(F1817,Sheet2!$A:$F,6,0),"")</f>
        <v>1270.83</v>
      </c>
      <c r="S1817" s="48">
        <f t="shared" si="367"/>
        <v>1044018</v>
      </c>
      <c r="T1817" s="48">
        <f t="shared" si="368"/>
        <v>178335</v>
      </c>
      <c r="U1817" s="48">
        <f t="shared" si="369"/>
        <v>190624.5</v>
      </c>
      <c r="V1817" s="48">
        <f t="shared" si="370"/>
        <v>1412977.5</v>
      </c>
      <c r="W1817" s="48">
        <f t="shared" si="371"/>
        <v>751140</v>
      </c>
      <c r="X1817" s="48">
        <f t="shared" si="372"/>
        <v>10530</v>
      </c>
      <c r="Y1817" s="48">
        <f t="shared" si="373"/>
        <v>21746.475000000002</v>
      </c>
      <c r="Z1817" s="48">
        <f t="shared" si="374"/>
        <v>2174.6475000000005</v>
      </c>
      <c r="AA1817" s="48">
        <f t="shared" si="375"/>
        <v>21985.686225000001</v>
      </c>
      <c r="AB1817" s="42">
        <f t="shared" si="376"/>
        <v>2220554.3087249999</v>
      </c>
    </row>
    <row r="1818" spans="1:28" x14ac:dyDescent="0.25">
      <c r="A1818" s="41">
        <v>45440</v>
      </c>
      <c r="B1818" s="44" t="str">
        <f t="shared" si="365"/>
        <v>May</v>
      </c>
      <c r="C1818" s="16" t="s">
        <v>53</v>
      </c>
      <c r="D1818" s="16"/>
      <c r="E1818" s="16" t="s">
        <v>153</v>
      </c>
      <c r="F1818" s="16" t="s">
        <v>219</v>
      </c>
      <c r="G1818" s="20" t="str">
        <f>IFERROR(VLOOKUP(F1818,Sheet2!A:F,2,0),"")</f>
        <v>Club Whiskey</v>
      </c>
      <c r="H1818" s="44">
        <f>IFERROR(VLOOKUP(F1818,Sheet2!A:G,7,0),"")</f>
        <v>65</v>
      </c>
      <c r="I1818" s="56">
        <f t="shared" si="377"/>
        <v>1205.0999999999999</v>
      </c>
      <c r="J1818" s="17">
        <v>177</v>
      </c>
      <c r="K1818" s="21">
        <v>0</v>
      </c>
      <c r="L1818" s="21">
        <v>100</v>
      </c>
      <c r="M1818" s="21">
        <v>106</v>
      </c>
      <c r="N1818" s="19">
        <f t="shared" si="366"/>
        <v>206</v>
      </c>
      <c r="O1818" s="20">
        <v>1</v>
      </c>
      <c r="P1818" s="20">
        <f>IFERROR(VLOOKUP(F1818,Sheet2!$A:$F,4,0),"")</f>
        <v>1160.02</v>
      </c>
      <c r="Q1818" s="20">
        <f>IFERROR(VLOOKUP(F1818,Sheet2!$A:$F,5,0),"")</f>
        <v>1188.9000000000001</v>
      </c>
      <c r="R1818" s="20">
        <f>IFERROR(VLOOKUP(F1818,Sheet2!$A:$F,6,0),"")</f>
        <v>1270.83</v>
      </c>
      <c r="S1818" s="48">
        <f t="shared" si="367"/>
        <v>0</v>
      </c>
      <c r="T1818" s="48">
        <f t="shared" si="368"/>
        <v>118890.00000000001</v>
      </c>
      <c r="U1818" s="48">
        <f t="shared" si="369"/>
        <v>134707.97999999998</v>
      </c>
      <c r="V1818" s="48">
        <f t="shared" si="370"/>
        <v>253597.97999999998</v>
      </c>
      <c r="W1818" s="48">
        <f t="shared" si="371"/>
        <v>128945.7</v>
      </c>
      <c r="X1818" s="48">
        <f t="shared" si="372"/>
        <v>1807.6499999999999</v>
      </c>
      <c r="Y1818" s="48">
        <f t="shared" si="373"/>
        <v>3843.5133000000001</v>
      </c>
      <c r="Z1818" s="48">
        <f t="shared" si="374"/>
        <v>384.35133000000002</v>
      </c>
      <c r="AA1818" s="48">
        <f t="shared" si="375"/>
        <v>3885.7919462999998</v>
      </c>
      <c r="AB1818" s="42">
        <f t="shared" si="376"/>
        <v>392464.9865763</v>
      </c>
    </row>
    <row r="1819" spans="1:28" x14ac:dyDescent="0.25">
      <c r="A1819" s="41">
        <v>45440</v>
      </c>
      <c r="B1819" s="44" t="str">
        <f t="shared" si="365"/>
        <v>May</v>
      </c>
      <c r="C1819" s="16" t="s">
        <v>53</v>
      </c>
      <c r="D1819" s="16"/>
      <c r="E1819" s="16" t="s">
        <v>153</v>
      </c>
      <c r="F1819" s="16" t="s">
        <v>213</v>
      </c>
      <c r="G1819" s="20" t="str">
        <f>IFERROR(VLOOKUP(F1819,Sheet2!A:F,2,0),"")</f>
        <v>Malwa</v>
      </c>
      <c r="H1819" s="44">
        <f>IFERROR(VLOOKUP(F1819,Sheet2!A:G,7,0),"")</f>
        <v>50</v>
      </c>
      <c r="I1819" s="56">
        <f t="shared" si="377"/>
        <v>517.5</v>
      </c>
      <c r="J1819" s="17">
        <v>177</v>
      </c>
      <c r="K1819" s="21">
        <v>65</v>
      </c>
      <c r="L1819" s="21">
        <v>25</v>
      </c>
      <c r="M1819" s="21">
        <v>25</v>
      </c>
      <c r="N1819" s="19">
        <f t="shared" si="366"/>
        <v>115</v>
      </c>
      <c r="O1819" s="20">
        <v>1</v>
      </c>
      <c r="P1819" s="20">
        <f>IFERROR(VLOOKUP(F1819,Sheet2!$A:$F,4,0),"")</f>
        <v>919.43</v>
      </c>
      <c r="Q1819" s="20">
        <f>IFERROR(VLOOKUP(F1819,Sheet2!$A:$F,5,0),"")</f>
        <v>948.3</v>
      </c>
      <c r="R1819" s="20">
        <f>IFERROR(VLOOKUP(F1819,Sheet2!$A:$F,6,0),"")</f>
        <v>1030.25</v>
      </c>
      <c r="S1819" s="48">
        <f t="shared" si="367"/>
        <v>59762.95</v>
      </c>
      <c r="T1819" s="48">
        <f t="shared" si="368"/>
        <v>23707.5</v>
      </c>
      <c r="U1819" s="48">
        <f t="shared" si="369"/>
        <v>25756.25</v>
      </c>
      <c r="V1819" s="48">
        <f t="shared" si="370"/>
        <v>109226.7</v>
      </c>
      <c r="W1819" s="48">
        <f t="shared" si="371"/>
        <v>55372.5</v>
      </c>
      <c r="X1819" s="48">
        <f t="shared" si="372"/>
        <v>776.25</v>
      </c>
      <c r="Y1819" s="48">
        <f t="shared" si="373"/>
        <v>1653.7545000000002</v>
      </c>
      <c r="Z1819" s="48">
        <f t="shared" si="374"/>
        <v>165.37545000000003</v>
      </c>
      <c r="AA1819" s="48">
        <f t="shared" si="375"/>
        <v>1671.9457995000002</v>
      </c>
      <c r="AB1819" s="42">
        <f t="shared" si="376"/>
        <v>168866.52574950003</v>
      </c>
    </row>
    <row r="1820" spans="1:28" x14ac:dyDescent="0.25">
      <c r="A1820" s="41">
        <v>45440</v>
      </c>
      <c r="B1820" s="44" t="str">
        <f t="shared" si="365"/>
        <v>May</v>
      </c>
      <c r="C1820" s="16" t="s">
        <v>26</v>
      </c>
      <c r="D1820" s="16"/>
      <c r="E1820" s="16" t="s">
        <v>85</v>
      </c>
      <c r="F1820" s="16" t="s">
        <v>213</v>
      </c>
      <c r="G1820" s="20" t="str">
        <f>IFERROR(VLOOKUP(F1820,Sheet2!A:F,2,0),"")</f>
        <v>Malwa</v>
      </c>
      <c r="H1820" s="44">
        <f>IFERROR(VLOOKUP(F1820,Sheet2!A:G,7,0),"")</f>
        <v>50</v>
      </c>
      <c r="I1820" s="56">
        <f t="shared" si="377"/>
        <v>3600</v>
      </c>
      <c r="J1820" s="17">
        <v>201</v>
      </c>
      <c r="K1820" s="21">
        <v>200</v>
      </c>
      <c r="L1820" s="21">
        <v>200</v>
      </c>
      <c r="M1820" s="21">
        <v>400</v>
      </c>
      <c r="N1820" s="19">
        <f t="shared" si="366"/>
        <v>800</v>
      </c>
      <c r="O1820" s="20">
        <v>1</v>
      </c>
      <c r="P1820" s="20">
        <f>IFERROR(VLOOKUP(F1820,Sheet2!$A:$F,4,0),"")</f>
        <v>919.43</v>
      </c>
      <c r="Q1820" s="20">
        <f>IFERROR(VLOOKUP(F1820,Sheet2!$A:$F,5,0),"")</f>
        <v>948.3</v>
      </c>
      <c r="R1820" s="20">
        <f>IFERROR(VLOOKUP(F1820,Sheet2!$A:$F,6,0),"")</f>
        <v>1030.25</v>
      </c>
      <c r="S1820" s="48">
        <f t="shared" si="367"/>
        <v>183886</v>
      </c>
      <c r="T1820" s="48">
        <f t="shared" si="368"/>
        <v>189660</v>
      </c>
      <c r="U1820" s="48">
        <f t="shared" si="369"/>
        <v>412100</v>
      </c>
      <c r="V1820" s="48">
        <f t="shared" si="370"/>
        <v>785646</v>
      </c>
      <c r="W1820" s="48">
        <f t="shared" si="371"/>
        <v>385200</v>
      </c>
      <c r="X1820" s="48">
        <f t="shared" si="372"/>
        <v>5400</v>
      </c>
      <c r="Y1820" s="48">
        <f t="shared" si="373"/>
        <v>11762.460000000001</v>
      </c>
      <c r="Z1820" s="48">
        <f t="shared" si="374"/>
        <v>1176.2460000000001</v>
      </c>
      <c r="AA1820" s="48">
        <f t="shared" si="375"/>
        <v>11891.84706</v>
      </c>
      <c r="AB1820" s="42">
        <f t="shared" si="376"/>
        <v>1201076.5530600001</v>
      </c>
    </row>
    <row r="1821" spans="1:28" x14ac:dyDescent="0.25">
      <c r="A1821" s="41">
        <v>45440</v>
      </c>
      <c r="B1821" s="44" t="str">
        <f t="shared" si="365"/>
        <v>May</v>
      </c>
      <c r="C1821" s="16" t="s">
        <v>26</v>
      </c>
      <c r="D1821" s="16"/>
      <c r="E1821" s="16" t="s">
        <v>134</v>
      </c>
      <c r="F1821" s="16" t="s">
        <v>216</v>
      </c>
      <c r="G1821" s="20" t="str">
        <f>IFERROR(VLOOKUP(F1821,Sheet2!A:F,2,0),"")</f>
        <v>Jugni Saunfi</v>
      </c>
      <c r="H1821" s="44">
        <f>IFERROR(VLOOKUP(F1821,Sheet2!A:G,7,0),"")</f>
        <v>50</v>
      </c>
      <c r="I1821" s="56">
        <f t="shared" si="377"/>
        <v>3600</v>
      </c>
      <c r="J1821" s="17">
        <v>202</v>
      </c>
      <c r="K1821" s="21">
        <v>800</v>
      </c>
      <c r="L1821" s="21">
        <v>0</v>
      </c>
      <c r="M1821" s="21">
        <v>0</v>
      </c>
      <c r="N1821" s="19">
        <f t="shared" si="366"/>
        <v>800</v>
      </c>
      <c r="O1821" s="20">
        <v>1</v>
      </c>
      <c r="P1821" s="20">
        <f>IFERROR(VLOOKUP(F1821,Sheet2!$A:$F,4,0),"")</f>
        <v>919.43</v>
      </c>
      <c r="Q1821" s="20">
        <f>IFERROR(VLOOKUP(F1821,Sheet2!$A:$F,5,0),"")</f>
        <v>948.3</v>
      </c>
      <c r="R1821" s="20">
        <f>IFERROR(VLOOKUP(F1821,Sheet2!$A:$F,6,0),"")</f>
        <v>1030.25</v>
      </c>
      <c r="S1821" s="48">
        <f t="shared" si="367"/>
        <v>735544</v>
      </c>
      <c r="T1821" s="48">
        <f t="shared" si="368"/>
        <v>0</v>
      </c>
      <c r="U1821" s="48">
        <f t="shared" si="369"/>
        <v>0</v>
      </c>
      <c r="V1821" s="48">
        <f t="shared" si="370"/>
        <v>735544</v>
      </c>
      <c r="W1821" s="48">
        <f t="shared" si="371"/>
        <v>385200</v>
      </c>
      <c r="X1821" s="48">
        <f t="shared" si="372"/>
        <v>5400</v>
      </c>
      <c r="Y1821" s="48">
        <f t="shared" si="373"/>
        <v>11261.44</v>
      </c>
      <c r="Z1821" s="48">
        <f t="shared" si="374"/>
        <v>1126.144</v>
      </c>
      <c r="AA1821" s="48">
        <f t="shared" si="375"/>
        <v>11385.315840000001</v>
      </c>
      <c r="AB1821" s="42">
        <f t="shared" si="376"/>
        <v>1149916.8998400001</v>
      </c>
    </row>
    <row r="1822" spans="1:28" x14ac:dyDescent="0.25">
      <c r="A1822" s="41">
        <v>45440</v>
      </c>
      <c r="B1822" s="44" t="str">
        <f t="shared" si="365"/>
        <v>May</v>
      </c>
      <c r="C1822" s="16" t="s">
        <v>26</v>
      </c>
      <c r="D1822" s="16"/>
      <c r="E1822" s="16" t="s">
        <v>85</v>
      </c>
      <c r="F1822" s="16" t="s">
        <v>216</v>
      </c>
      <c r="G1822" s="20" t="str">
        <f>IFERROR(VLOOKUP(F1822,Sheet2!A:F,2,0),"")</f>
        <v>Jugni Saunfi</v>
      </c>
      <c r="H1822" s="44">
        <f>IFERROR(VLOOKUP(F1822,Sheet2!A:G,7,0),"")</f>
        <v>50</v>
      </c>
      <c r="I1822" s="56">
        <f t="shared" si="377"/>
        <v>2700</v>
      </c>
      <c r="J1822" s="17">
        <v>203</v>
      </c>
      <c r="K1822" s="21">
        <v>0</v>
      </c>
      <c r="L1822" s="21">
        <v>300</v>
      </c>
      <c r="M1822" s="21">
        <v>300</v>
      </c>
      <c r="N1822" s="19">
        <f t="shared" si="366"/>
        <v>600</v>
      </c>
      <c r="O1822" s="20">
        <v>1</v>
      </c>
      <c r="P1822" s="20">
        <f>IFERROR(VLOOKUP(F1822,Sheet2!$A:$F,4,0),"")</f>
        <v>919.43</v>
      </c>
      <c r="Q1822" s="20">
        <f>IFERROR(VLOOKUP(F1822,Sheet2!$A:$F,5,0),"")</f>
        <v>948.3</v>
      </c>
      <c r="R1822" s="20">
        <f>IFERROR(VLOOKUP(F1822,Sheet2!$A:$F,6,0),"")</f>
        <v>1030.25</v>
      </c>
      <c r="S1822" s="48">
        <f t="shared" si="367"/>
        <v>0</v>
      </c>
      <c r="T1822" s="48">
        <f t="shared" si="368"/>
        <v>284490</v>
      </c>
      <c r="U1822" s="48">
        <f t="shared" si="369"/>
        <v>309075</v>
      </c>
      <c r="V1822" s="48">
        <f t="shared" si="370"/>
        <v>593565</v>
      </c>
      <c r="W1822" s="48">
        <f t="shared" si="371"/>
        <v>288900</v>
      </c>
      <c r="X1822" s="48">
        <f t="shared" si="372"/>
        <v>4050</v>
      </c>
      <c r="Y1822" s="48">
        <f t="shared" si="373"/>
        <v>8865.15</v>
      </c>
      <c r="Z1822" s="48">
        <f t="shared" si="374"/>
        <v>886.51499999999999</v>
      </c>
      <c r="AA1822" s="48">
        <f t="shared" si="375"/>
        <v>8962.666650000001</v>
      </c>
      <c r="AB1822" s="42">
        <f t="shared" si="376"/>
        <v>905229.33165000007</v>
      </c>
    </row>
    <row r="1823" spans="1:28" x14ac:dyDescent="0.25">
      <c r="A1823" s="41">
        <v>45440</v>
      </c>
      <c r="B1823" s="44" t="str">
        <f t="shared" si="365"/>
        <v>May</v>
      </c>
      <c r="C1823" s="16" t="s">
        <v>26</v>
      </c>
      <c r="D1823" s="16"/>
      <c r="E1823" s="16" t="s">
        <v>134</v>
      </c>
      <c r="F1823" s="16" t="s">
        <v>216</v>
      </c>
      <c r="G1823" s="20" t="str">
        <f>IFERROR(VLOOKUP(F1823,Sheet2!A:F,2,0),"")</f>
        <v>Jugni Saunfi</v>
      </c>
      <c r="H1823" s="44">
        <f>IFERROR(VLOOKUP(F1823,Sheet2!A:G,7,0),"")</f>
        <v>50</v>
      </c>
      <c r="I1823" s="56">
        <f t="shared" si="377"/>
        <v>2700</v>
      </c>
      <c r="J1823" s="17">
        <v>204</v>
      </c>
      <c r="K1823" s="21">
        <v>0</v>
      </c>
      <c r="L1823" s="21">
        <v>400</v>
      </c>
      <c r="M1823" s="21">
        <v>200</v>
      </c>
      <c r="N1823" s="19">
        <f t="shared" si="366"/>
        <v>600</v>
      </c>
      <c r="O1823" s="20">
        <v>1</v>
      </c>
      <c r="P1823" s="20">
        <f>IFERROR(VLOOKUP(F1823,Sheet2!$A:$F,4,0),"")</f>
        <v>919.43</v>
      </c>
      <c r="Q1823" s="20">
        <f>IFERROR(VLOOKUP(F1823,Sheet2!$A:$F,5,0),"")</f>
        <v>948.3</v>
      </c>
      <c r="R1823" s="20">
        <f>IFERROR(VLOOKUP(F1823,Sheet2!$A:$F,6,0),"")</f>
        <v>1030.25</v>
      </c>
      <c r="S1823" s="48">
        <f t="shared" si="367"/>
        <v>0</v>
      </c>
      <c r="T1823" s="48">
        <f t="shared" si="368"/>
        <v>379320</v>
      </c>
      <c r="U1823" s="48">
        <f t="shared" si="369"/>
        <v>206050</v>
      </c>
      <c r="V1823" s="48">
        <f t="shared" si="370"/>
        <v>585370</v>
      </c>
      <c r="W1823" s="48">
        <f t="shared" si="371"/>
        <v>288900</v>
      </c>
      <c r="X1823" s="48">
        <f t="shared" si="372"/>
        <v>4050</v>
      </c>
      <c r="Y1823" s="48">
        <f t="shared" si="373"/>
        <v>8783.2000000000007</v>
      </c>
      <c r="Z1823" s="48">
        <f t="shared" si="374"/>
        <v>878.32000000000016</v>
      </c>
      <c r="AA1823" s="48">
        <f t="shared" si="375"/>
        <v>8879.8151999999991</v>
      </c>
      <c r="AB1823" s="42">
        <f t="shared" si="376"/>
        <v>896861.33519999986</v>
      </c>
    </row>
    <row r="1824" spans="1:28" x14ac:dyDescent="0.25">
      <c r="A1824" s="41">
        <v>45440</v>
      </c>
      <c r="B1824" s="44" t="str">
        <f t="shared" si="365"/>
        <v>May</v>
      </c>
      <c r="C1824" s="16" t="s">
        <v>105</v>
      </c>
      <c r="D1824" s="16"/>
      <c r="E1824" s="16" t="s">
        <v>106</v>
      </c>
      <c r="F1824" s="16" t="s">
        <v>213</v>
      </c>
      <c r="G1824" s="20" t="str">
        <f>IFERROR(VLOOKUP(F1824,Sheet2!A:F,2,0),"")</f>
        <v>Malwa</v>
      </c>
      <c r="H1824" s="44">
        <f>IFERROR(VLOOKUP(F1824,Sheet2!A:G,7,0),"")</f>
        <v>50</v>
      </c>
      <c r="I1824" s="56">
        <f t="shared" si="377"/>
        <v>1575</v>
      </c>
      <c r="J1824" s="17">
        <v>76</v>
      </c>
      <c r="K1824" s="21">
        <v>150</v>
      </c>
      <c r="L1824" s="21">
        <v>150</v>
      </c>
      <c r="M1824" s="21">
        <v>50</v>
      </c>
      <c r="N1824" s="19">
        <f t="shared" si="366"/>
        <v>350</v>
      </c>
      <c r="O1824" s="20">
        <v>1</v>
      </c>
      <c r="P1824" s="20">
        <f>IFERROR(VLOOKUP(F1824,Sheet2!$A:$F,4,0),"")</f>
        <v>919.43</v>
      </c>
      <c r="Q1824" s="20">
        <f>IFERROR(VLOOKUP(F1824,Sheet2!$A:$F,5,0),"")</f>
        <v>948.3</v>
      </c>
      <c r="R1824" s="20">
        <f>IFERROR(VLOOKUP(F1824,Sheet2!$A:$F,6,0),"")</f>
        <v>1030.25</v>
      </c>
      <c r="S1824" s="48">
        <f t="shared" si="367"/>
        <v>137914.5</v>
      </c>
      <c r="T1824" s="48">
        <f t="shared" si="368"/>
        <v>142245</v>
      </c>
      <c r="U1824" s="48">
        <f t="shared" si="369"/>
        <v>51512.5</v>
      </c>
      <c r="V1824" s="48">
        <f t="shared" si="370"/>
        <v>331672</v>
      </c>
      <c r="W1824" s="48">
        <f t="shared" si="371"/>
        <v>168525</v>
      </c>
      <c r="X1824" s="48">
        <f t="shared" si="372"/>
        <v>2362.5</v>
      </c>
      <c r="Y1824" s="48">
        <f t="shared" si="373"/>
        <v>5025.5950000000003</v>
      </c>
      <c r="Z1824" s="48">
        <f t="shared" si="374"/>
        <v>502.55950000000007</v>
      </c>
      <c r="AA1824" s="48">
        <f t="shared" si="375"/>
        <v>5080.8765449999992</v>
      </c>
      <c r="AB1824" s="42">
        <f t="shared" si="376"/>
        <v>513168.53104499995</v>
      </c>
    </row>
    <row r="1825" spans="1:28" x14ac:dyDescent="0.25">
      <c r="A1825" s="41">
        <v>45440</v>
      </c>
      <c r="B1825" s="44" t="str">
        <f t="shared" si="365"/>
        <v>May</v>
      </c>
      <c r="C1825" s="16" t="s">
        <v>105</v>
      </c>
      <c r="D1825" s="16"/>
      <c r="E1825" s="16" t="s">
        <v>108</v>
      </c>
      <c r="F1825" s="16" t="s">
        <v>213</v>
      </c>
      <c r="G1825" s="20" t="str">
        <f>IFERROR(VLOOKUP(F1825,Sheet2!A:F,2,0),"")</f>
        <v>Malwa</v>
      </c>
      <c r="H1825" s="44">
        <f>IFERROR(VLOOKUP(F1825,Sheet2!A:G,7,0),"")</f>
        <v>50</v>
      </c>
      <c r="I1825" s="56">
        <f t="shared" si="377"/>
        <v>1575</v>
      </c>
      <c r="J1825" s="17">
        <v>77</v>
      </c>
      <c r="K1825" s="21">
        <v>150</v>
      </c>
      <c r="L1825" s="21">
        <v>150</v>
      </c>
      <c r="M1825" s="21">
        <v>50</v>
      </c>
      <c r="N1825" s="19">
        <f t="shared" si="366"/>
        <v>350</v>
      </c>
      <c r="O1825" s="20">
        <v>1</v>
      </c>
      <c r="P1825" s="20">
        <f>IFERROR(VLOOKUP(F1825,Sheet2!$A:$F,4,0),"")</f>
        <v>919.43</v>
      </c>
      <c r="Q1825" s="20">
        <f>IFERROR(VLOOKUP(F1825,Sheet2!$A:$F,5,0),"")</f>
        <v>948.3</v>
      </c>
      <c r="R1825" s="20">
        <f>IFERROR(VLOOKUP(F1825,Sheet2!$A:$F,6,0),"")</f>
        <v>1030.25</v>
      </c>
      <c r="S1825" s="48">
        <f t="shared" si="367"/>
        <v>137914.5</v>
      </c>
      <c r="T1825" s="48">
        <f t="shared" si="368"/>
        <v>142245</v>
      </c>
      <c r="U1825" s="48">
        <f t="shared" si="369"/>
        <v>51512.5</v>
      </c>
      <c r="V1825" s="48">
        <f t="shared" si="370"/>
        <v>331672</v>
      </c>
      <c r="W1825" s="48">
        <f t="shared" si="371"/>
        <v>168525</v>
      </c>
      <c r="X1825" s="48">
        <f t="shared" si="372"/>
        <v>2362.5</v>
      </c>
      <c r="Y1825" s="48">
        <f t="shared" si="373"/>
        <v>5025.5950000000003</v>
      </c>
      <c r="Z1825" s="48">
        <f t="shared" si="374"/>
        <v>502.55950000000007</v>
      </c>
      <c r="AA1825" s="48">
        <f t="shared" si="375"/>
        <v>5080.8765449999992</v>
      </c>
      <c r="AB1825" s="42">
        <f t="shared" si="376"/>
        <v>513168.53104499995</v>
      </c>
    </row>
    <row r="1826" spans="1:28" x14ac:dyDescent="0.25">
      <c r="A1826" s="41">
        <v>45440</v>
      </c>
      <c r="B1826" s="44" t="str">
        <f t="shared" si="365"/>
        <v>May</v>
      </c>
      <c r="C1826" s="16" t="s">
        <v>105</v>
      </c>
      <c r="D1826" s="16"/>
      <c r="E1826" s="16" t="s">
        <v>108</v>
      </c>
      <c r="F1826" s="16" t="s">
        <v>213</v>
      </c>
      <c r="G1826" s="20" t="str">
        <f>IFERROR(VLOOKUP(F1826,Sheet2!A:F,2,0),"")</f>
        <v>Malwa</v>
      </c>
      <c r="H1826" s="44">
        <f>IFERROR(VLOOKUP(F1826,Sheet2!A:G,7,0),"")</f>
        <v>50</v>
      </c>
      <c r="I1826" s="56">
        <f t="shared" si="377"/>
        <v>1575</v>
      </c>
      <c r="J1826" s="17">
        <v>78</v>
      </c>
      <c r="K1826" s="21">
        <v>150</v>
      </c>
      <c r="L1826" s="21">
        <v>150</v>
      </c>
      <c r="M1826" s="21">
        <v>50</v>
      </c>
      <c r="N1826" s="19">
        <f t="shared" si="366"/>
        <v>350</v>
      </c>
      <c r="O1826" s="20">
        <v>1</v>
      </c>
      <c r="P1826" s="20">
        <f>IFERROR(VLOOKUP(F1826,Sheet2!$A:$F,4,0),"")</f>
        <v>919.43</v>
      </c>
      <c r="Q1826" s="20">
        <f>IFERROR(VLOOKUP(F1826,Sheet2!$A:$F,5,0),"")</f>
        <v>948.3</v>
      </c>
      <c r="R1826" s="20">
        <f>IFERROR(VLOOKUP(F1826,Sheet2!$A:$F,6,0),"")</f>
        <v>1030.25</v>
      </c>
      <c r="S1826" s="48">
        <f t="shared" si="367"/>
        <v>137914.5</v>
      </c>
      <c r="T1826" s="48">
        <f t="shared" si="368"/>
        <v>142245</v>
      </c>
      <c r="U1826" s="48">
        <f t="shared" si="369"/>
        <v>51512.5</v>
      </c>
      <c r="V1826" s="48">
        <f t="shared" si="370"/>
        <v>331672</v>
      </c>
      <c r="W1826" s="48">
        <f t="shared" si="371"/>
        <v>168525</v>
      </c>
      <c r="X1826" s="48">
        <f t="shared" si="372"/>
        <v>2362.5</v>
      </c>
      <c r="Y1826" s="48">
        <f t="shared" si="373"/>
        <v>5025.5950000000003</v>
      </c>
      <c r="Z1826" s="48">
        <f t="shared" si="374"/>
        <v>502.55950000000007</v>
      </c>
      <c r="AA1826" s="48">
        <f t="shared" si="375"/>
        <v>5080.8765449999992</v>
      </c>
      <c r="AB1826" s="42">
        <f t="shared" si="376"/>
        <v>513168.53104499995</v>
      </c>
    </row>
    <row r="1827" spans="1:28" x14ac:dyDescent="0.25">
      <c r="A1827" s="41">
        <v>45440</v>
      </c>
      <c r="B1827" s="44" t="str">
        <f t="shared" si="365"/>
        <v>May</v>
      </c>
      <c r="C1827" s="16" t="s">
        <v>105</v>
      </c>
      <c r="D1827" s="16"/>
      <c r="E1827" s="16" t="s">
        <v>108</v>
      </c>
      <c r="F1827" s="16" t="s">
        <v>213</v>
      </c>
      <c r="G1827" s="20" t="str">
        <f>IFERROR(VLOOKUP(F1827,Sheet2!A:F,2,0),"")</f>
        <v>Malwa</v>
      </c>
      <c r="H1827" s="44">
        <f>IFERROR(VLOOKUP(F1827,Sheet2!A:G,7,0),"")</f>
        <v>50</v>
      </c>
      <c r="I1827" s="56">
        <f t="shared" si="377"/>
        <v>450</v>
      </c>
      <c r="J1827" s="17">
        <v>79</v>
      </c>
      <c r="K1827" s="21">
        <v>100</v>
      </c>
      <c r="L1827" s="21">
        <v>0</v>
      </c>
      <c r="M1827" s="21">
        <v>0</v>
      </c>
      <c r="N1827" s="19">
        <f t="shared" si="366"/>
        <v>100</v>
      </c>
      <c r="O1827" s="20">
        <v>1</v>
      </c>
      <c r="P1827" s="20">
        <f>IFERROR(VLOOKUP(F1827,Sheet2!$A:$F,4,0),"")</f>
        <v>919.43</v>
      </c>
      <c r="Q1827" s="20">
        <f>IFERROR(VLOOKUP(F1827,Sheet2!$A:$F,5,0),"")</f>
        <v>948.3</v>
      </c>
      <c r="R1827" s="20">
        <f>IFERROR(VLOOKUP(F1827,Sheet2!$A:$F,6,0),"")</f>
        <v>1030.25</v>
      </c>
      <c r="S1827" s="48">
        <f t="shared" si="367"/>
        <v>91943</v>
      </c>
      <c r="T1827" s="48">
        <f t="shared" si="368"/>
        <v>0</v>
      </c>
      <c r="U1827" s="48">
        <f t="shared" si="369"/>
        <v>0</v>
      </c>
      <c r="V1827" s="48">
        <f t="shared" si="370"/>
        <v>91943</v>
      </c>
      <c r="W1827" s="48">
        <f t="shared" si="371"/>
        <v>48150</v>
      </c>
      <c r="X1827" s="48">
        <f t="shared" si="372"/>
        <v>675</v>
      </c>
      <c r="Y1827" s="48">
        <f t="shared" si="373"/>
        <v>1407.68</v>
      </c>
      <c r="Z1827" s="48">
        <f t="shared" si="374"/>
        <v>140.768</v>
      </c>
      <c r="AA1827" s="48">
        <f t="shared" si="375"/>
        <v>1423.1644800000001</v>
      </c>
      <c r="AB1827" s="42">
        <f t="shared" si="376"/>
        <v>143739.61248000001</v>
      </c>
    </row>
    <row r="1828" spans="1:28" x14ac:dyDescent="0.25">
      <c r="A1828" s="41">
        <v>45440</v>
      </c>
      <c r="B1828" s="44" t="str">
        <f t="shared" si="365"/>
        <v>May</v>
      </c>
      <c r="C1828" s="16" t="s">
        <v>105</v>
      </c>
      <c r="D1828" s="16"/>
      <c r="E1828" s="16" t="s">
        <v>107</v>
      </c>
      <c r="F1828" s="16" t="s">
        <v>213</v>
      </c>
      <c r="G1828" s="20" t="str">
        <f>IFERROR(VLOOKUP(F1828,Sheet2!A:F,2,0),"")</f>
        <v>Malwa</v>
      </c>
      <c r="H1828" s="44">
        <f>IFERROR(VLOOKUP(F1828,Sheet2!A:G,7,0),"")</f>
        <v>50</v>
      </c>
      <c r="I1828" s="56">
        <f t="shared" si="377"/>
        <v>1125</v>
      </c>
      <c r="J1828" s="17">
        <v>80</v>
      </c>
      <c r="K1828" s="21">
        <v>50</v>
      </c>
      <c r="L1828" s="21">
        <v>150</v>
      </c>
      <c r="M1828" s="21">
        <v>50</v>
      </c>
      <c r="N1828" s="19">
        <f t="shared" si="366"/>
        <v>250</v>
      </c>
      <c r="O1828" s="20">
        <v>1</v>
      </c>
      <c r="P1828" s="20">
        <f>IFERROR(VLOOKUP(F1828,Sheet2!$A:$F,4,0),"")</f>
        <v>919.43</v>
      </c>
      <c r="Q1828" s="20">
        <f>IFERROR(VLOOKUP(F1828,Sheet2!$A:$F,5,0),"")</f>
        <v>948.3</v>
      </c>
      <c r="R1828" s="20">
        <f>IFERROR(VLOOKUP(F1828,Sheet2!$A:$F,6,0),"")</f>
        <v>1030.25</v>
      </c>
      <c r="S1828" s="48">
        <f t="shared" si="367"/>
        <v>45971.5</v>
      </c>
      <c r="T1828" s="48">
        <f t="shared" si="368"/>
        <v>142245</v>
      </c>
      <c r="U1828" s="48">
        <f t="shared" si="369"/>
        <v>51512.5</v>
      </c>
      <c r="V1828" s="48">
        <f t="shared" si="370"/>
        <v>239729</v>
      </c>
      <c r="W1828" s="48">
        <f t="shared" si="371"/>
        <v>120375</v>
      </c>
      <c r="X1828" s="48">
        <f t="shared" si="372"/>
        <v>1687.5</v>
      </c>
      <c r="Y1828" s="48">
        <f t="shared" si="373"/>
        <v>3617.915</v>
      </c>
      <c r="Z1828" s="48">
        <f t="shared" si="374"/>
        <v>361.79150000000004</v>
      </c>
      <c r="AA1828" s="48">
        <f t="shared" si="375"/>
        <v>3657.7120649999997</v>
      </c>
      <c r="AB1828" s="42">
        <f t="shared" si="376"/>
        <v>369428.91856499994</v>
      </c>
    </row>
    <row r="1829" spans="1:28" x14ac:dyDescent="0.25">
      <c r="A1829" s="41">
        <v>45440</v>
      </c>
      <c r="B1829" s="44" t="str">
        <f t="shared" si="365"/>
        <v>May</v>
      </c>
      <c r="C1829" s="16" t="s">
        <v>105</v>
      </c>
      <c r="D1829" s="16"/>
      <c r="E1829" s="16" t="s">
        <v>107</v>
      </c>
      <c r="F1829" s="16" t="s">
        <v>213</v>
      </c>
      <c r="G1829" s="20" t="str">
        <f>IFERROR(VLOOKUP(F1829,Sheet2!A:F,2,0),"")</f>
        <v>Malwa</v>
      </c>
      <c r="H1829" s="44">
        <f>IFERROR(VLOOKUP(F1829,Sheet2!A:G,7,0),"")</f>
        <v>50</v>
      </c>
      <c r="I1829" s="56">
        <f t="shared" si="377"/>
        <v>1575</v>
      </c>
      <c r="J1829" s="17">
        <v>81</v>
      </c>
      <c r="K1829" s="21">
        <v>150</v>
      </c>
      <c r="L1829" s="21">
        <v>150</v>
      </c>
      <c r="M1829" s="21">
        <v>50</v>
      </c>
      <c r="N1829" s="19">
        <f t="shared" si="366"/>
        <v>350</v>
      </c>
      <c r="O1829" s="20">
        <v>1</v>
      </c>
      <c r="P1829" s="20">
        <f>IFERROR(VLOOKUP(F1829,Sheet2!$A:$F,4,0),"")</f>
        <v>919.43</v>
      </c>
      <c r="Q1829" s="20">
        <f>IFERROR(VLOOKUP(F1829,Sheet2!$A:$F,5,0),"")</f>
        <v>948.3</v>
      </c>
      <c r="R1829" s="20">
        <f>IFERROR(VLOOKUP(F1829,Sheet2!$A:$F,6,0),"")</f>
        <v>1030.25</v>
      </c>
      <c r="S1829" s="48">
        <f t="shared" si="367"/>
        <v>137914.5</v>
      </c>
      <c r="T1829" s="48">
        <f t="shared" si="368"/>
        <v>142245</v>
      </c>
      <c r="U1829" s="48">
        <f t="shared" si="369"/>
        <v>51512.5</v>
      </c>
      <c r="V1829" s="48">
        <f t="shared" si="370"/>
        <v>331672</v>
      </c>
      <c r="W1829" s="48">
        <f t="shared" si="371"/>
        <v>168525</v>
      </c>
      <c r="X1829" s="48">
        <f t="shared" si="372"/>
        <v>2362.5</v>
      </c>
      <c r="Y1829" s="48">
        <f t="shared" si="373"/>
        <v>5025.5950000000003</v>
      </c>
      <c r="Z1829" s="48">
        <f t="shared" si="374"/>
        <v>502.55950000000007</v>
      </c>
      <c r="AA1829" s="48">
        <f t="shared" si="375"/>
        <v>5080.8765449999992</v>
      </c>
      <c r="AB1829" s="42">
        <f t="shared" si="376"/>
        <v>513168.53104499995</v>
      </c>
    </row>
    <row r="1830" spans="1:28" x14ac:dyDescent="0.25">
      <c r="A1830" s="41">
        <v>45440</v>
      </c>
      <c r="B1830" s="44" t="str">
        <f t="shared" si="365"/>
        <v>May</v>
      </c>
      <c r="C1830" s="16" t="s">
        <v>105</v>
      </c>
      <c r="D1830" s="16"/>
      <c r="E1830" s="16" t="s">
        <v>107</v>
      </c>
      <c r="F1830" s="16" t="s">
        <v>213</v>
      </c>
      <c r="G1830" s="20" t="str">
        <f>IFERROR(VLOOKUP(F1830,Sheet2!A:F,2,0),"")</f>
        <v>Malwa</v>
      </c>
      <c r="H1830" s="44">
        <f>IFERROR(VLOOKUP(F1830,Sheet2!A:G,7,0),"")</f>
        <v>50</v>
      </c>
      <c r="I1830" s="56">
        <f t="shared" si="377"/>
        <v>1575</v>
      </c>
      <c r="J1830" s="17">
        <v>82</v>
      </c>
      <c r="K1830" s="21">
        <v>150</v>
      </c>
      <c r="L1830" s="21">
        <v>150</v>
      </c>
      <c r="M1830" s="21">
        <v>50</v>
      </c>
      <c r="N1830" s="19">
        <f t="shared" si="366"/>
        <v>350</v>
      </c>
      <c r="O1830" s="20">
        <v>1</v>
      </c>
      <c r="P1830" s="20">
        <f>IFERROR(VLOOKUP(F1830,Sheet2!$A:$F,4,0),"")</f>
        <v>919.43</v>
      </c>
      <c r="Q1830" s="20">
        <f>IFERROR(VLOOKUP(F1830,Sheet2!$A:$F,5,0),"")</f>
        <v>948.3</v>
      </c>
      <c r="R1830" s="20">
        <f>IFERROR(VLOOKUP(F1830,Sheet2!$A:$F,6,0),"")</f>
        <v>1030.25</v>
      </c>
      <c r="S1830" s="48">
        <f t="shared" si="367"/>
        <v>137914.5</v>
      </c>
      <c r="T1830" s="48">
        <f t="shared" si="368"/>
        <v>142245</v>
      </c>
      <c r="U1830" s="48">
        <f t="shared" si="369"/>
        <v>51512.5</v>
      </c>
      <c r="V1830" s="48">
        <f t="shared" si="370"/>
        <v>331672</v>
      </c>
      <c r="W1830" s="48">
        <f t="shared" si="371"/>
        <v>168525</v>
      </c>
      <c r="X1830" s="48">
        <f t="shared" si="372"/>
        <v>2362.5</v>
      </c>
      <c r="Y1830" s="48">
        <f t="shared" si="373"/>
        <v>5025.5950000000003</v>
      </c>
      <c r="Z1830" s="48">
        <f t="shared" si="374"/>
        <v>502.55950000000007</v>
      </c>
      <c r="AA1830" s="48">
        <f t="shared" si="375"/>
        <v>5080.8765449999992</v>
      </c>
      <c r="AB1830" s="42">
        <f t="shared" si="376"/>
        <v>513168.53104499995</v>
      </c>
    </row>
    <row r="1831" spans="1:28" x14ac:dyDescent="0.25">
      <c r="A1831" s="41">
        <v>45440</v>
      </c>
      <c r="B1831" s="44" t="str">
        <f t="shared" si="365"/>
        <v>May</v>
      </c>
      <c r="C1831" s="16" t="s">
        <v>105</v>
      </c>
      <c r="D1831" s="16"/>
      <c r="E1831" s="16" t="s">
        <v>107</v>
      </c>
      <c r="F1831" s="16" t="s">
        <v>213</v>
      </c>
      <c r="G1831" s="20" t="str">
        <f>IFERROR(VLOOKUP(F1831,Sheet2!A:F,2,0),"")</f>
        <v>Malwa</v>
      </c>
      <c r="H1831" s="44">
        <f>IFERROR(VLOOKUP(F1831,Sheet2!A:G,7,0),"")</f>
        <v>50</v>
      </c>
      <c r="I1831" s="56">
        <f t="shared" si="377"/>
        <v>1575</v>
      </c>
      <c r="J1831" s="17">
        <v>83</v>
      </c>
      <c r="K1831" s="21">
        <v>150</v>
      </c>
      <c r="L1831" s="21">
        <v>150</v>
      </c>
      <c r="M1831" s="21">
        <v>50</v>
      </c>
      <c r="N1831" s="19">
        <f t="shared" si="366"/>
        <v>350</v>
      </c>
      <c r="O1831" s="20">
        <v>1</v>
      </c>
      <c r="P1831" s="20">
        <f>IFERROR(VLOOKUP(F1831,Sheet2!$A:$F,4,0),"")</f>
        <v>919.43</v>
      </c>
      <c r="Q1831" s="20">
        <f>IFERROR(VLOOKUP(F1831,Sheet2!$A:$F,5,0),"")</f>
        <v>948.3</v>
      </c>
      <c r="R1831" s="20">
        <f>IFERROR(VLOOKUP(F1831,Sheet2!$A:$F,6,0),"")</f>
        <v>1030.25</v>
      </c>
      <c r="S1831" s="48">
        <f t="shared" si="367"/>
        <v>137914.5</v>
      </c>
      <c r="T1831" s="48">
        <f t="shared" si="368"/>
        <v>142245</v>
      </c>
      <c r="U1831" s="48">
        <f t="shared" si="369"/>
        <v>51512.5</v>
      </c>
      <c r="V1831" s="48">
        <f t="shared" si="370"/>
        <v>331672</v>
      </c>
      <c r="W1831" s="48">
        <f t="shared" si="371"/>
        <v>168525</v>
      </c>
      <c r="X1831" s="48">
        <f t="shared" si="372"/>
        <v>2362.5</v>
      </c>
      <c r="Y1831" s="48">
        <f t="shared" si="373"/>
        <v>5025.5950000000003</v>
      </c>
      <c r="Z1831" s="48">
        <f t="shared" si="374"/>
        <v>502.55950000000007</v>
      </c>
      <c r="AA1831" s="48">
        <f t="shared" si="375"/>
        <v>5080.8765449999992</v>
      </c>
      <c r="AB1831" s="42">
        <f t="shared" si="376"/>
        <v>513168.53104499995</v>
      </c>
    </row>
    <row r="1832" spans="1:28" x14ac:dyDescent="0.25">
      <c r="A1832" s="41">
        <v>45440</v>
      </c>
      <c r="B1832" s="44" t="str">
        <f t="shared" si="365"/>
        <v>May</v>
      </c>
      <c r="C1832" s="16" t="s">
        <v>105</v>
      </c>
      <c r="D1832" s="16"/>
      <c r="E1832" s="16" t="s">
        <v>106</v>
      </c>
      <c r="F1832" s="16" t="s">
        <v>213</v>
      </c>
      <c r="G1832" s="20" t="str">
        <f>IFERROR(VLOOKUP(F1832,Sheet2!A:F,2,0),"")</f>
        <v>Malwa</v>
      </c>
      <c r="H1832" s="44">
        <f>IFERROR(VLOOKUP(F1832,Sheet2!A:G,7,0),"")</f>
        <v>50</v>
      </c>
      <c r="I1832" s="56">
        <f t="shared" si="377"/>
        <v>1575</v>
      </c>
      <c r="J1832" s="17">
        <v>84</v>
      </c>
      <c r="K1832" s="21">
        <v>150</v>
      </c>
      <c r="L1832" s="21">
        <v>150</v>
      </c>
      <c r="M1832" s="21">
        <v>50</v>
      </c>
      <c r="N1832" s="19">
        <f t="shared" si="366"/>
        <v>350</v>
      </c>
      <c r="O1832" s="20">
        <v>1</v>
      </c>
      <c r="P1832" s="20">
        <f>IFERROR(VLOOKUP(F1832,Sheet2!$A:$F,4,0),"")</f>
        <v>919.43</v>
      </c>
      <c r="Q1832" s="20">
        <f>IFERROR(VLOOKUP(F1832,Sheet2!$A:$F,5,0),"")</f>
        <v>948.3</v>
      </c>
      <c r="R1832" s="20">
        <f>IFERROR(VLOOKUP(F1832,Sheet2!$A:$F,6,0),"")</f>
        <v>1030.25</v>
      </c>
      <c r="S1832" s="48">
        <f t="shared" si="367"/>
        <v>137914.5</v>
      </c>
      <c r="T1832" s="48">
        <f t="shared" si="368"/>
        <v>142245</v>
      </c>
      <c r="U1832" s="48">
        <f t="shared" si="369"/>
        <v>51512.5</v>
      </c>
      <c r="V1832" s="48">
        <f t="shared" si="370"/>
        <v>331672</v>
      </c>
      <c r="W1832" s="48">
        <f t="shared" si="371"/>
        <v>168525</v>
      </c>
      <c r="X1832" s="48">
        <f t="shared" si="372"/>
        <v>2362.5</v>
      </c>
      <c r="Y1832" s="48">
        <f t="shared" si="373"/>
        <v>5025.5950000000003</v>
      </c>
      <c r="Z1832" s="48">
        <f t="shared" si="374"/>
        <v>502.55950000000007</v>
      </c>
      <c r="AA1832" s="48">
        <f t="shared" si="375"/>
        <v>5080.8765449999992</v>
      </c>
      <c r="AB1832" s="42">
        <f t="shared" si="376"/>
        <v>513168.53104499995</v>
      </c>
    </row>
    <row r="1833" spans="1:28" x14ac:dyDescent="0.25">
      <c r="A1833" s="41">
        <v>45440</v>
      </c>
      <c r="B1833" s="44" t="str">
        <f t="shared" si="365"/>
        <v>May</v>
      </c>
      <c r="C1833" s="16" t="s">
        <v>59</v>
      </c>
      <c r="D1833" s="16"/>
      <c r="E1833" s="16" t="s">
        <v>30</v>
      </c>
      <c r="F1833" s="16" t="s">
        <v>216</v>
      </c>
      <c r="G1833" s="20" t="str">
        <f>IFERROR(VLOOKUP(F1833,Sheet2!A:F,2,0),"")</f>
        <v>Jugni Saunfi</v>
      </c>
      <c r="H1833" s="44">
        <f>IFERROR(VLOOKUP(F1833,Sheet2!A:G,7,0),"")</f>
        <v>50</v>
      </c>
      <c r="I1833" s="56">
        <f t="shared" si="377"/>
        <v>1350</v>
      </c>
      <c r="J1833" s="17">
        <v>234</v>
      </c>
      <c r="K1833" s="21">
        <v>300</v>
      </c>
      <c r="L1833" s="21">
        <v>0</v>
      </c>
      <c r="M1833" s="21">
        <v>0</v>
      </c>
      <c r="N1833" s="19">
        <f t="shared" si="366"/>
        <v>300</v>
      </c>
      <c r="O1833" s="20">
        <v>1</v>
      </c>
      <c r="P1833" s="20">
        <f>IFERROR(VLOOKUP(F1833,Sheet2!$A:$F,4,0),"")</f>
        <v>919.43</v>
      </c>
      <c r="Q1833" s="20">
        <f>IFERROR(VLOOKUP(F1833,Sheet2!$A:$F,5,0),"")</f>
        <v>948.3</v>
      </c>
      <c r="R1833" s="20">
        <f>IFERROR(VLOOKUP(F1833,Sheet2!$A:$F,6,0),"")</f>
        <v>1030.25</v>
      </c>
      <c r="S1833" s="48">
        <f t="shared" si="367"/>
        <v>275829</v>
      </c>
      <c r="T1833" s="48">
        <f t="shared" si="368"/>
        <v>0</v>
      </c>
      <c r="U1833" s="48">
        <f t="shared" si="369"/>
        <v>0</v>
      </c>
      <c r="V1833" s="48">
        <f t="shared" si="370"/>
        <v>275829</v>
      </c>
      <c r="W1833" s="48">
        <f t="shared" si="371"/>
        <v>144450</v>
      </c>
      <c r="X1833" s="48">
        <f t="shared" si="372"/>
        <v>2025</v>
      </c>
      <c r="Y1833" s="48">
        <f t="shared" si="373"/>
        <v>4223.04</v>
      </c>
      <c r="Z1833" s="48">
        <f t="shared" si="374"/>
        <v>422.30400000000003</v>
      </c>
      <c r="AA1833" s="48">
        <f t="shared" si="375"/>
        <v>4269.4934400000002</v>
      </c>
      <c r="AB1833" s="42">
        <f t="shared" si="376"/>
        <v>431218.83743999997</v>
      </c>
    </row>
    <row r="1834" spans="1:28" x14ac:dyDescent="0.25">
      <c r="A1834" s="41">
        <v>45440</v>
      </c>
      <c r="B1834" s="44" t="str">
        <f t="shared" si="365"/>
        <v>May</v>
      </c>
      <c r="C1834" s="16" t="s">
        <v>59</v>
      </c>
      <c r="D1834" s="16"/>
      <c r="E1834" s="16" t="s">
        <v>30</v>
      </c>
      <c r="F1834" s="16" t="s">
        <v>216</v>
      </c>
      <c r="G1834" s="20" t="str">
        <f>IFERROR(VLOOKUP(F1834,Sheet2!A:F,2,0),"")</f>
        <v>Jugni Saunfi</v>
      </c>
      <c r="H1834" s="44">
        <f>IFERROR(VLOOKUP(F1834,Sheet2!A:G,7,0),"")</f>
        <v>50</v>
      </c>
      <c r="I1834" s="56">
        <f t="shared" si="377"/>
        <v>1350</v>
      </c>
      <c r="J1834" s="17">
        <v>235</v>
      </c>
      <c r="K1834" s="21">
        <v>300</v>
      </c>
      <c r="L1834" s="21">
        <v>0</v>
      </c>
      <c r="M1834" s="21">
        <v>0</v>
      </c>
      <c r="N1834" s="19">
        <f t="shared" si="366"/>
        <v>300</v>
      </c>
      <c r="O1834" s="20">
        <v>1</v>
      </c>
      <c r="P1834" s="20">
        <f>IFERROR(VLOOKUP(F1834,Sheet2!$A:$F,4,0),"")</f>
        <v>919.43</v>
      </c>
      <c r="Q1834" s="20">
        <f>IFERROR(VLOOKUP(F1834,Sheet2!$A:$F,5,0),"")</f>
        <v>948.3</v>
      </c>
      <c r="R1834" s="20">
        <f>IFERROR(VLOOKUP(F1834,Sheet2!$A:$F,6,0),"")</f>
        <v>1030.25</v>
      </c>
      <c r="S1834" s="48">
        <f t="shared" si="367"/>
        <v>275829</v>
      </c>
      <c r="T1834" s="48">
        <f t="shared" si="368"/>
        <v>0</v>
      </c>
      <c r="U1834" s="48">
        <f t="shared" si="369"/>
        <v>0</v>
      </c>
      <c r="V1834" s="48">
        <f t="shared" si="370"/>
        <v>275829</v>
      </c>
      <c r="W1834" s="48">
        <f t="shared" si="371"/>
        <v>144450</v>
      </c>
      <c r="X1834" s="48">
        <f t="shared" si="372"/>
        <v>2025</v>
      </c>
      <c r="Y1834" s="48">
        <f t="shared" si="373"/>
        <v>4223.04</v>
      </c>
      <c r="Z1834" s="48">
        <f t="shared" si="374"/>
        <v>422.30400000000003</v>
      </c>
      <c r="AA1834" s="48">
        <f t="shared" si="375"/>
        <v>4269.4934400000002</v>
      </c>
      <c r="AB1834" s="42">
        <f t="shared" si="376"/>
        <v>431218.83743999997</v>
      </c>
    </row>
    <row r="1835" spans="1:28" x14ac:dyDescent="0.25">
      <c r="A1835" s="41">
        <v>45440</v>
      </c>
      <c r="B1835" s="44" t="str">
        <f t="shared" si="365"/>
        <v>May</v>
      </c>
      <c r="C1835" s="16" t="s">
        <v>59</v>
      </c>
      <c r="D1835" s="16"/>
      <c r="E1835" s="16" t="s">
        <v>30</v>
      </c>
      <c r="F1835" s="16" t="s">
        <v>216</v>
      </c>
      <c r="G1835" s="20" t="str">
        <f>IFERROR(VLOOKUP(F1835,Sheet2!A:F,2,0),"")</f>
        <v>Jugni Saunfi</v>
      </c>
      <c r="H1835" s="44">
        <f>IFERROR(VLOOKUP(F1835,Sheet2!A:G,7,0),"")</f>
        <v>50</v>
      </c>
      <c r="I1835" s="56">
        <f t="shared" si="377"/>
        <v>1350</v>
      </c>
      <c r="J1835" s="17">
        <v>236</v>
      </c>
      <c r="K1835" s="21">
        <v>300</v>
      </c>
      <c r="L1835" s="21">
        <v>0</v>
      </c>
      <c r="M1835" s="21">
        <v>0</v>
      </c>
      <c r="N1835" s="19">
        <f t="shared" si="366"/>
        <v>300</v>
      </c>
      <c r="O1835" s="20">
        <v>1</v>
      </c>
      <c r="P1835" s="20">
        <f>IFERROR(VLOOKUP(F1835,Sheet2!$A:$F,4,0),"")</f>
        <v>919.43</v>
      </c>
      <c r="Q1835" s="20">
        <f>IFERROR(VLOOKUP(F1835,Sheet2!$A:$F,5,0),"")</f>
        <v>948.3</v>
      </c>
      <c r="R1835" s="20">
        <f>IFERROR(VLOOKUP(F1835,Sheet2!$A:$F,6,0),"")</f>
        <v>1030.25</v>
      </c>
      <c r="S1835" s="48">
        <f t="shared" si="367"/>
        <v>275829</v>
      </c>
      <c r="T1835" s="48">
        <f t="shared" si="368"/>
        <v>0</v>
      </c>
      <c r="U1835" s="48">
        <f t="shared" si="369"/>
        <v>0</v>
      </c>
      <c r="V1835" s="48">
        <f t="shared" si="370"/>
        <v>275829</v>
      </c>
      <c r="W1835" s="48">
        <f t="shared" si="371"/>
        <v>144450</v>
      </c>
      <c r="X1835" s="48">
        <f t="shared" si="372"/>
        <v>2025</v>
      </c>
      <c r="Y1835" s="48">
        <f t="shared" si="373"/>
        <v>4223.04</v>
      </c>
      <c r="Z1835" s="48">
        <f t="shared" si="374"/>
        <v>422.30400000000003</v>
      </c>
      <c r="AA1835" s="48">
        <f t="shared" si="375"/>
        <v>4269.4934400000002</v>
      </c>
      <c r="AB1835" s="42">
        <f t="shared" si="376"/>
        <v>431218.83743999997</v>
      </c>
    </row>
    <row r="1836" spans="1:28" x14ac:dyDescent="0.25">
      <c r="A1836" s="41">
        <v>45440</v>
      </c>
      <c r="B1836" s="44" t="str">
        <f t="shared" si="365"/>
        <v>May</v>
      </c>
      <c r="C1836" s="16" t="s">
        <v>59</v>
      </c>
      <c r="D1836" s="16"/>
      <c r="E1836" s="16" t="s">
        <v>30</v>
      </c>
      <c r="F1836" s="16" t="s">
        <v>216</v>
      </c>
      <c r="G1836" s="20" t="str">
        <f>IFERROR(VLOOKUP(F1836,Sheet2!A:F,2,0),"")</f>
        <v>Jugni Saunfi</v>
      </c>
      <c r="H1836" s="44">
        <f>IFERROR(VLOOKUP(F1836,Sheet2!A:G,7,0),"")</f>
        <v>50</v>
      </c>
      <c r="I1836" s="56">
        <f t="shared" si="377"/>
        <v>1350</v>
      </c>
      <c r="J1836" s="17">
        <v>237</v>
      </c>
      <c r="K1836" s="21">
        <v>300</v>
      </c>
      <c r="L1836" s="21">
        <v>0</v>
      </c>
      <c r="M1836" s="21">
        <v>0</v>
      </c>
      <c r="N1836" s="19">
        <f t="shared" si="366"/>
        <v>300</v>
      </c>
      <c r="O1836" s="20">
        <v>1</v>
      </c>
      <c r="P1836" s="20">
        <f>IFERROR(VLOOKUP(F1836,Sheet2!$A:$F,4,0),"")</f>
        <v>919.43</v>
      </c>
      <c r="Q1836" s="20">
        <f>IFERROR(VLOOKUP(F1836,Sheet2!$A:$F,5,0),"")</f>
        <v>948.3</v>
      </c>
      <c r="R1836" s="20">
        <f>IFERROR(VLOOKUP(F1836,Sheet2!$A:$F,6,0),"")</f>
        <v>1030.25</v>
      </c>
      <c r="S1836" s="48">
        <f t="shared" si="367"/>
        <v>275829</v>
      </c>
      <c r="T1836" s="48">
        <f t="shared" si="368"/>
        <v>0</v>
      </c>
      <c r="U1836" s="48">
        <f t="shared" si="369"/>
        <v>0</v>
      </c>
      <c r="V1836" s="48">
        <f t="shared" si="370"/>
        <v>275829</v>
      </c>
      <c r="W1836" s="48">
        <f t="shared" si="371"/>
        <v>144450</v>
      </c>
      <c r="X1836" s="48">
        <f t="shared" si="372"/>
        <v>2025</v>
      </c>
      <c r="Y1836" s="48">
        <f t="shared" si="373"/>
        <v>4223.04</v>
      </c>
      <c r="Z1836" s="48">
        <f t="shared" si="374"/>
        <v>422.30400000000003</v>
      </c>
      <c r="AA1836" s="48">
        <f t="shared" si="375"/>
        <v>4269.4934400000002</v>
      </c>
      <c r="AB1836" s="42">
        <f t="shared" si="376"/>
        <v>431218.83743999997</v>
      </c>
    </row>
    <row r="1837" spans="1:28" x14ac:dyDescent="0.25">
      <c r="A1837" s="41">
        <v>45440</v>
      </c>
      <c r="B1837" s="44" t="str">
        <f t="shared" si="365"/>
        <v>May</v>
      </c>
      <c r="C1837" s="16" t="s">
        <v>59</v>
      </c>
      <c r="D1837" s="16"/>
      <c r="E1837" s="16" t="s">
        <v>30</v>
      </c>
      <c r="F1837" s="16" t="s">
        <v>216</v>
      </c>
      <c r="G1837" s="20" t="str">
        <f>IFERROR(VLOOKUP(F1837,Sheet2!A:F,2,0),"")</f>
        <v>Jugni Saunfi</v>
      </c>
      <c r="H1837" s="44">
        <f>IFERROR(VLOOKUP(F1837,Sheet2!A:G,7,0),"")</f>
        <v>50</v>
      </c>
      <c r="I1837" s="56">
        <f t="shared" si="377"/>
        <v>900</v>
      </c>
      <c r="J1837" s="17">
        <v>238</v>
      </c>
      <c r="K1837" s="21">
        <v>200</v>
      </c>
      <c r="L1837" s="21">
        <v>0</v>
      </c>
      <c r="M1837" s="21">
        <v>0</v>
      </c>
      <c r="N1837" s="19">
        <f t="shared" si="366"/>
        <v>200</v>
      </c>
      <c r="O1837" s="20">
        <v>1</v>
      </c>
      <c r="P1837" s="20">
        <f>IFERROR(VLOOKUP(F1837,Sheet2!$A:$F,4,0),"")</f>
        <v>919.43</v>
      </c>
      <c r="Q1837" s="20">
        <f>IFERROR(VLOOKUP(F1837,Sheet2!$A:$F,5,0),"")</f>
        <v>948.3</v>
      </c>
      <c r="R1837" s="20">
        <f>IFERROR(VLOOKUP(F1837,Sheet2!$A:$F,6,0),"")</f>
        <v>1030.25</v>
      </c>
      <c r="S1837" s="48">
        <f t="shared" si="367"/>
        <v>183886</v>
      </c>
      <c r="T1837" s="48">
        <f t="shared" si="368"/>
        <v>0</v>
      </c>
      <c r="U1837" s="48">
        <f t="shared" si="369"/>
        <v>0</v>
      </c>
      <c r="V1837" s="48">
        <f t="shared" si="370"/>
        <v>183886</v>
      </c>
      <c r="W1837" s="48">
        <f t="shared" si="371"/>
        <v>96300</v>
      </c>
      <c r="X1837" s="48">
        <f t="shared" si="372"/>
        <v>1350</v>
      </c>
      <c r="Y1837" s="48">
        <f t="shared" si="373"/>
        <v>2815.36</v>
      </c>
      <c r="Z1837" s="48">
        <f t="shared" si="374"/>
        <v>281.536</v>
      </c>
      <c r="AA1837" s="48">
        <f t="shared" si="375"/>
        <v>2846.3289600000003</v>
      </c>
      <c r="AB1837" s="42">
        <f t="shared" si="376"/>
        <v>287479.22496000002</v>
      </c>
    </row>
    <row r="1838" spans="1:28" x14ac:dyDescent="0.25">
      <c r="A1838" s="41">
        <v>45440</v>
      </c>
      <c r="B1838" s="44" t="str">
        <f t="shared" si="365"/>
        <v>May</v>
      </c>
      <c r="C1838" s="16" t="s">
        <v>59</v>
      </c>
      <c r="D1838" s="16"/>
      <c r="E1838" s="16" t="s">
        <v>98</v>
      </c>
      <c r="F1838" s="16" t="s">
        <v>213</v>
      </c>
      <c r="G1838" s="20" t="str">
        <f>IFERROR(VLOOKUP(F1838,Sheet2!A:F,2,0),"")</f>
        <v>Malwa</v>
      </c>
      <c r="H1838" s="44">
        <f>IFERROR(VLOOKUP(F1838,Sheet2!A:G,7,0),"")</f>
        <v>50</v>
      </c>
      <c r="I1838" s="56">
        <f t="shared" si="377"/>
        <v>1350</v>
      </c>
      <c r="J1838" s="17">
        <v>239</v>
      </c>
      <c r="K1838" s="21">
        <v>0</v>
      </c>
      <c r="L1838" s="21">
        <v>300</v>
      </c>
      <c r="M1838" s="21">
        <v>0</v>
      </c>
      <c r="N1838" s="19">
        <f t="shared" si="366"/>
        <v>300</v>
      </c>
      <c r="O1838" s="20">
        <v>1</v>
      </c>
      <c r="P1838" s="20">
        <f>IFERROR(VLOOKUP(F1838,Sheet2!$A:$F,4,0),"")</f>
        <v>919.43</v>
      </c>
      <c r="Q1838" s="20">
        <f>IFERROR(VLOOKUP(F1838,Sheet2!$A:$F,5,0),"")</f>
        <v>948.3</v>
      </c>
      <c r="R1838" s="20">
        <f>IFERROR(VLOOKUP(F1838,Sheet2!$A:$F,6,0),"")</f>
        <v>1030.25</v>
      </c>
      <c r="S1838" s="48">
        <f t="shared" si="367"/>
        <v>0</v>
      </c>
      <c r="T1838" s="48">
        <f t="shared" si="368"/>
        <v>284490</v>
      </c>
      <c r="U1838" s="48">
        <f t="shared" si="369"/>
        <v>0</v>
      </c>
      <c r="V1838" s="48">
        <f t="shared" si="370"/>
        <v>284490</v>
      </c>
      <c r="W1838" s="48">
        <f t="shared" si="371"/>
        <v>144450</v>
      </c>
      <c r="X1838" s="48">
        <f t="shared" si="372"/>
        <v>2025</v>
      </c>
      <c r="Y1838" s="48">
        <f t="shared" si="373"/>
        <v>4309.6499999999996</v>
      </c>
      <c r="Z1838" s="48">
        <f t="shared" si="374"/>
        <v>430.96499999999997</v>
      </c>
      <c r="AA1838" s="48">
        <f t="shared" si="375"/>
        <v>4357.0561500000003</v>
      </c>
      <c r="AB1838" s="42">
        <f t="shared" si="376"/>
        <v>440062.67115000007</v>
      </c>
    </row>
    <row r="1839" spans="1:28" x14ac:dyDescent="0.25">
      <c r="A1839" s="41">
        <v>45440</v>
      </c>
      <c r="B1839" s="44" t="str">
        <f t="shared" si="365"/>
        <v>May</v>
      </c>
      <c r="C1839" s="16" t="s">
        <v>59</v>
      </c>
      <c r="D1839" s="16"/>
      <c r="E1839" s="16" t="s">
        <v>98</v>
      </c>
      <c r="F1839" s="16" t="s">
        <v>213</v>
      </c>
      <c r="G1839" s="20" t="str">
        <f>IFERROR(VLOOKUP(F1839,Sheet2!A:F,2,0),"")</f>
        <v>Malwa</v>
      </c>
      <c r="H1839" s="44">
        <f>IFERROR(VLOOKUP(F1839,Sheet2!A:G,7,0),"")</f>
        <v>50</v>
      </c>
      <c r="I1839" s="56">
        <f t="shared" si="377"/>
        <v>1350</v>
      </c>
      <c r="J1839" s="17">
        <v>240</v>
      </c>
      <c r="K1839" s="21">
        <v>300</v>
      </c>
      <c r="L1839" s="21">
        <v>0</v>
      </c>
      <c r="M1839" s="21">
        <v>0</v>
      </c>
      <c r="N1839" s="19">
        <f t="shared" si="366"/>
        <v>300</v>
      </c>
      <c r="O1839" s="20">
        <v>1</v>
      </c>
      <c r="P1839" s="20">
        <f>IFERROR(VLOOKUP(F1839,Sheet2!$A:$F,4,0),"")</f>
        <v>919.43</v>
      </c>
      <c r="Q1839" s="20">
        <f>IFERROR(VLOOKUP(F1839,Sheet2!$A:$F,5,0),"")</f>
        <v>948.3</v>
      </c>
      <c r="R1839" s="20">
        <f>IFERROR(VLOOKUP(F1839,Sheet2!$A:$F,6,0),"")</f>
        <v>1030.25</v>
      </c>
      <c r="S1839" s="48">
        <f t="shared" si="367"/>
        <v>275829</v>
      </c>
      <c r="T1839" s="48">
        <f t="shared" si="368"/>
        <v>0</v>
      </c>
      <c r="U1839" s="48">
        <f t="shared" si="369"/>
        <v>0</v>
      </c>
      <c r="V1839" s="48">
        <f t="shared" si="370"/>
        <v>275829</v>
      </c>
      <c r="W1839" s="48">
        <f t="shared" si="371"/>
        <v>144450</v>
      </c>
      <c r="X1839" s="48">
        <f t="shared" si="372"/>
        <v>2025</v>
      </c>
      <c r="Y1839" s="48">
        <f t="shared" si="373"/>
        <v>4223.04</v>
      </c>
      <c r="Z1839" s="48">
        <f t="shared" si="374"/>
        <v>422.30400000000003</v>
      </c>
      <c r="AA1839" s="48">
        <f t="shared" si="375"/>
        <v>4269.4934400000002</v>
      </c>
      <c r="AB1839" s="42">
        <f t="shared" si="376"/>
        <v>431218.83743999997</v>
      </c>
    </row>
    <row r="1840" spans="1:28" x14ac:dyDescent="0.25">
      <c r="A1840" s="41">
        <v>45440</v>
      </c>
      <c r="B1840" s="44" t="str">
        <f t="shared" si="365"/>
        <v>May</v>
      </c>
      <c r="C1840" s="16" t="s">
        <v>59</v>
      </c>
      <c r="D1840" s="16"/>
      <c r="E1840" s="16" t="s">
        <v>98</v>
      </c>
      <c r="F1840" s="16" t="s">
        <v>213</v>
      </c>
      <c r="G1840" s="20" t="str">
        <f>IFERROR(VLOOKUP(F1840,Sheet2!A:F,2,0),"")</f>
        <v>Malwa</v>
      </c>
      <c r="H1840" s="44">
        <f>IFERROR(VLOOKUP(F1840,Sheet2!A:G,7,0),"")</f>
        <v>50</v>
      </c>
      <c r="I1840" s="56">
        <f t="shared" si="377"/>
        <v>1350</v>
      </c>
      <c r="J1840" s="17">
        <v>241</v>
      </c>
      <c r="K1840" s="21">
        <v>300</v>
      </c>
      <c r="L1840" s="21">
        <v>0</v>
      </c>
      <c r="M1840" s="21">
        <v>0</v>
      </c>
      <c r="N1840" s="19">
        <f t="shared" si="366"/>
        <v>300</v>
      </c>
      <c r="O1840" s="20">
        <v>1</v>
      </c>
      <c r="P1840" s="20">
        <f>IFERROR(VLOOKUP(F1840,Sheet2!$A:$F,4,0),"")</f>
        <v>919.43</v>
      </c>
      <c r="Q1840" s="20">
        <f>IFERROR(VLOOKUP(F1840,Sheet2!$A:$F,5,0),"")</f>
        <v>948.3</v>
      </c>
      <c r="R1840" s="20">
        <f>IFERROR(VLOOKUP(F1840,Sheet2!$A:$F,6,0),"")</f>
        <v>1030.25</v>
      </c>
      <c r="S1840" s="48">
        <f t="shared" si="367"/>
        <v>275829</v>
      </c>
      <c r="T1840" s="48">
        <f t="shared" si="368"/>
        <v>0</v>
      </c>
      <c r="U1840" s="48">
        <f t="shared" si="369"/>
        <v>0</v>
      </c>
      <c r="V1840" s="48">
        <f t="shared" si="370"/>
        <v>275829</v>
      </c>
      <c r="W1840" s="48">
        <f t="shared" si="371"/>
        <v>144450</v>
      </c>
      <c r="X1840" s="48">
        <f t="shared" si="372"/>
        <v>2025</v>
      </c>
      <c r="Y1840" s="48">
        <f t="shared" si="373"/>
        <v>4223.04</v>
      </c>
      <c r="Z1840" s="48">
        <f t="shared" si="374"/>
        <v>422.30400000000003</v>
      </c>
      <c r="AA1840" s="48">
        <f t="shared" si="375"/>
        <v>4269.4934400000002</v>
      </c>
      <c r="AB1840" s="42">
        <f t="shared" si="376"/>
        <v>431218.83743999997</v>
      </c>
    </row>
    <row r="1841" spans="1:28" x14ac:dyDescent="0.25">
      <c r="A1841" s="41">
        <v>45440</v>
      </c>
      <c r="B1841" s="44" t="str">
        <f t="shared" si="365"/>
        <v>May</v>
      </c>
      <c r="C1841" s="16" t="s">
        <v>59</v>
      </c>
      <c r="D1841" s="16"/>
      <c r="E1841" s="16" t="s">
        <v>98</v>
      </c>
      <c r="F1841" s="16" t="s">
        <v>213</v>
      </c>
      <c r="G1841" s="20" t="str">
        <f>IFERROR(VLOOKUP(F1841,Sheet2!A:F,2,0),"")</f>
        <v>Malwa</v>
      </c>
      <c r="H1841" s="44">
        <f>IFERROR(VLOOKUP(F1841,Sheet2!A:G,7,0),"")</f>
        <v>50</v>
      </c>
      <c r="I1841" s="56">
        <f t="shared" si="377"/>
        <v>900</v>
      </c>
      <c r="J1841" s="17">
        <v>242</v>
      </c>
      <c r="K1841" s="21">
        <v>100</v>
      </c>
      <c r="L1841" s="21">
        <v>0</v>
      </c>
      <c r="M1841" s="21">
        <v>100</v>
      </c>
      <c r="N1841" s="19">
        <f t="shared" si="366"/>
        <v>200</v>
      </c>
      <c r="O1841" s="20">
        <v>1</v>
      </c>
      <c r="P1841" s="20">
        <f>IFERROR(VLOOKUP(F1841,Sheet2!$A:$F,4,0),"")</f>
        <v>919.43</v>
      </c>
      <c r="Q1841" s="20">
        <f>IFERROR(VLOOKUP(F1841,Sheet2!$A:$F,5,0),"")</f>
        <v>948.3</v>
      </c>
      <c r="R1841" s="20">
        <f>IFERROR(VLOOKUP(F1841,Sheet2!$A:$F,6,0),"")</f>
        <v>1030.25</v>
      </c>
      <c r="S1841" s="48">
        <f t="shared" si="367"/>
        <v>91943</v>
      </c>
      <c r="T1841" s="48">
        <f t="shared" si="368"/>
        <v>0</v>
      </c>
      <c r="U1841" s="48">
        <f t="shared" si="369"/>
        <v>103025</v>
      </c>
      <c r="V1841" s="48">
        <f t="shared" si="370"/>
        <v>194968</v>
      </c>
      <c r="W1841" s="48">
        <f t="shared" si="371"/>
        <v>96300</v>
      </c>
      <c r="X1841" s="48">
        <f t="shared" si="372"/>
        <v>1350</v>
      </c>
      <c r="Y1841" s="48">
        <f t="shared" si="373"/>
        <v>2926.18</v>
      </c>
      <c r="Z1841" s="48">
        <f t="shared" si="374"/>
        <v>292.61799999999999</v>
      </c>
      <c r="AA1841" s="48">
        <f t="shared" si="375"/>
        <v>2958.36798</v>
      </c>
      <c r="AB1841" s="42">
        <f t="shared" si="376"/>
        <v>298795.16597999999</v>
      </c>
    </row>
    <row r="1842" spans="1:28" x14ac:dyDescent="0.25">
      <c r="A1842" s="41">
        <v>45440</v>
      </c>
      <c r="B1842" s="44" t="str">
        <f t="shared" si="365"/>
        <v>May</v>
      </c>
      <c r="C1842" s="16" t="s">
        <v>59</v>
      </c>
      <c r="D1842" s="16"/>
      <c r="E1842" s="16" t="s">
        <v>98</v>
      </c>
      <c r="F1842" s="16" t="s">
        <v>213</v>
      </c>
      <c r="G1842" s="20" t="str">
        <f>IFERROR(VLOOKUP(F1842,Sheet2!A:F,2,0),"")</f>
        <v>Malwa</v>
      </c>
      <c r="H1842" s="44">
        <f>IFERROR(VLOOKUP(F1842,Sheet2!A:G,7,0),"")</f>
        <v>50</v>
      </c>
      <c r="I1842" s="56">
        <f t="shared" si="377"/>
        <v>1350</v>
      </c>
      <c r="J1842" s="17">
        <v>243</v>
      </c>
      <c r="K1842" s="21">
        <v>300</v>
      </c>
      <c r="L1842" s="21">
        <v>0</v>
      </c>
      <c r="M1842" s="21">
        <v>0</v>
      </c>
      <c r="N1842" s="19">
        <f t="shared" si="366"/>
        <v>300</v>
      </c>
      <c r="O1842" s="20">
        <v>1</v>
      </c>
      <c r="P1842" s="20">
        <f>IFERROR(VLOOKUP(F1842,Sheet2!$A:$F,4,0),"")</f>
        <v>919.43</v>
      </c>
      <c r="Q1842" s="20">
        <f>IFERROR(VLOOKUP(F1842,Sheet2!$A:$F,5,0),"")</f>
        <v>948.3</v>
      </c>
      <c r="R1842" s="20">
        <f>IFERROR(VLOOKUP(F1842,Sheet2!$A:$F,6,0),"")</f>
        <v>1030.25</v>
      </c>
      <c r="S1842" s="48">
        <f t="shared" si="367"/>
        <v>275829</v>
      </c>
      <c r="T1842" s="48">
        <f t="shared" si="368"/>
        <v>0</v>
      </c>
      <c r="U1842" s="48">
        <f t="shared" si="369"/>
        <v>0</v>
      </c>
      <c r="V1842" s="48">
        <f t="shared" si="370"/>
        <v>275829</v>
      </c>
      <c r="W1842" s="48">
        <f t="shared" si="371"/>
        <v>144450</v>
      </c>
      <c r="X1842" s="48">
        <f t="shared" si="372"/>
        <v>2025</v>
      </c>
      <c r="Y1842" s="48">
        <f t="shared" si="373"/>
        <v>4223.04</v>
      </c>
      <c r="Z1842" s="48">
        <f t="shared" si="374"/>
        <v>422.30400000000003</v>
      </c>
      <c r="AA1842" s="48">
        <f t="shared" si="375"/>
        <v>4269.4934400000002</v>
      </c>
      <c r="AB1842" s="42">
        <f t="shared" si="376"/>
        <v>431218.83743999997</v>
      </c>
    </row>
    <row r="1843" spans="1:28" x14ac:dyDescent="0.25">
      <c r="A1843" s="41">
        <v>45441</v>
      </c>
      <c r="B1843" s="44" t="str">
        <f t="shared" si="365"/>
        <v>May</v>
      </c>
      <c r="C1843" s="16" t="s">
        <v>59</v>
      </c>
      <c r="D1843" s="16"/>
      <c r="E1843" s="16" t="s">
        <v>32</v>
      </c>
      <c r="F1843" s="16" t="s">
        <v>213</v>
      </c>
      <c r="G1843" s="20" t="str">
        <f>IFERROR(VLOOKUP(F1843,Sheet2!A:F,2,0),"")</f>
        <v>Malwa</v>
      </c>
      <c r="H1843" s="44">
        <f>IFERROR(VLOOKUP(F1843,Sheet2!A:G,7,0),"")</f>
        <v>50</v>
      </c>
      <c r="I1843" s="56">
        <f t="shared" si="377"/>
        <v>1350</v>
      </c>
      <c r="J1843" s="17">
        <v>244</v>
      </c>
      <c r="K1843" s="21">
        <v>300</v>
      </c>
      <c r="L1843" s="21">
        <v>0</v>
      </c>
      <c r="M1843" s="21">
        <v>0</v>
      </c>
      <c r="N1843" s="19">
        <f t="shared" si="366"/>
        <v>300</v>
      </c>
      <c r="O1843" s="20">
        <v>1</v>
      </c>
      <c r="P1843" s="20">
        <f>IFERROR(VLOOKUP(F1843,Sheet2!$A:$F,4,0),"")</f>
        <v>919.43</v>
      </c>
      <c r="Q1843" s="20">
        <f>IFERROR(VLOOKUP(F1843,Sheet2!$A:$F,5,0),"")</f>
        <v>948.3</v>
      </c>
      <c r="R1843" s="20">
        <f>IFERROR(VLOOKUP(F1843,Sheet2!$A:$F,6,0),"")</f>
        <v>1030.25</v>
      </c>
      <c r="S1843" s="48">
        <f t="shared" si="367"/>
        <v>275829</v>
      </c>
      <c r="T1843" s="48">
        <f t="shared" si="368"/>
        <v>0</v>
      </c>
      <c r="U1843" s="48">
        <f t="shared" si="369"/>
        <v>0</v>
      </c>
      <c r="V1843" s="48">
        <f t="shared" si="370"/>
        <v>275829</v>
      </c>
      <c r="W1843" s="48">
        <f t="shared" si="371"/>
        <v>144450</v>
      </c>
      <c r="X1843" s="48">
        <f t="shared" si="372"/>
        <v>2025</v>
      </c>
      <c r="Y1843" s="48">
        <f t="shared" si="373"/>
        <v>4223.04</v>
      </c>
      <c r="Z1843" s="48">
        <f t="shared" si="374"/>
        <v>422.30400000000003</v>
      </c>
      <c r="AA1843" s="48">
        <f t="shared" si="375"/>
        <v>4269.4934400000002</v>
      </c>
      <c r="AB1843" s="42">
        <f t="shared" si="376"/>
        <v>431218.83743999997</v>
      </c>
    </row>
    <row r="1844" spans="1:28" x14ac:dyDescent="0.25">
      <c r="A1844" s="41">
        <v>45441</v>
      </c>
      <c r="B1844" s="44" t="str">
        <f t="shared" si="365"/>
        <v>May</v>
      </c>
      <c r="C1844" s="16" t="s">
        <v>59</v>
      </c>
      <c r="D1844" s="16"/>
      <c r="E1844" s="16" t="s">
        <v>32</v>
      </c>
      <c r="F1844" s="16" t="s">
        <v>213</v>
      </c>
      <c r="G1844" s="20" t="str">
        <f>IFERROR(VLOOKUP(F1844,Sheet2!A:F,2,0),"")</f>
        <v>Malwa</v>
      </c>
      <c r="H1844" s="44">
        <f>IFERROR(VLOOKUP(F1844,Sheet2!A:G,7,0),"")</f>
        <v>50</v>
      </c>
      <c r="I1844" s="56">
        <f t="shared" si="377"/>
        <v>1350</v>
      </c>
      <c r="J1844" s="17">
        <v>245</v>
      </c>
      <c r="K1844" s="21">
        <v>300</v>
      </c>
      <c r="L1844" s="21">
        <v>0</v>
      </c>
      <c r="M1844" s="21">
        <v>0</v>
      </c>
      <c r="N1844" s="19">
        <f t="shared" si="366"/>
        <v>300</v>
      </c>
      <c r="O1844" s="20">
        <v>1</v>
      </c>
      <c r="P1844" s="20">
        <f>IFERROR(VLOOKUP(F1844,Sheet2!$A:$F,4,0),"")</f>
        <v>919.43</v>
      </c>
      <c r="Q1844" s="20">
        <f>IFERROR(VLOOKUP(F1844,Sheet2!$A:$F,5,0),"")</f>
        <v>948.3</v>
      </c>
      <c r="R1844" s="20">
        <f>IFERROR(VLOOKUP(F1844,Sheet2!$A:$F,6,0),"")</f>
        <v>1030.25</v>
      </c>
      <c r="S1844" s="48">
        <f t="shared" si="367"/>
        <v>275829</v>
      </c>
      <c r="T1844" s="48">
        <f t="shared" si="368"/>
        <v>0</v>
      </c>
      <c r="U1844" s="48">
        <f t="shared" si="369"/>
        <v>0</v>
      </c>
      <c r="V1844" s="48">
        <f t="shared" si="370"/>
        <v>275829</v>
      </c>
      <c r="W1844" s="48">
        <f t="shared" si="371"/>
        <v>144450</v>
      </c>
      <c r="X1844" s="48">
        <f t="shared" si="372"/>
        <v>2025</v>
      </c>
      <c r="Y1844" s="48">
        <f t="shared" si="373"/>
        <v>4223.04</v>
      </c>
      <c r="Z1844" s="48">
        <f t="shared" si="374"/>
        <v>422.30400000000003</v>
      </c>
      <c r="AA1844" s="48">
        <f t="shared" si="375"/>
        <v>4269.4934400000002</v>
      </c>
      <c r="AB1844" s="42">
        <f t="shared" si="376"/>
        <v>431218.83743999997</v>
      </c>
    </row>
    <row r="1845" spans="1:28" x14ac:dyDescent="0.25">
      <c r="A1845" s="41">
        <v>45441</v>
      </c>
      <c r="B1845" s="44" t="str">
        <f t="shared" si="365"/>
        <v>May</v>
      </c>
      <c r="C1845" s="16" t="s">
        <v>59</v>
      </c>
      <c r="D1845" s="16"/>
      <c r="E1845" s="16" t="s">
        <v>32</v>
      </c>
      <c r="F1845" s="16" t="s">
        <v>213</v>
      </c>
      <c r="G1845" s="20" t="str">
        <f>IFERROR(VLOOKUP(F1845,Sheet2!A:F,2,0),"")</f>
        <v>Malwa</v>
      </c>
      <c r="H1845" s="44">
        <f>IFERROR(VLOOKUP(F1845,Sheet2!A:G,7,0),"")</f>
        <v>50</v>
      </c>
      <c r="I1845" s="56">
        <f t="shared" si="377"/>
        <v>1350</v>
      </c>
      <c r="J1845" s="17">
        <v>246</v>
      </c>
      <c r="K1845" s="21">
        <v>300</v>
      </c>
      <c r="L1845" s="21">
        <v>0</v>
      </c>
      <c r="M1845" s="21">
        <v>0</v>
      </c>
      <c r="N1845" s="19">
        <f t="shared" si="366"/>
        <v>300</v>
      </c>
      <c r="O1845" s="20">
        <v>1</v>
      </c>
      <c r="P1845" s="20">
        <f>IFERROR(VLOOKUP(F1845,Sheet2!$A:$F,4,0),"")</f>
        <v>919.43</v>
      </c>
      <c r="Q1845" s="20">
        <f>IFERROR(VLOOKUP(F1845,Sheet2!$A:$F,5,0),"")</f>
        <v>948.3</v>
      </c>
      <c r="R1845" s="20">
        <f>IFERROR(VLOOKUP(F1845,Sheet2!$A:$F,6,0),"")</f>
        <v>1030.25</v>
      </c>
      <c r="S1845" s="48">
        <f t="shared" si="367"/>
        <v>275829</v>
      </c>
      <c r="T1845" s="48">
        <f t="shared" si="368"/>
        <v>0</v>
      </c>
      <c r="U1845" s="48">
        <f t="shared" si="369"/>
        <v>0</v>
      </c>
      <c r="V1845" s="48">
        <f t="shared" si="370"/>
        <v>275829</v>
      </c>
      <c r="W1845" s="48">
        <f t="shared" si="371"/>
        <v>144450</v>
      </c>
      <c r="X1845" s="48">
        <f t="shared" si="372"/>
        <v>2025</v>
      </c>
      <c r="Y1845" s="48">
        <f t="shared" si="373"/>
        <v>4223.04</v>
      </c>
      <c r="Z1845" s="48">
        <f t="shared" si="374"/>
        <v>422.30400000000003</v>
      </c>
      <c r="AA1845" s="48">
        <f t="shared" si="375"/>
        <v>4269.4934400000002</v>
      </c>
      <c r="AB1845" s="42">
        <f t="shared" si="376"/>
        <v>431218.83743999997</v>
      </c>
    </row>
    <row r="1846" spans="1:28" x14ac:dyDescent="0.25">
      <c r="A1846" s="41">
        <v>45441</v>
      </c>
      <c r="B1846" s="44" t="str">
        <f t="shared" si="365"/>
        <v>May</v>
      </c>
      <c r="C1846" s="16" t="s">
        <v>59</v>
      </c>
      <c r="D1846" s="16"/>
      <c r="E1846" s="16" t="s">
        <v>32</v>
      </c>
      <c r="F1846" s="16" t="s">
        <v>213</v>
      </c>
      <c r="G1846" s="20" t="str">
        <f>IFERROR(VLOOKUP(F1846,Sheet2!A:F,2,0),"")</f>
        <v>Malwa</v>
      </c>
      <c r="H1846" s="44">
        <f>IFERROR(VLOOKUP(F1846,Sheet2!A:G,7,0),"")</f>
        <v>50</v>
      </c>
      <c r="I1846" s="56">
        <f t="shared" si="377"/>
        <v>1350</v>
      </c>
      <c r="J1846" s="17">
        <v>247</v>
      </c>
      <c r="K1846" s="21">
        <v>300</v>
      </c>
      <c r="L1846" s="21">
        <v>0</v>
      </c>
      <c r="M1846" s="21">
        <v>0</v>
      </c>
      <c r="N1846" s="19">
        <f t="shared" si="366"/>
        <v>300</v>
      </c>
      <c r="O1846" s="20">
        <v>1</v>
      </c>
      <c r="P1846" s="20">
        <f>IFERROR(VLOOKUP(F1846,Sheet2!$A:$F,4,0),"")</f>
        <v>919.43</v>
      </c>
      <c r="Q1846" s="20">
        <f>IFERROR(VLOOKUP(F1846,Sheet2!$A:$F,5,0),"")</f>
        <v>948.3</v>
      </c>
      <c r="R1846" s="20">
        <f>IFERROR(VLOOKUP(F1846,Sheet2!$A:$F,6,0),"")</f>
        <v>1030.25</v>
      </c>
      <c r="S1846" s="48">
        <f t="shared" si="367"/>
        <v>275829</v>
      </c>
      <c r="T1846" s="48">
        <f t="shared" si="368"/>
        <v>0</v>
      </c>
      <c r="U1846" s="48">
        <f t="shared" si="369"/>
        <v>0</v>
      </c>
      <c r="V1846" s="48">
        <f t="shared" si="370"/>
        <v>275829</v>
      </c>
      <c r="W1846" s="48">
        <f t="shared" si="371"/>
        <v>144450</v>
      </c>
      <c r="X1846" s="48">
        <f t="shared" si="372"/>
        <v>2025</v>
      </c>
      <c r="Y1846" s="48">
        <f t="shared" si="373"/>
        <v>4223.04</v>
      </c>
      <c r="Z1846" s="48">
        <f t="shared" si="374"/>
        <v>422.30400000000003</v>
      </c>
      <c r="AA1846" s="48">
        <f t="shared" si="375"/>
        <v>4269.4934400000002</v>
      </c>
      <c r="AB1846" s="42">
        <f t="shared" si="376"/>
        <v>431218.83743999997</v>
      </c>
    </row>
    <row r="1847" spans="1:28" x14ac:dyDescent="0.25">
      <c r="A1847" s="41">
        <v>45441</v>
      </c>
      <c r="B1847" s="44" t="str">
        <f t="shared" si="365"/>
        <v>May</v>
      </c>
      <c r="C1847" s="16" t="s">
        <v>59</v>
      </c>
      <c r="D1847" s="16"/>
      <c r="E1847" s="16" t="s">
        <v>32</v>
      </c>
      <c r="F1847" s="16" t="s">
        <v>213</v>
      </c>
      <c r="G1847" s="20" t="str">
        <f>IFERROR(VLOOKUP(F1847,Sheet2!A:F,2,0),"")</f>
        <v>Malwa</v>
      </c>
      <c r="H1847" s="44">
        <f>IFERROR(VLOOKUP(F1847,Sheet2!A:G,7,0),"")</f>
        <v>50</v>
      </c>
      <c r="I1847" s="56">
        <f t="shared" si="377"/>
        <v>900</v>
      </c>
      <c r="J1847" s="17">
        <v>248</v>
      </c>
      <c r="K1847" s="21">
        <v>200</v>
      </c>
      <c r="L1847" s="21">
        <v>0</v>
      </c>
      <c r="M1847" s="21">
        <v>0</v>
      </c>
      <c r="N1847" s="19">
        <f t="shared" si="366"/>
        <v>200</v>
      </c>
      <c r="O1847" s="20">
        <v>1</v>
      </c>
      <c r="P1847" s="20">
        <f>IFERROR(VLOOKUP(F1847,Sheet2!$A:$F,4,0),"")</f>
        <v>919.43</v>
      </c>
      <c r="Q1847" s="20">
        <f>IFERROR(VLOOKUP(F1847,Sheet2!$A:$F,5,0),"")</f>
        <v>948.3</v>
      </c>
      <c r="R1847" s="20">
        <f>IFERROR(VLOOKUP(F1847,Sheet2!$A:$F,6,0),"")</f>
        <v>1030.25</v>
      </c>
      <c r="S1847" s="48">
        <f t="shared" si="367"/>
        <v>183886</v>
      </c>
      <c r="T1847" s="48">
        <f t="shared" si="368"/>
        <v>0</v>
      </c>
      <c r="U1847" s="48">
        <f t="shared" si="369"/>
        <v>0</v>
      </c>
      <c r="V1847" s="48">
        <f t="shared" si="370"/>
        <v>183886</v>
      </c>
      <c r="W1847" s="48">
        <f t="shared" si="371"/>
        <v>96300</v>
      </c>
      <c r="X1847" s="48">
        <f t="shared" si="372"/>
        <v>1350</v>
      </c>
      <c r="Y1847" s="48">
        <f t="shared" si="373"/>
        <v>2815.36</v>
      </c>
      <c r="Z1847" s="48">
        <f t="shared" si="374"/>
        <v>281.536</v>
      </c>
      <c r="AA1847" s="48">
        <f t="shared" si="375"/>
        <v>2846.3289600000003</v>
      </c>
      <c r="AB1847" s="42">
        <f t="shared" si="376"/>
        <v>287479.22496000002</v>
      </c>
    </row>
    <row r="1848" spans="1:28" x14ac:dyDescent="0.25">
      <c r="A1848" s="41">
        <v>45441</v>
      </c>
      <c r="B1848" s="44" t="str">
        <f t="shared" si="365"/>
        <v>May</v>
      </c>
      <c r="C1848" s="16" t="s">
        <v>59</v>
      </c>
      <c r="D1848" s="16"/>
      <c r="E1848" s="16" t="s">
        <v>99</v>
      </c>
      <c r="F1848" s="16" t="s">
        <v>213</v>
      </c>
      <c r="G1848" s="20" t="str">
        <f>IFERROR(VLOOKUP(F1848,Sheet2!A:F,2,0),"")</f>
        <v>Malwa</v>
      </c>
      <c r="H1848" s="44">
        <f>IFERROR(VLOOKUP(F1848,Sheet2!A:G,7,0),"")</f>
        <v>50</v>
      </c>
      <c r="I1848" s="56">
        <f t="shared" si="377"/>
        <v>1800</v>
      </c>
      <c r="J1848" s="17">
        <v>249</v>
      </c>
      <c r="K1848" s="21">
        <v>400</v>
      </c>
      <c r="L1848" s="21">
        <v>0</v>
      </c>
      <c r="M1848" s="21">
        <v>0</v>
      </c>
      <c r="N1848" s="19">
        <f t="shared" si="366"/>
        <v>400</v>
      </c>
      <c r="O1848" s="20">
        <v>1</v>
      </c>
      <c r="P1848" s="20">
        <f>IFERROR(VLOOKUP(F1848,Sheet2!$A:$F,4,0),"")</f>
        <v>919.43</v>
      </c>
      <c r="Q1848" s="20">
        <f>IFERROR(VLOOKUP(F1848,Sheet2!$A:$F,5,0),"")</f>
        <v>948.3</v>
      </c>
      <c r="R1848" s="20">
        <f>IFERROR(VLOOKUP(F1848,Sheet2!$A:$F,6,0),"")</f>
        <v>1030.25</v>
      </c>
      <c r="S1848" s="48">
        <f t="shared" si="367"/>
        <v>367772</v>
      </c>
      <c r="T1848" s="48">
        <f t="shared" si="368"/>
        <v>0</v>
      </c>
      <c r="U1848" s="48">
        <f t="shared" si="369"/>
        <v>0</v>
      </c>
      <c r="V1848" s="48">
        <f t="shared" si="370"/>
        <v>367772</v>
      </c>
      <c r="W1848" s="48">
        <f t="shared" si="371"/>
        <v>192600</v>
      </c>
      <c r="X1848" s="48">
        <f t="shared" si="372"/>
        <v>2700</v>
      </c>
      <c r="Y1848" s="48">
        <f t="shared" si="373"/>
        <v>5630.72</v>
      </c>
      <c r="Z1848" s="48">
        <f t="shared" si="374"/>
        <v>563.072</v>
      </c>
      <c r="AA1848" s="48">
        <f t="shared" si="375"/>
        <v>5692.6579200000006</v>
      </c>
      <c r="AB1848" s="42">
        <f t="shared" si="376"/>
        <v>574958.44992000004</v>
      </c>
    </row>
    <row r="1849" spans="1:28" x14ac:dyDescent="0.25">
      <c r="A1849" s="41">
        <v>45441</v>
      </c>
      <c r="B1849" s="44" t="str">
        <f t="shared" si="365"/>
        <v>May</v>
      </c>
      <c r="C1849" s="16" t="s">
        <v>59</v>
      </c>
      <c r="D1849" s="16"/>
      <c r="E1849" s="16" t="s">
        <v>99</v>
      </c>
      <c r="F1849" s="16" t="s">
        <v>213</v>
      </c>
      <c r="G1849" s="20" t="str">
        <f>IFERROR(VLOOKUP(F1849,Sheet2!A:F,2,0),"")</f>
        <v>Malwa</v>
      </c>
      <c r="H1849" s="44">
        <f>IFERROR(VLOOKUP(F1849,Sheet2!A:G,7,0),"")</f>
        <v>50</v>
      </c>
      <c r="I1849" s="56">
        <f t="shared" si="377"/>
        <v>1800</v>
      </c>
      <c r="J1849" s="17">
        <v>250</v>
      </c>
      <c r="K1849" s="21">
        <v>400</v>
      </c>
      <c r="L1849" s="21">
        <v>0</v>
      </c>
      <c r="M1849" s="21">
        <v>0</v>
      </c>
      <c r="N1849" s="19">
        <f t="shared" si="366"/>
        <v>400</v>
      </c>
      <c r="O1849" s="20">
        <v>1</v>
      </c>
      <c r="P1849" s="20">
        <f>IFERROR(VLOOKUP(F1849,Sheet2!$A:$F,4,0),"")</f>
        <v>919.43</v>
      </c>
      <c r="Q1849" s="20">
        <f>IFERROR(VLOOKUP(F1849,Sheet2!$A:$F,5,0),"")</f>
        <v>948.3</v>
      </c>
      <c r="R1849" s="20">
        <f>IFERROR(VLOOKUP(F1849,Sheet2!$A:$F,6,0),"")</f>
        <v>1030.25</v>
      </c>
      <c r="S1849" s="48">
        <f t="shared" si="367"/>
        <v>367772</v>
      </c>
      <c r="T1849" s="48">
        <f t="shared" si="368"/>
        <v>0</v>
      </c>
      <c r="U1849" s="48">
        <f t="shared" si="369"/>
        <v>0</v>
      </c>
      <c r="V1849" s="48">
        <f t="shared" si="370"/>
        <v>367772</v>
      </c>
      <c r="W1849" s="48">
        <f t="shared" si="371"/>
        <v>192600</v>
      </c>
      <c r="X1849" s="48">
        <f t="shared" si="372"/>
        <v>2700</v>
      </c>
      <c r="Y1849" s="48">
        <f t="shared" si="373"/>
        <v>5630.72</v>
      </c>
      <c r="Z1849" s="48">
        <f t="shared" si="374"/>
        <v>563.072</v>
      </c>
      <c r="AA1849" s="48">
        <f t="shared" si="375"/>
        <v>5692.6579200000006</v>
      </c>
      <c r="AB1849" s="42">
        <f t="shared" si="376"/>
        <v>574958.44992000004</v>
      </c>
    </row>
    <row r="1850" spans="1:28" x14ac:dyDescent="0.25">
      <c r="A1850" s="41">
        <v>45441</v>
      </c>
      <c r="B1850" s="44" t="str">
        <f t="shared" si="365"/>
        <v>May</v>
      </c>
      <c r="C1850" s="16" t="s">
        <v>59</v>
      </c>
      <c r="D1850" s="16"/>
      <c r="E1850" s="16" t="s">
        <v>99</v>
      </c>
      <c r="F1850" s="16" t="s">
        <v>213</v>
      </c>
      <c r="G1850" s="20" t="str">
        <f>IFERROR(VLOOKUP(F1850,Sheet2!A:F,2,0),"")</f>
        <v>Malwa</v>
      </c>
      <c r="H1850" s="44">
        <f>IFERROR(VLOOKUP(F1850,Sheet2!A:G,7,0),"")</f>
        <v>50</v>
      </c>
      <c r="I1850" s="56">
        <f t="shared" si="377"/>
        <v>1800</v>
      </c>
      <c r="J1850" s="17">
        <v>251</v>
      </c>
      <c r="K1850" s="21">
        <v>0</v>
      </c>
      <c r="L1850" s="21">
        <v>400</v>
      </c>
      <c r="M1850" s="21">
        <v>0</v>
      </c>
      <c r="N1850" s="19">
        <f t="shared" si="366"/>
        <v>400</v>
      </c>
      <c r="O1850" s="20">
        <v>1</v>
      </c>
      <c r="P1850" s="20">
        <f>IFERROR(VLOOKUP(F1850,Sheet2!$A:$F,4,0),"")</f>
        <v>919.43</v>
      </c>
      <c r="Q1850" s="20">
        <f>IFERROR(VLOOKUP(F1850,Sheet2!$A:$F,5,0),"")</f>
        <v>948.3</v>
      </c>
      <c r="R1850" s="20">
        <f>IFERROR(VLOOKUP(F1850,Sheet2!$A:$F,6,0),"")</f>
        <v>1030.25</v>
      </c>
      <c r="S1850" s="48">
        <f t="shared" si="367"/>
        <v>0</v>
      </c>
      <c r="T1850" s="48">
        <f t="shared" si="368"/>
        <v>379320</v>
      </c>
      <c r="U1850" s="48">
        <f t="shared" si="369"/>
        <v>0</v>
      </c>
      <c r="V1850" s="48">
        <f t="shared" si="370"/>
        <v>379320</v>
      </c>
      <c r="W1850" s="48">
        <f t="shared" si="371"/>
        <v>192600</v>
      </c>
      <c r="X1850" s="48">
        <f t="shared" si="372"/>
        <v>2700</v>
      </c>
      <c r="Y1850" s="48">
        <f t="shared" si="373"/>
        <v>5746.2</v>
      </c>
      <c r="Z1850" s="48">
        <f t="shared" si="374"/>
        <v>574.62</v>
      </c>
      <c r="AA1850" s="48">
        <f t="shared" si="375"/>
        <v>5809.4081999999999</v>
      </c>
      <c r="AB1850" s="42">
        <f t="shared" si="376"/>
        <v>586750.2281999999</v>
      </c>
    </row>
    <row r="1851" spans="1:28" x14ac:dyDescent="0.25">
      <c r="A1851" s="41">
        <v>45441</v>
      </c>
      <c r="B1851" s="44" t="str">
        <f t="shared" si="365"/>
        <v>May</v>
      </c>
      <c r="C1851" s="16" t="s">
        <v>59</v>
      </c>
      <c r="D1851" s="16"/>
      <c r="E1851" s="16" t="s">
        <v>99</v>
      </c>
      <c r="F1851" s="16" t="s">
        <v>213</v>
      </c>
      <c r="G1851" s="20" t="str">
        <f>IFERROR(VLOOKUP(F1851,Sheet2!A:F,2,0),"")</f>
        <v>Malwa</v>
      </c>
      <c r="H1851" s="44">
        <f>IFERROR(VLOOKUP(F1851,Sheet2!A:G,7,0),"")</f>
        <v>50</v>
      </c>
      <c r="I1851" s="56">
        <f t="shared" si="377"/>
        <v>900</v>
      </c>
      <c r="J1851" s="17">
        <v>252</v>
      </c>
      <c r="K1851" s="21">
        <v>0</v>
      </c>
      <c r="L1851" s="21">
        <v>0</v>
      </c>
      <c r="M1851" s="21">
        <v>200</v>
      </c>
      <c r="N1851" s="19">
        <f t="shared" si="366"/>
        <v>200</v>
      </c>
      <c r="O1851" s="20">
        <v>1</v>
      </c>
      <c r="P1851" s="20">
        <f>IFERROR(VLOOKUP(F1851,Sheet2!$A:$F,4,0),"")</f>
        <v>919.43</v>
      </c>
      <c r="Q1851" s="20">
        <f>IFERROR(VLOOKUP(F1851,Sheet2!$A:$F,5,0),"")</f>
        <v>948.3</v>
      </c>
      <c r="R1851" s="20">
        <f>IFERROR(VLOOKUP(F1851,Sheet2!$A:$F,6,0),"")</f>
        <v>1030.25</v>
      </c>
      <c r="S1851" s="48">
        <f t="shared" si="367"/>
        <v>0</v>
      </c>
      <c r="T1851" s="48">
        <f t="shared" si="368"/>
        <v>0</v>
      </c>
      <c r="U1851" s="48">
        <f t="shared" si="369"/>
        <v>206050</v>
      </c>
      <c r="V1851" s="48">
        <f t="shared" si="370"/>
        <v>206050</v>
      </c>
      <c r="W1851" s="48">
        <f t="shared" si="371"/>
        <v>96300</v>
      </c>
      <c r="X1851" s="48">
        <f t="shared" si="372"/>
        <v>1350</v>
      </c>
      <c r="Y1851" s="48">
        <f t="shared" si="373"/>
        <v>3037</v>
      </c>
      <c r="Z1851" s="48">
        <f t="shared" si="374"/>
        <v>303.7</v>
      </c>
      <c r="AA1851" s="48">
        <f t="shared" si="375"/>
        <v>3070.4070000000002</v>
      </c>
      <c r="AB1851" s="42">
        <f t="shared" si="376"/>
        <v>310111.10700000002</v>
      </c>
    </row>
    <row r="1852" spans="1:28" x14ac:dyDescent="0.25">
      <c r="A1852" s="41">
        <v>45441</v>
      </c>
      <c r="B1852" s="44" t="str">
        <f t="shared" si="365"/>
        <v>May</v>
      </c>
      <c r="C1852" s="16" t="s">
        <v>26</v>
      </c>
      <c r="D1852" s="16"/>
      <c r="E1852" s="16" t="s">
        <v>134</v>
      </c>
      <c r="F1852" s="16" t="s">
        <v>213</v>
      </c>
      <c r="G1852" s="20" t="str">
        <f>IFERROR(VLOOKUP(F1852,Sheet2!A:F,2,0),"")</f>
        <v>Malwa</v>
      </c>
      <c r="H1852" s="44">
        <f>IFERROR(VLOOKUP(F1852,Sheet2!A:G,7,0),"")</f>
        <v>50</v>
      </c>
      <c r="I1852" s="56">
        <f t="shared" si="377"/>
        <v>3600</v>
      </c>
      <c r="J1852" s="17">
        <v>205</v>
      </c>
      <c r="K1852" s="21">
        <v>800</v>
      </c>
      <c r="L1852" s="21">
        <v>0</v>
      </c>
      <c r="M1852" s="21">
        <v>0</v>
      </c>
      <c r="N1852" s="19">
        <f t="shared" si="366"/>
        <v>800</v>
      </c>
      <c r="O1852" s="20">
        <v>1</v>
      </c>
      <c r="P1852" s="20">
        <f>IFERROR(VLOOKUP(F1852,Sheet2!$A:$F,4,0),"")</f>
        <v>919.43</v>
      </c>
      <c r="Q1852" s="20">
        <f>IFERROR(VLOOKUP(F1852,Sheet2!$A:$F,5,0),"")</f>
        <v>948.3</v>
      </c>
      <c r="R1852" s="20">
        <f>IFERROR(VLOOKUP(F1852,Sheet2!$A:$F,6,0),"")</f>
        <v>1030.25</v>
      </c>
      <c r="S1852" s="48">
        <f t="shared" si="367"/>
        <v>735544</v>
      </c>
      <c r="T1852" s="48">
        <f t="shared" si="368"/>
        <v>0</v>
      </c>
      <c r="U1852" s="48">
        <f t="shared" si="369"/>
        <v>0</v>
      </c>
      <c r="V1852" s="48">
        <f t="shared" si="370"/>
        <v>735544</v>
      </c>
      <c r="W1852" s="48">
        <f t="shared" si="371"/>
        <v>385200</v>
      </c>
      <c r="X1852" s="48">
        <f t="shared" si="372"/>
        <v>5400</v>
      </c>
      <c r="Y1852" s="48">
        <f t="shared" si="373"/>
        <v>11261.44</v>
      </c>
      <c r="Z1852" s="48">
        <f t="shared" si="374"/>
        <v>1126.144</v>
      </c>
      <c r="AA1852" s="48">
        <f t="shared" si="375"/>
        <v>11385.315840000001</v>
      </c>
      <c r="AB1852" s="42">
        <f t="shared" si="376"/>
        <v>1149916.8998400001</v>
      </c>
    </row>
    <row r="1853" spans="1:28" x14ac:dyDescent="0.25">
      <c r="A1853" s="41">
        <v>45441</v>
      </c>
      <c r="B1853" s="44" t="str">
        <f t="shared" si="365"/>
        <v>May</v>
      </c>
      <c r="C1853" s="16" t="s">
        <v>26</v>
      </c>
      <c r="D1853" s="16"/>
      <c r="E1853" s="16" t="s">
        <v>134</v>
      </c>
      <c r="F1853" s="16" t="s">
        <v>213</v>
      </c>
      <c r="G1853" s="20" t="str">
        <f>IFERROR(VLOOKUP(F1853,Sheet2!A:F,2,0),"")</f>
        <v>Malwa</v>
      </c>
      <c r="H1853" s="44">
        <f>IFERROR(VLOOKUP(F1853,Sheet2!A:G,7,0),"")</f>
        <v>50</v>
      </c>
      <c r="I1853" s="56">
        <f t="shared" si="377"/>
        <v>2700</v>
      </c>
      <c r="J1853" s="17">
        <v>206</v>
      </c>
      <c r="K1853" s="21">
        <v>0</v>
      </c>
      <c r="L1853" s="21">
        <v>300</v>
      </c>
      <c r="M1853" s="21">
        <v>300</v>
      </c>
      <c r="N1853" s="19">
        <f t="shared" si="366"/>
        <v>600</v>
      </c>
      <c r="O1853" s="20">
        <v>1</v>
      </c>
      <c r="P1853" s="20">
        <f>IFERROR(VLOOKUP(F1853,Sheet2!$A:$F,4,0),"")</f>
        <v>919.43</v>
      </c>
      <c r="Q1853" s="20">
        <f>IFERROR(VLOOKUP(F1853,Sheet2!$A:$F,5,0),"")</f>
        <v>948.3</v>
      </c>
      <c r="R1853" s="20">
        <f>IFERROR(VLOOKUP(F1853,Sheet2!$A:$F,6,0),"")</f>
        <v>1030.25</v>
      </c>
      <c r="S1853" s="48">
        <f t="shared" si="367"/>
        <v>0</v>
      </c>
      <c r="T1853" s="48">
        <f t="shared" si="368"/>
        <v>284490</v>
      </c>
      <c r="U1853" s="48">
        <f t="shared" si="369"/>
        <v>309075</v>
      </c>
      <c r="V1853" s="48">
        <f t="shared" si="370"/>
        <v>593565</v>
      </c>
      <c r="W1853" s="48">
        <f t="shared" si="371"/>
        <v>288900</v>
      </c>
      <c r="X1853" s="48">
        <f t="shared" si="372"/>
        <v>4050</v>
      </c>
      <c r="Y1853" s="48">
        <f t="shared" si="373"/>
        <v>8865.15</v>
      </c>
      <c r="Z1853" s="48">
        <f t="shared" si="374"/>
        <v>886.51499999999999</v>
      </c>
      <c r="AA1853" s="48">
        <f t="shared" si="375"/>
        <v>8962.666650000001</v>
      </c>
      <c r="AB1853" s="42">
        <f t="shared" si="376"/>
        <v>905229.33165000007</v>
      </c>
    </row>
    <row r="1854" spans="1:28" x14ac:dyDescent="0.25">
      <c r="A1854" s="41">
        <v>45441</v>
      </c>
      <c r="B1854" s="44" t="str">
        <f t="shared" si="365"/>
        <v>May</v>
      </c>
      <c r="C1854" s="16" t="s">
        <v>86</v>
      </c>
      <c r="D1854" s="16"/>
      <c r="E1854" s="16" t="s">
        <v>97</v>
      </c>
      <c r="F1854" s="16" t="s">
        <v>216</v>
      </c>
      <c r="G1854" s="20" t="str">
        <f>IFERROR(VLOOKUP(F1854,Sheet2!A:F,2,0),"")</f>
        <v>Jugni Saunfi</v>
      </c>
      <c r="H1854" s="44">
        <f>IFERROR(VLOOKUP(F1854,Sheet2!A:G,7,0),"")</f>
        <v>50</v>
      </c>
      <c r="I1854" s="56">
        <f t="shared" si="377"/>
        <v>900</v>
      </c>
      <c r="J1854" s="17">
        <v>76</v>
      </c>
      <c r="K1854" s="21">
        <v>100</v>
      </c>
      <c r="L1854" s="21">
        <v>50</v>
      </c>
      <c r="M1854" s="21">
        <v>50</v>
      </c>
      <c r="N1854" s="19">
        <f t="shared" si="366"/>
        <v>200</v>
      </c>
      <c r="O1854" s="20">
        <v>1</v>
      </c>
      <c r="P1854" s="20">
        <f>IFERROR(VLOOKUP(F1854,Sheet2!$A:$F,4,0),"")</f>
        <v>919.43</v>
      </c>
      <c r="Q1854" s="20">
        <f>IFERROR(VLOOKUP(F1854,Sheet2!$A:$F,5,0),"")</f>
        <v>948.3</v>
      </c>
      <c r="R1854" s="20">
        <f>IFERROR(VLOOKUP(F1854,Sheet2!$A:$F,6,0),"")</f>
        <v>1030.25</v>
      </c>
      <c r="S1854" s="48">
        <f t="shared" si="367"/>
        <v>91943</v>
      </c>
      <c r="T1854" s="48">
        <f t="shared" si="368"/>
        <v>47415</v>
      </c>
      <c r="U1854" s="48">
        <f t="shared" si="369"/>
        <v>51512.5</v>
      </c>
      <c r="V1854" s="48">
        <f t="shared" si="370"/>
        <v>190870.5</v>
      </c>
      <c r="W1854" s="48">
        <f t="shared" si="371"/>
        <v>96300</v>
      </c>
      <c r="X1854" s="48">
        <f t="shared" si="372"/>
        <v>1350</v>
      </c>
      <c r="Y1854" s="48">
        <f t="shared" si="373"/>
        <v>2885.2049999999999</v>
      </c>
      <c r="Z1854" s="48">
        <f t="shared" si="374"/>
        <v>288.52050000000003</v>
      </c>
      <c r="AA1854" s="48">
        <f t="shared" si="375"/>
        <v>2916.9422549999999</v>
      </c>
      <c r="AB1854" s="42">
        <f t="shared" si="376"/>
        <v>294611.167755</v>
      </c>
    </row>
    <row r="1855" spans="1:28" x14ac:dyDescent="0.25">
      <c r="A1855" s="41">
        <v>45441</v>
      </c>
      <c r="B1855" s="44" t="str">
        <f t="shared" si="365"/>
        <v>May</v>
      </c>
      <c r="C1855" s="16" t="s">
        <v>86</v>
      </c>
      <c r="D1855" s="16"/>
      <c r="E1855" s="16" t="s">
        <v>97</v>
      </c>
      <c r="F1855" s="16" t="s">
        <v>221</v>
      </c>
      <c r="G1855" s="20" t="str">
        <f>IFERROR(VLOOKUP(F1855,Sheet2!A:F,2,0),"")</f>
        <v>Jugni Apple Vodka</v>
      </c>
      <c r="H1855" s="44">
        <f>IFERROR(VLOOKUP(F1855,Sheet2!A:G,7,0),"")</f>
        <v>50</v>
      </c>
      <c r="I1855" s="56">
        <f t="shared" si="377"/>
        <v>450</v>
      </c>
      <c r="J1855" s="17">
        <v>76</v>
      </c>
      <c r="K1855" s="21">
        <v>50</v>
      </c>
      <c r="L1855" s="21">
        <v>25</v>
      </c>
      <c r="M1855" s="21">
        <v>25</v>
      </c>
      <c r="N1855" s="19">
        <f t="shared" si="366"/>
        <v>100</v>
      </c>
      <c r="O1855" s="20">
        <v>1</v>
      </c>
      <c r="P1855" s="20">
        <f>IFERROR(VLOOKUP(F1855,Sheet2!$A:$F,4,0),"")</f>
        <v>919.43</v>
      </c>
      <c r="Q1855" s="20">
        <f>IFERROR(VLOOKUP(F1855,Sheet2!$A:$F,5,0),"")</f>
        <v>948.3</v>
      </c>
      <c r="R1855" s="20">
        <f>IFERROR(VLOOKUP(F1855,Sheet2!$A:$F,6,0),"")</f>
        <v>1030.25</v>
      </c>
      <c r="S1855" s="48">
        <f t="shared" si="367"/>
        <v>45971.5</v>
      </c>
      <c r="T1855" s="48">
        <f t="shared" si="368"/>
        <v>23707.5</v>
      </c>
      <c r="U1855" s="48">
        <f t="shared" si="369"/>
        <v>25756.25</v>
      </c>
      <c r="V1855" s="48">
        <f t="shared" si="370"/>
        <v>95435.25</v>
      </c>
      <c r="W1855" s="48">
        <f t="shared" si="371"/>
        <v>48150</v>
      </c>
      <c r="X1855" s="48">
        <f t="shared" si="372"/>
        <v>675</v>
      </c>
      <c r="Y1855" s="48">
        <f t="shared" si="373"/>
        <v>1442.6025</v>
      </c>
      <c r="Z1855" s="48">
        <f t="shared" si="374"/>
        <v>144.26025000000001</v>
      </c>
      <c r="AA1855" s="48">
        <f t="shared" si="375"/>
        <v>1458.4711275</v>
      </c>
      <c r="AB1855" s="42">
        <f t="shared" si="376"/>
        <v>147305.5838775</v>
      </c>
    </row>
    <row r="1856" spans="1:28" x14ac:dyDescent="0.25">
      <c r="A1856" s="41">
        <v>45441</v>
      </c>
      <c r="B1856" s="44" t="str">
        <f t="shared" si="365"/>
        <v>May</v>
      </c>
      <c r="C1856" s="16" t="s">
        <v>86</v>
      </c>
      <c r="D1856" s="16"/>
      <c r="E1856" s="16" t="s">
        <v>97</v>
      </c>
      <c r="F1856" s="16" t="s">
        <v>217</v>
      </c>
      <c r="G1856" s="20" t="str">
        <f>IFERROR(VLOOKUP(F1856,Sheet2!A:F,2,0),"")</f>
        <v>Dollar Rum</v>
      </c>
      <c r="H1856" s="44">
        <f>IFERROR(VLOOKUP(F1856,Sheet2!A:G,7,0),"")</f>
        <v>65</v>
      </c>
      <c r="I1856" s="56">
        <f t="shared" si="377"/>
        <v>1755</v>
      </c>
      <c r="J1856" s="17">
        <v>77</v>
      </c>
      <c r="K1856" s="21">
        <v>0</v>
      </c>
      <c r="L1856" s="21">
        <v>100</v>
      </c>
      <c r="M1856" s="21">
        <v>200</v>
      </c>
      <c r="N1856" s="19">
        <f t="shared" si="366"/>
        <v>300</v>
      </c>
      <c r="O1856" s="20">
        <v>1</v>
      </c>
      <c r="P1856" s="20">
        <f>IFERROR(VLOOKUP(F1856,Sheet2!$A:$F,4,0),"")</f>
        <v>1161.27</v>
      </c>
      <c r="Q1856" s="20">
        <f>IFERROR(VLOOKUP(F1856,Sheet2!$A:$F,5,0),"")</f>
        <v>1190.1300000000001</v>
      </c>
      <c r="R1856" s="20">
        <f>IFERROR(VLOOKUP(F1856,Sheet2!$A:$F,6,0),"")</f>
        <v>1272.08</v>
      </c>
      <c r="S1856" s="48">
        <f t="shared" si="367"/>
        <v>0</v>
      </c>
      <c r="T1856" s="48">
        <f t="shared" si="368"/>
        <v>119013.00000000001</v>
      </c>
      <c r="U1856" s="48">
        <f t="shared" si="369"/>
        <v>254416</v>
      </c>
      <c r="V1856" s="48">
        <f t="shared" si="370"/>
        <v>373429</v>
      </c>
      <c r="W1856" s="48">
        <f t="shared" si="371"/>
        <v>187785</v>
      </c>
      <c r="X1856" s="48">
        <f t="shared" si="372"/>
        <v>2632.5</v>
      </c>
      <c r="Y1856" s="48">
        <f t="shared" si="373"/>
        <v>5638.4650000000001</v>
      </c>
      <c r="Z1856" s="48">
        <f t="shared" si="374"/>
        <v>563.84649999999999</v>
      </c>
      <c r="AA1856" s="48">
        <f t="shared" si="375"/>
        <v>5700.4881149999992</v>
      </c>
      <c r="AB1856" s="42">
        <f t="shared" si="376"/>
        <v>575749.29961499991</v>
      </c>
    </row>
    <row r="1857" spans="1:28" x14ac:dyDescent="0.25">
      <c r="A1857" s="41">
        <v>45441</v>
      </c>
      <c r="B1857" s="44" t="str">
        <f t="shared" si="365"/>
        <v>May</v>
      </c>
      <c r="C1857" s="16" t="s">
        <v>86</v>
      </c>
      <c r="D1857" s="16"/>
      <c r="E1857" s="16" t="s">
        <v>97</v>
      </c>
      <c r="F1857" s="16" t="s">
        <v>219</v>
      </c>
      <c r="G1857" s="20" t="str">
        <f>IFERROR(VLOOKUP(F1857,Sheet2!A:F,2,0),"")</f>
        <v>Club Whiskey</v>
      </c>
      <c r="H1857" s="44">
        <f>IFERROR(VLOOKUP(F1857,Sheet2!A:G,7,0),"")</f>
        <v>65</v>
      </c>
      <c r="I1857" s="56">
        <f t="shared" si="377"/>
        <v>2047.4999999999998</v>
      </c>
      <c r="J1857" s="17">
        <v>78</v>
      </c>
      <c r="K1857" s="21">
        <v>150</v>
      </c>
      <c r="L1857" s="21">
        <v>150</v>
      </c>
      <c r="M1857" s="21">
        <v>50</v>
      </c>
      <c r="N1857" s="19">
        <f t="shared" si="366"/>
        <v>350</v>
      </c>
      <c r="O1857" s="20">
        <v>1</v>
      </c>
      <c r="P1857" s="20">
        <f>IFERROR(VLOOKUP(F1857,Sheet2!$A:$F,4,0),"")</f>
        <v>1160.02</v>
      </c>
      <c r="Q1857" s="20">
        <f>IFERROR(VLOOKUP(F1857,Sheet2!$A:$F,5,0),"")</f>
        <v>1188.9000000000001</v>
      </c>
      <c r="R1857" s="20">
        <f>IFERROR(VLOOKUP(F1857,Sheet2!$A:$F,6,0),"")</f>
        <v>1270.83</v>
      </c>
      <c r="S1857" s="48">
        <f t="shared" si="367"/>
        <v>174003</v>
      </c>
      <c r="T1857" s="48">
        <f t="shared" si="368"/>
        <v>178335</v>
      </c>
      <c r="U1857" s="48">
        <f t="shared" si="369"/>
        <v>63541.5</v>
      </c>
      <c r="V1857" s="48">
        <f t="shared" si="370"/>
        <v>415879.5</v>
      </c>
      <c r="W1857" s="48">
        <f t="shared" si="371"/>
        <v>219082.49999999997</v>
      </c>
      <c r="X1857" s="48">
        <f t="shared" si="372"/>
        <v>3071.2499999999995</v>
      </c>
      <c r="Y1857" s="48">
        <f t="shared" si="373"/>
        <v>6380.3325000000004</v>
      </c>
      <c r="Z1857" s="48">
        <f t="shared" si="374"/>
        <v>638.03325000000007</v>
      </c>
      <c r="AA1857" s="48">
        <f t="shared" si="375"/>
        <v>6450.5161575000002</v>
      </c>
      <c r="AB1857" s="42">
        <f t="shared" si="376"/>
        <v>651502.13190749998</v>
      </c>
    </row>
    <row r="1858" spans="1:28" x14ac:dyDescent="0.25">
      <c r="A1858" s="41">
        <v>45441</v>
      </c>
      <c r="B1858" s="44" t="str">
        <f t="shared" si="365"/>
        <v>May</v>
      </c>
      <c r="C1858" s="16" t="s">
        <v>86</v>
      </c>
      <c r="D1858" s="16"/>
      <c r="E1858" s="16" t="s">
        <v>97</v>
      </c>
      <c r="F1858" s="16" t="s">
        <v>217</v>
      </c>
      <c r="G1858" s="20" t="str">
        <f>IFERROR(VLOOKUP(F1858,Sheet2!A:F,2,0),"")</f>
        <v>Dollar Rum</v>
      </c>
      <c r="H1858" s="44">
        <f>IFERROR(VLOOKUP(F1858,Sheet2!A:G,7,0),"")</f>
        <v>65</v>
      </c>
      <c r="I1858" s="56">
        <f t="shared" si="377"/>
        <v>2925</v>
      </c>
      <c r="J1858" s="17">
        <v>79</v>
      </c>
      <c r="K1858" s="21">
        <v>500</v>
      </c>
      <c r="L1858" s="21">
        <v>0</v>
      </c>
      <c r="M1858" s="21">
        <v>0</v>
      </c>
      <c r="N1858" s="19">
        <f t="shared" si="366"/>
        <v>500</v>
      </c>
      <c r="O1858" s="20">
        <v>1</v>
      </c>
      <c r="P1858" s="20">
        <f>IFERROR(VLOOKUP(F1858,Sheet2!$A:$F,4,0),"")</f>
        <v>1161.27</v>
      </c>
      <c r="Q1858" s="20">
        <f>IFERROR(VLOOKUP(F1858,Sheet2!$A:$F,5,0),"")</f>
        <v>1190.1300000000001</v>
      </c>
      <c r="R1858" s="20">
        <f>IFERROR(VLOOKUP(F1858,Sheet2!$A:$F,6,0),"")</f>
        <v>1272.08</v>
      </c>
      <c r="S1858" s="48">
        <f t="shared" si="367"/>
        <v>580635</v>
      </c>
      <c r="T1858" s="48">
        <f t="shared" si="368"/>
        <v>0</v>
      </c>
      <c r="U1858" s="48">
        <f t="shared" si="369"/>
        <v>0</v>
      </c>
      <c r="V1858" s="48">
        <f t="shared" si="370"/>
        <v>580635</v>
      </c>
      <c r="W1858" s="48">
        <f t="shared" si="371"/>
        <v>312975</v>
      </c>
      <c r="X1858" s="48">
        <f t="shared" si="372"/>
        <v>4387.5</v>
      </c>
      <c r="Y1858" s="48">
        <f t="shared" si="373"/>
        <v>8979.9750000000004</v>
      </c>
      <c r="Z1858" s="48">
        <f t="shared" si="374"/>
        <v>897.99750000000006</v>
      </c>
      <c r="AA1858" s="48">
        <f t="shared" si="375"/>
        <v>9078.7547250000007</v>
      </c>
      <c r="AB1858" s="42">
        <f t="shared" si="376"/>
        <v>916954.22722500004</v>
      </c>
    </row>
    <row r="1859" spans="1:28" x14ac:dyDescent="0.25">
      <c r="A1859" s="41">
        <v>45441</v>
      </c>
      <c r="B1859" s="44" t="str">
        <f t="shared" si="365"/>
        <v>May</v>
      </c>
      <c r="C1859" s="16" t="s">
        <v>53</v>
      </c>
      <c r="D1859" s="16"/>
      <c r="E1859" s="16" t="s">
        <v>82</v>
      </c>
      <c r="F1859" s="16" t="s">
        <v>219</v>
      </c>
      <c r="G1859" s="20" t="str">
        <f>IFERROR(VLOOKUP(F1859,Sheet2!A:F,2,0),"")</f>
        <v>Club Whiskey</v>
      </c>
      <c r="H1859" s="44">
        <f>IFERROR(VLOOKUP(F1859,Sheet2!A:G,7,0),"")</f>
        <v>65</v>
      </c>
      <c r="I1859" s="56">
        <f t="shared" si="377"/>
        <v>2193.75</v>
      </c>
      <c r="J1859" s="17">
        <v>178</v>
      </c>
      <c r="K1859" s="21">
        <v>350</v>
      </c>
      <c r="L1859" s="21">
        <v>25</v>
      </c>
      <c r="M1859" s="21">
        <v>0</v>
      </c>
      <c r="N1859" s="19">
        <f t="shared" si="366"/>
        <v>375</v>
      </c>
      <c r="O1859" s="20">
        <v>1</v>
      </c>
      <c r="P1859" s="20">
        <f>IFERROR(VLOOKUP(F1859,Sheet2!$A:$F,4,0),"")</f>
        <v>1160.02</v>
      </c>
      <c r="Q1859" s="20">
        <f>IFERROR(VLOOKUP(F1859,Sheet2!$A:$F,5,0),"")</f>
        <v>1188.9000000000001</v>
      </c>
      <c r="R1859" s="20">
        <f>IFERROR(VLOOKUP(F1859,Sheet2!$A:$F,6,0),"")</f>
        <v>1270.83</v>
      </c>
      <c r="S1859" s="48">
        <f t="shared" si="367"/>
        <v>406007</v>
      </c>
      <c r="T1859" s="48">
        <f t="shared" si="368"/>
        <v>29722.500000000004</v>
      </c>
      <c r="U1859" s="48">
        <f t="shared" si="369"/>
        <v>0</v>
      </c>
      <c r="V1859" s="48">
        <f t="shared" si="370"/>
        <v>435729.5</v>
      </c>
      <c r="W1859" s="48">
        <f t="shared" si="371"/>
        <v>234731.25</v>
      </c>
      <c r="X1859" s="48">
        <f t="shared" si="372"/>
        <v>3290.625</v>
      </c>
      <c r="Y1859" s="48">
        <f t="shared" si="373"/>
        <v>6737.5137500000001</v>
      </c>
      <c r="Z1859" s="48">
        <f t="shared" si="374"/>
        <v>673.75137500000005</v>
      </c>
      <c r="AA1859" s="48">
        <f t="shared" si="375"/>
        <v>6811.6264012500005</v>
      </c>
      <c r="AB1859" s="42">
        <f t="shared" si="376"/>
        <v>687974.26652625005</v>
      </c>
    </row>
    <row r="1860" spans="1:28" x14ac:dyDescent="0.25">
      <c r="A1860" s="41">
        <v>45441</v>
      </c>
      <c r="B1860" s="44" t="str">
        <f t="shared" si="365"/>
        <v>May</v>
      </c>
      <c r="C1860" s="16" t="s">
        <v>53</v>
      </c>
      <c r="D1860" s="16"/>
      <c r="E1860" s="16" t="s">
        <v>82</v>
      </c>
      <c r="F1860" s="16" t="s">
        <v>216</v>
      </c>
      <c r="G1860" s="20" t="str">
        <f>IFERROR(VLOOKUP(F1860,Sheet2!A:F,2,0),"")</f>
        <v>Jugni Saunfi</v>
      </c>
      <c r="H1860" s="44">
        <f>IFERROR(VLOOKUP(F1860,Sheet2!A:G,7,0),"")</f>
        <v>50</v>
      </c>
      <c r="I1860" s="56">
        <f t="shared" si="377"/>
        <v>292.5</v>
      </c>
      <c r="J1860" s="17">
        <v>178</v>
      </c>
      <c r="K1860" s="21">
        <v>0</v>
      </c>
      <c r="L1860" s="21">
        <v>50</v>
      </c>
      <c r="M1860" s="21">
        <v>15</v>
      </c>
      <c r="N1860" s="19">
        <f t="shared" si="366"/>
        <v>65</v>
      </c>
      <c r="O1860" s="20">
        <v>1</v>
      </c>
      <c r="P1860" s="20">
        <f>IFERROR(VLOOKUP(F1860,Sheet2!$A:$F,4,0),"")</f>
        <v>919.43</v>
      </c>
      <c r="Q1860" s="20">
        <f>IFERROR(VLOOKUP(F1860,Sheet2!$A:$F,5,0),"")</f>
        <v>948.3</v>
      </c>
      <c r="R1860" s="20">
        <f>IFERROR(VLOOKUP(F1860,Sheet2!$A:$F,6,0),"")</f>
        <v>1030.25</v>
      </c>
      <c r="S1860" s="48">
        <f t="shared" si="367"/>
        <v>0</v>
      </c>
      <c r="T1860" s="48">
        <f t="shared" si="368"/>
        <v>47415</v>
      </c>
      <c r="U1860" s="48">
        <f t="shared" si="369"/>
        <v>15453.75</v>
      </c>
      <c r="V1860" s="48">
        <f t="shared" si="370"/>
        <v>62868.75</v>
      </c>
      <c r="W1860" s="48">
        <f t="shared" si="371"/>
        <v>31297.5</v>
      </c>
      <c r="X1860" s="48">
        <f t="shared" si="372"/>
        <v>438.75</v>
      </c>
      <c r="Y1860" s="48">
        <f t="shared" si="373"/>
        <v>946.05000000000007</v>
      </c>
      <c r="Z1860" s="48">
        <f t="shared" si="374"/>
        <v>94.605000000000018</v>
      </c>
      <c r="AA1860" s="48">
        <f t="shared" si="375"/>
        <v>956.45654999999999</v>
      </c>
      <c r="AB1860" s="42">
        <f t="shared" si="376"/>
        <v>96602.111550000001</v>
      </c>
    </row>
    <row r="1861" spans="1:28" x14ac:dyDescent="0.25">
      <c r="A1861" s="41">
        <v>45441</v>
      </c>
      <c r="B1861" s="44" t="str">
        <f t="shared" ref="B1861:B1924" si="378">TEXT(A1861,"MMM")</f>
        <v>May</v>
      </c>
      <c r="C1861" s="16" t="s">
        <v>53</v>
      </c>
      <c r="D1861" s="16"/>
      <c r="E1861" s="16" t="s">
        <v>56</v>
      </c>
      <c r="F1861" s="16" t="s">
        <v>219</v>
      </c>
      <c r="G1861" s="20" t="str">
        <f>IFERROR(VLOOKUP(F1861,Sheet2!A:F,2,0),"")</f>
        <v>Club Whiskey</v>
      </c>
      <c r="H1861" s="44">
        <f>IFERROR(VLOOKUP(F1861,Sheet2!A:G,7,0),"")</f>
        <v>65</v>
      </c>
      <c r="I1861" s="56">
        <f t="shared" si="377"/>
        <v>2925</v>
      </c>
      <c r="J1861" s="17">
        <v>179</v>
      </c>
      <c r="K1861" s="21">
        <v>350</v>
      </c>
      <c r="L1861" s="21">
        <v>0</v>
      </c>
      <c r="M1861" s="21">
        <v>150</v>
      </c>
      <c r="N1861" s="19">
        <f t="shared" ref="N1861:N1924" si="379">SUM(K1861:M1861)</f>
        <v>500</v>
      </c>
      <c r="O1861" s="20">
        <v>1</v>
      </c>
      <c r="P1861" s="20">
        <f>IFERROR(VLOOKUP(F1861,Sheet2!$A:$F,4,0),"")</f>
        <v>1160.02</v>
      </c>
      <c r="Q1861" s="20">
        <f>IFERROR(VLOOKUP(F1861,Sheet2!$A:$F,5,0),"")</f>
        <v>1188.9000000000001</v>
      </c>
      <c r="R1861" s="20">
        <f>IFERROR(VLOOKUP(F1861,Sheet2!$A:$F,6,0),"")</f>
        <v>1270.83</v>
      </c>
      <c r="S1861" s="48">
        <f t="shared" ref="S1861:S1924" si="380">IFERROR(K1861*P1861," ")</f>
        <v>406007</v>
      </c>
      <c r="T1861" s="48">
        <f t="shared" ref="T1861:T1924" si="381">IFERROR(Q1861*L1861," ")</f>
        <v>0</v>
      </c>
      <c r="U1861" s="48">
        <f t="shared" ref="U1861:U1924" si="382">IFERROR(R1861*M1861," ")</f>
        <v>190624.5</v>
      </c>
      <c r="V1861" s="48">
        <f t="shared" ref="V1861:V1924" si="383">SUM(S1861:U1861)</f>
        <v>596631.5</v>
      </c>
      <c r="W1861" s="48">
        <f t="shared" ref="W1861:W1924" si="384">IFERROR(IF(O1861=1,I1861*107)," ")+IFERROR(IF(O1861=2,I1861*53.5)," ")</f>
        <v>312975</v>
      </c>
      <c r="X1861" s="48">
        <f t="shared" ref="X1861:X1924" si="385">I1861*1.5</f>
        <v>4387.5</v>
      </c>
      <c r="Y1861" s="48">
        <f t="shared" ref="Y1861:Y1924" si="386">IFERROR(SUM(V1861:X1861)*1%," ")</f>
        <v>9139.94</v>
      </c>
      <c r="Z1861" s="48">
        <f t="shared" ref="Z1861:Z1924" si="387">IFERROR(Y1861*10%," ")</f>
        <v>913.99400000000014</v>
      </c>
      <c r="AA1861" s="48">
        <f t="shared" ref="AA1861:AA1924" si="388">IFERROR(SUM(V1861:Z1861)*1%," ")</f>
        <v>9240.4793399999999</v>
      </c>
      <c r="AB1861" s="42">
        <f t="shared" ref="AB1861:AB1924" si="389">IFERROR(SUM(V1861:AA1861)," ")</f>
        <v>933288.41333999985</v>
      </c>
    </row>
    <row r="1862" spans="1:28" x14ac:dyDescent="0.25">
      <c r="A1862" s="41">
        <v>45441</v>
      </c>
      <c r="B1862" s="44" t="str">
        <f t="shared" si="378"/>
        <v>May</v>
      </c>
      <c r="C1862" s="16" t="s">
        <v>44</v>
      </c>
      <c r="D1862" s="16"/>
      <c r="E1862" s="16" t="s">
        <v>51</v>
      </c>
      <c r="F1862" s="16" t="s">
        <v>221</v>
      </c>
      <c r="G1862" s="20" t="str">
        <f>IFERROR(VLOOKUP(F1862,Sheet2!A:F,2,0),"")</f>
        <v>Jugni Apple Vodka</v>
      </c>
      <c r="H1862" s="44">
        <f>IFERROR(VLOOKUP(F1862,Sheet2!A:G,7,0),"")</f>
        <v>50</v>
      </c>
      <c r="I1862" s="56">
        <f t="shared" ref="I1862:I1925" si="390">IF(H1862=50,N1862*4.5)+IF(H1862=65,N1862*5.85)</f>
        <v>2205</v>
      </c>
      <c r="J1862" s="17">
        <v>274</v>
      </c>
      <c r="K1862" s="21">
        <v>290</v>
      </c>
      <c r="L1862" s="21">
        <v>200</v>
      </c>
      <c r="M1862" s="21">
        <v>0</v>
      </c>
      <c r="N1862" s="19">
        <f t="shared" si="379"/>
        <v>490</v>
      </c>
      <c r="O1862" s="20">
        <v>1</v>
      </c>
      <c r="P1862" s="20">
        <f>IFERROR(VLOOKUP(F1862,Sheet2!$A:$F,4,0),"")</f>
        <v>919.43</v>
      </c>
      <c r="Q1862" s="20">
        <f>IFERROR(VLOOKUP(F1862,Sheet2!$A:$F,5,0),"")</f>
        <v>948.3</v>
      </c>
      <c r="R1862" s="20">
        <f>IFERROR(VLOOKUP(F1862,Sheet2!$A:$F,6,0),"")</f>
        <v>1030.25</v>
      </c>
      <c r="S1862" s="48">
        <f t="shared" si="380"/>
        <v>266634.7</v>
      </c>
      <c r="T1862" s="48">
        <f t="shared" si="381"/>
        <v>189660</v>
      </c>
      <c r="U1862" s="48">
        <f t="shared" si="382"/>
        <v>0</v>
      </c>
      <c r="V1862" s="48">
        <f t="shared" si="383"/>
        <v>456294.7</v>
      </c>
      <c r="W1862" s="48">
        <f t="shared" si="384"/>
        <v>235935</v>
      </c>
      <c r="X1862" s="48">
        <f t="shared" si="385"/>
        <v>3307.5</v>
      </c>
      <c r="Y1862" s="48">
        <f t="shared" si="386"/>
        <v>6955.3719999999994</v>
      </c>
      <c r="Z1862" s="48">
        <f t="shared" si="387"/>
        <v>695.53719999999998</v>
      </c>
      <c r="AA1862" s="48">
        <f t="shared" si="388"/>
        <v>7031.8810919999996</v>
      </c>
      <c r="AB1862" s="42">
        <f t="shared" si="389"/>
        <v>710219.990292</v>
      </c>
    </row>
    <row r="1863" spans="1:28" x14ac:dyDescent="0.25">
      <c r="A1863" s="41">
        <v>45441</v>
      </c>
      <c r="B1863" s="44" t="str">
        <f t="shared" si="378"/>
        <v>May</v>
      </c>
      <c r="C1863" s="16" t="s">
        <v>44</v>
      </c>
      <c r="D1863" s="16"/>
      <c r="E1863" s="16" t="s">
        <v>51</v>
      </c>
      <c r="F1863" s="16" t="s">
        <v>217</v>
      </c>
      <c r="G1863" s="20" t="str">
        <f>IFERROR(VLOOKUP(F1863,Sheet2!A:F,2,0),"")</f>
        <v>Dollar Rum</v>
      </c>
      <c r="H1863" s="44">
        <f>IFERROR(VLOOKUP(F1863,Sheet2!A:G,7,0),"")</f>
        <v>65</v>
      </c>
      <c r="I1863" s="56">
        <f t="shared" si="390"/>
        <v>1170</v>
      </c>
      <c r="J1863" s="17">
        <v>275</v>
      </c>
      <c r="K1863" s="21">
        <v>150</v>
      </c>
      <c r="L1863" s="21">
        <v>0</v>
      </c>
      <c r="M1863" s="21">
        <v>50</v>
      </c>
      <c r="N1863" s="19">
        <f t="shared" si="379"/>
        <v>200</v>
      </c>
      <c r="O1863" s="20">
        <v>1</v>
      </c>
      <c r="P1863" s="20">
        <f>IFERROR(VLOOKUP(F1863,Sheet2!$A:$F,4,0),"")</f>
        <v>1161.27</v>
      </c>
      <c r="Q1863" s="20">
        <f>IFERROR(VLOOKUP(F1863,Sheet2!$A:$F,5,0),"")</f>
        <v>1190.1300000000001</v>
      </c>
      <c r="R1863" s="20">
        <f>IFERROR(VLOOKUP(F1863,Sheet2!$A:$F,6,0),"")</f>
        <v>1272.08</v>
      </c>
      <c r="S1863" s="48">
        <f t="shared" si="380"/>
        <v>174190.5</v>
      </c>
      <c r="T1863" s="48">
        <f t="shared" si="381"/>
        <v>0</v>
      </c>
      <c r="U1863" s="48">
        <f t="shared" si="382"/>
        <v>63604</v>
      </c>
      <c r="V1863" s="48">
        <f t="shared" si="383"/>
        <v>237794.5</v>
      </c>
      <c r="W1863" s="48">
        <f t="shared" si="384"/>
        <v>125190</v>
      </c>
      <c r="X1863" s="48">
        <f t="shared" si="385"/>
        <v>1755</v>
      </c>
      <c r="Y1863" s="48">
        <f t="shared" si="386"/>
        <v>3647.395</v>
      </c>
      <c r="Z1863" s="48">
        <f t="shared" si="387"/>
        <v>364.73950000000002</v>
      </c>
      <c r="AA1863" s="48">
        <f t="shared" si="388"/>
        <v>3687.5163450000005</v>
      </c>
      <c r="AB1863" s="42">
        <f t="shared" si="389"/>
        <v>372439.15084500005</v>
      </c>
    </row>
    <row r="1864" spans="1:28" x14ac:dyDescent="0.25">
      <c r="A1864" s="41">
        <v>45441</v>
      </c>
      <c r="B1864" s="44" t="str">
        <f t="shared" si="378"/>
        <v>May</v>
      </c>
      <c r="C1864" s="16" t="s">
        <v>44</v>
      </c>
      <c r="D1864" s="16"/>
      <c r="E1864" s="16" t="s">
        <v>51</v>
      </c>
      <c r="F1864" s="16" t="s">
        <v>221</v>
      </c>
      <c r="G1864" s="20" t="str">
        <f>IFERROR(VLOOKUP(F1864,Sheet2!A:F,2,0),"")</f>
        <v>Jugni Apple Vodka</v>
      </c>
      <c r="H1864" s="44">
        <f>IFERROR(VLOOKUP(F1864,Sheet2!A:G,7,0),"")</f>
        <v>50</v>
      </c>
      <c r="I1864" s="56">
        <f t="shared" si="390"/>
        <v>900</v>
      </c>
      <c r="J1864" s="17">
        <v>276</v>
      </c>
      <c r="K1864" s="21">
        <v>0</v>
      </c>
      <c r="L1864" s="21">
        <v>0</v>
      </c>
      <c r="M1864" s="21">
        <v>200</v>
      </c>
      <c r="N1864" s="19">
        <f t="shared" si="379"/>
        <v>200</v>
      </c>
      <c r="O1864" s="20">
        <v>1</v>
      </c>
      <c r="P1864" s="20">
        <f>IFERROR(VLOOKUP(F1864,Sheet2!$A:$F,4,0),"")</f>
        <v>919.43</v>
      </c>
      <c r="Q1864" s="20">
        <f>IFERROR(VLOOKUP(F1864,Sheet2!$A:$F,5,0),"")</f>
        <v>948.3</v>
      </c>
      <c r="R1864" s="20">
        <f>IFERROR(VLOOKUP(F1864,Sheet2!$A:$F,6,0),"")</f>
        <v>1030.25</v>
      </c>
      <c r="S1864" s="48">
        <f t="shared" si="380"/>
        <v>0</v>
      </c>
      <c r="T1864" s="48">
        <f t="shared" si="381"/>
        <v>0</v>
      </c>
      <c r="U1864" s="48">
        <f t="shared" si="382"/>
        <v>206050</v>
      </c>
      <c r="V1864" s="48">
        <f t="shared" si="383"/>
        <v>206050</v>
      </c>
      <c r="W1864" s="48">
        <f t="shared" si="384"/>
        <v>96300</v>
      </c>
      <c r="X1864" s="48">
        <f t="shared" si="385"/>
        <v>1350</v>
      </c>
      <c r="Y1864" s="48">
        <f t="shared" si="386"/>
        <v>3037</v>
      </c>
      <c r="Z1864" s="48">
        <f t="shared" si="387"/>
        <v>303.7</v>
      </c>
      <c r="AA1864" s="48">
        <f t="shared" si="388"/>
        <v>3070.4070000000002</v>
      </c>
      <c r="AB1864" s="42">
        <f t="shared" si="389"/>
        <v>310111.10700000002</v>
      </c>
    </row>
    <row r="1865" spans="1:28" x14ac:dyDescent="0.25">
      <c r="A1865" s="41">
        <v>45441</v>
      </c>
      <c r="B1865" s="44" t="str">
        <f t="shared" si="378"/>
        <v>May</v>
      </c>
      <c r="C1865" s="16" t="s">
        <v>44</v>
      </c>
      <c r="D1865" s="16"/>
      <c r="E1865" s="16" t="s">
        <v>51</v>
      </c>
      <c r="F1865" s="16" t="s">
        <v>217</v>
      </c>
      <c r="G1865" s="20" t="str">
        <f>IFERROR(VLOOKUP(F1865,Sheet2!A:F,2,0),"")</f>
        <v>Dollar Rum</v>
      </c>
      <c r="H1865" s="44">
        <f>IFERROR(VLOOKUP(F1865,Sheet2!A:G,7,0),"")</f>
        <v>65</v>
      </c>
      <c r="I1865" s="56">
        <f t="shared" si="390"/>
        <v>2925</v>
      </c>
      <c r="J1865" s="17">
        <v>277</v>
      </c>
      <c r="K1865" s="21">
        <v>0</v>
      </c>
      <c r="L1865" s="21">
        <v>500</v>
      </c>
      <c r="M1865" s="21">
        <v>0</v>
      </c>
      <c r="N1865" s="19">
        <f t="shared" si="379"/>
        <v>500</v>
      </c>
      <c r="O1865" s="20">
        <v>1</v>
      </c>
      <c r="P1865" s="20">
        <f>IFERROR(VLOOKUP(F1865,Sheet2!$A:$F,4,0),"")</f>
        <v>1161.27</v>
      </c>
      <c r="Q1865" s="20">
        <f>IFERROR(VLOOKUP(F1865,Sheet2!$A:$F,5,0),"")</f>
        <v>1190.1300000000001</v>
      </c>
      <c r="R1865" s="20">
        <f>IFERROR(VLOOKUP(F1865,Sheet2!$A:$F,6,0),"")</f>
        <v>1272.08</v>
      </c>
      <c r="S1865" s="48">
        <f t="shared" si="380"/>
        <v>0</v>
      </c>
      <c r="T1865" s="48">
        <f t="shared" si="381"/>
        <v>595065</v>
      </c>
      <c r="U1865" s="48">
        <f t="shared" si="382"/>
        <v>0</v>
      </c>
      <c r="V1865" s="48">
        <f t="shared" si="383"/>
        <v>595065</v>
      </c>
      <c r="W1865" s="48">
        <f t="shared" si="384"/>
        <v>312975</v>
      </c>
      <c r="X1865" s="48">
        <f t="shared" si="385"/>
        <v>4387.5</v>
      </c>
      <c r="Y1865" s="48">
        <f t="shared" si="386"/>
        <v>9124.2749999999996</v>
      </c>
      <c r="Z1865" s="48">
        <f t="shared" si="387"/>
        <v>912.42750000000001</v>
      </c>
      <c r="AA1865" s="48">
        <f t="shared" si="388"/>
        <v>9224.642025000001</v>
      </c>
      <c r="AB1865" s="42">
        <f t="shared" si="389"/>
        <v>931688.84452499996</v>
      </c>
    </row>
    <row r="1866" spans="1:28" x14ac:dyDescent="0.25">
      <c r="A1866" s="41">
        <v>45441</v>
      </c>
      <c r="B1866" s="44" t="str">
        <f t="shared" si="378"/>
        <v>May</v>
      </c>
      <c r="C1866" s="16" t="s">
        <v>44</v>
      </c>
      <c r="D1866" s="16"/>
      <c r="E1866" s="16" t="s">
        <v>78</v>
      </c>
      <c r="F1866" s="16" t="s">
        <v>223</v>
      </c>
      <c r="G1866" s="20" t="str">
        <f>IFERROR(VLOOKUP(F1866,Sheet2!A:F,2,0),"")</f>
        <v>Jalwa Mota Santra</v>
      </c>
      <c r="H1866" s="44">
        <f>IFERROR(VLOOKUP(F1866,Sheet2!A:G,7,0),"")</f>
        <v>50</v>
      </c>
      <c r="I1866" s="56">
        <f t="shared" si="390"/>
        <v>765</v>
      </c>
      <c r="J1866" s="17">
        <v>278</v>
      </c>
      <c r="K1866" s="21">
        <v>170</v>
      </c>
      <c r="L1866" s="21">
        <v>0</v>
      </c>
      <c r="M1866" s="21">
        <v>0</v>
      </c>
      <c r="N1866" s="19">
        <f t="shared" si="379"/>
        <v>170</v>
      </c>
      <c r="O1866" s="20">
        <v>1</v>
      </c>
      <c r="P1866" s="20">
        <f>IFERROR(VLOOKUP(F1866,Sheet2!$A:$F,4,0),"")</f>
        <v>919.43</v>
      </c>
      <c r="Q1866" s="20">
        <f>IFERROR(VLOOKUP(F1866,Sheet2!$A:$F,5,0),"")</f>
        <v>948.3</v>
      </c>
      <c r="R1866" s="20">
        <f>IFERROR(VLOOKUP(F1866,Sheet2!$A:$F,6,0),"")</f>
        <v>1030.25</v>
      </c>
      <c r="S1866" s="48">
        <f t="shared" si="380"/>
        <v>156303.1</v>
      </c>
      <c r="T1866" s="48">
        <f t="shared" si="381"/>
        <v>0</v>
      </c>
      <c r="U1866" s="48">
        <f t="shared" si="382"/>
        <v>0</v>
      </c>
      <c r="V1866" s="48">
        <f t="shared" si="383"/>
        <v>156303.1</v>
      </c>
      <c r="W1866" s="48">
        <f t="shared" si="384"/>
        <v>81855</v>
      </c>
      <c r="X1866" s="48">
        <f t="shared" si="385"/>
        <v>1147.5</v>
      </c>
      <c r="Y1866" s="48">
        <f t="shared" si="386"/>
        <v>2393.056</v>
      </c>
      <c r="Z1866" s="48">
        <f t="shared" si="387"/>
        <v>239.30560000000003</v>
      </c>
      <c r="AA1866" s="48">
        <f t="shared" si="388"/>
        <v>2419.3796160000002</v>
      </c>
      <c r="AB1866" s="42">
        <f t="shared" si="389"/>
        <v>244357.341216</v>
      </c>
    </row>
    <row r="1867" spans="1:28" x14ac:dyDescent="0.25">
      <c r="A1867" s="41">
        <v>45441</v>
      </c>
      <c r="B1867" s="44" t="str">
        <f t="shared" si="378"/>
        <v>May</v>
      </c>
      <c r="C1867" s="16" t="s">
        <v>44</v>
      </c>
      <c r="D1867" s="16"/>
      <c r="E1867" s="16" t="s">
        <v>78</v>
      </c>
      <c r="F1867" s="16" t="s">
        <v>223</v>
      </c>
      <c r="G1867" s="20" t="str">
        <f>IFERROR(VLOOKUP(F1867,Sheet2!A:F,2,0),"")</f>
        <v>Jalwa Mota Santra</v>
      </c>
      <c r="H1867" s="44">
        <f>IFERROR(VLOOKUP(F1867,Sheet2!A:G,7,0),"")</f>
        <v>50</v>
      </c>
      <c r="I1867" s="56">
        <f t="shared" si="390"/>
        <v>900</v>
      </c>
      <c r="J1867" s="17">
        <v>279</v>
      </c>
      <c r="K1867" s="21">
        <v>150</v>
      </c>
      <c r="L1867" s="21">
        <v>50</v>
      </c>
      <c r="M1867" s="21">
        <v>0</v>
      </c>
      <c r="N1867" s="19">
        <f t="shared" si="379"/>
        <v>200</v>
      </c>
      <c r="O1867" s="20">
        <v>1</v>
      </c>
      <c r="P1867" s="20">
        <f>IFERROR(VLOOKUP(F1867,Sheet2!$A:$F,4,0),"")</f>
        <v>919.43</v>
      </c>
      <c r="Q1867" s="20">
        <f>IFERROR(VLOOKUP(F1867,Sheet2!$A:$F,5,0),"")</f>
        <v>948.3</v>
      </c>
      <c r="R1867" s="20">
        <f>IFERROR(VLOOKUP(F1867,Sheet2!$A:$F,6,0),"")</f>
        <v>1030.25</v>
      </c>
      <c r="S1867" s="48">
        <f t="shared" si="380"/>
        <v>137914.5</v>
      </c>
      <c r="T1867" s="48">
        <f t="shared" si="381"/>
        <v>47415</v>
      </c>
      <c r="U1867" s="48">
        <f t="shared" si="382"/>
        <v>0</v>
      </c>
      <c r="V1867" s="48">
        <f t="shared" si="383"/>
        <v>185329.5</v>
      </c>
      <c r="W1867" s="48">
        <f t="shared" si="384"/>
        <v>96300</v>
      </c>
      <c r="X1867" s="48">
        <f t="shared" si="385"/>
        <v>1350</v>
      </c>
      <c r="Y1867" s="48">
        <f t="shared" si="386"/>
        <v>2829.7950000000001</v>
      </c>
      <c r="Z1867" s="48">
        <f t="shared" si="387"/>
        <v>282.97950000000003</v>
      </c>
      <c r="AA1867" s="48">
        <f t="shared" si="388"/>
        <v>2860.9227449999998</v>
      </c>
      <c r="AB1867" s="42">
        <f t="shared" si="389"/>
        <v>288953.19724499999</v>
      </c>
    </row>
    <row r="1868" spans="1:28" x14ac:dyDescent="0.25">
      <c r="A1868" s="41">
        <v>45441</v>
      </c>
      <c r="B1868" s="44" t="str">
        <f t="shared" si="378"/>
        <v>May</v>
      </c>
      <c r="C1868" s="16" t="s">
        <v>44</v>
      </c>
      <c r="D1868" s="16"/>
      <c r="E1868" s="16" t="s">
        <v>52</v>
      </c>
      <c r="F1868" s="16" t="s">
        <v>216</v>
      </c>
      <c r="G1868" s="20" t="str">
        <f>IFERROR(VLOOKUP(F1868,Sheet2!A:F,2,0),"")</f>
        <v>Jugni Saunfi</v>
      </c>
      <c r="H1868" s="44">
        <f>IFERROR(VLOOKUP(F1868,Sheet2!A:G,7,0),"")</f>
        <v>50</v>
      </c>
      <c r="I1868" s="56">
        <f t="shared" si="390"/>
        <v>1350</v>
      </c>
      <c r="J1868" s="17">
        <v>280</v>
      </c>
      <c r="K1868" s="21">
        <v>0</v>
      </c>
      <c r="L1868" s="21">
        <v>150</v>
      </c>
      <c r="M1868" s="21">
        <v>150</v>
      </c>
      <c r="N1868" s="19">
        <f t="shared" si="379"/>
        <v>300</v>
      </c>
      <c r="O1868" s="20">
        <v>1</v>
      </c>
      <c r="P1868" s="20">
        <f>IFERROR(VLOOKUP(F1868,Sheet2!$A:$F,4,0),"")</f>
        <v>919.43</v>
      </c>
      <c r="Q1868" s="20">
        <f>IFERROR(VLOOKUP(F1868,Sheet2!$A:$F,5,0),"")</f>
        <v>948.3</v>
      </c>
      <c r="R1868" s="20">
        <f>IFERROR(VLOOKUP(F1868,Sheet2!$A:$F,6,0),"")</f>
        <v>1030.25</v>
      </c>
      <c r="S1868" s="48">
        <f t="shared" si="380"/>
        <v>0</v>
      </c>
      <c r="T1868" s="48">
        <f t="shared" si="381"/>
        <v>142245</v>
      </c>
      <c r="U1868" s="48">
        <f t="shared" si="382"/>
        <v>154537.5</v>
      </c>
      <c r="V1868" s="48">
        <f t="shared" si="383"/>
        <v>296782.5</v>
      </c>
      <c r="W1868" s="48">
        <f t="shared" si="384"/>
        <v>144450</v>
      </c>
      <c r="X1868" s="48">
        <f t="shared" si="385"/>
        <v>2025</v>
      </c>
      <c r="Y1868" s="48">
        <f t="shared" si="386"/>
        <v>4432.5749999999998</v>
      </c>
      <c r="Z1868" s="48">
        <f t="shared" si="387"/>
        <v>443.25749999999999</v>
      </c>
      <c r="AA1868" s="48">
        <f t="shared" si="388"/>
        <v>4481.3333250000005</v>
      </c>
      <c r="AB1868" s="42">
        <f t="shared" si="389"/>
        <v>452614.66582500003</v>
      </c>
    </row>
    <row r="1869" spans="1:28" x14ac:dyDescent="0.25">
      <c r="A1869" s="41">
        <v>45441</v>
      </c>
      <c r="B1869" s="44" t="str">
        <f t="shared" si="378"/>
        <v>May</v>
      </c>
      <c r="C1869" s="16" t="s">
        <v>44</v>
      </c>
      <c r="D1869" s="16"/>
      <c r="E1869" s="16" t="s">
        <v>52</v>
      </c>
      <c r="F1869" s="16" t="s">
        <v>216</v>
      </c>
      <c r="G1869" s="20" t="str">
        <f>IFERROR(VLOOKUP(F1869,Sheet2!A:F,2,0),"")</f>
        <v>Jugni Saunfi</v>
      </c>
      <c r="H1869" s="44">
        <f>IFERROR(VLOOKUP(F1869,Sheet2!A:G,7,0),"")</f>
        <v>50</v>
      </c>
      <c r="I1869" s="56">
        <f t="shared" si="390"/>
        <v>1350</v>
      </c>
      <c r="J1869" s="17">
        <v>281</v>
      </c>
      <c r="K1869" s="21">
        <v>0</v>
      </c>
      <c r="L1869" s="21">
        <v>150</v>
      </c>
      <c r="M1869" s="21">
        <v>150</v>
      </c>
      <c r="N1869" s="19">
        <f t="shared" si="379"/>
        <v>300</v>
      </c>
      <c r="O1869" s="20">
        <v>1</v>
      </c>
      <c r="P1869" s="20">
        <f>IFERROR(VLOOKUP(F1869,Sheet2!$A:$F,4,0),"")</f>
        <v>919.43</v>
      </c>
      <c r="Q1869" s="20">
        <f>IFERROR(VLOOKUP(F1869,Sheet2!$A:$F,5,0),"")</f>
        <v>948.3</v>
      </c>
      <c r="R1869" s="20">
        <f>IFERROR(VLOOKUP(F1869,Sheet2!$A:$F,6,0),"")</f>
        <v>1030.25</v>
      </c>
      <c r="S1869" s="48">
        <f t="shared" si="380"/>
        <v>0</v>
      </c>
      <c r="T1869" s="48">
        <f t="shared" si="381"/>
        <v>142245</v>
      </c>
      <c r="U1869" s="48">
        <f t="shared" si="382"/>
        <v>154537.5</v>
      </c>
      <c r="V1869" s="48">
        <f t="shared" si="383"/>
        <v>296782.5</v>
      </c>
      <c r="W1869" s="48">
        <f t="shared" si="384"/>
        <v>144450</v>
      </c>
      <c r="X1869" s="48">
        <f t="shared" si="385"/>
        <v>2025</v>
      </c>
      <c r="Y1869" s="48">
        <f t="shared" si="386"/>
        <v>4432.5749999999998</v>
      </c>
      <c r="Z1869" s="48">
        <f t="shared" si="387"/>
        <v>443.25749999999999</v>
      </c>
      <c r="AA1869" s="48">
        <f t="shared" si="388"/>
        <v>4481.3333250000005</v>
      </c>
      <c r="AB1869" s="42">
        <f t="shared" si="389"/>
        <v>452614.66582500003</v>
      </c>
    </row>
    <row r="1870" spans="1:28" x14ac:dyDescent="0.25">
      <c r="A1870" s="41">
        <v>45441</v>
      </c>
      <c r="B1870" s="44" t="str">
        <f t="shared" si="378"/>
        <v>May</v>
      </c>
      <c r="C1870" s="16" t="s">
        <v>44</v>
      </c>
      <c r="D1870" s="16"/>
      <c r="E1870" s="16" t="s">
        <v>52</v>
      </c>
      <c r="F1870" s="16" t="s">
        <v>216</v>
      </c>
      <c r="G1870" s="20" t="str">
        <f>IFERROR(VLOOKUP(F1870,Sheet2!A:F,2,0),"")</f>
        <v>Jugni Saunfi</v>
      </c>
      <c r="H1870" s="44">
        <f>IFERROR(VLOOKUP(F1870,Sheet2!A:G,7,0),"")</f>
        <v>50</v>
      </c>
      <c r="I1870" s="56">
        <f t="shared" si="390"/>
        <v>900</v>
      </c>
      <c r="J1870" s="17">
        <v>282</v>
      </c>
      <c r="K1870" s="21">
        <v>0</v>
      </c>
      <c r="L1870" s="21">
        <v>100</v>
      </c>
      <c r="M1870" s="21">
        <v>100</v>
      </c>
      <c r="N1870" s="19">
        <f t="shared" si="379"/>
        <v>200</v>
      </c>
      <c r="O1870" s="20">
        <v>1</v>
      </c>
      <c r="P1870" s="20">
        <f>IFERROR(VLOOKUP(F1870,Sheet2!$A:$F,4,0),"")</f>
        <v>919.43</v>
      </c>
      <c r="Q1870" s="20">
        <f>IFERROR(VLOOKUP(F1870,Sheet2!$A:$F,5,0),"")</f>
        <v>948.3</v>
      </c>
      <c r="R1870" s="20">
        <f>IFERROR(VLOOKUP(F1870,Sheet2!$A:$F,6,0),"")</f>
        <v>1030.25</v>
      </c>
      <c r="S1870" s="48">
        <f t="shared" si="380"/>
        <v>0</v>
      </c>
      <c r="T1870" s="48">
        <f t="shared" si="381"/>
        <v>94830</v>
      </c>
      <c r="U1870" s="48">
        <f t="shared" si="382"/>
        <v>103025</v>
      </c>
      <c r="V1870" s="48">
        <f t="shared" si="383"/>
        <v>197855</v>
      </c>
      <c r="W1870" s="48">
        <f t="shared" si="384"/>
        <v>96300</v>
      </c>
      <c r="X1870" s="48">
        <f t="shared" si="385"/>
        <v>1350</v>
      </c>
      <c r="Y1870" s="48">
        <f t="shared" si="386"/>
        <v>2955.05</v>
      </c>
      <c r="Z1870" s="48">
        <f t="shared" si="387"/>
        <v>295.50500000000005</v>
      </c>
      <c r="AA1870" s="48">
        <f t="shared" si="388"/>
        <v>2987.55555</v>
      </c>
      <c r="AB1870" s="42">
        <f t="shared" si="389"/>
        <v>301743.11054999998</v>
      </c>
    </row>
    <row r="1871" spans="1:28" x14ac:dyDescent="0.25">
      <c r="A1871" s="41">
        <v>45441</v>
      </c>
      <c r="B1871" s="44" t="str">
        <f t="shared" si="378"/>
        <v>May</v>
      </c>
      <c r="C1871" s="16" t="s">
        <v>44</v>
      </c>
      <c r="D1871" s="16"/>
      <c r="E1871" s="16" t="s">
        <v>52</v>
      </c>
      <c r="F1871" s="16" t="s">
        <v>221</v>
      </c>
      <c r="G1871" s="20" t="str">
        <f>IFERROR(VLOOKUP(F1871,Sheet2!A:F,2,0),"")</f>
        <v>Jugni Apple Vodka</v>
      </c>
      <c r="H1871" s="44">
        <f>IFERROR(VLOOKUP(F1871,Sheet2!A:G,7,0),"")</f>
        <v>50</v>
      </c>
      <c r="I1871" s="56">
        <f t="shared" si="390"/>
        <v>450</v>
      </c>
      <c r="J1871" s="17">
        <v>282</v>
      </c>
      <c r="K1871" s="21">
        <v>0</v>
      </c>
      <c r="L1871" s="21">
        <v>100</v>
      </c>
      <c r="M1871" s="21">
        <v>0</v>
      </c>
      <c r="N1871" s="19">
        <f t="shared" si="379"/>
        <v>100</v>
      </c>
      <c r="O1871" s="20">
        <v>1</v>
      </c>
      <c r="P1871" s="20">
        <f>IFERROR(VLOOKUP(F1871,Sheet2!$A:$F,4,0),"")</f>
        <v>919.43</v>
      </c>
      <c r="Q1871" s="20">
        <f>IFERROR(VLOOKUP(F1871,Sheet2!$A:$F,5,0),"")</f>
        <v>948.3</v>
      </c>
      <c r="R1871" s="20">
        <f>IFERROR(VLOOKUP(F1871,Sheet2!$A:$F,6,0),"")</f>
        <v>1030.25</v>
      </c>
      <c r="S1871" s="48">
        <f t="shared" si="380"/>
        <v>0</v>
      </c>
      <c r="T1871" s="48">
        <f t="shared" si="381"/>
        <v>94830</v>
      </c>
      <c r="U1871" s="48">
        <f t="shared" si="382"/>
        <v>0</v>
      </c>
      <c r="V1871" s="48">
        <f t="shared" si="383"/>
        <v>94830</v>
      </c>
      <c r="W1871" s="48">
        <f t="shared" si="384"/>
        <v>48150</v>
      </c>
      <c r="X1871" s="48">
        <f t="shared" si="385"/>
        <v>675</v>
      </c>
      <c r="Y1871" s="48">
        <f t="shared" si="386"/>
        <v>1436.55</v>
      </c>
      <c r="Z1871" s="48">
        <f t="shared" si="387"/>
        <v>143.655</v>
      </c>
      <c r="AA1871" s="48">
        <f t="shared" si="388"/>
        <v>1452.35205</v>
      </c>
      <c r="AB1871" s="42">
        <f t="shared" si="389"/>
        <v>146687.55704999997</v>
      </c>
    </row>
    <row r="1872" spans="1:28" x14ac:dyDescent="0.25">
      <c r="A1872" s="41">
        <v>45441</v>
      </c>
      <c r="B1872" s="44" t="str">
        <f t="shared" si="378"/>
        <v>May</v>
      </c>
      <c r="C1872" s="16" t="s">
        <v>44</v>
      </c>
      <c r="D1872" s="16"/>
      <c r="E1872" s="16" t="s">
        <v>52</v>
      </c>
      <c r="F1872" s="16" t="s">
        <v>216</v>
      </c>
      <c r="G1872" s="20" t="str">
        <f>IFERROR(VLOOKUP(F1872,Sheet2!A:F,2,0),"")</f>
        <v>Jugni Saunfi</v>
      </c>
      <c r="H1872" s="44">
        <f>IFERROR(VLOOKUP(F1872,Sheet2!A:G,7,0),"")</f>
        <v>50</v>
      </c>
      <c r="I1872" s="56">
        <f t="shared" si="390"/>
        <v>900</v>
      </c>
      <c r="J1872" s="17">
        <v>283</v>
      </c>
      <c r="K1872" s="21">
        <v>0</v>
      </c>
      <c r="L1872" s="21">
        <v>100</v>
      </c>
      <c r="M1872" s="21">
        <v>100</v>
      </c>
      <c r="N1872" s="19">
        <f t="shared" si="379"/>
        <v>200</v>
      </c>
      <c r="O1872" s="20">
        <v>1</v>
      </c>
      <c r="P1872" s="20">
        <f>IFERROR(VLOOKUP(F1872,Sheet2!$A:$F,4,0),"")</f>
        <v>919.43</v>
      </c>
      <c r="Q1872" s="20">
        <f>IFERROR(VLOOKUP(F1872,Sheet2!$A:$F,5,0),"")</f>
        <v>948.3</v>
      </c>
      <c r="R1872" s="20">
        <f>IFERROR(VLOOKUP(F1872,Sheet2!$A:$F,6,0),"")</f>
        <v>1030.25</v>
      </c>
      <c r="S1872" s="48">
        <f t="shared" si="380"/>
        <v>0</v>
      </c>
      <c r="T1872" s="48">
        <f t="shared" si="381"/>
        <v>94830</v>
      </c>
      <c r="U1872" s="48">
        <f t="shared" si="382"/>
        <v>103025</v>
      </c>
      <c r="V1872" s="48">
        <f t="shared" si="383"/>
        <v>197855</v>
      </c>
      <c r="W1872" s="48">
        <f t="shared" si="384"/>
        <v>96300</v>
      </c>
      <c r="X1872" s="48">
        <f t="shared" si="385"/>
        <v>1350</v>
      </c>
      <c r="Y1872" s="48">
        <f t="shared" si="386"/>
        <v>2955.05</v>
      </c>
      <c r="Z1872" s="48">
        <f t="shared" si="387"/>
        <v>295.50500000000005</v>
      </c>
      <c r="AA1872" s="48">
        <f t="shared" si="388"/>
        <v>2987.55555</v>
      </c>
      <c r="AB1872" s="42">
        <f t="shared" si="389"/>
        <v>301743.11054999998</v>
      </c>
    </row>
    <row r="1873" spans="1:28" x14ac:dyDescent="0.25">
      <c r="A1873" s="41">
        <v>45441</v>
      </c>
      <c r="B1873" s="44" t="str">
        <f t="shared" si="378"/>
        <v>May</v>
      </c>
      <c r="C1873" s="16" t="s">
        <v>44</v>
      </c>
      <c r="D1873" s="16"/>
      <c r="E1873" s="16" t="s">
        <v>52</v>
      </c>
      <c r="F1873" s="16" t="s">
        <v>221</v>
      </c>
      <c r="G1873" s="20" t="str">
        <f>IFERROR(VLOOKUP(F1873,Sheet2!A:F,2,0),"")</f>
        <v>Jugni Apple Vodka</v>
      </c>
      <c r="H1873" s="44">
        <f>IFERROR(VLOOKUP(F1873,Sheet2!A:G,7,0),"")</f>
        <v>50</v>
      </c>
      <c r="I1873" s="56">
        <f t="shared" si="390"/>
        <v>450</v>
      </c>
      <c r="J1873" s="17">
        <v>283</v>
      </c>
      <c r="K1873" s="21">
        <v>0</v>
      </c>
      <c r="L1873" s="21">
        <v>100</v>
      </c>
      <c r="M1873" s="21">
        <v>0</v>
      </c>
      <c r="N1873" s="19">
        <f t="shared" si="379"/>
        <v>100</v>
      </c>
      <c r="O1873" s="20">
        <v>1</v>
      </c>
      <c r="P1873" s="20">
        <f>IFERROR(VLOOKUP(F1873,Sheet2!$A:$F,4,0),"")</f>
        <v>919.43</v>
      </c>
      <c r="Q1873" s="20">
        <f>IFERROR(VLOOKUP(F1873,Sheet2!$A:$F,5,0),"")</f>
        <v>948.3</v>
      </c>
      <c r="R1873" s="20">
        <f>IFERROR(VLOOKUP(F1873,Sheet2!$A:$F,6,0),"")</f>
        <v>1030.25</v>
      </c>
      <c r="S1873" s="48">
        <f t="shared" si="380"/>
        <v>0</v>
      </c>
      <c r="T1873" s="48">
        <f t="shared" si="381"/>
        <v>94830</v>
      </c>
      <c r="U1873" s="48">
        <f t="shared" si="382"/>
        <v>0</v>
      </c>
      <c r="V1873" s="48">
        <f t="shared" si="383"/>
        <v>94830</v>
      </c>
      <c r="W1873" s="48">
        <f t="shared" si="384"/>
        <v>48150</v>
      </c>
      <c r="X1873" s="48">
        <f t="shared" si="385"/>
        <v>675</v>
      </c>
      <c r="Y1873" s="48">
        <f t="shared" si="386"/>
        <v>1436.55</v>
      </c>
      <c r="Z1873" s="48">
        <f t="shared" si="387"/>
        <v>143.655</v>
      </c>
      <c r="AA1873" s="48">
        <f t="shared" si="388"/>
        <v>1452.35205</v>
      </c>
      <c r="AB1873" s="42">
        <f t="shared" si="389"/>
        <v>146687.55704999997</v>
      </c>
    </row>
    <row r="1874" spans="1:28" x14ac:dyDescent="0.25">
      <c r="A1874" s="41">
        <v>45441</v>
      </c>
      <c r="B1874" s="44" t="str">
        <f t="shared" si="378"/>
        <v>May</v>
      </c>
      <c r="C1874" s="16" t="s">
        <v>3</v>
      </c>
      <c r="D1874" s="16"/>
      <c r="E1874" s="16" t="s">
        <v>120</v>
      </c>
      <c r="F1874" s="16" t="s">
        <v>217</v>
      </c>
      <c r="G1874" s="20" t="str">
        <f>IFERROR(VLOOKUP(F1874,Sheet2!A:F,2,0),"")</f>
        <v>Dollar Rum</v>
      </c>
      <c r="H1874" s="44">
        <f>IFERROR(VLOOKUP(F1874,Sheet2!A:G,7,0),"")</f>
        <v>65</v>
      </c>
      <c r="I1874" s="56">
        <f t="shared" si="390"/>
        <v>2047.4999999999998</v>
      </c>
      <c r="J1874" s="17">
        <v>389</v>
      </c>
      <c r="K1874" s="21">
        <v>250</v>
      </c>
      <c r="L1874" s="21">
        <v>0</v>
      </c>
      <c r="M1874" s="21">
        <v>100</v>
      </c>
      <c r="N1874" s="19">
        <f t="shared" si="379"/>
        <v>350</v>
      </c>
      <c r="O1874" s="20">
        <v>1</v>
      </c>
      <c r="P1874" s="20">
        <f>IFERROR(VLOOKUP(F1874,Sheet2!$A:$F,4,0),"")</f>
        <v>1161.27</v>
      </c>
      <c r="Q1874" s="20">
        <f>IFERROR(VLOOKUP(F1874,Sheet2!$A:$F,5,0),"")</f>
        <v>1190.1300000000001</v>
      </c>
      <c r="R1874" s="20">
        <f>IFERROR(VLOOKUP(F1874,Sheet2!$A:$F,6,0),"")</f>
        <v>1272.08</v>
      </c>
      <c r="S1874" s="48">
        <f t="shared" si="380"/>
        <v>290317.5</v>
      </c>
      <c r="T1874" s="48">
        <f t="shared" si="381"/>
        <v>0</v>
      </c>
      <c r="U1874" s="48">
        <f t="shared" si="382"/>
        <v>127208</v>
      </c>
      <c r="V1874" s="48">
        <f t="shared" si="383"/>
        <v>417525.5</v>
      </c>
      <c r="W1874" s="48">
        <f t="shared" si="384"/>
        <v>219082.49999999997</v>
      </c>
      <c r="X1874" s="48">
        <f t="shared" si="385"/>
        <v>3071.2499999999995</v>
      </c>
      <c r="Y1874" s="48">
        <f t="shared" si="386"/>
        <v>6396.7925000000005</v>
      </c>
      <c r="Z1874" s="48">
        <f t="shared" si="387"/>
        <v>639.67925000000014</v>
      </c>
      <c r="AA1874" s="48">
        <f t="shared" si="388"/>
        <v>6467.1572175000001</v>
      </c>
      <c r="AB1874" s="42">
        <f t="shared" si="389"/>
        <v>653182.87896750006</v>
      </c>
    </row>
    <row r="1875" spans="1:28" x14ac:dyDescent="0.25">
      <c r="A1875" s="41">
        <v>45441</v>
      </c>
      <c r="B1875" s="44" t="str">
        <f t="shared" si="378"/>
        <v>May</v>
      </c>
      <c r="C1875" s="16" t="s">
        <v>3</v>
      </c>
      <c r="D1875" s="16"/>
      <c r="E1875" s="16" t="s">
        <v>75</v>
      </c>
      <c r="F1875" s="16" t="s">
        <v>216</v>
      </c>
      <c r="G1875" s="20" t="str">
        <f>IFERROR(VLOOKUP(F1875,Sheet2!A:F,2,0),"")</f>
        <v>Jugni Saunfi</v>
      </c>
      <c r="H1875" s="44">
        <f>IFERROR(VLOOKUP(F1875,Sheet2!A:G,7,0),"")</f>
        <v>50</v>
      </c>
      <c r="I1875" s="56">
        <f t="shared" si="390"/>
        <v>2700</v>
      </c>
      <c r="J1875" s="17">
        <v>390</v>
      </c>
      <c r="K1875" s="21">
        <v>200</v>
      </c>
      <c r="L1875" s="21">
        <v>200</v>
      </c>
      <c r="M1875" s="21">
        <v>200</v>
      </c>
      <c r="N1875" s="19">
        <f t="shared" si="379"/>
        <v>600</v>
      </c>
      <c r="O1875" s="20">
        <v>1</v>
      </c>
      <c r="P1875" s="20">
        <f>IFERROR(VLOOKUP(F1875,Sheet2!$A:$F,4,0),"")</f>
        <v>919.43</v>
      </c>
      <c r="Q1875" s="20">
        <f>IFERROR(VLOOKUP(F1875,Sheet2!$A:$F,5,0),"")</f>
        <v>948.3</v>
      </c>
      <c r="R1875" s="20">
        <f>IFERROR(VLOOKUP(F1875,Sheet2!$A:$F,6,0),"")</f>
        <v>1030.25</v>
      </c>
      <c r="S1875" s="48">
        <f t="shared" si="380"/>
        <v>183886</v>
      </c>
      <c r="T1875" s="48">
        <f t="shared" si="381"/>
        <v>189660</v>
      </c>
      <c r="U1875" s="48">
        <f t="shared" si="382"/>
        <v>206050</v>
      </c>
      <c r="V1875" s="48">
        <f t="shared" si="383"/>
        <v>579596</v>
      </c>
      <c r="W1875" s="48">
        <f t="shared" si="384"/>
        <v>288900</v>
      </c>
      <c r="X1875" s="48">
        <f t="shared" si="385"/>
        <v>4050</v>
      </c>
      <c r="Y1875" s="48">
        <f t="shared" si="386"/>
        <v>8725.4600000000009</v>
      </c>
      <c r="Z1875" s="48">
        <f t="shared" si="387"/>
        <v>872.54600000000016</v>
      </c>
      <c r="AA1875" s="48">
        <f t="shared" si="388"/>
        <v>8821.440059999999</v>
      </c>
      <c r="AB1875" s="42">
        <f t="shared" si="389"/>
        <v>890965.44605999999</v>
      </c>
    </row>
    <row r="1876" spans="1:28" x14ac:dyDescent="0.25">
      <c r="A1876" s="41">
        <v>45441</v>
      </c>
      <c r="B1876" s="44" t="str">
        <f t="shared" si="378"/>
        <v>May</v>
      </c>
      <c r="C1876" s="16" t="s">
        <v>3</v>
      </c>
      <c r="D1876" s="16"/>
      <c r="E1876" s="16" t="s">
        <v>75</v>
      </c>
      <c r="F1876" s="16" t="s">
        <v>216</v>
      </c>
      <c r="G1876" s="20" t="str">
        <f>IFERROR(VLOOKUP(F1876,Sheet2!A:F,2,0),"")</f>
        <v>Jugni Saunfi</v>
      </c>
      <c r="H1876" s="44">
        <f>IFERROR(VLOOKUP(F1876,Sheet2!A:G,7,0),"")</f>
        <v>50</v>
      </c>
      <c r="I1876" s="56">
        <f t="shared" si="390"/>
        <v>2587.5</v>
      </c>
      <c r="J1876" s="17">
        <v>391</v>
      </c>
      <c r="K1876" s="21">
        <v>185</v>
      </c>
      <c r="L1876" s="21">
        <v>190</v>
      </c>
      <c r="M1876" s="21">
        <v>200</v>
      </c>
      <c r="N1876" s="19">
        <f t="shared" si="379"/>
        <v>575</v>
      </c>
      <c r="O1876" s="20">
        <v>1</v>
      </c>
      <c r="P1876" s="20">
        <f>IFERROR(VLOOKUP(F1876,Sheet2!$A:$F,4,0),"")</f>
        <v>919.43</v>
      </c>
      <c r="Q1876" s="20">
        <f>IFERROR(VLOOKUP(F1876,Sheet2!$A:$F,5,0),"")</f>
        <v>948.3</v>
      </c>
      <c r="R1876" s="20">
        <f>IFERROR(VLOOKUP(F1876,Sheet2!$A:$F,6,0),"")</f>
        <v>1030.25</v>
      </c>
      <c r="S1876" s="48">
        <f t="shared" si="380"/>
        <v>170094.55</v>
      </c>
      <c r="T1876" s="48">
        <f t="shared" si="381"/>
        <v>180177</v>
      </c>
      <c r="U1876" s="48">
        <f t="shared" si="382"/>
        <v>206050</v>
      </c>
      <c r="V1876" s="48">
        <f t="shared" si="383"/>
        <v>556321.55000000005</v>
      </c>
      <c r="W1876" s="48">
        <f t="shared" si="384"/>
        <v>276862.5</v>
      </c>
      <c r="X1876" s="48">
        <f t="shared" si="385"/>
        <v>3881.25</v>
      </c>
      <c r="Y1876" s="48">
        <f t="shared" si="386"/>
        <v>8370.6530000000002</v>
      </c>
      <c r="Z1876" s="48">
        <f t="shared" si="387"/>
        <v>837.06530000000009</v>
      </c>
      <c r="AA1876" s="48">
        <f t="shared" si="388"/>
        <v>8462.7301830000015</v>
      </c>
      <c r="AB1876" s="42">
        <f t="shared" si="389"/>
        <v>854735.74848300009</v>
      </c>
    </row>
    <row r="1877" spans="1:28" x14ac:dyDescent="0.25">
      <c r="A1877" s="41">
        <v>45441</v>
      </c>
      <c r="B1877" s="44" t="str">
        <f t="shared" si="378"/>
        <v>May</v>
      </c>
      <c r="C1877" s="16" t="s">
        <v>3</v>
      </c>
      <c r="D1877" s="16"/>
      <c r="E1877" s="16" t="s">
        <v>75</v>
      </c>
      <c r="F1877" s="16" t="s">
        <v>220</v>
      </c>
      <c r="G1877" s="20" t="str">
        <f>IFERROR(VLOOKUP(F1877,Sheet2!A:F,2,0),"")</f>
        <v>Dollar Cinnamon</v>
      </c>
      <c r="H1877" s="44">
        <f>IFERROR(VLOOKUP(F1877,Sheet2!A:G,7,0),"")</f>
        <v>50</v>
      </c>
      <c r="I1877" s="56">
        <f t="shared" si="390"/>
        <v>112.5</v>
      </c>
      <c r="J1877" s="17">
        <v>391</v>
      </c>
      <c r="K1877" s="21">
        <v>15</v>
      </c>
      <c r="L1877" s="21">
        <v>10</v>
      </c>
      <c r="M1877" s="21">
        <v>0</v>
      </c>
      <c r="N1877" s="19">
        <f t="shared" si="379"/>
        <v>25</v>
      </c>
      <c r="O1877" s="20">
        <v>1</v>
      </c>
      <c r="P1877" s="20">
        <f>IFERROR(VLOOKUP(F1877,Sheet2!$A:$F,4,0),"")</f>
        <v>919.43</v>
      </c>
      <c r="Q1877" s="20">
        <f>IFERROR(VLOOKUP(F1877,Sheet2!$A:$F,5,0),"")</f>
        <v>948.3</v>
      </c>
      <c r="R1877" s="20">
        <f>IFERROR(VLOOKUP(F1877,Sheet2!$A:$F,6,0),"")</f>
        <v>1030.25</v>
      </c>
      <c r="S1877" s="48">
        <f t="shared" si="380"/>
        <v>13791.449999999999</v>
      </c>
      <c r="T1877" s="48">
        <f t="shared" si="381"/>
        <v>9483</v>
      </c>
      <c r="U1877" s="48">
        <f t="shared" si="382"/>
        <v>0</v>
      </c>
      <c r="V1877" s="48">
        <f t="shared" si="383"/>
        <v>23274.449999999997</v>
      </c>
      <c r="W1877" s="48">
        <f t="shared" si="384"/>
        <v>12037.5</v>
      </c>
      <c r="X1877" s="48">
        <f t="shared" si="385"/>
        <v>168.75</v>
      </c>
      <c r="Y1877" s="48">
        <f t="shared" si="386"/>
        <v>354.80699999999996</v>
      </c>
      <c r="Z1877" s="48">
        <f t="shared" si="387"/>
        <v>35.480699999999999</v>
      </c>
      <c r="AA1877" s="48">
        <f t="shared" si="388"/>
        <v>358.70987700000001</v>
      </c>
      <c r="AB1877" s="42">
        <f t="shared" si="389"/>
        <v>36229.697576999999</v>
      </c>
    </row>
    <row r="1878" spans="1:28" x14ac:dyDescent="0.25">
      <c r="A1878" s="41">
        <v>45441</v>
      </c>
      <c r="B1878" s="44" t="str">
        <f t="shared" si="378"/>
        <v>May</v>
      </c>
      <c r="C1878" s="16" t="s">
        <v>3</v>
      </c>
      <c r="D1878" s="16"/>
      <c r="E1878" s="16" t="s">
        <v>20</v>
      </c>
      <c r="F1878" s="16" t="s">
        <v>220</v>
      </c>
      <c r="G1878" s="20" t="str">
        <f>IFERROR(VLOOKUP(F1878,Sheet2!A:F,2,0),"")</f>
        <v>Dollar Cinnamon</v>
      </c>
      <c r="H1878" s="44">
        <f>IFERROR(VLOOKUP(F1878,Sheet2!A:G,7,0),"")</f>
        <v>50</v>
      </c>
      <c r="I1878" s="56">
        <f t="shared" si="390"/>
        <v>2700</v>
      </c>
      <c r="J1878" s="17">
        <v>392</v>
      </c>
      <c r="K1878" s="21">
        <v>400</v>
      </c>
      <c r="L1878" s="21">
        <v>150</v>
      </c>
      <c r="M1878" s="21">
        <v>50</v>
      </c>
      <c r="N1878" s="19">
        <f t="shared" si="379"/>
        <v>600</v>
      </c>
      <c r="O1878" s="20">
        <v>1</v>
      </c>
      <c r="P1878" s="20">
        <f>IFERROR(VLOOKUP(F1878,Sheet2!$A:$F,4,0),"")</f>
        <v>919.43</v>
      </c>
      <c r="Q1878" s="20">
        <f>IFERROR(VLOOKUP(F1878,Sheet2!$A:$F,5,0),"")</f>
        <v>948.3</v>
      </c>
      <c r="R1878" s="20">
        <f>IFERROR(VLOOKUP(F1878,Sheet2!$A:$F,6,0),"")</f>
        <v>1030.25</v>
      </c>
      <c r="S1878" s="48">
        <f t="shared" si="380"/>
        <v>367772</v>
      </c>
      <c r="T1878" s="48">
        <f t="shared" si="381"/>
        <v>142245</v>
      </c>
      <c r="U1878" s="48">
        <f t="shared" si="382"/>
        <v>51512.5</v>
      </c>
      <c r="V1878" s="48">
        <f t="shared" si="383"/>
        <v>561529.5</v>
      </c>
      <c r="W1878" s="48">
        <f t="shared" si="384"/>
        <v>288900</v>
      </c>
      <c r="X1878" s="48">
        <f t="shared" si="385"/>
        <v>4050</v>
      </c>
      <c r="Y1878" s="48">
        <f t="shared" si="386"/>
        <v>8544.7950000000001</v>
      </c>
      <c r="Z1878" s="48">
        <f t="shared" si="387"/>
        <v>854.47950000000003</v>
      </c>
      <c r="AA1878" s="48">
        <f t="shared" si="388"/>
        <v>8638.7877450000015</v>
      </c>
      <c r="AB1878" s="42">
        <f t="shared" si="389"/>
        <v>872517.56224500004</v>
      </c>
    </row>
    <row r="1879" spans="1:28" x14ac:dyDescent="0.25">
      <c r="A1879" s="41">
        <v>45442</v>
      </c>
      <c r="B1879" s="44" t="str">
        <f t="shared" si="378"/>
        <v>May</v>
      </c>
      <c r="C1879" s="16" t="s">
        <v>60</v>
      </c>
      <c r="D1879" s="16"/>
      <c r="E1879" s="16" t="s">
        <v>90</v>
      </c>
      <c r="F1879" s="16" t="s">
        <v>216</v>
      </c>
      <c r="G1879" s="20" t="str">
        <f>IFERROR(VLOOKUP(F1879,Sheet2!A:F,2,0),"")</f>
        <v>Jugni Saunfi</v>
      </c>
      <c r="H1879" s="44">
        <f>IFERROR(VLOOKUP(F1879,Sheet2!A:G,7,0),"")</f>
        <v>50</v>
      </c>
      <c r="I1879" s="56">
        <f t="shared" si="390"/>
        <v>3150</v>
      </c>
      <c r="J1879" s="17">
        <v>88</v>
      </c>
      <c r="K1879" s="21">
        <v>400</v>
      </c>
      <c r="L1879" s="21">
        <v>200</v>
      </c>
      <c r="M1879" s="21">
        <v>100</v>
      </c>
      <c r="N1879" s="19">
        <f t="shared" si="379"/>
        <v>700</v>
      </c>
      <c r="O1879" s="20">
        <v>1</v>
      </c>
      <c r="P1879" s="20">
        <f>IFERROR(VLOOKUP(F1879,Sheet2!$A:$F,4,0),"")</f>
        <v>919.43</v>
      </c>
      <c r="Q1879" s="20">
        <f>IFERROR(VLOOKUP(F1879,Sheet2!$A:$F,5,0),"")</f>
        <v>948.3</v>
      </c>
      <c r="R1879" s="20">
        <f>IFERROR(VLOOKUP(F1879,Sheet2!$A:$F,6,0),"")</f>
        <v>1030.25</v>
      </c>
      <c r="S1879" s="48">
        <f t="shared" si="380"/>
        <v>367772</v>
      </c>
      <c r="T1879" s="48">
        <f t="shared" si="381"/>
        <v>189660</v>
      </c>
      <c r="U1879" s="48">
        <f t="shared" si="382"/>
        <v>103025</v>
      </c>
      <c r="V1879" s="48">
        <f t="shared" si="383"/>
        <v>660457</v>
      </c>
      <c r="W1879" s="48">
        <f t="shared" si="384"/>
        <v>337050</v>
      </c>
      <c r="X1879" s="48">
        <f t="shared" si="385"/>
        <v>4725</v>
      </c>
      <c r="Y1879" s="48">
        <f t="shared" si="386"/>
        <v>10022.32</v>
      </c>
      <c r="Z1879" s="48">
        <f t="shared" si="387"/>
        <v>1002.232</v>
      </c>
      <c r="AA1879" s="48">
        <f t="shared" si="388"/>
        <v>10132.56552</v>
      </c>
      <c r="AB1879" s="42">
        <f t="shared" si="389"/>
        <v>1023389.1175199999</v>
      </c>
    </row>
    <row r="1880" spans="1:28" x14ac:dyDescent="0.25">
      <c r="A1880" s="41">
        <v>45442</v>
      </c>
      <c r="B1880" s="44" t="str">
        <f t="shared" si="378"/>
        <v>May</v>
      </c>
      <c r="C1880" s="16" t="s">
        <v>60</v>
      </c>
      <c r="D1880" s="16"/>
      <c r="E1880" s="16" t="s">
        <v>90</v>
      </c>
      <c r="F1880" s="16" t="s">
        <v>216</v>
      </c>
      <c r="G1880" s="20" t="str">
        <f>IFERROR(VLOOKUP(F1880,Sheet2!A:F,2,0),"")</f>
        <v>Jugni Saunfi</v>
      </c>
      <c r="H1880" s="44">
        <f>IFERROR(VLOOKUP(F1880,Sheet2!A:G,7,0),"")</f>
        <v>50</v>
      </c>
      <c r="I1880" s="56">
        <f t="shared" si="390"/>
        <v>3150</v>
      </c>
      <c r="J1880" s="17">
        <v>89</v>
      </c>
      <c r="K1880" s="21">
        <v>250</v>
      </c>
      <c r="L1880" s="21">
        <v>250</v>
      </c>
      <c r="M1880" s="21">
        <v>200</v>
      </c>
      <c r="N1880" s="19">
        <f t="shared" si="379"/>
        <v>700</v>
      </c>
      <c r="O1880" s="20">
        <v>1</v>
      </c>
      <c r="P1880" s="20">
        <f>IFERROR(VLOOKUP(F1880,Sheet2!$A:$F,4,0),"")</f>
        <v>919.43</v>
      </c>
      <c r="Q1880" s="20">
        <f>IFERROR(VLOOKUP(F1880,Sheet2!$A:$F,5,0),"")</f>
        <v>948.3</v>
      </c>
      <c r="R1880" s="20">
        <f>IFERROR(VLOOKUP(F1880,Sheet2!$A:$F,6,0),"")</f>
        <v>1030.25</v>
      </c>
      <c r="S1880" s="48">
        <f t="shared" si="380"/>
        <v>229857.5</v>
      </c>
      <c r="T1880" s="48">
        <f t="shared" si="381"/>
        <v>237075</v>
      </c>
      <c r="U1880" s="48">
        <f t="shared" si="382"/>
        <v>206050</v>
      </c>
      <c r="V1880" s="48">
        <f t="shared" si="383"/>
        <v>672982.5</v>
      </c>
      <c r="W1880" s="48">
        <f t="shared" si="384"/>
        <v>337050</v>
      </c>
      <c r="X1880" s="48">
        <f t="shared" si="385"/>
        <v>4725</v>
      </c>
      <c r="Y1880" s="48">
        <f t="shared" si="386"/>
        <v>10147.575000000001</v>
      </c>
      <c r="Z1880" s="48">
        <f t="shared" si="387"/>
        <v>1014.7575000000002</v>
      </c>
      <c r="AA1880" s="48">
        <f t="shared" si="388"/>
        <v>10259.198324999999</v>
      </c>
      <c r="AB1880" s="42">
        <f t="shared" si="389"/>
        <v>1036179.0308249999</v>
      </c>
    </row>
    <row r="1881" spans="1:28" x14ac:dyDescent="0.25">
      <c r="A1881" s="41">
        <v>45442</v>
      </c>
      <c r="B1881" s="44" t="str">
        <f t="shared" si="378"/>
        <v>May</v>
      </c>
      <c r="C1881" s="16" t="s">
        <v>59</v>
      </c>
      <c r="D1881" s="16"/>
      <c r="E1881" s="16" t="s">
        <v>77</v>
      </c>
      <c r="F1881" s="16" t="s">
        <v>213</v>
      </c>
      <c r="G1881" s="20" t="str">
        <f>IFERROR(VLOOKUP(F1881,Sheet2!A:F,2,0),"")</f>
        <v>Malwa</v>
      </c>
      <c r="H1881" s="44">
        <f>IFERROR(VLOOKUP(F1881,Sheet2!A:G,7,0),"")</f>
        <v>50</v>
      </c>
      <c r="I1881" s="56">
        <f t="shared" si="390"/>
        <v>1350</v>
      </c>
      <c r="J1881" s="17">
        <v>253</v>
      </c>
      <c r="K1881" s="21">
        <v>300</v>
      </c>
      <c r="L1881" s="21">
        <v>0</v>
      </c>
      <c r="M1881" s="21">
        <v>0</v>
      </c>
      <c r="N1881" s="19">
        <f t="shared" si="379"/>
        <v>300</v>
      </c>
      <c r="O1881" s="20">
        <v>1</v>
      </c>
      <c r="P1881" s="20">
        <f>IFERROR(VLOOKUP(F1881,Sheet2!$A:$F,4,0),"")</f>
        <v>919.43</v>
      </c>
      <c r="Q1881" s="20">
        <f>IFERROR(VLOOKUP(F1881,Sheet2!$A:$F,5,0),"")</f>
        <v>948.3</v>
      </c>
      <c r="R1881" s="20">
        <f>IFERROR(VLOOKUP(F1881,Sheet2!$A:$F,6,0),"")</f>
        <v>1030.25</v>
      </c>
      <c r="S1881" s="48">
        <f t="shared" si="380"/>
        <v>275829</v>
      </c>
      <c r="T1881" s="48">
        <f t="shared" si="381"/>
        <v>0</v>
      </c>
      <c r="U1881" s="48">
        <f t="shared" si="382"/>
        <v>0</v>
      </c>
      <c r="V1881" s="48">
        <f t="shared" si="383"/>
        <v>275829</v>
      </c>
      <c r="W1881" s="48">
        <f t="shared" si="384"/>
        <v>144450</v>
      </c>
      <c r="X1881" s="48">
        <f t="shared" si="385"/>
        <v>2025</v>
      </c>
      <c r="Y1881" s="48">
        <f t="shared" si="386"/>
        <v>4223.04</v>
      </c>
      <c r="Z1881" s="48">
        <f t="shared" si="387"/>
        <v>422.30400000000003</v>
      </c>
      <c r="AA1881" s="48">
        <f t="shared" si="388"/>
        <v>4269.4934400000002</v>
      </c>
      <c r="AB1881" s="42">
        <f t="shared" si="389"/>
        <v>431218.83743999997</v>
      </c>
    </row>
    <row r="1882" spans="1:28" x14ac:dyDescent="0.25">
      <c r="A1882" s="41">
        <v>45442</v>
      </c>
      <c r="B1882" s="44" t="str">
        <f t="shared" si="378"/>
        <v>May</v>
      </c>
      <c r="C1882" s="16" t="s">
        <v>59</v>
      </c>
      <c r="D1882" s="16"/>
      <c r="E1882" s="16" t="s">
        <v>77</v>
      </c>
      <c r="F1882" s="16" t="s">
        <v>213</v>
      </c>
      <c r="G1882" s="20" t="str">
        <f>IFERROR(VLOOKUP(F1882,Sheet2!A:F,2,0),"")</f>
        <v>Malwa</v>
      </c>
      <c r="H1882" s="44">
        <f>IFERROR(VLOOKUP(F1882,Sheet2!A:G,7,0),"")</f>
        <v>50</v>
      </c>
      <c r="I1882" s="56">
        <f t="shared" si="390"/>
        <v>1350</v>
      </c>
      <c r="J1882" s="17">
        <v>254</v>
      </c>
      <c r="K1882" s="21">
        <v>300</v>
      </c>
      <c r="L1882" s="21">
        <v>0</v>
      </c>
      <c r="M1882" s="21">
        <v>0</v>
      </c>
      <c r="N1882" s="19">
        <f t="shared" si="379"/>
        <v>300</v>
      </c>
      <c r="O1882" s="20">
        <v>1</v>
      </c>
      <c r="P1882" s="20">
        <f>IFERROR(VLOOKUP(F1882,Sheet2!$A:$F,4,0),"")</f>
        <v>919.43</v>
      </c>
      <c r="Q1882" s="20">
        <f>IFERROR(VLOOKUP(F1882,Sheet2!$A:$F,5,0),"")</f>
        <v>948.3</v>
      </c>
      <c r="R1882" s="20">
        <f>IFERROR(VLOOKUP(F1882,Sheet2!$A:$F,6,0),"")</f>
        <v>1030.25</v>
      </c>
      <c r="S1882" s="48">
        <f t="shared" si="380"/>
        <v>275829</v>
      </c>
      <c r="T1882" s="48">
        <f t="shared" si="381"/>
        <v>0</v>
      </c>
      <c r="U1882" s="48">
        <f t="shared" si="382"/>
        <v>0</v>
      </c>
      <c r="V1882" s="48">
        <f t="shared" si="383"/>
        <v>275829</v>
      </c>
      <c r="W1882" s="48">
        <f t="shared" si="384"/>
        <v>144450</v>
      </c>
      <c r="X1882" s="48">
        <f t="shared" si="385"/>
        <v>2025</v>
      </c>
      <c r="Y1882" s="48">
        <f t="shared" si="386"/>
        <v>4223.04</v>
      </c>
      <c r="Z1882" s="48">
        <f t="shared" si="387"/>
        <v>422.30400000000003</v>
      </c>
      <c r="AA1882" s="48">
        <f t="shared" si="388"/>
        <v>4269.4934400000002</v>
      </c>
      <c r="AB1882" s="42">
        <f t="shared" si="389"/>
        <v>431218.83743999997</v>
      </c>
    </row>
    <row r="1883" spans="1:28" x14ac:dyDescent="0.25">
      <c r="A1883" s="41">
        <v>45442</v>
      </c>
      <c r="B1883" s="44" t="str">
        <f t="shared" si="378"/>
        <v>May</v>
      </c>
      <c r="C1883" s="16" t="s">
        <v>59</v>
      </c>
      <c r="D1883" s="16"/>
      <c r="E1883" s="16" t="s">
        <v>77</v>
      </c>
      <c r="F1883" s="16" t="s">
        <v>213</v>
      </c>
      <c r="G1883" s="20" t="str">
        <f>IFERROR(VLOOKUP(F1883,Sheet2!A:F,2,0),"")</f>
        <v>Malwa</v>
      </c>
      <c r="H1883" s="44">
        <f>IFERROR(VLOOKUP(F1883,Sheet2!A:G,7,0),"")</f>
        <v>50</v>
      </c>
      <c r="I1883" s="56">
        <f t="shared" si="390"/>
        <v>1350</v>
      </c>
      <c r="J1883" s="17">
        <v>255</v>
      </c>
      <c r="K1883" s="21">
        <v>300</v>
      </c>
      <c r="L1883" s="21">
        <v>0</v>
      </c>
      <c r="M1883" s="21">
        <v>0</v>
      </c>
      <c r="N1883" s="19">
        <f t="shared" si="379"/>
        <v>300</v>
      </c>
      <c r="O1883" s="20">
        <v>1</v>
      </c>
      <c r="P1883" s="20">
        <f>IFERROR(VLOOKUP(F1883,Sheet2!$A:$F,4,0),"")</f>
        <v>919.43</v>
      </c>
      <c r="Q1883" s="20">
        <f>IFERROR(VLOOKUP(F1883,Sheet2!$A:$F,5,0),"")</f>
        <v>948.3</v>
      </c>
      <c r="R1883" s="20">
        <f>IFERROR(VLOOKUP(F1883,Sheet2!$A:$F,6,0),"")</f>
        <v>1030.25</v>
      </c>
      <c r="S1883" s="48">
        <f t="shared" si="380"/>
        <v>275829</v>
      </c>
      <c r="T1883" s="48">
        <f t="shared" si="381"/>
        <v>0</v>
      </c>
      <c r="U1883" s="48">
        <f t="shared" si="382"/>
        <v>0</v>
      </c>
      <c r="V1883" s="48">
        <f t="shared" si="383"/>
        <v>275829</v>
      </c>
      <c r="W1883" s="48">
        <f t="shared" si="384"/>
        <v>144450</v>
      </c>
      <c r="X1883" s="48">
        <f t="shared" si="385"/>
        <v>2025</v>
      </c>
      <c r="Y1883" s="48">
        <f t="shared" si="386"/>
        <v>4223.04</v>
      </c>
      <c r="Z1883" s="48">
        <f t="shared" si="387"/>
        <v>422.30400000000003</v>
      </c>
      <c r="AA1883" s="48">
        <f t="shared" si="388"/>
        <v>4269.4934400000002</v>
      </c>
      <c r="AB1883" s="42">
        <f t="shared" si="389"/>
        <v>431218.83743999997</v>
      </c>
    </row>
    <row r="1884" spans="1:28" x14ac:dyDescent="0.25">
      <c r="A1884" s="41">
        <v>45442</v>
      </c>
      <c r="B1884" s="44" t="str">
        <f t="shared" si="378"/>
        <v>May</v>
      </c>
      <c r="C1884" s="16" t="s">
        <v>59</v>
      </c>
      <c r="D1884" s="16"/>
      <c r="E1884" s="16" t="s">
        <v>77</v>
      </c>
      <c r="F1884" s="16" t="s">
        <v>213</v>
      </c>
      <c r="G1884" s="20" t="str">
        <f>IFERROR(VLOOKUP(F1884,Sheet2!A:F,2,0),"")</f>
        <v>Malwa</v>
      </c>
      <c r="H1884" s="44">
        <f>IFERROR(VLOOKUP(F1884,Sheet2!A:G,7,0),"")</f>
        <v>50</v>
      </c>
      <c r="I1884" s="56">
        <f t="shared" si="390"/>
        <v>900</v>
      </c>
      <c r="J1884" s="17">
        <v>256</v>
      </c>
      <c r="K1884" s="21">
        <v>100</v>
      </c>
      <c r="L1884" s="21">
        <v>100</v>
      </c>
      <c r="M1884" s="21">
        <v>0</v>
      </c>
      <c r="N1884" s="19">
        <f t="shared" si="379"/>
        <v>200</v>
      </c>
      <c r="O1884" s="20">
        <v>1</v>
      </c>
      <c r="P1884" s="20">
        <f>IFERROR(VLOOKUP(F1884,Sheet2!$A:$F,4,0),"")</f>
        <v>919.43</v>
      </c>
      <c r="Q1884" s="20">
        <f>IFERROR(VLOOKUP(F1884,Sheet2!$A:$F,5,0),"")</f>
        <v>948.3</v>
      </c>
      <c r="R1884" s="20">
        <f>IFERROR(VLOOKUP(F1884,Sheet2!$A:$F,6,0),"")</f>
        <v>1030.25</v>
      </c>
      <c r="S1884" s="48">
        <f t="shared" si="380"/>
        <v>91943</v>
      </c>
      <c r="T1884" s="48">
        <f t="shared" si="381"/>
        <v>94830</v>
      </c>
      <c r="U1884" s="48">
        <f t="shared" si="382"/>
        <v>0</v>
      </c>
      <c r="V1884" s="48">
        <f t="shared" si="383"/>
        <v>186773</v>
      </c>
      <c r="W1884" s="48">
        <f t="shared" si="384"/>
        <v>96300</v>
      </c>
      <c r="X1884" s="48">
        <f t="shared" si="385"/>
        <v>1350</v>
      </c>
      <c r="Y1884" s="48">
        <f t="shared" si="386"/>
        <v>2844.23</v>
      </c>
      <c r="Z1884" s="48">
        <f t="shared" si="387"/>
        <v>284.423</v>
      </c>
      <c r="AA1884" s="48">
        <f t="shared" si="388"/>
        <v>2875.5165299999999</v>
      </c>
      <c r="AB1884" s="42">
        <f t="shared" si="389"/>
        <v>290427.16953000001</v>
      </c>
    </row>
    <row r="1885" spans="1:28" x14ac:dyDescent="0.25">
      <c r="A1885" s="41">
        <v>45442</v>
      </c>
      <c r="B1885" s="44" t="str">
        <f t="shared" si="378"/>
        <v>May</v>
      </c>
      <c r="C1885" s="16" t="s">
        <v>59</v>
      </c>
      <c r="D1885" s="16"/>
      <c r="E1885" s="16" t="s">
        <v>77</v>
      </c>
      <c r="F1885" s="16" t="s">
        <v>213</v>
      </c>
      <c r="G1885" s="20" t="str">
        <f>IFERROR(VLOOKUP(F1885,Sheet2!A:F,2,0),"")</f>
        <v>Malwa</v>
      </c>
      <c r="H1885" s="44">
        <f>IFERROR(VLOOKUP(F1885,Sheet2!A:G,7,0),"")</f>
        <v>50</v>
      </c>
      <c r="I1885" s="56">
        <f t="shared" si="390"/>
        <v>1350</v>
      </c>
      <c r="J1885" s="17">
        <v>257</v>
      </c>
      <c r="K1885" s="21">
        <v>0</v>
      </c>
      <c r="L1885" s="21">
        <v>300</v>
      </c>
      <c r="M1885" s="21">
        <v>0</v>
      </c>
      <c r="N1885" s="19">
        <f t="shared" si="379"/>
        <v>300</v>
      </c>
      <c r="O1885" s="20">
        <v>1</v>
      </c>
      <c r="P1885" s="20">
        <f>IFERROR(VLOOKUP(F1885,Sheet2!$A:$F,4,0),"")</f>
        <v>919.43</v>
      </c>
      <c r="Q1885" s="20">
        <f>IFERROR(VLOOKUP(F1885,Sheet2!$A:$F,5,0),"")</f>
        <v>948.3</v>
      </c>
      <c r="R1885" s="20">
        <f>IFERROR(VLOOKUP(F1885,Sheet2!$A:$F,6,0),"")</f>
        <v>1030.25</v>
      </c>
      <c r="S1885" s="48">
        <f t="shared" si="380"/>
        <v>0</v>
      </c>
      <c r="T1885" s="48">
        <f t="shared" si="381"/>
        <v>284490</v>
      </c>
      <c r="U1885" s="48">
        <f t="shared" si="382"/>
        <v>0</v>
      </c>
      <c r="V1885" s="48">
        <f t="shared" si="383"/>
        <v>284490</v>
      </c>
      <c r="W1885" s="48">
        <f t="shared" si="384"/>
        <v>144450</v>
      </c>
      <c r="X1885" s="48">
        <f t="shared" si="385"/>
        <v>2025</v>
      </c>
      <c r="Y1885" s="48">
        <f t="shared" si="386"/>
        <v>4309.6499999999996</v>
      </c>
      <c r="Z1885" s="48">
        <f t="shared" si="387"/>
        <v>430.96499999999997</v>
      </c>
      <c r="AA1885" s="48">
        <f t="shared" si="388"/>
        <v>4357.0561500000003</v>
      </c>
      <c r="AB1885" s="42">
        <f t="shared" si="389"/>
        <v>440062.67115000007</v>
      </c>
    </row>
    <row r="1886" spans="1:28" x14ac:dyDescent="0.25">
      <c r="A1886" s="41">
        <v>45442</v>
      </c>
      <c r="B1886" s="44" t="str">
        <f t="shared" si="378"/>
        <v>May</v>
      </c>
      <c r="C1886" s="16" t="s">
        <v>3</v>
      </c>
      <c r="D1886" s="16"/>
      <c r="E1886" s="16" t="s">
        <v>72</v>
      </c>
      <c r="F1886" s="16" t="s">
        <v>221</v>
      </c>
      <c r="G1886" s="20" t="str">
        <f>IFERROR(VLOOKUP(F1886,Sheet2!A:F,2,0),"")</f>
        <v>Jugni Apple Vodka</v>
      </c>
      <c r="H1886" s="44">
        <f>IFERROR(VLOOKUP(F1886,Sheet2!A:G,7,0),"")</f>
        <v>50</v>
      </c>
      <c r="I1886" s="56">
        <f t="shared" si="390"/>
        <v>162</v>
      </c>
      <c r="J1886" s="17">
        <v>393</v>
      </c>
      <c r="K1886" s="21">
        <v>36</v>
      </c>
      <c r="L1886" s="21">
        <v>0</v>
      </c>
      <c r="M1886" s="21">
        <v>0</v>
      </c>
      <c r="N1886" s="19">
        <f t="shared" si="379"/>
        <v>36</v>
      </c>
      <c r="O1886" s="20">
        <v>1</v>
      </c>
      <c r="P1886" s="20">
        <f>IFERROR(VLOOKUP(F1886,Sheet2!$A:$F,4,0),"")</f>
        <v>919.43</v>
      </c>
      <c r="Q1886" s="20">
        <f>IFERROR(VLOOKUP(F1886,Sheet2!$A:$F,5,0),"")</f>
        <v>948.3</v>
      </c>
      <c r="R1886" s="20">
        <f>IFERROR(VLOOKUP(F1886,Sheet2!$A:$F,6,0),"")</f>
        <v>1030.25</v>
      </c>
      <c r="S1886" s="48">
        <f t="shared" si="380"/>
        <v>33099.479999999996</v>
      </c>
      <c r="T1886" s="48">
        <f t="shared" si="381"/>
        <v>0</v>
      </c>
      <c r="U1886" s="48">
        <f t="shared" si="382"/>
        <v>0</v>
      </c>
      <c r="V1886" s="48">
        <f t="shared" si="383"/>
        <v>33099.479999999996</v>
      </c>
      <c r="W1886" s="48">
        <f t="shared" si="384"/>
        <v>17334</v>
      </c>
      <c r="X1886" s="48">
        <f t="shared" si="385"/>
        <v>243</v>
      </c>
      <c r="Y1886" s="48">
        <f t="shared" si="386"/>
        <v>506.76479999999998</v>
      </c>
      <c r="Z1886" s="48">
        <f t="shared" si="387"/>
        <v>50.676479999999998</v>
      </c>
      <c r="AA1886" s="48">
        <f t="shared" si="388"/>
        <v>512.33921279999993</v>
      </c>
      <c r="AB1886" s="42">
        <f t="shared" si="389"/>
        <v>51746.260492799993</v>
      </c>
    </row>
    <row r="1887" spans="1:28" x14ac:dyDescent="0.25">
      <c r="A1887" s="41">
        <v>45442</v>
      </c>
      <c r="B1887" s="44" t="str">
        <f t="shared" si="378"/>
        <v>May</v>
      </c>
      <c r="C1887" s="16" t="s">
        <v>3</v>
      </c>
      <c r="D1887" s="16"/>
      <c r="E1887" s="16" t="s">
        <v>72</v>
      </c>
      <c r="F1887" s="16" t="s">
        <v>217</v>
      </c>
      <c r="G1887" s="20" t="str">
        <f>IFERROR(VLOOKUP(F1887,Sheet2!A:F,2,0),"")</f>
        <v>Dollar Rum</v>
      </c>
      <c r="H1887" s="44">
        <f>IFERROR(VLOOKUP(F1887,Sheet2!A:G,7,0),"")</f>
        <v>65</v>
      </c>
      <c r="I1887" s="56">
        <f t="shared" si="390"/>
        <v>1755</v>
      </c>
      <c r="J1887" s="17">
        <v>393</v>
      </c>
      <c r="K1887" s="21">
        <v>200</v>
      </c>
      <c r="L1887" s="21">
        <v>100</v>
      </c>
      <c r="M1887" s="21">
        <v>0</v>
      </c>
      <c r="N1887" s="19">
        <f t="shared" si="379"/>
        <v>300</v>
      </c>
      <c r="O1887" s="20">
        <v>1</v>
      </c>
      <c r="P1887" s="20">
        <f>IFERROR(VLOOKUP(F1887,Sheet2!$A:$F,4,0),"")</f>
        <v>1161.27</v>
      </c>
      <c r="Q1887" s="20">
        <f>IFERROR(VLOOKUP(F1887,Sheet2!$A:$F,5,0),"")</f>
        <v>1190.1300000000001</v>
      </c>
      <c r="R1887" s="20">
        <f>IFERROR(VLOOKUP(F1887,Sheet2!$A:$F,6,0),"")</f>
        <v>1272.08</v>
      </c>
      <c r="S1887" s="48">
        <f t="shared" si="380"/>
        <v>232254</v>
      </c>
      <c r="T1887" s="48">
        <f t="shared" si="381"/>
        <v>119013.00000000001</v>
      </c>
      <c r="U1887" s="48">
        <f t="shared" si="382"/>
        <v>0</v>
      </c>
      <c r="V1887" s="48">
        <f t="shared" si="383"/>
        <v>351267</v>
      </c>
      <c r="W1887" s="48">
        <f t="shared" si="384"/>
        <v>187785</v>
      </c>
      <c r="X1887" s="48">
        <f t="shared" si="385"/>
        <v>2632.5</v>
      </c>
      <c r="Y1887" s="48">
        <f t="shared" si="386"/>
        <v>5416.8450000000003</v>
      </c>
      <c r="Z1887" s="48">
        <f t="shared" si="387"/>
        <v>541.68450000000007</v>
      </c>
      <c r="AA1887" s="48">
        <f t="shared" si="388"/>
        <v>5476.4302949999992</v>
      </c>
      <c r="AB1887" s="42">
        <f t="shared" si="389"/>
        <v>553119.45979499992</v>
      </c>
    </row>
    <row r="1888" spans="1:28" x14ac:dyDescent="0.25">
      <c r="A1888" s="41">
        <v>45442</v>
      </c>
      <c r="B1888" s="44" t="str">
        <f t="shared" si="378"/>
        <v>May</v>
      </c>
      <c r="C1888" s="16" t="s">
        <v>3</v>
      </c>
      <c r="D1888" s="16"/>
      <c r="E1888" s="16" t="s">
        <v>76</v>
      </c>
      <c r="F1888" s="16" t="s">
        <v>216</v>
      </c>
      <c r="G1888" s="20" t="str">
        <f>IFERROR(VLOOKUP(F1888,Sheet2!A:F,2,0),"")</f>
        <v>Jugni Saunfi</v>
      </c>
      <c r="H1888" s="44">
        <f>IFERROR(VLOOKUP(F1888,Sheet2!A:G,7,0),"")</f>
        <v>50</v>
      </c>
      <c r="I1888" s="56">
        <f t="shared" si="390"/>
        <v>22.5</v>
      </c>
      <c r="J1888" s="17">
        <v>394</v>
      </c>
      <c r="K1888" s="21">
        <v>5</v>
      </c>
      <c r="L1888" s="21">
        <v>0</v>
      </c>
      <c r="M1888" s="21">
        <v>0</v>
      </c>
      <c r="N1888" s="19">
        <f t="shared" si="379"/>
        <v>5</v>
      </c>
      <c r="O1888" s="20">
        <v>1</v>
      </c>
      <c r="P1888" s="20">
        <f>IFERROR(VLOOKUP(F1888,Sheet2!$A:$F,4,0),"")</f>
        <v>919.43</v>
      </c>
      <c r="Q1888" s="20">
        <f>IFERROR(VLOOKUP(F1888,Sheet2!$A:$F,5,0),"")</f>
        <v>948.3</v>
      </c>
      <c r="R1888" s="20">
        <f>IFERROR(VLOOKUP(F1888,Sheet2!$A:$F,6,0),"")</f>
        <v>1030.25</v>
      </c>
      <c r="S1888" s="48">
        <f t="shared" si="380"/>
        <v>4597.1499999999996</v>
      </c>
      <c r="T1888" s="48">
        <f t="shared" si="381"/>
        <v>0</v>
      </c>
      <c r="U1888" s="48">
        <f t="shared" si="382"/>
        <v>0</v>
      </c>
      <c r="V1888" s="48">
        <f t="shared" si="383"/>
        <v>4597.1499999999996</v>
      </c>
      <c r="W1888" s="48">
        <f t="shared" si="384"/>
        <v>2407.5</v>
      </c>
      <c r="X1888" s="48">
        <f t="shared" si="385"/>
        <v>33.75</v>
      </c>
      <c r="Y1888" s="48">
        <f t="shared" si="386"/>
        <v>70.384</v>
      </c>
      <c r="Z1888" s="48">
        <f t="shared" si="387"/>
        <v>7.0384000000000002</v>
      </c>
      <c r="AA1888" s="48">
        <f t="shared" si="388"/>
        <v>71.158224000000004</v>
      </c>
      <c r="AB1888" s="42">
        <f t="shared" si="389"/>
        <v>7186.9806239999998</v>
      </c>
    </row>
    <row r="1889" spans="1:28" x14ac:dyDescent="0.25">
      <c r="A1889" s="41">
        <v>45442</v>
      </c>
      <c r="B1889" s="44" t="str">
        <f t="shared" si="378"/>
        <v>May</v>
      </c>
      <c r="C1889" s="16" t="s">
        <v>3</v>
      </c>
      <c r="D1889" s="16"/>
      <c r="E1889" s="16" t="s">
        <v>76</v>
      </c>
      <c r="F1889" s="16" t="s">
        <v>217</v>
      </c>
      <c r="G1889" s="20" t="str">
        <f>IFERROR(VLOOKUP(F1889,Sheet2!A:F,2,0),"")</f>
        <v>Dollar Rum</v>
      </c>
      <c r="H1889" s="44">
        <f>IFERROR(VLOOKUP(F1889,Sheet2!A:G,7,0),"")</f>
        <v>65</v>
      </c>
      <c r="I1889" s="56">
        <f t="shared" si="390"/>
        <v>1462.5</v>
      </c>
      <c r="J1889" s="17">
        <v>394</v>
      </c>
      <c r="K1889" s="21">
        <v>250</v>
      </c>
      <c r="L1889" s="21">
        <v>0</v>
      </c>
      <c r="M1889" s="21">
        <v>0</v>
      </c>
      <c r="N1889" s="19">
        <f t="shared" si="379"/>
        <v>250</v>
      </c>
      <c r="O1889" s="20">
        <v>1</v>
      </c>
      <c r="P1889" s="20">
        <f>IFERROR(VLOOKUP(F1889,Sheet2!$A:$F,4,0),"")</f>
        <v>1161.27</v>
      </c>
      <c r="Q1889" s="20">
        <f>IFERROR(VLOOKUP(F1889,Sheet2!$A:$F,5,0),"")</f>
        <v>1190.1300000000001</v>
      </c>
      <c r="R1889" s="20">
        <f>IFERROR(VLOOKUP(F1889,Sheet2!$A:$F,6,0),"")</f>
        <v>1272.08</v>
      </c>
      <c r="S1889" s="48">
        <f t="shared" si="380"/>
        <v>290317.5</v>
      </c>
      <c r="T1889" s="48">
        <f t="shared" si="381"/>
        <v>0</v>
      </c>
      <c r="U1889" s="48">
        <f t="shared" si="382"/>
        <v>0</v>
      </c>
      <c r="V1889" s="48">
        <f t="shared" si="383"/>
        <v>290317.5</v>
      </c>
      <c r="W1889" s="48">
        <f t="shared" si="384"/>
        <v>156487.5</v>
      </c>
      <c r="X1889" s="48">
        <f t="shared" si="385"/>
        <v>2193.75</v>
      </c>
      <c r="Y1889" s="48">
        <f t="shared" si="386"/>
        <v>4489.9875000000002</v>
      </c>
      <c r="Z1889" s="48">
        <f t="shared" si="387"/>
        <v>448.99875000000003</v>
      </c>
      <c r="AA1889" s="48">
        <f t="shared" si="388"/>
        <v>4539.3773625000003</v>
      </c>
      <c r="AB1889" s="42">
        <f t="shared" si="389"/>
        <v>458477.11361250002</v>
      </c>
    </row>
    <row r="1890" spans="1:28" x14ac:dyDescent="0.25">
      <c r="A1890" s="41">
        <v>45442</v>
      </c>
      <c r="B1890" s="44" t="str">
        <f t="shared" si="378"/>
        <v>May</v>
      </c>
      <c r="C1890" s="16" t="s">
        <v>3</v>
      </c>
      <c r="D1890" s="16"/>
      <c r="E1890" s="16" t="s">
        <v>125</v>
      </c>
      <c r="F1890" s="16" t="s">
        <v>216</v>
      </c>
      <c r="G1890" s="20" t="str">
        <f>IFERROR(VLOOKUP(F1890,Sheet2!A:F,2,0),"")</f>
        <v>Jugni Saunfi</v>
      </c>
      <c r="H1890" s="44">
        <f>IFERROR(VLOOKUP(F1890,Sheet2!A:G,7,0),"")</f>
        <v>50</v>
      </c>
      <c r="I1890" s="56">
        <f t="shared" si="390"/>
        <v>810</v>
      </c>
      <c r="J1890" s="17">
        <v>395</v>
      </c>
      <c r="K1890" s="21">
        <v>100</v>
      </c>
      <c r="L1890" s="21">
        <v>80</v>
      </c>
      <c r="M1890" s="21">
        <v>0</v>
      </c>
      <c r="N1890" s="19">
        <f t="shared" si="379"/>
        <v>180</v>
      </c>
      <c r="O1890" s="20">
        <v>1</v>
      </c>
      <c r="P1890" s="20">
        <f>IFERROR(VLOOKUP(F1890,Sheet2!$A:$F,4,0),"")</f>
        <v>919.43</v>
      </c>
      <c r="Q1890" s="20">
        <f>IFERROR(VLOOKUP(F1890,Sheet2!$A:$F,5,0),"")</f>
        <v>948.3</v>
      </c>
      <c r="R1890" s="20">
        <f>IFERROR(VLOOKUP(F1890,Sheet2!$A:$F,6,0),"")</f>
        <v>1030.25</v>
      </c>
      <c r="S1890" s="48">
        <f t="shared" si="380"/>
        <v>91943</v>
      </c>
      <c r="T1890" s="48">
        <f t="shared" si="381"/>
        <v>75864</v>
      </c>
      <c r="U1890" s="48">
        <f t="shared" si="382"/>
        <v>0</v>
      </c>
      <c r="V1890" s="48">
        <f t="shared" si="383"/>
        <v>167807</v>
      </c>
      <c r="W1890" s="48">
        <f t="shared" si="384"/>
        <v>86670</v>
      </c>
      <c r="X1890" s="48">
        <f t="shared" si="385"/>
        <v>1215</v>
      </c>
      <c r="Y1890" s="48">
        <f t="shared" si="386"/>
        <v>2556.92</v>
      </c>
      <c r="Z1890" s="48">
        <f t="shared" si="387"/>
        <v>255.69200000000001</v>
      </c>
      <c r="AA1890" s="48">
        <f t="shared" si="388"/>
        <v>2585.0461200000004</v>
      </c>
      <c r="AB1890" s="42">
        <f t="shared" si="389"/>
        <v>261089.65812000004</v>
      </c>
    </row>
    <row r="1891" spans="1:28" x14ac:dyDescent="0.25">
      <c r="A1891" s="41">
        <v>45442</v>
      </c>
      <c r="B1891" s="44" t="str">
        <f t="shared" si="378"/>
        <v>May</v>
      </c>
      <c r="C1891" s="16" t="s">
        <v>3</v>
      </c>
      <c r="D1891" s="16"/>
      <c r="E1891" s="16" t="s">
        <v>103</v>
      </c>
      <c r="F1891" s="16" t="s">
        <v>217</v>
      </c>
      <c r="G1891" s="20" t="str">
        <f>IFERROR(VLOOKUP(F1891,Sheet2!A:F,2,0),"")</f>
        <v>Dollar Rum</v>
      </c>
      <c r="H1891" s="44">
        <f>IFERROR(VLOOKUP(F1891,Sheet2!A:G,7,0),"")</f>
        <v>65</v>
      </c>
      <c r="I1891" s="56">
        <f t="shared" si="390"/>
        <v>1755</v>
      </c>
      <c r="J1891" s="17">
        <v>396</v>
      </c>
      <c r="K1891" s="21">
        <v>175</v>
      </c>
      <c r="L1891" s="21">
        <v>75</v>
      </c>
      <c r="M1891" s="21">
        <v>50</v>
      </c>
      <c r="N1891" s="19">
        <f t="shared" si="379"/>
        <v>300</v>
      </c>
      <c r="O1891" s="20">
        <v>1</v>
      </c>
      <c r="P1891" s="20">
        <f>IFERROR(VLOOKUP(F1891,Sheet2!$A:$F,4,0),"")</f>
        <v>1161.27</v>
      </c>
      <c r="Q1891" s="20">
        <f>IFERROR(VLOOKUP(F1891,Sheet2!$A:$F,5,0),"")</f>
        <v>1190.1300000000001</v>
      </c>
      <c r="R1891" s="20">
        <f>IFERROR(VLOOKUP(F1891,Sheet2!$A:$F,6,0),"")</f>
        <v>1272.08</v>
      </c>
      <c r="S1891" s="48">
        <f t="shared" si="380"/>
        <v>203222.25</v>
      </c>
      <c r="T1891" s="48">
        <f t="shared" si="381"/>
        <v>89259.750000000015</v>
      </c>
      <c r="U1891" s="48">
        <f t="shared" si="382"/>
        <v>63604</v>
      </c>
      <c r="V1891" s="48">
        <f t="shared" si="383"/>
        <v>356086</v>
      </c>
      <c r="W1891" s="48">
        <f t="shared" si="384"/>
        <v>187785</v>
      </c>
      <c r="X1891" s="48">
        <f t="shared" si="385"/>
        <v>2632.5</v>
      </c>
      <c r="Y1891" s="48">
        <f t="shared" si="386"/>
        <v>5465.0349999999999</v>
      </c>
      <c r="Z1891" s="48">
        <f t="shared" si="387"/>
        <v>546.50350000000003</v>
      </c>
      <c r="AA1891" s="48">
        <f t="shared" si="388"/>
        <v>5525.1503849999999</v>
      </c>
      <c r="AB1891" s="42">
        <f t="shared" si="389"/>
        <v>558040.18888500007</v>
      </c>
    </row>
    <row r="1892" spans="1:28" x14ac:dyDescent="0.25">
      <c r="A1892" s="41">
        <v>45442</v>
      </c>
      <c r="B1892" s="44" t="str">
        <f t="shared" si="378"/>
        <v>May</v>
      </c>
      <c r="C1892" s="16" t="s">
        <v>3</v>
      </c>
      <c r="D1892" s="16"/>
      <c r="E1892" s="16" t="s">
        <v>103</v>
      </c>
      <c r="F1892" s="16" t="s">
        <v>216</v>
      </c>
      <c r="G1892" s="20" t="str">
        <f>IFERROR(VLOOKUP(F1892,Sheet2!A:F,2,0),"")</f>
        <v>Jugni Saunfi</v>
      </c>
      <c r="H1892" s="44">
        <f>IFERROR(VLOOKUP(F1892,Sheet2!A:G,7,0),"")</f>
        <v>50</v>
      </c>
      <c r="I1892" s="56">
        <f t="shared" si="390"/>
        <v>1485</v>
      </c>
      <c r="J1892" s="17">
        <v>397</v>
      </c>
      <c r="K1892" s="21">
        <v>300</v>
      </c>
      <c r="L1892" s="21">
        <v>30</v>
      </c>
      <c r="M1892" s="21">
        <v>0</v>
      </c>
      <c r="N1892" s="19">
        <f t="shared" si="379"/>
        <v>330</v>
      </c>
      <c r="O1892" s="20">
        <v>1</v>
      </c>
      <c r="P1892" s="20">
        <f>IFERROR(VLOOKUP(F1892,Sheet2!$A:$F,4,0),"")</f>
        <v>919.43</v>
      </c>
      <c r="Q1892" s="20">
        <f>IFERROR(VLOOKUP(F1892,Sheet2!$A:$F,5,0),"")</f>
        <v>948.3</v>
      </c>
      <c r="R1892" s="20">
        <f>IFERROR(VLOOKUP(F1892,Sheet2!$A:$F,6,0),"")</f>
        <v>1030.25</v>
      </c>
      <c r="S1892" s="48">
        <f t="shared" si="380"/>
        <v>275829</v>
      </c>
      <c r="T1892" s="48">
        <f t="shared" si="381"/>
        <v>28449</v>
      </c>
      <c r="U1892" s="48">
        <f t="shared" si="382"/>
        <v>0</v>
      </c>
      <c r="V1892" s="48">
        <f t="shared" si="383"/>
        <v>304278</v>
      </c>
      <c r="W1892" s="48">
        <f t="shared" si="384"/>
        <v>158895</v>
      </c>
      <c r="X1892" s="48">
        <f t="shared" si="385"/>
        <v>2227.5</v>
      </c>
      <c r="Y1892" s="48">
        <f t="shared" si="386"/>
        <v>4654.0050000000001</v>
      </c>
      <c r="Z1892" s="48">
        <f t="shared" si="387"/>
        <v>465.40050000000002</v>
      </c>
      <c r="AA1892" s="48">
        <f t="shared" si="388"/>
        <v>4705.199055</v>
      </c>
      <c r="AB1892" s="42">
        <f t="shared" si="389"/>
        <v>475225.10455499997</v>
      </c>
    </row>
    <row r="1893" spans="1:28" x14ac:dyDescent="0.25">
      <c r="A1893" s="41">
        <v>45442</v>
      </c>
      <c r="B1893" s="44" t="str">
        <f t="shared" si="378"/>
        <v>May</v>
      </c>
      <c r="C1893" s="16" t="s">
        <v>3</v>
      </c>
      <c r="D1893" s="16"/>
      <c r="E1893" s="16" t="s">
        <v>34</v>
      </c>
      <c r="F1893" s="16" t="s">
        <v>220</v>
      </c>
      <c r="G1893" s="20" t="str">
        <f>IFERROR(VLOOKUP(F1893,Sheet2!A:F,2,0),"")</f>
        <v>Dollar Cinnamon</v>
      </c>
      <c r="H1893" s="44">
        <f>IFERROR(VLOOKUP(F1893,Sheet2!A:G,7,0),"")</f>
        <v>50</v>
      </c>
      <c r="I1893" s="56">
        <f t="shared" si="390"/>
        <v>2025</v>
      </c>
      <c r="J1893" s="17">
        <v>398</v>
      </c>
      <c r="K1893" s="21">
        <v>150</v>
      </c>
      <c r="L1893" s="21">
        <v>200</v>
      </c>
      <c r="M1893" s="21">
        <v>100</v>
      </c>
      <c r="N1893" s="19">
        <f t="shared" si="379"/>
        <v>450</v>
      </c>
      <c r="O1893" s="20">
        <v>1</v>
      </c>
      <c r="P1893" s="20">
        <f>IFERROR(VLOOKUP(F1893,Sheet2!$A:$F,4,0),"")</f>
        <v>919.43</v>
      </c>
      <c r="Q1893" s="20">
        <f>IFERROR(VLOOKUP(F1893,Sheet2!$A:$F,5,0),"")</f>
        <v>948.3</v>
      </c>
      <c r="R1893" s="20">
        <f>IFERROR(VLOOKUP(F1893,Sheet2!$A:$F,6,0),"")</f>
        <v>1030.25</v>
      </c>
      <c r="S1893" s="48">
        <f t="shared" si="380"/>
        <v>137914.5</v>
      </c>
      <c r="T1893" s="48">
        <f t="shared" si="381"/>
        <v>189660</v>
      </c>
      <c r="U1893" s="48">
        <f t="shared" si="382"/>
        <v>103025</v>
      </c>
      <c r="V1893" s="48">
        <f t="shared" si="383"/>
        <v>430599.5</v>
      </c>
      <c r="W1893" s="48">
        <f t="shared" si="384"/>
        <v>216675</v>
      </c>
      <c r="X1893" s="48">
        <f t="shared" si="385"/>
        <v>3037.5</v>
      </c>
      <c r="Y1893" s="48">
        <f t="shared" si="386"/>
        <v>6503.12</v>
      </c>
      <c r="Z1893" s="48">
        <f t="shared" si="387"/>
        <v>650.31200000000001</v>
      </c>
      <c r="AA1893" s="48">
        <f t="shared" si="388"/>
        <v>6574.6543200000006</v>
      </c>
      <c r="AB1893" s="42">
        <f t="shared" si="389"/>
        <v>664040.08632</v>
      </c>
    </row>
    <row r="1894" spans="1:28" x14ac:dyDescent="0.25">
      <c r="A1894" s="41">
        <v>45442</v>
      </c>
      <c r="B1894" s="44" t="str">
        <f t="shared" si="378"/>
        <v>May</v>
      </c>
      <c r="C1894" s="16" t="s">
        <v>3</v>
      </c>
      <c r="D1894" s="16"/>
      <c r="E1894" s="16" t="s">
        <v>47</v>
      </c>
      <c r="F1894" s="16" t="s">
        <v>220</v>
      </c>
      <c r="G1894" s="20" t="str">
        <f>IFERROR(VLOOKUP(F1894,Sheet2!A:F,2,0),"")</f>
        <v>Dollar Cinnamon</v>
      </c>
      <c r="H1894" s="44">
        <f>IFERROR(VLOOKUP(F1894,Sheet2!A:G,7,0),"")</f>
        <v>50</v>
      </c>
      <c r="I1894" s="56">
        <f t="shared" si="390"/>
        <v>1350</v>
      </c>
      <c r="J1894" s="17">
        <v>399</v>
      </c>
      <c r="K1894" s="21">
        <v>100</v>
      </c>
      <c r="L1894" s="21">
        <v>100</v>
      </c>
      <c r="M1894" s="21">
        <v>100</v>
      </c>
      <c r="N1894" s="19">
        <f t="shared" si="379"/>
        <v>300</v>
      </c>
      <c r="O1894" s="20">
        <v>1</v>
      </c>
      <c r="P1894" s="20">
        <f>IFERROR(VLOOKUP(F1894,Sheet2!$A:$F,4,0),"")</f>
        <v>919.43</v>
      </c>
      <c r="Q1894" s="20">
        <f>IFERROR(VLOOKUP(F1894,Sheet2!$A:$F,5,0),"")</f>
        <v>948.3</v>
      </c>
      <c r="R1894" s="20">
        <f>IFERROR(VLOOKUP(F1894,Sheet2!$A:$F,6,0),"")</f>
        <v>1030.25</v>
      </c>
      <c r="S1894" s="48">
        <f t="shared" si="380"/>
        <v>91943</v>
      </c>
      <c r="T1894" s="48">
        <f t="shared" si="381"/>
        <v>94830</v>
      </c>
      <c r="U1894" s="48">
        <f t="shared" si="382"/>
        <v>103025</v>
      </c>
      <c r="V1894" s="48">
        <f t="shared" si="383"/>
        <v>289798</v>
      </c>
      <c r="W1894" s="48">
        <f t="shared" si="384"/>
        <v>144450</v>
      </c>
      <c r="X1894" s="48">
        <f t="shared" si="385"/>
        <v>2025</v>
      </c>
      <c r="Y1894" s="48">
        <f t="shared" si="386"/>
        <v>4362.7300000000005</v>
      </c>
      <c r="Z1894" s="48">
        <f t="shared" si="387"/>
        <v>436.27300000000008</v>
      </c>
      <c r="AA1894" s="48">
        <f t="shared" si="388"/>
        <v>4410.7200299999995</v>
      </c>
      <c r="AB1894" s="42">
        <f t="shared" si="389"/>
        <v>445482.72302999999</v>
      </c>
    </row>
    <row r="1895" spans="1:28" x14ac:dyDescent="0.25">
      <c r="A1895" s="41">
        <v>45442</v>
      </c>
      <c r="B1895" s="44" t="str">
        <f t="shared" si="378"/>
        <v>May</v>
      </c>
      <c r="C1895" s="16" t="s">
        <v>3</v>
      </c>
      <c r="D1895" s="16"/>
      <c r="E1895" s="16" t="s">
        <v>47</v>
      </c>
      <c r="F1895" s="16" t="s">
        <v>220</v>
      </c>
      <c r="G1895" s="20" t="str">
        <f>IFERROR(VLOOKUP(F1895,Sheet2!A:F,2,0),"")</f>
        <v>Dollar Cinnamon</v>
      </c>
      <c r="H1895" s="44">
        <f>IFERROR(VLOOKUP(F1895,Sheet2!A:G,7,0),"")</f>
        <v>50</v>
      </c>
      <c r="I1895" s="56">
        <f t="shared" si="390"/>
        <v>1350</v>
      </c>
      <c r="J1895" s="17">
        <v>400</v>
      </c>
      <c r="K1895" s="21">
        <v>100</v>
      </c>
      <c r="L1895" s="21">
        <v>100</v>
      </c>
      <c r="M1895" s="21">
        <v>100</v>
      </c>
      <c r="N1895" s="19">
        <f t="shared" si="379"/>
        <v>300</v>
      </c>
      <c r="O1895" s="20">
        <v>1</v>
      </c>
      <c r="P1895" s="20">
        <f>IFERROR(VLOOKUP(F1895,Sheet2!$A:$F,4,0),"")</f>
        <v>919.43</v>
      </c>
      <c r="Q1895" s="20">
        <f>IFERROR(VLOOKUP(F1895,Sheet2!$A:$F,5,0),"")</f>
        <v>948.3</v>
      </c>
      <c r="R1895" s="20">
        <f>IFERROR(VLOOKUP(F1895,Sheet2!$A:$F,6,0),"")</f>
        <v>1030.25</v>
      </c>
      <c r="S1895" s="48">
        <f t="shared" si="380"/>
        <v>91943</v>
      </c>
      <c r="T1895" s="48">
        <f t="shared" si="381"/>
        <v>94830</v>
      </c>
      <c r="U1895" s="48">
        <f t="shared" si="382"/>
        <v>103025</v>
      </c>
      <c r="V1895" s="48">
        <f t="shared" si="383"/>
        <v>289798</v>
      </c>
      <c r="W1895" s="48">
        <f t="shared" si="384"/>
        <v>144450</v>
      </c>
      <c r="X1895" s="48">
        <f t="shared" si="385"/>
        <v>2025</v>
      </c>
      <c r="Y1895" s="48">
        <f t="shared" si="386"/>
        <v>4362.7300000000005</v>
      </c>
      <c r="Z1895" s="48">
        <f t="shared" si="387"/>
        <v>436.27300000000008</v>
      </c>
      <c r="AA1895" s="48">
        <f t="shared" si="388"/>
        <v>4410.7200299999995</v>
      </c>
      <c r="AB1895" s="42">
        <f t="shared" si="389"/>
        <v>445482.72302999999</v>
      </c>
    </row>
    <row r="1896" spans="1:28" x14ac:dyDescent="0.25">
      <c r="A1896" s="41">
        <v>45442</v>
      </c>
      <c r="B1896" s="44" t="str">
        <f t="shared" si="378"/>
        <v>May</v>
      </c>
      <c r="C1896" s="16" t="s">
        <v>3</v>
      </c>
      <c r="D1896" s="16"/>
      <c r="E1896" s="16" t="s">
        <v>47</v>
      </c>
      <c r="F1896" s="16" t="s">
        <v>220</v>
      </c>
      <c r="G1896" s="20" t="str">
        <f>IFERROR(VLOOKUP(F1896,Sheet2!A:F,2,0),"")</f>
        <v>Dollar Cinnamon</v>
      </c>
      <c r="H1896" s="44">
        <f>IFERROR(VLOOKUP(F1896,Sheet2!A:G,7,0),"")</f>
        <v>50</v>
      </c>
      <c r="I1896" s="56">
        <f t="shared" si="390"/>
        <v>1125</v>
      </c>
      <c r="J1896" s="17">
        <v>401</v>
      </c>
      <c r="K1896" s="21">
        <v>150</v>
      </c>
      <c r="L1896" s="21">
        <v>100</v>
      </c>
      <c r="M1896" s="21">
        <v>0</v>
      </c>
      <c r="N1896" s="19">
        <f t="shared" si="379"/>
        <v>250</v>
      </c>
      <c r="O1896" s="20">
        <v>1</v>
      </c>
      <c r="P1896" s="20">
        <f>IFERROR(VLOOKUP(F1896,Sheet2!$A:$F,4,0),"")</f>
        <v>919.43</v>
      </c>
      <c r="Q1896" s="20">
        <f>IFERROR(VLOOKUP(F1896,Sheet2!$A:$F,5,0),"")</f>
        <v>948.3</v>
      </c>
      <c r="R1896" s="20">
        <f>IFERROR(VLOOKUP(F1896,Sheet2!$A:$F,6,0),"")</f>
        <v>1030.25</v>
      </c>
      <c r="S1896" s="48">
        <f t="shared" si="380"/>
        <v>137914.5</v>
      </c>
      <c r="T1896" s="48">
        <f t="shared" si="381"/>
        <v>94830</v>
      </c>
      <c r="U1896" s="48">
        <f t="shared" si="382"/>
        <v>0</v>
      </c>
      <c r="V1896" s="48">
        <f t="shared" si="383"/>
        <v>232744.5</v>
      </c>
      <c r="W1896" s="48">
        <f t="shared" si="384"/>
        <v>120375</v>
      </c>
      <c r="X1896" s="48">
        <f t="shared" si="385"/>
        <v>1687.5</v>
      </c>
      <c r="Y1896" s="48">
        <f t="shared" si="386"/>
        <v>3548.07</v>
      </c>
      <c r="Z1896" s="48">
        <f t="shared" si="387"/>
        <v>354.80700000000002</v>
      </c>
      <c r="AA1896" s="48">
        <f t="shared" si="388"/>
        <v>3587.0987700000001</v>
      </c>
      <c r="AB1896" s="42">
        <f t="shared" si="389"/>
        <v>362296.97576999996</v>
      </c>
    </row>
    <row r="1897" spans="1:28" x14ac:dyDescent="0.25">
      <c r="A1897" s="41">
        <v>45442</v>
      </c>
      <c r="B1897" s="44" t="str">
        <f t="shared" si="378"/>
        <v>May</v>
      </c>
      <c r="C1897" s="16" t="s">
        <v>3</v>
      </c>
      <c r="D1897" s="16"/>
      <c r="E1897" s="16" t="s">
        <v>173</v>
      </c>
      <c r="F1897" s="16" t="s">
        <v>216</v>
      </c>
      <c r="G1897" s="20" t="str">
        <f>IFERROR(VLOOKUP(F1897,Sheet2!A:F,2,0),"")</f>
        <v>Jugni Saunfi</v>
      </c>
      <c r="H1897" s="44">
        <f>IFERROR(VLOOKUP(F1897,Sheet2!A:G,7,0),"")</f>
        <v>50</v>
      </c>
      <c r="I1897" s="56">
        <f t="shared" si="390"/>
        <v>1350</v>
      </c>
      <c r="J1897" s="17">
        <v>402</v>
      </c>
      <c r="K1897" s="21">
        <v>300</v>
      </c>
      <c r="L1897" s="21">
        <v>0</v>
      </c>
      <c r="M1897" s="21">
        <v>0</v>
      </c>
      <c r="N1897" s="19">
        <f t="shared" si="379"/>
        <v>300</v>
      </c>
      <c r="O1897" s="20">
        <v>1</v>
      </c>
      <c r="P1897" s="20">
        <f>IFERROR(VLOOKUP(F1897,Sheet2!$A:$F,4,0),"")</f>
        <v>919.43</v>
      </c>
      <c r="Q1897" s="20">
        <f>IFERROR(VLOOKUP(F1897,Sheet2!$A:$F,5,0),"")</f>
        <v>948.3</v>
      </c>
      <c r="R1897" s="20">
        <f>IFERROR(VLOOKUP(F1897,Sheet2!$A:$F,6,0),"")</f>
        <v>1030.25</v>
      </c>
      <c r="S1897" s="48">
        <f t="shared" si="380"/>
        <v>275829</v>
      </c>
      <c r="T1897" s="48">
        <f t="shared" si="381"/>
        <v>0</v>
      </c>
      <c r="U1897" s="48">
        <f t="shared" si="382"/>
        <v>0</v>
      </c>
      <c r="V1897" s="48">
        <f t="shared" si="383"/>
        <v>275829</v>
      </c>
      <c r="W1897" s="48">
        <f t="shared" si="384"/>
        <v>144450</v>
      </c>
      <c r="X1897" s="48">
        <f t="shared" si="385"/>
        <v>2025</v>
      </c>
      <c r="Y1897" s="48">
        <f t="shared" si="386"/>
        <v>4223.04</v>
      </c>
      <c r="Z1897" s="48">
        <f t="shared" si="387"/>
        <v>422.30400000000003</v>
      </c>
      <c r="AA1897" s="48">
        <f t="shared" si="388"/>
        <v>4269.4934400000002</v>
      </c>
      <c r="AB1897" s="42">
        <f t="shared" si="389"/>
        <v>431218.83743999997</v>
      </c>
    </row>
    <row r="1898" spans="1:28" x14ac:dyDescent="0.25">
      <c r="A1898" s="41">
        <v>45442</v>
      </c>
      <c r="B1898" s="44" t="str">
        <f t="shared" si="378"/>
        <v>May</v>
      </c>
      <c r="C1898" s="16" t="s">
        <v>3</v>
      </c>
      <c r="D1898" s="16"/>
      <c r="E1898" s="16" t="s">
        <v>173</v>
      </c>
      <c r="F1898" s="16" t="s">
        <v>216</v>
      </c>
      <c r="G1898" s="20" t="str">
        <f>IFERROR(VLOOKUP(F1898,Sheet2!A:F,2,0),"")</f>
        <v>Jugni Saunfi</v>
      </c>
      <c r="H1898" s="44">
        <f>IFERROR(VLOOKUP(F1898,Sheet2!A:G,7,0),"")</f>
        <v>50</v>
      </c>
      <c r="I1898" s="56">
        <f t="shared" si="390"/>
        <v>765</v>
      </c>
      <c r="J1898" s="17">
        <v>403</v>
      </c>
      <c r="K1898" s="21">
        <v>0</v>
      </c>
      <c r="L1898" s="21">
        <v>170</v>
      </c>
      <c r="M1898" s="21">
        <v>0</v>
      </c>
      <c r="N1898" s="19">
        <f t="shared" si="379"/>
        <v>170</v>
      </c>
      <c r="O1898" s="20">
        <v>1</v>
      </c>
      <c r="P1898" s="20">
        <f>IFERROR(VLOOKUP(F1898,Sheet2!$A:$F,4,0),"")</f>
        <v>919.43</v>
      </c>
      <c r="Q1898" s="20">
        <f>IFERROR(VLOOKUP(F1898,Sheet2!$A:$F,5,0),"")</f>
        <v>948.3</v>
      </c>
      <c r="R1898" s="20">
        <f>IFERROR(VLOOKUP(F1898,Sheet2!$A:$F,6,0),"")</f>
        <v>1030.25</v>
      </c>
      <c r="S1898" s="48">
        <f t="shared" si="380"/>
        <v>0</v>
      </c>
      <c r="T1898" s="48">
        <f t="shared" si="381"/>
        <v>161211</v>
      </c>
      <c r="U1898" s="48">
        <f t="shared" si="382"/>
        <v>0</v>
      </c>
      <c r="V1898" s="48">
        <f t="shared" si="383"/>
        <v>161211</v>
      </c>
      <c r="W1898" s="48">
        <f t="shared" si="384"/>
        <v>81855</v>
      </c>
      <c r="X1898" s="48">
        <f t="shared" si="385"/>
        <v>1147.5</v>
      </c>
      <c r="Y1898" s="48">
        <f t="shared" si="386"/>
        <v>2442.1350000000002</v>
      </c>
      <c r="Z1898" s="48">
        <f t="shared" si="387"/>
        <v>244.21350000000004</v>
      </c>
      <c r="AA1898" s="48">
        <f t="shared" si="388"/>
        <v>2468.9984850000001</v>
      </c>
      <c r="AB1898" s="42">
        <f t="shared" si="389"/>
        <v>249368.84698500001</v>
      </c>
    </row>
    <row r="1899" spans="1:28" x14ac:dyDescent="0.25">
      <c r="A1899" s="41">
        <v>45442</v>
      </c>
      <c r="B1899" s="44" t="str">
        <f t="shared" si="378"/>
        <v>May</v>
      </c>
      <c r="C1899" s="16" t="s">
        <v>3</v>
      </c>
      <c r="D1899" s="16"/>
      <c r="E1899" s="16" t="s">
        <v>49</v>
      </c>
      <c r="F1899" s="16" t="s">
        <v>217</v>
      </c>
      <c r="G1899" s="20" t="str">
        <f>IFERROR(VLOOKUP(F1899,Sheet2!A:F,2,0),"")</f>
        <v>Dollar Rum</v>
      </c>
      <c r="H1899" s="44">
        <f>IFERROR(VLOOKUP(F1899,Sheet2!A:G,7,0),"")</f>
        <v>65</v>
      </c>
      <c r="I1899" s="56">
        <f t="shared" si="390"/>
        <v>1462.5</v>
      </c>
      <c r="J1899" s="17">
        <v>404</v>
      </c>
      <c r="K1899" s="21">
        <v>100</v>
      </c>
      <c r="L1899" s="21">
        <v>100</v>
      </c>
      <c r="M1899" s="21">
        <v>50</v>
      </c>
      <c r="N1899" s="19">
        <f t="shared" si="379"/>
        <v>250</v>
      </c>
      <c r="O1899" s="20">
        <v>1</v>
      </c>
      <c r="P1899" s="20">
        <f>IFERROR(VLOOKUP(F1899,Sheet2!$A:$F,4,0),"")</f>
        <v>1161.27</v>
      </c>
      <c r="Q1899" s="20">
        <f>IFERROR(VLOOKUP(F1899,Sheet2!$A:$F,5,0),"")</f>
        <v>1190.1300000000001</v>
      </c>
      <c r="R1899" s="20">
        <f>IFERROR(VLOOKUP(F1899,Sheet2!$A:$F,6,0),"")</f>
        <v>1272.08</v>
      </c>
      <c r="S1899" s="48">
        <f t="shared" si="380"/>
        <v>116127</v>
      </c>
      <c r="T1899" s="48">
        <f t="shared" si="381"/>
        <v>119013.00000000001</v>
      </c>
      <c r="U1899" s="48">
        <f t="shared" si="382"/>
        <v>63604</v>
      </c>
      <c r="V1899" s="48">
        <f t="shared" si="383"/>
        <v>298744</v>
      </c>
      <c r="W1899" s="48">
        <f t="shared" si="384"/>
        <v>156487.5</v>
      </c>
      <c r="X1899" s="48">
        <f t="shared" si="385"/>
        <v>2193.75</v>
      </c>
      <c r="Y1899" s="48">
        <f t="shared" si="386"/>
        <v>4574.2525000000005</v>
      </c>
      <c r="Z1899" s="48">
        <f t="shared" si="387"/>
        <v>457.42525000000006</v>
      </c>
      <c r="AA1899" s="48">
        <f t="shared" si="388"/>
        <v>4624.5692774999998</v>
      </c>
      <c r="AB1899" s="42">
        <f t="shared" si="389"/>
        <v>467081.49702749995</v>
      </c>
    </row>
    <row r="1900" spans="1:28" x14ac:dyDescent="0.25">
      <c r="A1900" s="41">
        <v>45442</v>
      </c>
      <c r="B1900" s="44" t="str">
        <f t="shared" si="378"/>
        <v>May</v>
      </c>
      <c r="C1900" s="16" t="s">
        <v>3</v>
      </c>
      <c r="D1900" s="16"/>
      <c r="E1900" s="16" t="s">
        <v>49</v>
      </c>
      <c r="F1900" s="16" t="s">
        <v>217</v>
      </c>
      <c r="G1900" s="20" t="str">
        <f>IFERROR(VLOOKUP(F1900,Sheet2!A:F,2,0),"")</f>
        <v>Dollar Rum</v>
      </c>
      <c r="H1900" s="44">
        <f>IFERROR(VLOOKUP(F1900,Sheet2!A:G,7,0),"")</f>
        <v>65</v>
      </c>
      <c r="I1900" s="56">
        <f t="shared" si="390"/>
        <v>994.49999999999989</v>
      </c>
      <c r="J1900" s="17">
        <v>405</v>
      </c>
      <c r="K1900" s="21">
        <v>50</v>
      </c>
      <c r="L1900" s="21">
        <v>80</v>
      </c>
      <c r="M1900" s="21">
        <v>40</v>
      </c>
      <c r="N1900" s="19">
        <f t="shared" si="379"/>
        <v>170</v>
      </c>
      <c r="O1900" s="20">
        <v>1</v>
      </c>
      <c r="P1900" s="20">
        <f>IFERROR(VLOOKUP(F1900,Sheet2!$A:$F,4,0),"")</f>
        <v>1161.27</v>
      </c>
      <c r="Q1900" s="20">
        <f>IFERROR(VLOOKUP(F1900,Sheet2!$A:$F,5,0),"")</f>
        <v>1190.1300000000001</v>
      </c>
      <c r="R1900" s="20">
        <f>IFERROR(VLOOKUP(F1900,Sheet2!$A:$F,6,0),"")</f>
        <v>1272.08</v>
      </c>
      <c r="S1900" s="48">
        <f t="shared" si="380"/>
        <v>58063.5</v>
      </c>
      <c r="T1900" s="48">
        <f t="shared" si="381"/>
        <v>95210.400000000009</v>
      </c>
      <c r="U1900" s="48">
        <f t="shared" si="382"/>
        <v>50883.199999999997</v>
      </c>
      <c r="V1900" s="48">
        <f t="shared" si="383"/>
        <v>204157.10000000003</v>
      </c>
      <c r="W1900" s="48">
        <f t="shared" si="384"/>
        <v>106411.49999999999</v>
      </c>
      <c r="X1900" s="48">
        <f t="shared" si="385"/>
        <v>1491.7499999999998</v>
      </c>
      <c r="Y1900" s="48">
        <f t="shared" si="386"/>
        <v>3120.6035000000006</v>
      </c>
      <c r="Z1900" s="48">
        <f t="shared" si="387"/>
        <v>312.06035000000008</v>
      </c>
      <c r="AA1900" s="48">
        <f t="shared" si="388"/>
        <v>3154.9301385000003</v>
      </c>
      <c r="AB1900" s="42">
        <f t="shared" si="389"/>
        <v>318647.94398850005</v>
      </c>
    </row>
    <row r="1901" spans="1:28" x14ac:dyDescent="0.25">
      <c r="A1901" s="41">
        <v>45442</v>
      </c>
      <c r="B1901" s="44" t="str">
        <f t="shared" si="378"/>
        <v>May</v>
      </c>
      <c r="C1901" s="16" t="s">
        <v>3</v>
      </c>
      <c r="D1901" s="16"/>
      <c r="E1901" s="16" t="s">
        <v>49</v>
      </c>
      <c r="F1901" s="16" t="s">
        <v>220</v>
      </c>
      <c r="G1901" s="20" t="str">
        <f>IFERROR(VLOOKUP(F1901,Sheet2!A:F,2,0),"")</f>
        <v>Dollar Cinnamon</v>
      </c>
      <c r="H1901" s="44">
        <f>IFERROR(VLOOKUP(F1901,Sheet2!A:G,7,0),"")</f>
        <v>50</v>
      </c>
      <c r="I1901" s="56">
        <f t="shared" si="390"/>
        <v>99</v>
      </c>
      <c r="J1901" s="17">
        <v>405</v>
      </c>
      <c r="K1901" s="21">
        <v>5</v>
      </c>
      <c r="L1901" s="21">
        <v>10</v>
      </c>
      <c r="M1901" s="21">
        <v>7</v>
      </c>
      <c r="N1901" s="19">
        <f t="shared" si="379"/>
        <v>22</v>
      </c>
      <c r="O1901" s="20">
        <v>1</v>
      </c>
      <c r="P1901" s="20">
        <f>IFERROR(VLOOKUP(F1901,Sheet2!$A:$F,4,0),"")</f>
        <v>919.43</v>
      </c>
      <c r="Q1901" s="20">
        <f>IFERROR(VLOOKUP(F1901,Sheet2!$A:$F,5,0),"")</f>
        <v>948.3</v>
      </c>
      <c r="R1901" s="20">
        <f>IFERROR(VLOOKUP(F1901,Sheet2!$A:$F,6,0),"")</f>
        <v>1030.25</v>
      </c>
      <c r="S1901" s="48">
        <f t="shared" si="380"/>
        <v>4597.1499999999996</v>
      </c>
      <c r="T1901" s="48">
        <f t="shared" si="381"/>
        <v>9483</v>
      </c>
      <c r="U1901" s="48">
        <f t="shared" si="382"/>
        <v>7211.75</v>
      </c>
      <c r="V1901" s="48">
        <f t="shared" si="383"/>
        <v>21291.9</v>
      </c>
      <c r="W1901" s="48">
        <f t="shared" si="384"/>
        <v>10593</v>
      </c>
      <c r="X1901" s="48">
        <f t="shared" si="385"/>
        <v>148.5</v>
      </c>
      <c r="Y1901" s="48">
        <f t="shared" si="386"/>
        <v>320.334</v>
      </c>
      <c r="Z1901" s="48">
        <f t="shared" si="387"/>
        <v>32.0334</v>
      </c>
      <c r="AA1901" s="48">
        <f t="shared" si="388"/>
        <v>323.85767400000003</v>
      </c>
      <c r="AB1901" s="42">
        <f t="shared" si="389"/>
        <v>32709.625074</v>
      </c>
    </row>
    <row r="1902" spans="1:28" x14ac:dyDescent="0.25">
      <c r="A1902" s="41">
        <v>45442</v>
      </c>
      <c r="B1902" s="44" t="str">
        <f t="shared" si="378"/>
        <v>May</v>
      </c>
      <c r="C1902" s="16" t="s">
        <v>3</v>
      </c>
      <c r="D1902" s="16"/>
      <c r="E1902" s="16" t="s">
        <v>21</v>
      </c>
      <c r="F1902" s="16" t="s">
        <v>217</v>
      </c>
      <c r="G1902" s="20" t="str">
        <f>IFERROR(VLOOKUP(F1902,Sheet2!A:F,2,0),"")</f>
        <v>Dollar Rum</v>
      </c>
      <c r="H1902" s="44">
        <f>IFERROR(VLOOKUP(F1902,Sheet2!A:G,7,0),"")</f>
        <v>65</v>
      </c>
      <c r="I1902" s="56">
        <f t="shared" si="390"/>
        <v>1755</v>
      </c>
      <c r="J1902" s="17">
        <v>406</v>
      </c>
      <c r="K1902" s="21">
        <v>280</v>
      </c>
      <c r="L1902" s="21">
        <v>20</v>
      </c>
      <c r="M1902" s="21">
        <v>0</v>
      </c>
      <c r="N1902" s="19">
        <f t="shared" si="379"/>
        <v>300</v>
      </c>
      <c r="O1902" s="20">
        <v>1</v>
      </c>
      <c r="P1902" s="20">
        <f>IFERROR(VLOOKUP(F1902,Sheet2!$A:$F,4,0),"")</f>
        <v>1161.27</v>
      </c>
      <c r="Q1902" s="20">
        <f>IFERROR(VLOOKUP(F1902,Sheet2!$A:$F,5,0),"")</f>
        <v>1190.1300000000001</v>
      </c>
      <c r="R1902" s="20">
        <f>IFERROR(VLOOKUP(F1902,Sheet2!$A:$F,6,0),"")</f>
        <v>1272.08</v>
      </c>
      <c r="S1902" s="48">
        <f t="shared" si="380"/>
        <v>325155.59999999998</v>
      </c>
      <c r="T1902" s="48">
        <f t="shared" si="381"/>
        <v>23802.600000000002</v>
      </c>
      <c r="U1902" s="48">
        <f t="shared" si="382"/>
        <v>0</v>
      </c>
      <c r="V1902" s="48">
        <f t="shared" si="383"/>
        <v>348958.19999999995</v>
      </c>
      <c r="W1902" s="48">
        <f t="shared" si="384"/>
        <v>187785</v>
      </c>
      <c r="X1902" s="48">
        <f t="shared" si="385"/>
        <v>2632.5</v>
      </c>
      <c r="Y1902" s="48">
        <f t="shared" si="386"/>
        <v>5393.7569999999996</v>
      </c>
      <c r="Z1902" s="48">
        <f t="shared" si="387"/>
        <v>539.37569999999994</v>
      </c>
      <c r="AA1902" s="48">
        <f t="shared" si="388"/>
        <v>5453.0883269999995</v>
      </c>
      <c r="AB1902" s="42">
        <f t="shared" si="389"/>
        <v>550761.92102699995</v>
      </c>
    </row>
    <row r="1903" spans="1:28" x14ac:dyDescent="0.25">
      <c r="A1903" s="41">
        <v>45442</v>
      </c>
      <c r="B1903" s="44" t="str">
        <f t="shared" si="378"/>
        <v>May</v>
      </c>
      <c r="C1903" s="16" t="s">
        <v>3</v>
      </c>
      <c r="D1903" s="16"/>
      <c r="E1903" s="16" t="s">
        <v>149</v>
      </c>
      <c r="F1903" s="16" t="s">
        <v>216</v>
      </c>
      <c r="G1903" s="20" t="str">
        <f>IFERROR(VLOOKUP(F1903,Sheet2!A:F,2,0),"")</f>
        <v>Jugni Saunfi</v>
      </c>
      <c r="H1903" s="44">
        <f>IFERROR(VLOOKUP(F1903,Sheet2!A:G,7,0),"")</f>
        <v>50</v>
      </c>
      <c r="I1903" s="56">
        <f t="shared" si="390"/>
        <v>1530</v>
      </c>
      <c r="J1903" s="17">
        <v>407</v>
      </c>
      <c r="K1903" s="21">
        <v>300</v>
      </c>
      <c r="L1903" s="21">
        <v>40</v>
      </c>
      <c r="M1903" s="21">
        <v>0</v>
      </c>
      <c r="N1903" s="19">
        <f t="shared" si="379"/>
        <v>340</v>
      </c>
      <c r="O1903" s="20">
        <v>1</v>
      </c>
      <c r="P1903" s="20">
        <f>IFERROR(VLOOKUP(F1903,Sheet2!$A:$F,4,0),"")</f>
        <v>919.43</v>
      </c>
      <c r="Q1903" s="20">
        <f>IFERROR(VLOOKUP(F1903,Sheet2!$A:$F,5,0),"")</f>
        <v>948.3</v>
      </c>
      <c r="R1903" s="20">
        <f>IFERROR(VLOOKUP(F1903,Sheet2!$A:$F,6,0),"")</f>
        <v>1030.25</v>
      </c>
      <c r="S1903" s="48">
        <f t="shared" si="380"/>
        <v>275829</v>
      </c>
      <c r="T1903" s="48">
        <f t="shared" si="381"/>
        <v>37932</v>
      </c>
      <c r="U1903" s="48">
        <f t="shared" si="382"/>
        <v>0</v>
      </c>
      <c r="V1903" s="48">
        <f t="shared" si="383"/>
        <v>313761</v>
      </c>
      <c r="W1903" s="48">
        <f t="shared" si="384"/>
        <v>163710</v>
      </c>
      <c r="X1903" s="48">
        <f t="shared" si="385"/>
        <v>2295</v>
      </c>
      <c r="Y1903" s="48">
        <f t="shared" si="386"/>
        <v>4797.66</v>
      </c>
      <c r="Z1903" s="48">
        <f t="shared" si="387"/>
        <v>479.76600000000002</v>
      </c>
      <c r="AA1903" s="48">
        <f t="shared" si="388"/>
        <v>4850.43426</v>
      </c>
      <c r="AB1903" s="42">
        <f t="shared" si="389"/>
        <v>489893.86025999999</v>
      </c>
    </row>
    <row r="1904" spans="1:28" x14ac:dyDescent="0.25">
      <c r="A1904" s="41">
        <v>45442</v>
      </c>
      <c r="B1904" s="44" t="str">
        <f t="shared" si="378"/>
        <v>May</v>
      </c>
      <c r="C1904" s="16" t="s">
        <v>3</v>
      </c>
      <c r="D1904" s="16"/>
      <c r="E1904" s="16" t="s">
        <v>42</v>
      </c>
      <c r="F1904" s="16" t="s">
        <v>216</v>
      </c>
      <c r="G1904" s="20" t="str">
        <f>IFERROR(VLOOKUP(F1904,Sheet2!A:F,2,0),"")</f>
        <v>Jugni Saunfi</v>
      </c>
      <c r="H1904" s="44">
        <f>IFERROR(VLOOKUP(F1904,Sheet2!A:G,7,0),"")</f>
        <v>50</v>
      </c>
      <c r="I1904" s="56">
        <f t="shared" si="390"/>
        <v>810</v>
      </c>
      <c r="J1904" s="17">
        <v>408</v>
      </c>
      <c r="K1904" s="21">
        <v>100</v>
      </c>
      <c r="L1904" s="21">
        <v>80</v>
      </c>
      <c r="M1904" s="21">
        <v>0</v>
      </c>
      <c r="N1904" s="19">
        <f t="shared" si="379"/>
        <v>180</v>
      </c>
      <c r="O1904" s="20">
        <v>1</v>
      </c>
      <c r="P1904" s="20">
        <f>IFERROR(VLOOKUP(F1904,Sheet2!$A:$F,4,0),"")</f>
        <v>919.43</v>
      </c>
      <c r="Q1904" s="20">
        <f>IFERROR(VLOOKUP(F1904,Sheet2!$A:$F,5,0),"")</f>
        <v>948.3</v>
      </c>
      <c r="R1904" s="20">
        <f>IFERROR(VLOOKUP(F1904,Sheet2!$A:$F,6,0),"")</f>
        <v>1030.25</v>
      </c>
      <c r="S1904" s="48">
        <f t="shared" si="380"/>
        <v>91943</v>
      </c>
      <c r="T1904" s="48">
        <f t="shared" si="381"/>
        <v>75864</v>
      </c>
      <c r="U1904" s="48">
        <f t="shared" si="382"/>
        <v>0</v>
      </c>
      <c r="V1904" s="48">
        <f t="shared" si="383"/>
        <v>167807</v>
      </c>
      <c r="W1904" s="48">
        <f t="shared" si="384"/>
        <v>86670</v>
      </c>
      <c r="X1904" s="48">
        <f t="shared" si="385"/>
        <v>1215</v>
      </c>
      <c r="Y1904" s="48">
        <f t="shared" si="386"/>
        <v>2556.92</v>
      </c>
      <c r="Z1904" s="48">
        <f t="shared" si="387"/>
        <v>255.69200000000001</v>
      </c>
      <c r="AA1904" s="48">
        <f t="shared" si="388"/>
        <v>2585.0461200000004</v>
      </c>
      <c r="AB1904" s="42">
        <f t="shared" si="389"/>
        <v>261089.65812000004</v>
      </c>
    </row>
    <row r="1905" spans="1:28" x14ac:dyDescent="0.25">
      <c r="A1905" s="41">
        <v>45442</v>
      </c>
      <c r="B1905" s="44" t="str">
        <f t="shared" si="378"/>
        <v>May</v>
      </c>
      <c r="C1905" s="16" t="s">
        <v>53</v>
      </c>
      <c r="D1905" s="16"/>
      <c r="E1905" s="16" t="s">
        <v>82</v>
      </c>
      <c r="F1905" s="16" t="s">
        <v>218</v>
      </c>
      <c r="G1905" s="20" t="str">
        <f>IFERROR(VLOOKUP(F1905,Sheet2!A:F,2,0),"")</f>
        <v>Club Rum</v>
      </c>
      <c r="H1905" s="44">
        <f>IFERROR(VLOOKUP(F1905,Sheet2!A:G,7,0),"")</f>
        <v>65</v>
      </c>
      <c r="I1905" s="56">
        <f t="shared" si="390"/>
        <v>2047.4999999999998</v>
      </c>
      <c r="J1905" s="17">
        <v>180</v>
      </c>
      <c r="K1905" s="21">
        <v>300</v>
      </c>
      <c r="L1905" s="21">
        <v>25</v>
      </c>
      <c r="M1905" s="21">
        <v>25</v>
      </c>
      <c r="N1905" s="19">
        <f t="shared" si="379"/>
        <v>350</v>
      </c>
      <c r="O1905" s="20">
        <v>1</v>
      </c>
      <c r="P1905" s="20">
        <f>IFERROR(VLOOKUP(F1905,Sheet2!$A:$F,4,0),"")</f>
        <v>1161.27</v>
      </c>
      <c r="Q1905" s="20">
        <f>IFERROR(VLOOKUP(F1905,Sheet2!$A:$F,5,0),"")</f>
        <v>1190.1300000000001</v>
      </c>
      <c r="R1905" s="20">
        <f>IFERROR(VLOOKUP(F1905,Sheet2!$A:$F,6,0),"")</f>
        <v>1272.08</v>
      </c>
      <c r="S1905" s="48">
        <f t="shared" si="380"/>
        <v>348381</v>
      </c>
      <c r="T1905" s="48">
        <f t="shared" si="381"/>
        <v>29753.250000000004</v>
      </c>
      <c r="U1905" s="48">
        <f t="shared" si="382"/>
        <v>31802</v>
      </c>
      <c r="V1905" s="48">
        <f t="shared" si="383"/>
        <v>409936.25</v>
      </c>
      <c r="W1905" s="48">
        <f t="shared" si="384"/>
        <v>219082.49999999997</v>
      </c>
      <c r="X1905" s="48">
        <f t="shared" si="385"/>
        <v>3071.2499999999995</v>
      </c>
      <c r="Y1905" s="48">
        <f t="shared" si="386"/>
        <v>6320.9000000000005</v>
      </c>
      <c r="Z1905" s="48">
        <f t="shared" si="387"/>
        <v>632.09000000000015</v>
      </c>
      <c r="AA1905" s="48">
        <f t="shared" si="388"/>
        <v>6390.4299000000001</v>
      </c>
      <c r="AB1905" s="42">
        <f t="shared" si="389"/>
        <v>645433.41989999998</v>
      </c>
    </row>
    <row r="1906" spans="1:28" x14ac:dyDescent="0.25">
      <c r="A1906" s="41">
        <v>45442</v>
      </c>
      <c r="B1906" s="44" t="str">
        <f t="shared" si="378"/>
        <v>May</v>
      </c>
      <c r="C1906" s="16" t="s">
        <v>53</v>
      </c>
      <c r="D1906" s="16"/>
      <c r="E1906" s="16" t="s">
        <v>135</v>
      </c>
      <c r="F1906" s="16" t="s">
        <v>219</v>
      </c>
      <c r="G1906" s="20" t="str">
        <f>IFERROR(VLOOKUP(F1906,Sheet2!A:F,2,0),"")</f>
        <v>Club Whiskey</v>
      </c>
      <c r="H1906" s="44">
        <f>IFERROR(VLOOKUP(F1906,Sheet2!A:G,7,0),"")</f>
        <v>65</v>
      </c>
      <c r="I1906" s="56">
        <f t="shared" si="390"/>
        <v>1755</v>
      </c>
      <c r="J1906" s="17">
        <v>181</v>
      </c>
      <c r="K1906" s="21">
        <v>200</v>
      </c>
      <c r="L1906" s="21">
        <v>50</v>
      </c>
      <c r="M1906" s="21">
        <v>50</v>
      </c>
      <c r="N1906" s="19">
        <f t="shared" si="379"/>
        <v>300</v>
      </c>
      <c r="O1906" s="20">
        <v>1</v>
      </c>
      <c r="P1906" s="20">
        <f>IFERROR(VLOOKUP(F1906,Sheet2!$A:$F,4,0),"")</f>
        <v>1160.02</v>
      </c>
      <c r="Q1906" s="20">
        <f>IFERROR(VLOOKUP(F1906,Sheet2!$A:$F,5,0),"")</f>
        <v>1188.9000000000001</v>
      </c>
      <c r="R1906" s="20">
        <f>IFERROR(VLOOKUP(F1906,Sheet2!$A:$F,6,0),"")</f>
        <v>1270.83</v>
      </c>
      <c r="S1906" s="48">
        <f t="shared" si="380"/>
        <v>232004</v>
      </c>
      <c r="T1906" s="48">
        <f t="shared" si="381"/>
        <v>59445.000000000007</v>
      </c>
      <c r="U1906" s="48">
        <f t="shared" si="382"/>
        <v>63541.5</v>
      </c>
      <c r="V1906" s="48">
        <f t="shared" si="383"/>
        <v>354990.5</v>
      </c>
      <c r="W1906" s="48">
        <f t="shared" si="384"/>
        <v>187785</v>
      </c>
      <c r="X1906" s="48">
        <f t="shared" si="385"/>
        <v>2632.5</v>
      </c>
      <c r="Y1906" s="48">
        <f t="shared" si="386"/>
        <v>5454.08</v>
      </c>
      <c r="Z1906" s="48">
        <f t="shared" si="387"/>
        <v>545.40800000000002</v>
      </c>
      <c r="AA1906" s="48">
        <f t="shared" si="388"/>
        <v>5514.0748800000001</v>
      </c>
      <c r="AB1906" s="42">
        <f t="shared" si="389"/>
        <v>556921.56287999998</v>
      </c>
    </row>
    <row r="1907" spans="1:28" x14ac:dyDescent="0.25">
      <c r="A1907" s="41">
        <v>45442</v>
      </c>
      <c r="B1907" s="44" t="str">
        <f t="shared" si="378"/>
        <v>May</v>
      </c>
      <c r="C1907" s="16" t="s">
        <v>53</v>
      </c>
      <c r="D1907" s="16"/>
      <c r="E1907" s="16" t="s">
        <v>135</v>
      </c>
      <c r="F1907" s="16" t="s">
        <v>219</v>
      </c>
      <c r="G1907" s="20" t="str">
        <f>IFERROR(VLOOKUP(F1907,Sheet2!A:F,2,0),"")</f>
        <v>Club Whiskey</v>
      </c>
      <c r="H1907" s="44">
        <f>IFERROR(VLOOKUP(F1907,Sheet2!A:G,7,0),"")</f>
        <v>65</v>
      </c>
      <c r="I1907" s="56">
        <f t="shared" si="390"/>
        <v>1755</v>
      </c>
      <c r="J1907" s="17">
        <v>182</v>
      </c>
      <c r="K1907" s="21">
        <v>150</v>
      </c>
      <c r="L1907" s="21">
        <v>50</v>
      </c>
      <c r="M1907" s="21">
        <v>100</v>
      </c>
      <c r="N1907" s="19">
        <f t="shared" si="379"/>
        <v>300</v>
      </c>
      <c r="O1907" s="20">
        <v>1</v>
      </c>
      <c r="P1907" s="20">
        <f>IFERROR(VLOOKUP(F1907,Sheet2!$A:$F,4,0),"")</f>
        <v>1160.02</v>
      </c>
      <c r="Q1907" s="20">
        <f>IFERROR(VLOOKUP(F1907,Sheet2!$A:$F,5,0),"")</f>
        <v>1188.9000000000001</v>
      </c>
      <c r="R1907" s="20">
        <f>IFERROR(VLOOKUP(F1907,Sheet2!$A:$F,6,0),"")</f>
        <v>1270.83</v>
      </c>
      <c r="S1907" s="48">
        <f t="shared" si="380"/>
        <v>174003</v>
      </c>
      <c r="T1907" s="48">
        <f t="shared" si="381"/>
        <v>59445.000000000007</v>
      </c>
      <c r="U1907" s="48">
        <f t="shared" si="382"/>
        <v>127083</v>
      </c>
      <c r="V1907" s="48">
        <f t="shared" si="383"/>
        <v>360531</v>
      </c>
      <c r="W1907" s="48">
        <f t="shared" si="384"/>
        <v>187785</v>
      </c>
      <c r="X1907" s="48">
        <f t="shared" si="385"/>
        <v>2632.5</v>
      </c>
      <c r="Y1907" s="48">
        <f t="shared" si="386"/>
        <v>5509.4849999999997</v>
      </c>
      <c r="Z1907" s="48">
        <f t="shared" si="387"/>
        <v>550.94849999999997</v>
      </c>
      <c r="AA1907" s="48">
        <f t="shared" si="388"/>
        <v>5570.0893350000006</v>
      </c>
      <c r="AB1907" s="42">
        <f t="shared" si="389"/>
        <v>562579.02283500007</v>
      </c>
    </row>
    <row r="1908" spans="1:28" x14ac:dyDescent="0.25">
      <c r="A1908" s="41">
        <v>45442</v>
      </c>
      <c r="B1908" s="44" t="str">
        <f t="shared" si="378"/>
        <v>May</v>
      </c>
      <c r="C1908" s="16" t="s">
        <v>53</v>
      </c>
      <c r="D1908" s="16"/>
      <c r="E1908" s="16" t="s">
        <v>135</v>
      </c>
      <c r="F1908" s="16" t="s">
        <v>219</v>
      </c>
      <c r="G1908" s="20" t="str">
        <f>IFERROR(VLOOKUP(F1908,Sheet2!A:F,2,0),"")</f>
        <v>Club Whiskey</v>
      </c>
      <c r="H1908" s="44">
        <f>IFERROR(VLOOKUP(F1908,Sheet2!A:G,7,0),"")</f>
        <v>65</v>
      </c>
      <c r="I1908" s="56">
        <f t="shared" si="390"/>
        <v>1755</v>
      </c>
      <c r="J1908" s="17">
        <v>183</v>
      </c>
      <c r="K1908" s="21">
        <v>150</v>
      </c>
      <c r="L1908" s="21">
        <v>100</v>
      </c>
      <c r="M1908" s="21">
        <v>50</v>
      </c>
      <c r="N1908" s="19">
        <f t="shared" si="379"/>
        <v>300</v>
      </c>
      <c r="O1908" s="20">
        <v>1</v>
      </c>
      <c r="P1908" s="20">
        <f>IFERROR(VLOOKUP(F1908,Sheet2!$A:$F,4,0),"")</f>
        <v>1160.02</v>
      </c>
      <c r="Q1908" s="20">
        <f>IFERROR(VLOOKUP(F1908,Sheet2!$A:$F,5,0),"")</f>
        <v>1188.9000000000001</v>
      </c>
      <c r="R1908" s="20">
        <f>IFERROR(VLOOKUP(F1908,Sheet2!$A:$F,6,0),"")</f>
        <v>1270.83</v>
      </c>
      <c r="S1908" s="48">
        <f t="shared" si="380"/>
        <v>174003</v>
      </c>
      <c r="T1908" s="48">
        <f t="shared" si="381"/>
        <v>118890.00000000001</v>
      </c>
      <c r="U1908" s="48">
        <f t="shared" si="382"/>
        <v>63541.5</v>
      </c>
      <c r="V1908" s="48">
        <f t="shared" si="383"/>
        <v>356434.5</v>
      </c>
      <c r="W1908" s="48">
        <f t="shared" si="384"/>
        <v>187785</v>
      </c>
      <c r="X1908" s="48">
        <f t="shared" si="385"/>
        <v>2632.5</v>
      </c>
      <c r="Y1908" s="48">
        <f t="shared" si="386"/>
        <v>5468.52</v>
      </c>
      <c r="Z1908" s="48">
        <f t="shared" si="387"/>
        <v>546.85200000000009</v>
      </c>
      <c r="AA1908" s="48">
        <f t="shared" si="388"/>
        <v>5528.6737199999998</v>
      </c>
      <c r="AB1908" s="42">
        <f t="shared" si="389"/>
        <v>558396.04571999994</v>
      </c>
    </row>
    <row r="1909" spans="1:28" x14ac:dyDescent="0.25">
      <c r="A1909" s="41">
        <v>45442</v>
      </c>
      <c r="B1909" s="44" t="str">
        <f t="shared" si="378"/>
        <v>May</v>
      </c>
      <c r="C1909" s="16" t="s">
        <v>86</v>
      </c>
      <c r="D1909" s="16"/>
      <c r="E1909" s="16" t="s">
        <v>87</v>
      </c>
      <c r="F1909" s="16" t="s">
        <v>216</v>
      </c>
      <c r="G1909" s="20" t="str">
        <f>IFERROR(VLOOKUP(F1909,Sheet2!A:F,2,0),"")</f>
        <v>Jugni Saunfi</v>
      </c>
      <c r="H1909" s="44">
        <f>IFERROR(VLOOKUP(F1909,Sheet2!A:G,7,0),"")</f>
        <v>50</v>
      </c>
      <c r="I1909" s="56">
        <f t="shared" si="390"/>
        <v>2250</v>
      </c>
      <c r="J1909" s="17">
        <v>80</v>
      </c>
      <c r="K1909" s="21">
        <v>500</v>
      </c>
      <c r="L1909" s="21">
        <v>0</v>
      </c>
      <c r="M1909" s="21">
        <v>0</v>
      </c>
      <c r="N1909" s="19">
        <f t="shared" si="379"/>
        <v>500</v>
      </c>
      <c r="O1909" s="20">
        <v>1</v>
      </c>
      <c r="P1909" s="20">
        <f>IFERROR(VLOOKUP(F1909,Sheet2!$A:$F,4,0),"")</f>
        <v>919.43</v>
      </c>
      <c r="Q1909" s="20">
        <f>IFERROR(VLOOKUP(F1909,Sheet2!$A:$F,5,0),"")</f>
        <v>948.3</v>
      </c>
      <c r="R1909" s="20">
        <f>IFERROR(VLOOKUP(F1909,Sheet2!$A:$F,6,0),"")</f>
        <v>1030.25</v>
      </c>
      <c r="S1909" s="48">
        <f t="shared" si="380"/>
        <v>459715</v>
      </c>
      <c r="T1909" s="48">
        <f t="shared" si="381"/>
        <v>0</v>
      </c>
      <c r="U1909" s="48">
        <f t="shared" si="382"/>
        <v>0</v>
      </c>
      <c r="V1909" s="48">
        <f t="shared" si="383"/>
        <v>459715</v>
      </c>
      <c r="W1909" s="48">
        <f t="shared" si="384"/>
        <v>240750</v>
      </c>
      <c r="X1909" s="48">
        <f t="shared" si="385"/>
        <v>3375</v>
      </c>
      <c r="Y1909" s="48">
        <f t="shared" si="386"/>
        <v>7038.4000000000005</v>
      </c>
      <c r="Z1909" s="48">
        <f t="shared" si="387"/>
        <v>703.84000000000015</v>
      </c>
      <c r="AA1909" s="48">
        <f t="shared" si="388"/>
        <v>7115.8224</v>
      </c>
      <c r="AB1909" s="42">
        <f t="shared" si="389"/>
        <v>718698.06239999994</v>
      </c>
    </row>
    <row r="1910" spans="1:28" x14ac:dyDescent="0.25">
      <c r="A1910" s="41">
        <v>45442</v>
      </c>
      <c r="B1910" s="44" t="str">
        <f t="shared" si="378"/>
        <v>May</v>
      </c>
      <c r="C1910" s="16" t="s">
        <v>86</v>
      </c>
      <c r="D1910" s="16"/>
      <c r="E1910" s="16" t="s">
        <v>87</v>
      </c>
      <c r="F1910" s="16" t="s">
        <v>221</v>
      </c>
      <c r="G1910" s="20" t="str">
        <f>IFERROR(VLOOKUP(F1910,Sheet2!A:F,2,0),"")</f>
        <v>Jugni Apple Vodka</v>
      </c>
      <c r="H1910" s="44">
        <f>IFERROR(VLOOKUP(F1910,Sheet2!A:G,7,0),"")</f>
        <v>50</v>
      </c>
      <c r="I1910" s="56">
        <f t="shared" si="390"/>
        <v>1125</v>
      </c>
      <c r="J1910" s="17">
        <v>81</v>
      </c>
      <c r="K1910" s="21">
        <v>125</v>
      </c>
      <c r="L1910" s="21">
        <v>75</v>
      </c>
      <c r="M1910" s="21">
        <v>50</v>
      </c>
      <c r="N1910" s="19">
        <f t="shared" si="379"/>
        <v>250</v>
      </c>
      <c r="O1910" s="20">
        <v>1</v>
      </c>
      <c r="P1910" s="20">
        <f>IFERROR(VLOOKUP(F1910,Sheet2!$A:$F,4,0),"")</f>
        <v>919.43</v>
      </c>
      <c r="Q1910" s="20">
        <f>IFERROR(VLOOKUP(F1910,Sheet2!$A:$F,5,0),"")</f>
        <v>948.3</v>
      </c>
      <c r="R1910" s="20">
        <f>IFERROR(VLOOKUP(F1910,Sheet2!$A:$F,6,0),"")</f>
        <v>1030.25</v>
      </c>
      <c r="S1910" s="48">
        <f t="shared" si="380"/>
        <v>114928.75</v>
      </c>
      <c r="T1910" s="48">
        <f t="shared" si="381"/>
        <v>71122.5</v>
      </c>
      <c r="U1910" s="48">
        <f t="shared" si="382"/>
        <v>51512.5</v>
      </c>
      <c r="V1910" s="48">
        <f t="shared" si="383"/>
        <v>237563.75</v>
      </c>
      <c r="W1910" s="48">
        <f t="shared" si="384"/>
        <v>120375</v>
      </c>
      <c r="X1910" s="48">
        <f t="shared" si="385"/>
        <v>1687.5</v>
      </c>
      <c r="Y1910" s="48">
        <f t="shared" si="386"/>
        <v>3596.2625000000003</v>
      </c>
      <c r="Z1910" s="48">
        <f t="shared" si="387"/>
        <v>359.62625000000003</v>
      </c>
      <c r="AA1910" s="48">
        <f t="shared" si="388"/>
        <v>3635.8213875000001</v>
      </c>
      <c r="AB1910" s="42">
        <f t="shared" si="389"/>
        <v>367217.96013749996</v>
      </c>
    </row>
    <row r="1911" spans="1:28" x14ac:dyDescent="0.25">
      <c r="A1911" s="41">
        <v>45442</v>
      </c>
      <c r="B1911" s="44" t="str">
        <f t="shared" si="378"/>
        <v>May</v>
      </c>
      <c r="C1911" s="16" t="s">
        <v>86</v>
      </c>
      <c r="D1911" s="16"/>
      <c r="E1911" s="16" t="s">
        <v>87</v>
      </c>
      <c r="F1911" s="16" t="s">
        <v>222</v>
      </c>
      <c r="G1911" s="20" t="str">
        <f>IFERROR(VLOOKUP(F1911,Sheet2!A:F,2,0),"")</f>
        <v>Khasa Santra</v>
      </c>
      <c r="H1911" s="44">
        <f>IFERROR(VLOOKUP(F1911,Sheet2!A:G,7,0),"")</f>
        <v>50</v>
      </c>
      <c r="I1911" s="56">
        <f t="shared" si="390"/>
        <v>1012.5</v>
      </c>
      <c r="J1911" s="17">
        <v>82</v>
      </c>
      <c r="K1911" s="21">
        <v>100</v>
      </c>
      <c r="L1911" s="21">
        <v>100</v>
      </c>
      <c r="M1911" s="21">
        <v>25</v>
      </c>
      <c r="N1911" s="19">
        <f t="shared" si="379"/>
        <v>225</v>
      </c>
      <c r="O1911" s="20">
        <v>1</v>
      </c>
      <c r="P1911" s="20">
        <f>IFERROR(VLOOKUP(F1911,Sheet2!$A:$F,4,0),"")</f>
        <v>919.43</v>
      </c>
      <c r="Q1911" s="20">
        <f>IFERROR(VLOOKUP(F1911,Sheet2!$A:$F,5,0),"")</f>
        <v>948.3</v>
      </c>
      <c r="R1911" s="20">
        <f>IFERROR(VLOOKUP(F1911,Sheet2!$A:$F,6,0),"")</f>
        <v>1030.25</v>
      </c>
      <c r="S1911" s="48">
        <f t="shared" si="380"/>
        <v>91943</v>
      </c>
      <c r="T1911" s="48">
        <f t="shared" si="381"/>
        <v>94830</v>
      </c>
      <c r="U1911" s="48">
        <f t="shared" si="382"/>
        <v>25756.25</v>
      </c>
      <c r="V1911" s="48">
        <f t="shared" si="383"/>
        <v>212529.25</v>
      </c>
      <c r="W1911" s="48">
        <f t="shared" si="384"/>
        <v>108337.5</v>
      </c>
      <c r="X1911" s="48">
        <f t="shared" si="385"/>
        <v>1518.75</v>
      </c>
      <c r="Y1911" s="48">
        <f t="shared" si="386"/>
        <v>3223.855</v>
      </c>
      <c r="Z1911" s="48">
        <f t="shared" si="387"/>
        <v>322.38550000000004</v>
      </c>
      <c r="AA1911" s="48">
        <f t="shared" si="388"/>
        <v>3259.3174049999998</v>
      </c>
      <c r="AB1911" s="42">
        <f t="shared" si="389"/>
        <v>329191.05790499994</v>
      </c>
    </row>
    <row r="1912" spans="1:28" x14ac:dyDescent="0.25">
      <c r="A1912" s="41">
        <v>45442</v>
      </c>
      <c r="B1912" s="44" t="str">
        <f t="shared" si="378"/>
        <v>May</v>
      </c>
      <c r="C1912" s="16" t="s">
        <v>86</v>
      </c>
      <c r="D1912" s="16"/>
      <c r="E1912" s="16" t="s">
        <v>87</v>
      </c>
      <c r="F1912" s="16" t="s">
        <v>216</v>
      </c>
      <c r="G1912" s="20" t="str">
        <f>IFERROR(VLOOKUP(F1912,Sheet2!A:F,2,0),"")</f>
        <v>Jugni Saunfi</v>
      </c>
      <c r="H1912" s="44">
        <f>IFERROR(VLOOKUP(F1912,Sheet2!A:G,7,0),"")</f>
        <v>50</v>
      </c>
      <c r="I1912" s="56">
        <f t="shared" si="390"/>
        <v>1350</v>
      </c>
      <c r="J1912" s="17">
        <v>82</v>
      </c>
      <c r="K1912" s="21">
        <v>0</v>
      </c>
      <c r="L1912" s="21">
        <v>200</v>
      </c>
      <c r="M1912" s="21">
        <v>100</v>
      </c>
      <c r="N1912" s="19">
        <f t="shared" si="379"/>
        <v>300</v>
      </c>
      <c r="O1912" s="20">
        <v>1</v>
      </c>
      <c r="P1912" s="20">
        <f>IFERROR(VLOOKUP(F1912,Sheet2!$A:$F,4,0),"")</f>
        <v>919.43</v>
      </c>
      <c r="Q1912" s="20">
        <f>IFERROR(VLOOKUP(F1912,Sheet2!$A:$F,5,0),"")</f>
        <v>948.3</v>
      </c>
      <c r="R1912" s="20">
        <f>IFERROR(VLOOKUP(F1912,Sheet2!$A:$F,6,0),"")</f>
        <v>1030.25</v>
      </c>
      <c r="S1912" s="48">
        <f t="shared" si="380"/>
        <v>0</v>
      </c>
      <c r="T1912" s="48">
        <f t="shared" si="381"/>
        <v>189660</v>
      </c>
      <c r="U1912" s="48">
        <f t="shared" si="382"/>
        <v>103025</v>
      </c>
      <c r="V1912" s="48">
        <f t="shared" si="383"/>
        <v>292685</v>
      </c>
      <c r="W1912" s="48">
        <f t="shared" si="384"/>
        <v>144450</v>
      </c>
      <c r="X1912" s="48">
        <f t="shared" si="385"/>
        <v>2025</v>
      </c>
      <c r="Y1912" s="48">
        <f t="shared" si="386"/>
        <v>4391.6000000000004</v>
      </c>
      <c r="Z1912" s="48">
        <f t="shared" si="387"/>
        <v>439.16000000000008</v>
      </c>
      <c r="AA1912" s="48">
        <f t="shared" si="388"/>
        <v>4439.9075999999995</v>
      </c>
      <c r="AB1912" s="42">
        <f t="shared" si="389"/>
        <v>448430.66759999993</v>
      </c>
    </row>
    <row r="1913" spans="1:28" x14ac:dyDescent="0.25">
      <c r="A1913" s="41">
        <v>45442</v>
      </c>
      <c r="B1913" s="44" t="str">
        <f t="shared" si="378"/>
        <v>May</v>
      </c>
      <c r="C1913" s="16" t="s">
        <v>86</v>
      </c>
      <c r="D1913" s="16"/>
      <c r="E1913" s="16" t="s">
        <v>87</v>
      </c>
      <c r="F1913" s="16" t="s">
        <v>217</v>
      </c>
      <c r="G1913" s="20" t="str">
        <f>IFERROR(VLOOKUP(F1913,Sheet2!A:F,2,0),"")</f>
        <v>Dollar Rum</v>
      </c>
      <c r="H1913" s="44">
        <f>IFERROR(VLOOKUP(F1913,Sheet2!A:G,7,0),"")</f>
        <v>65</v>
      </c>
      <c r="I1913" s="56">
        <f t="shared" si="390"/>
        <v>1023.7499999999999</v>
      </c>
      <c r="J1913" s="17">
        <v>83</v>
      </c>
      <c r="K1913" s="21">
        <v>100</v>
      </c>
      <c r="L1913" s="21">
        <v>50</v>
      </c>
      <c r="M1913" s="21">
        <v>25</v>
      </c>
      <c r="N1913" s="19">
        <f t="shared" si="379"/>
        <v>175</v>
      </c>
      <c r="O1913" s="20">
        <v>1</v>
      </c>
      <c r="P1913" s="20">
        <f>IFERROR(VLOOKUP(F1913,Sheet2!$A:$F,4,0),"")</f>
        <v>1161.27</v>
      </c>
      <c r="Q1913" s="20">
        <f>IFERROR(VLOOKUP(F1913,Sheet2!$A:$F,5,0),"")</f>
        <v>1190.1300000000001</v>
      </c>
      <c r="R1913" s="20">
        <f>IFERROR(VLOOKUP(F1913,Sheet2!$A:$F,6,0),"")</f>
        <v>1272.08</v>
      </c>
      <c r="S1913" s="48">
        <f t="shared" si="380"/>
        <v>116127</v>
      </c>
      <c r="T1913" s="48">
        <f t="shared" si="381"/>
        <v>59506.500000000007</v>
      </c>
      <c r="U1913" s="48">
        <f t="shared" si="382"/>
        <v>31802</v>
      </c>
      <c r="V1913" s="48">
        <f t="shared" si="383"/>
        <v>207435.5</v>
      </c>
      <c r="W1913" s="48">
        <f t="shared" si="384"/>
        <v>109541.24999999999</v>
      </c>
      <c r="X1913" s="48">
        <f t="shared" si="385"/>
        <v>1535.6249999999998</v>
      </c>
      <c r="Y1913" s="48">
        <f t="shared" si="386"/>
        <v>3185.1237500000002</v>
      </c>
      <c r="Z1913" s="48">
        <f t="shared" si="387"/>
        <v>318.51237500000002</v>
      </c>
      <c r="AA1913" s="48">
        <f t="shared" si="388"/>
        <v>3220.1601112500002</v>
      </c>
      <c r="AB1913" s="42">
        <f t="shared" si="389"/>
        <v>325236.17123625003</v>
      </c>
    </row>
    <row r="1914" spans="1:28" x14ac:dyDescent="0.25">
      <c r="A1914" s="41">
        <v>45442</v>
      </c>
      <c r="B1914" s="44" t="str">
        <f t="shared" si="378"/>
        <v>May</v>
      </c>
      <c r="C1914" s="16" t="s">
        <v>95</v>
      </c>
      <c r="D1914" s="16"/>
      <c r="E1914" s="16" t="s">
        <v>96</v>
      </c>
      <c r="F1914" s="16" t="s">
        <v>222</v>
      </c>
      <c r="G1914" s="20" t="str">
        <f>IFERROR(VLOOKUP(F1914,Sheet2!A:F,2,0),"")</f>
        <v>Khasa Santra</v>
      </c>
      <c r="H1914" s="44">
        <f>IFERROR(VLOOKUP(F1914,Sheet2!A:G,7,0),"")</f>
        <v>50</v>
      </c>
      <c r="I1914" s="56">
        <f t="shared" si="390"/>
        <v>1575</v>
      </c>
      <c r="J1914" s="17">
        <v>18</v>
      </c>
      <c r="K1914" s="21">
        <v>200</v>
      </c>
      <c r="L1914" s="21">
        <v>150</v>
      </c>
      <c r="M1914" s="21">
        <v>0</v>
      </c>
      <c r="N1914" s="19">
        <f t="shared" si="379"/>
        <v>350</v>
      </c>
      <c r="O1914" s="20">
        <v>1</v>
      </c>
      <c r="P1914" s="20">
        <f>IFERROR(VLOOKUP(F1914,Sheet2!$A:$F,4,0),"")</f>
        <v>919.43</v>
      </c>
      <c r="Q1914" s="20">
        <f>IFERROR(VLOOKUP(F1914,Sheet2!$A:$F,5,0),"")</f>
        <v>948.3</v>
      </c>
      <c r="R1914" s="20">
        <f>IFERROR(VLOOKUP(F1914,Sheet2!$A:$F,6,0),"")</f>
        <v>1030.25</v>
      </c>
      <c r="S1914" s="48">
        <f t="shared" si="380"/>
        <v>183886</v>
      </c>
      <c r="T1914" s="48">
        <f t="shared" si="381"/>
        <v>142245</v>
      </c>
      <c r="U1914" s="48">
        <f t="shared" si="382"/>
        <v>0</v>
      </c>
      <c r="V1914" s="48">
        <f t="shared" si="383"/>
        <v>326131</v>
      </c>
      <c r="W1914" s="48">
        <f t="shared" si="384"/>
        <v>168525</v>
      </c>
      <c r="X1914" s="48">
        <f t="shared" si="385"/>
        <v>2362.5</v>
      </c>
      <c r="Y1914" s="48">
        <f t="shared" si="386"/>
        <v>4970.1850000000004</v>
      </c>
      <c r="Z1914" s="48">
        <f t="shared" si="387"/>
        <v>497.01850000000007</v>
      </c>
      <c r="AA1914" s="48">
        <f t="shared" si="388"/>
        <v>5024.857035</v>
      </c>
      <c r="AB1914" s="42">
        <f t="shared" si="389"/>
        <v>507510.560535</v>
      </c>
    </row>
    <row r="1915" spans="1:28" x14ac:dyDescent="0.25">
      <c r="A1915" s="41">
        <v>45442</v>
      </c>
      <c r="B1915" s="44" t="str">
        <f t="shared" si="378"/>
        <v>May</v>
      </c>
      <c r="C1915" s="16" t="s">
        <v>95</v>
      </c>
      <c r="D1915" s="16"/>
      <c r="E1915" s="16" t="s">
        <v>96</v>
      </c>
      <c r="F1915" s="16" t="s">
        <v>222</v>
      </c>
      <c r="G1915" s="20" t="str">
        <f>IFERROR(VLOOKUP(F1915,Sheet2!A:F,2,0),"")</f>
        <v>Khasa Santra</v>
      </c>
      <c r="H1915" s="44">
        <f>IFERROR(VLOOKUP(F1915,Sheet2!A:G,7,0),"")</f>
        <v>50</v>
      </c>
      <c r="I1915" s="56">
        <f t="shared" si="390"/>
        <v>1597.5</v>
      </c>
      <c r="J1915" s="17">
        <v>19</v>
      </c>
      <c r="K1915" s="21">
        <v>205</v>
      </c>
      <c r="L1915" s="21">
        <v>150</v>
      </c>
      <c r="M1915" s="21">
        <v>0</v>
      </c>
      <c r="N1915" s="19">
        <f t="shared" si="379"/>
        <v>355</v>
      </c>
      <c r="O1915" s="20">
        <v>1</v>
      </c>
      <c r="P1915" s="20">
        <f>IFERROR(VLOOKUP(F1915,Sheet2!$A:$F,4,0),"")</f>
        <v>919.43</v>
      </c>
      <c r="Q1915" s="20">
        <f>IFERROR(VLOOKUP(F1915,Sheet2!$A:$F,5,0),"")</f>
        <v>948.3</v>
      </c>
      <c r="R1915" s="20">
        <f>IFERROR(VLOOKUP(F1915,Sheet2!$A:$F,6,0),"")</f>
        <v>1030.25</v>
      </c>
      <c r="S1915" s="48">
        <f t="shared" si="380"/>
        <v>188483.15</v>
      </c>
      <c r="T1915" s="48">
        <f t="shared" si="381"/>
        <v>142245</v>
      </c>
      <c r="U1915" s="48">
        <f t="shared" si="382"/>
        <v>0</v>
      </c>
      <c r="V1915" s="48">
        <f t="shared" si="383"/>
        <v>330728.15000000002</v>
      </c>
      <c r="W1915" s="48">
        <f t="shared" si="384"/>
        <v>170932.5</v>
      </c>
      <c r="X1915" s="48">
        <f t="shared" si="385"/>
        <v>2396.25</v>
      </c>
      <c r="Y1915" s="48">
        <f t="shared" si="386"/>
        <v>5040.5690000000004</v>
      </c>
      <c r="Z1915" s="48">
        <f t="shared" si="387"/>
        <v>504.05690000000004</v>
      </c>
      <c r="AA1915" s="48">
        <f t="shared" si="388"/>
        <v>5096.0152590000007</v>
      </c>
      <c r="AB1915" s="42">
        <f t="shared" si="389"/>
        <v>514697.54115900007</v>
      </c>
    </row>
    <row r="1916" spans="1:28" x14ac:dyDescent="0.25">
      <c r="A1916" s="41">
        <v>45442</v>
      </c>
      <c r="B1916" s="44" t="str">
        <f t="shared" si="378"/>
        <v>May</v>
      </c>
      <c r="C1916" s="16" t="s">
        <v>44</v>
      </c>
      <c r="D1916" s="16"/>
      <c r="E1916" s="16" t="s">
        <v>176</v>
      </c>
      <c r="F1916" s="16" t="s">
        <v>216</v>
      </c>
      <c r="G1916" s="20" t="str">
        <f>IFERROR(VLOOKUP(F1916,Sheet2!A:F,2,0),"")</f>
        <v>Jugni Saunfi</v>
      </c>
      <c r="H1916" s="44">
        <f>IFERROR(VLOOKUP(F1916,Sheet2!A:G,7,0),"")</f>
        <v>50</v>
      </c>
      <c r="I1916" s="56">
        <f t="shared" si="390"/>
        <v>900</v>
      </c>
      <c r="J1916" s="17">
        <v>284</v>
      </c>
      <c r="K1916" s="21">
        <v>200</v>
      </c>
      <c r="L1916" s="21">
        <v>0</v>
      </c>
      <c r="M1916" s="21">
        <v>0</v>
      </c>
      <c r="N1916" s="19">
        <f t="shared" si="379"/>
        <v>200</v>
      </c>
      <c r="O1916" s="20">
        <v>1</v>
      </c>
      <c r="P1916" s="20">
        <f>IFERROR(VLOOKUP(F1916,Sheet2!$A:$F,4,0),"")</f>
        <v>919.43</v>
      </c>
      <c r="Q1916" s="20">
        <f>IFERROR(VLOOKUP(F1916,Sheet2!$A:$F,5,0),"")</f>
        <v>948.3</v>
      </c>
      <c r="R1916" s="20">
        <f>IFERROR(VLOOKUP(F1916,Sheet2!$A:$F,6,0),"")</f>
        <v>1030.25</v>
      </c>
      <c r="S1916" s="48">
        <f t="shared" si="380"/>
        <v>183886</v>
      </c>
      <c r="T1916" s="48">
        <f t="shared" si="381"/>
        <v>0</v>
      </c>
      <c r="U1916" s="48">
        <f t="shared" si="382"/>
        <v>0</v>
      </c>
      <c r="V1916" s="48">
        <f t="shared" si="383"/>
        <v>183886</v>
      </c>
      <c r="W1916" s="48">
        <f t="shared" si="384"/>
        <v>96300</v>
      </c>
      <c r="X1916" s="48">
        <f t="shared" si="385"/>
        <v>1350</v>
      </c>
      <c r="Y1916" s="48">
        <f t="shared" si="386"/>
        <v>2815.36</v>
      </c>
      <c r="Z1916" s="48">
        <f t="shared" si="387"/>
        <v>281.536</v>
      </c>
      <c r="AA1916" s="48">
        <f t="shared" si="388"/>
        <v>2846.3289600000003</v>
      </c>
      <c r="AB1916" s="42">
        <f t="shared" si="389"/>
        <v>287479.22496000002</v>
      </c>
    </row>
    <row r="1917" spans="1:28" x14ac:dyDescent="0.25">
      <c r="A1917" s="41">
        <v>45442</v>
      </c>
      <c r="B1917" s="44" t="str">
        <f t="shared" si="378"/>
        <v>May</v>
      </c>
      <c r="C1917" s="16" t="s">
        <v>44</v>
      </c>
      <c r="D1917" s="16"/>
      <c r="E1917" s="16" t="s">
        <v>176</v>
      </c>
      <c r="F1917" s="16" t="s">
        <v>216</v>
      </c>
      <c r="G1917" s="20" t="str">
        <f>IFERROR(VLOOKUP(F1917,Sheet2!A:F,2,0),"")</f>
        <v>Jugni Saunfi</v>
      </c>
      <c r="H1917" s="44">
        <f>IFERROR(VLOOKUP(F1917,Sheet2!A:G,7,0),"")</f>
        <v>50</v>
      </c>
      <c r="I1917" s="56">
        <f t="shared" si="390"/>
        <v>1350</v>
      </c>
      <c r="J1917" s="17">
        <v>285</v>
      </c>
      <c r="K1917" s="21">
        <v>0</v>
      </c>
      <c r="L1917" s="21">
        <v>300</v>
      </c>
      <c r="M1917" s="21">
        <v>0</v>
      </c>
      <c r="N1917" s="19">
        <f t="shared" si="379"/>
        <v>300</v>
      </c>
      <c r="O1917" s="20">
        <v>1</v>
      </c>
      <c r="P1917" s="20">
        <f>IFERROR(VLOOKUP(F1917,Sheet2!$A:$F,4,0),"")</f>
        <v>919.43</v>
      </c>
      <c r="Q1917" s="20">
        <f>IFERROR(VLOOKUP(F1917,Sheet2!$A:$F,5,0),"")</f>
        <v>948.3</v>
      </c>
      <c r="R1917" s="20">
        <f>IFERROR(VLOOKUP(F1917,Sheet2!$A:$F,6,0),"")</f>
        <v>1030.25</v>
      </c>
      <c r="S1917" s="48">
        <f t="shared" si="380"/>
        <v>0</v>
      </c>
      <c r="T1917" s="48">
        <f t="shared" si="381"/>
        <v>284490</v>
      </c>
      <c r="U1917" s="48">
        <f t="shared" si="382"/>
        <v>0</v>
      </c>
      <c r="V1917" s="48">
        <f t="shared" si="383"/>
        <v>284490</v>
      </c>
      <c r="W1917" s="48">
        <f t="shared" si="384"/>
        <v>144450</v>
      </c>
      <c r="X1917" s="48">
        <f t="shared" si="385"/>
        <v>2025</v>
      </c>
      <c r="Y1917" s="48">
        <f t="shared" si="386"/>
        <v>4309.6499999999996</v>
      </c>
      <c r="Z1917" s="48">
        <f t="shared" si="387"/>
        <v>430.96499999999997</v>
      </c>
      <c r="AA1917" s="48">
        <f t="shared" si="388"/>
        <v>4357.0561500000003</v>
      </c>
      <c r="AB1917" s="42">
        <f t="shared" si="389"/>
        <v>440062.67115000007</v>
      </c>
    </row>
    <row r="1918" spans="1:28" x14ac:dyDescent="0.25">
      <c r="A1918" s="41">
        <v>45442</v>
      </c>
      <c r="B1918" s="44" t="str">
        <f t="shared" si="378"/>
        <v>May</v>
      </c>
      <c r="C1918" s="16" t="s">
        <v>44</v>
      </c>
      <c r="D1918" s="16"/>
      <c r="E1918" s="16" t="s">
        <v>176</v>
      </c>
      <c r="F1918" s="16" t="s">
        <v>216</v>
      </c>
      <c r="G1918" s="20" t="str">
        <f>IFERROR(VLOOKUP(F1918,Sheet2!A:F,2,0),"")</f>
        <v>Jugni Saunfi</v>
      </c>
      <c r="H1918" s="44">
        <f>IFERROR(VLOOKUP(F1918,Sheet2!A:G,7,0),"")</f>
        <v>50</v>
      </c>
      <c r="I1918" s="56">
        <f t="shared" si="390"/>
        <v>900</v>
      </c>
      <c r="J1918" s="17">
        <v>286</v>
      </c>
      <c r="K1918" s="21">
        <v>0</v>
      </c>
      <c r="L1918" s="21">
        <v>0</v>
      </c>
      <c r="M1918" s="21">
        <v>200</v>
      </c>
      <c r="N1918" s="19">
        <f t="shared" si="379"/>
        <v>200</v>
      </c>
      <c r="O1918" s="20">
        <v>1</v>
      </c>
      <c r="P1918" s="20">
        <f>IFERROR(VLOOKUP(F1918,Sheet2!$A:$F,4,0),"")</f>
        <v>919.43</v>
      </c>
      <c r="Q1918" s="20">
        <f>IFERROR(VLOOKUP(F1918,Sheet2!$A:$F,5,0),"")</f>
        <v>948.3</v>
      </c>
      <c r="R1918" s="20">
        <f>IFERROR(VLOOKUP(F1918,Sheet2!$A:$F,6,0),"")</f>
        <v>1030.25</v>
      </c>
      <c r="S1918" s="48">
        <f t="shared" si="380"/>
        <v>0</v>
      </c>
      <c r="T1918" s="48">
        <f t="shared" si="381"/>
        <v>0</v>
      </c>
      <c r="U1918" s="48">
        <f t="shared" si="382"/>
        <v>206050</v>
      </c>
      <c r="V1918" s="48">
        <f t="shared" si="383"/>
        <v>206050</v>
      </c>
      <c r="W1918" s="48">
        <f t="shared" si="384"/>
        <v>96300</v>
      </c>
      <c r="X1918" s="48">
        <f t="shared" si="385"/>
        <v>1350</v>
      </c>
      <c r="Y1918" s="48">
        <f t="shared" si="386"/>
        <v>3037</v>
      </c>
      <c r="Z1918" s="48">
        <f t="shared" si="387"/>
        <v>303.7</v>
      </c>
      <c r="AA1918" s="48">
        <f t="shared" si="388"/>
        <v>3070.4070000000002</v>
      </c>
      <c r="AB1918" s="42">
        <f t="shared" si="389"/>
        <v>310111.10700000002</v>
      </c>
    </row>
    <row r="1919" spans="1:28" x14ac:dyDescent="0.25">
      <c r="A1919" s="41">
        <v>45442</v>
      </c>
      <c r="B1919" s="44" t="str">
        <f t="shared" si="378"/>
        <v>May</v>
      </c>
      <c r="C1919" s="16" t="s">
        <v>44</v>
      </c>
      <c r="D1919" s="16"/>
      <c r="E1919" s="16" t="s">
        <v>79</v>
      </c>
      <c r="F1919" s="16" t="s">
        <v>223</v>
      </c>
      <c r="G1919" s="20" t="str">
        <f>IFERROR(VLOOKUP(F1919,Sheet2!A:F,2,0),"")</f>
        <v>Jalwa Mota Santra</v>
      </c>
      <c r="H1919" s="44">
        <f>IFERROR(VLOOKUP(F1919,Sheet2!A:G,7,0),"")</f>
        <v>50</v>
      </c>
      <c r="I1919" s="56">
        <f t="shared" si="390"/>
        <v>225</v>
      </c>
      <c r="J1919" s="17">
        <v>287</v>
      </c>
      <c r="K1919" s="21">
        <v>0</v>
      </c>
      <c r="L1919" s="21">
        <v>50</v>
      </c>
      <c r="M1919" s="21">
        <v>0</v>
      </c>
      <c r="N1919" s="19">
        <f t="shared" si="379"/>
        <v>50</v>
      </c>
      <c r="O1919" s="20">
        <v>1</v>
      </c>
      <c r="P1919" s="20">
        <f>IFERROR(VLOOKUP(F1919,Sheet2!$A:$F,4,0),"")</f>
        <v>919.43</v>
      </c>
      <c r="Q1919" s="20">
        <f>IFERROR(VLOOKUP(F1919,Sheet2!$A:$F,5,0),"")</f>
        <v>948.3</v>
      </c>
      <c r="R1919" s="20">
        <f>IFERROR(VLOOKUP(F1919,Sheet2!$A:$F,6,0),"")</f>
        <v>1030.25</v>
      </c>
      <c r="S1919" s="48">
        <f t="shared" si="380"/>
        <v>0</v>
      </c>
      <c r="T1919" s="48">
        <f t="shared" si="381"/>
        <v>47415</v>
      </c>
      <c r="U1919" s="48">
        <f t="shared" si="382"/>
        <v>0</v>
      </c>
      <c r="V1919" s="48">
        <f t="shared" si="383"/>
        <v>47415</v>
      </c>
      <c r="W1919" s="48">
        <f t="shared" si="384"/>
        <v>24075</v>
      </c>
      <c r="X1919" s="48">
        <f t="shared" si="385"/>
        <v>337.5</v>
      </c>
      <c r="Y1919" s="48">
        <f t="shared" si="386"/>
        <v>718.27499999999998</v>
      </c>
      <c r="Z1919" s="48">
        <f t="shared" si="387"/>
        <v>71.827500000000001</v>
      </c>
      <c r="AA1919" s="48">
        <f t="shared" si="388"/>
        <v>726.17602499999998</v>
      </c>
      <c r="AB1919" s="42">
        <f t="shared" si="389"/>
        <v>73343.778524999987</v>
      </c>
    </row>
    <row r="1920" spans="1:28" x14ac:dyDescent="0.25">
      <c r="A1920" s="41">
        <v>45442</v>
      </c>
      <c r="B1920" s="44" t="str">
        <f t="shared" si="378"/>
        <v>May</v>
      </c>
      <c r="C1920" s="16" t="s">
        <v>44</v>
      </c>
      <c r="D1920" s="16"/>
      <c r="E1920" s="16" t="s">
        <v>84</v>
      </c>
      <c r="F1920" s="16" t="s">
        <v>223</v>
      </c>
      <c r="G1920" s="20" t="str">
        <f>IFERROR(VLOOKUP(F1920,Sheet2!A:F,2,0),"")</f>
        <v>Jalwa Mota Santra</v>
      </c>
      <c r="H1920" s="44">
        <f>IFERROR(VLOOKUP(F1920,Sheet2!A:G,7,0),"")</f>
        <v>50</v>
      </c>
      <c r="I1920" s="56">
        <f t="shared" si="390"/>
        <v>900</v>
      </c>
      <c r="J1920" s="17">
        <v>288</v>
      </c>
      <c r="K1920" s="21">
        <v>0</v>
      </c>
      <c r="L1920" s="21">
        <v>150</v>
      </c>
      <c r="M1920" s="21">
        <v>50</v>
      </c>
      <c r="N1920" s="19">
        <f t="shared" si="379"/>
        <v>200</v>
      </c>
      <c r="O1920" s="20">
        <v>1</v>
      </c>
      <c r="P1920" s="20">
        <f>IFERROR(VLOOKUP(F1920,Sheet2!$A:$F,4,0),"")</f>
        <v>919.43</v>
      </c>
      <c r="Q1920" s="20">
        <f>IFERROR(VLOOKUP(F1920,Sheet2!$A:$F,5,0),"")</f>
        <v>948.3</v>
      </c>
      <c r="R1920" s="20">
        <f>IFERROR(VLOOKUP(F1920,Sheet2!$A:$F,6,0),"")</f>
        <v>1030.25</v>
      </c>
      <c r="S1920" s="48">
        <f t="shared" si="380"/>
        <v>0</v>
      </c>
      <c r="T1920" s="48">
        <f t="shared" si="381"/>
        <v>142245</v>
      </c>
      <c r="U1920" s="48">
        <f t="shared" si="382"/>
        <v>51512.5</v>
      </c>
      <c r="V1920" s="48">
        <f t="shared" si="383"/>
        <v>193757.5</v>
      </c>
      <c r="W1920" s="48">
        <f t="shared" si="384"/>
        <v>96300</v>
      </c>
      <c r="X1920" s="48">
        <f t="shared" si="385"/>
        <v>1350</v>
      </c>
      <c r="Y1920" s="48">
        <f t="shared" si="386"/>
        <v>2914.0750000000003</v>
      </c>
      <c r="Z1920" s="48">
        <f t="shared" si="387"/>
        <v>291.40750000000003</v>
      </c>
      <c r="AA1920" s="48">
        <f t="shared" si="388"/>
        <v>2946.129825</v>
      </c>
      <c r="AB1920" s="42">
        <f t="shared" si="389"/>
        <v>297559.11232499999</v>
      </c>
    </row>
    <row r="1921" spans="1:28" x14ac:dyDescent="0.25">
      <c r="A1921" s="41">
        <v>45443</v>
      </c>
      <c r="B1921" s="44" t="str">
        <f t="shared" si="378"/>
        <v>May</v>
      </c>
      <c r="C1921" s="16" t="s">
        <v>44</v>
      </c>
      <c r="D1921" s="16"/>
      <c r="E1921" s="16" t="s">
        <v>51</v>
      </c>
      <c r="F1921" s="16" t="s">
        <v>216</v>
      </c>
      <c r="G1921" s="20" t="str">
        <f>IFERROR(VLOOKUP(F1921,Sheet2!A:F,2,0),"")</f>
        <v>Jugni Saunfi</v>
      </c>
      <c r="H1921" s="44">
        <f>IFERROR(VLOOKUP(F1921,Sheet2!A:G,7,0),"")</f>
        <v>50</v>
      </c>
      <c r="I1921" s="56">
        <f t="shared" si="390"/>
        <v>1575</v>
      </c>
      <c r="J1921" s="17">
        <v>289</v>
      </c>
      <c r="K1921" s="21">
        <v>350</v>
      </c>
      <c r="L1921" s="21">
        <v>0</v>
      </c>
      <c r="M1921" s="21">
        <v>0</v>
      </c>
      <c r="N1921" s="19">
        <f t="shared" si="379"/>
        <v>350</v>
      </c>
      <c r="O1921" s="20">
        <v>1</v>
      </c>
      <c r="P1921" s="20">
        <f>IFERROR(VLOOKUP(F1921,Sheet2!$A:$F,4,0),"")</f>
        <v>919.43</v>
      </c>
      <c r="Q1921" s="20">
        <f>IFERROR(VLOOKUP(F1921,Sheet2!$A:$F,5,0),"")</f>
        <v>948.3</v>
      </c>
      <c r="R1921" s="20">
        <f>IFERROR(VLOOKUP(F1921,Sheet2!$A:$F,6,0),"")</f>
        <v>1030.25</v>
      </c>
      <c r="S1921" s="48">
        <f t="shared" si="380"/>
        <v>321800.5</v>
      </c>
      <c r="T1921" s="48">
        <f t="shared" si="381"/>
        <v>0</v>
      </c>
      <c r="U1921" s="48">
        <f t="shared" si="382"/>
        <v>0</v>
      </c>
      <c r="V1921" s="48">
        <f t="shared" si="383"/>
        <v>321800.5</v>
      </c>
      <c r="W1921" s="48">
        <f t="shared" si="384"/>
        <v>168525</v>
      </c>
      <c r="X1921" s="48">
        <f t="shared" si="385"/>
        <v>2362.5</v>
      </c>
      <c r="Y1921" s="48">
        <f t="shared" si="386"/>
        <v>4926.88</v>
      </c>
      <c r="Z1921" s="48">
        <f t="shared" si="387"/>
        <v>492.68800000000005</v>
      </c>
      <c r="AA1921" s="48">
        <f t="shared" si="388"/>
        <v>4981.0756800000008</v>
      </c>
      <c r="AB1921" s="42">
        <f t="shared" si="389"/>
        <v>503088.64368000004</v>
      </c>
    </row>
    <row r="1922" spans="1:28" x14ac:dyDescent="0.25">
      <c r="A1922" s="41">
        <v>45443</v>
      </c>
      <c r="B1922" s="44" t="str">
        <f t="shared" si="378"/>
        <v>May</v>
      </c>
      <c r="C1922" s="16" t="s">
        <v>53</v>
      </c>
      <c r="D1922" s="16"/>
      <c r="E1922" s="16" t="s">
        <v>55</v>
      </c>
      <c r="F1922" s="16" t="s">
        <v>219</v>
      </c>
      <c r="G1922" s="20" t="str">
        <f>IFERROR(VLOOKUP(F1922,Sheet2!A:F,2,0),"")</f>
        <v>Club Whiskey</v>
      </c>
      <c r="H1922" s="44">
        <f>IFERROR(VLOOKUP(F1922,Sheet2!A:G,7,0),"")</f>
        <v>65</v>
      </c>
      <c r="I1922" s="56">
        <f t="shared" si="390"/>
        <v>1755</v>
      </c>
      <c r="J1922" s="17">
        <v>184</v>
      </c>
      <c r="K1922" s="21">
        <v>175</v>
      </c>
      <c r="L1922" s="21">
        <v>75</v>
      </c>
      <c r="M1922" s="21">
        <v>50</v>
      </c>
      <c r="N1922" s="19">
        <f t="shared" si="379"/>
        <v>300</v>
      </c>
      <c r="O1922" s="20">
        <v>1</v>
      </c>
      <c r="P1922" s="20">
        <f>IFERROR(VLOOKUP(F1922,Sheet2!$A:$F,4,0),"")</f>
        <v>1160.02</v>
      </c>
      <c r="Q1922" s="20">
        <f>IFERROR(VLOOKUP(F1922,Sheet2!$A:$F,5,0),"")</f>
        <v>1188.9000000000001</v>
      </c>
      <c r="R1922" s="20">
        <f>IFERROR(VLOOKUP(F1922,Sheet2!$A:$F,6,0),"")</f>
        <v>1270.83</v>
      </c>
      <c r="S1922" s="48">
        <f t="shared" si="380"/>
        <v>203003.5</v>
      </c>
      <c r="T1922" s="48">
        <f t="shared" si="381"/>
        <v>89167.5</v>
      </c>
      <c r="U1922" s="48">
        <f t="shared" si="382"/>
        <v>63541.5</v>
      </c>
      <c r="V1922" s="48">
        <f t="shared" si="383"/>
        <v>355712.5</v>
      </c>
      <c r="W1922" s="48">
        <f t="shared" si="384"/>
        <v>187785</v>
      </c>
      <c r="X1922" s="48">
        <f t="shared" si="385"/>
        <v>2632.5</v>
      </c>
      <c r="Y1922" s="48">
        <f t="shared" si="386"/>
        <v>5461.3</v>
      </c>
      <c r="Z1922" s="48">
        <f t="shared" si="387"/>
        <v>546.13</v>
      </c>
      <c r="AA1922" s="48">
        <f t="shared" si="388"/>
        <v>5521.3743000000004</v>
      </c>
      <c r="AB1922" s="42">
        <f t="shared" si="389"/>
        <v>557658.80430000008</v>
      </c>
    </row>
    <row r="1923" spans="1:28" x14ac:dyDescent="0.25">
      <c r="A1923" s="41">
        <v>45443</v>
      </c>
      <c r="B1923" s="44" t="str">
        <f t="shared" si="378"/>
        <v>May</v>
      </c>
      <c r="C1923" s="16" t="s">
        <v>53</v>
      </c>
      <c r="D1923" s="16"/>
      <c r="E1923" s="16" t="s">
        <v>153</v>
      </c>
      <c r="F1923" s="16" t="s">
        <v>213</v>
      </c>
      <c r="G1923" s="20" t="str">
        <f>IFERROR(VLOOKUP(F1923,Sheet2!A:F,2,0),"")</f>
        <v>Malwa</v>
      </c>
      <c r="H1923" s="44">
        <f>IFERROR(VLOOKUP(F1923,Sheet2!A:G,7,0),"")</f>
        <v>50</v>
      </c>
      <c r="I1923" s="56">
        <f t="shared" si="390"/>
        <v>9</v>
      </c>
      <c r="J1923" s="17">
        <v>185</v>
      </c>
      <c r="K1923" s="21">
        <v>2</v>
      </c>
      <c r="L1923" s="21">
        <v>0</v>
      </c>
      <c r="M1923" s="21">
        <v>0</v>
      </c>
      <c r="N1923" s="19">
        <f t="shared" si="379"/>
        <v>2</v>
      </c>
      <c r="O1923" s="20">
        <v>1</v>
      </c>
      <c r="P1923" s="20">
        <f>IFERROR(VLOOKUP(F1923,Sheet2!$A:$F,4,0),"")</f>
        <v>919.43</v>
      </c>
      <c r="Q1923" s="20">
        <f>IFERROR(VLOOKUP(F1923,Sheet2!$A:$F,5,0),"")</f>
        <v>948.3</v>
      </c>
      <c r="R1923" s="20">
        <f>IFERROR(VLOOKUP(F1923,Sheet2!$A:$F,6,0),"")</f>
        <v>1030.25</v>
      </c>
      <c r="S1923" s="48">
        <f t="shared" si="380"/>
        <v>1838.86</v>
      </c>
      <c r="T1923" s="48">
        <f t="shared" si="381"/>
        <v>0</v>
      </c>
      <c r="U1923" s="48">
        <f t="shared" si="382"/>
        <v>0</v>
      </c>
      <c r="V1923" s="48">
        <f t="shared" si="383"/>
        <v>1838.86</v>
      </c>
      <c r="W1923" s="48">
        <f t="shared" si="384"/>
        <v>963</v>
      </c>
      <c r="X1923" s="48">
        <f t="shared" si="385"/>
        <v>13.5</v>
      </c>
      <c r="Y1923" s="48">
        <f t="shared" si="386"/>
        <v>28.153599999999997</v>
      </c>
      <c r="Z1923" s="48">
        <f t="shared" si="387"/>
        <v>2.8153600000000001</v>
      </c>
      <c r="AA1923" s="48">
        <f t="shared" si="388"/>
        <v>28.4632896</v>
      </c>
      <c r="AB1923" s="42">
        <f t="shared" si="389"/>
        <v>2874.7922495999996</v>
      </c>
    </row>
    <row r="1924" spans="1:28" x14ac:dyDescent="0.25">
      <c r="A1924" s="41">
        <v>45443</v>
      </c>
      <c r="B1924" s="44" t="str">
        <f t="shared" si="378"/>
        <v>May</v>
      </c>
      <c r="C1924" s="16" t="s">
        <v>53</v>
      </c>
      <c r="D1924" s="16"/>
      <c r="E1924" s="16" t="s">
        <v>141</v>
      </c>
      <c r="F1924" s="16" t="s">
        <v>219</v>
      </c>
      <c r="G1924" s="20" t="str">
        <f>IFERROR(VLOOKUP(F1924,Sheet2!A:F,2,0),"")</f>
        <v>Club Whiskey</v>
      </c>
      <c r="H1924" s="44">
        <f>IFERROR(VLOOKUP(F1924,Sheet2!A:G,7,0),"")</f>
        <v>65</v>
      </c>
      <c r="I1924" s="56">
        <f t="shared" si="390"/>
        <v>1901.2499999999998</v>
      </c>
      <c r="J1924" s="17">
        <v>186</v>
      </c>
      <c r="K1924" s="21">
        <v>100</v>
      </c>
      <c r="L1924" s="21">
        <v>150</v>
      </c>
      <c r="M1924" s="21">
        <v>75</v>
      </c>
      <c r="N1924" s="19">
        <f t="shared" si="379"/>
        <v>325</v>
      </c>
      <c r="O1924" s="20">
        <v>1</v>
      </c>
      <c r="P1924" s="20">
        <f>IFERROR(VLOOKUP(F1924,Sheet2!$A:$F,4,0),"")</f>
        <v>1160.02</v>
      </c>
      <c r="Q1924" s="20">
        <f>IFERROR(VLOOKUP(F1924,Sheet2!$A:$F,5,0),"")</f>
        <v>1188.9000000000001</v>
      </c>
      <c r="R1924" s="20">
        <f>IFERROR(VLOOKUP(F1924,Sheet2!$A:$F,6,0),"")</f>
        <v>1270.83</v>
      </c>
      <c r="S1924" s="48">
        <f t="shared" si="380"/>
        <v>116002</v>
      </c>
      <c r="T1924" s="48">
        <f t="shared" si="381"/>
        <v>178335</v>
      </c>
      <c r="U1924" s="48">
        <f t="shared" si="382"/>
        <v>95312.25</v>
      </c>
      <c r="V1924" s="48">
        <f t="shared" si="383"/>
        <v>389649.25</v>
      </c>
      <c r="W1924" s="48">
        <f t="shared" si="384"/>
        <v>203433.74999999997</v>
      </c>
      <c r="X1924" s="48">
        <f t="shared" si="385"/>
        <v>2851.8749999999995</v>
      </c>
      <c r="Y1924" s="48">
        <f t="shared" si="386"/>
        <v>5959.3487500000001</v>
      </c>
      <c r="Z1924" s="48">
        <f t="shared" si="387"/>
        <v>595.93487500000003</v>
      </c>
      <c r="AA1924" s="48">
        <f t="shared" si="388"/>
        <v>6024.9015862500009</v>
      </c>
      <c r="AB1924" s="42">
        <f t="shared" si="389"/>
        <v>608515.06021125009</v>
      </c>
    </row>
    <row r="1925" spans="1:28" x14ac:dyDescent="0.25">
      <c r="A1925" s="41">
        <v>45443</v>
      </c>
      <c r="B1925" s="44" t="str">
        <f t="shared" ref="B1925:B1988" si="391">TEXT(A1925,"MMM")</f>
        <v>May</v>
      </c>
      <c r="C1925" s="16" t="s">
        <v>53</v>
      </c>
      <c r="D1925" s="16"/>
      <c r="E1925" s="16" t="s">
        <v>135</v>
      </c>
      <c r="F1925" s="16" t="s">
        <v>219</v>
      </c>
      <c r="G1925" s="20" t="str">
        <f>IFERROR(VLOOKUP(F1925,Sheet2!A:F,2,0),"")</f>
        <v>Club Whiskey</v>
      </c>
      <c r="H1925" s="44">
        <f>IFERROR(VLOOKUP(F1925,Sheet2!A:G,7,0),"")</f>
        <v>65</v>
      </c>
      <c r="I1925" s="56">
        <f t="shared" si="390"/>
        <v>1755</v>
      </c>
      <c r="J1925" s="17">
        <v>187</v>
      </c>
      <c r="K1925" s="21">
        <v>100</v>
      </c>
      <c r="L1925" s="21">
        <v>100</v>
      </c>
      <c r="M1925" s="21">
        <v>100</v>
      </c>
      <c r="N1925" s="19">
        <f t="shared" ref="N1925:N1988" si="392">SUM(K1925:M1925)</f>
        <v>300</v>
      </c>
      <c r="O1925" s="20">
        <v>1</v>
      </c>
      <c r="P1925" s="20">
        <f>IFERROR(VLOOKUP(F1925,Sheet2!$A:$F,4,0),"")</f>
        <v>1160.02</v>
      </c>
      <c r="Q1925" s="20">
        <f>IFERROR(VLOOKUP(F1925,Sheet2!$A:$F,5,0),"")</f>
        <v>1188.9000000000001</v>
      </c>
      <c r="R1925" s="20">
        <f>IFERROR(VLOOKUP(F1925,Sheet2!$A:$F,6,0),"")</f>
        <v>1270.83</v>
      </c>
      <c r="S1925" s="48">
        <f t="shared" ref="S1925:S1988" si="393">IFERROR(K1925*P1925," ")</f>
        <v>116002</v>
      </c>
      <c r="T1925" s="48">
        <f t="shared" ref="T1925:T1988" si="394">IFERROR(Q1925*L1925," ")</f>
        <v>118890.00000000001</v>
      </c>
      <c r="U1925" s="48">
        <f t="shared" ref="U1925:U1988" si="395">IFERROR(R1925*M1925," ")</f>
        <v>127083</v>
      </c>
      <c r="V1925" s="48">
        <f t="shared" ref="V1925:V1988" si="396">SUM(S1925:U1925)</f>
        <v>361975</v>
      </c>
      <c r="W1925" s="48">
        <f t="shared" ref="W1925:W1988" si="397">IFERROR(IF(O1925=1,I1925*107)," ")+IFERROR(IF(O1925=2,I1925*53.5)," ")</f>
        <v>187785</v>
      </c>
      <c r="X1925" s="48">
        <f t="shared" ref="X1925:X1988" si="398">I1925*1.5</f>
        <v>2632.5</v>
      </c>
      <c r="Y1925" s="48">
        <f t="shared" ref="Y1925:Y1988" si="399">IFERROR(SUM(V1925:X1925)*1%," ")</f>
        <v>5523.9250000000002</v>
      </c>
      <c r="Z1925" s="48">
        <f t="shared" ref="Z1925:Z1988" si="400">IFERROR(Y1925*10%," ")</f>
        <v>552.39250000000004</v>
      </c>
      <c r="AA1925" s="48">
        <f t="shared" ref="AA1925:AA1988" si="401">IFERROR(SUM(V1925:Z1925)*1%," ")</f>
        <v>5584.6881750000002</v>
      </c>
      <c r="AB1925" s="42">
        <f t="shared" ref="AB1925:AB1988" si="402">IFERROR(SUM(V1925:AA1925)," ")</f>
        <v>564053.50567500002</v>
      </c>
    </row>
    <row r="1926" spans="1:28" x14ac:dyDescent="0.25">
      <c r="A1926" s="41">
        <v>45443</v>
      </c>
      <c r="B1926" s="44" t="str">
        <f t="shared" si="391"/>
        <v>May</v>
      </c>
      <c r="C1926" s="16" t="s">
        <v>53</v>
      </c>
      <c r="D1926" s="16"/>
      <c r="E1926" s="16" t="s">
        <v>135</v>
      </c>
      <c r="F1926" s="16" t="s">
        <v>219</v>
      </c>
      <c r="G1926" s="20" t="str">
        <f>IFERROR(VLOOKUP(F1926,Sheet2!A:F,2,0),"")</f>
        <v>Club Whiskey</v>
      </c>
      <c r="H1926" s="44">
        <f>IFERROR(VLOOKUP(F1926,Sheet2!A:G,7,0),"")</f>
        <v>65</v>
      </c>
      <c r="I1926" s="56">
        <f t="shared" ref="I1926:I1989" si="403">IF(H1926=50,N1926*4.5)+IF(H1926=65,N1926*5.85)</f>
        <v>1755</v>
      </c>
      <c r="J1926" s="17">
        <v>188</v>
      </c>
      <c r="K1926" s="21">
        <v>300</v>
      </c>
      <c r="L1926" s="21">
        <v>0</v>
      </c>
      <c r="M1926" s="21">
        <v>0</v>
      </c>
      <c r="N1926" s="19">
        <f t="shared" si="392"/>
        <v>300</v>
      </c>
      <c r="O1926" s="20">
        <v>1</v>
      </c>
      <c r="P1926" s="20">
        <f>IFERROR(VLOOKUP(F1926,Sheet2!$A:$F,4,0),"")</f>
        <v>1160.02</v>
      </c>
      <c r="Q1926" s="20">
        <f>IFERROR(VLOOKUP(F1926,Sheet2!$A:$F,5,0),"")</f>
        <v>1188.9000000000001</v>
      </c>
      <c r="R1926" s="20">
        <f>IFERROR(VLOOKUP(F1926,Sheet2!$A:$F,6,0),"")</f>
        <v>1270.83</v>
      </c>
      <c r="S1926" s="48">
        <f t="shared" si="393"/>
        <v>348006</v>
      </c>
      <c r="T1926" s="48">
        <f t="shared" si="394"/>
        <v>0</v>
      </c>
      <c r="U1926" s="48">
        <f t="shared" si="395"/>
        <v>0</v>
      </c>
      <c r="V1926" s="48">
        <f t="shared" si="396"/>
        <v>348006</v>
      </c>
      <c r="W1926" s="48">
        <f t="shared" si="397"/>
        <v>187785</v>
      </c>
      <c r="X1926" s="48">
        <f t="shared" si="398"/>
        <v>2632.5</v>
      </c>
      <c r="Y1926" s="48">
        <f t="shared" si="399"/>
        <v>5384.2349999999997</v>
      </c>
      <c r="Z1926" s="48">
        <f t="shared" si="400"/>
        <v>538.42349999999999</v>
      </c>
      <c r="AA1926" s="48">
        <f t="shared" si="401"/>
        <v>5443.461585</v>
      </c>
      <c r="AB1926" s="42">
        <f t="shared" si="402"/>
        <v>549789.62008500006</v>
      </c>
    </row>
    <row r="1927" spans="1:28" x14ac:dyDescent="0.25">
      <c r="A1927" s="41">
        <v>45443</v>
      </c>
      <c r="B1927" s="44" t="str">
        <f t="shared" si="391"/>
        <v>May</v>
      </c>
      <c r="C1927" s="16" t="s">
        <v>53</v>
      </c>
      <c r="D1927" s="16"/>
      <c r="E1927" s="16" t="s">
        <v>135</v>
      </c>
      <c r="F1927" s="16" t="s">
        <v>219</v>
      </c>
      <c r="G1927" s="20" t="str">
        <f>IFERROR(VLOOKUP(F1927,Sheet2!A:F,2,0),"")</f>
        <v>Club Whiskey</v>
      </c>
      <c r="H1927" s="44">
        <f>IFERROR(VLOOKUP(F1927,Sheet2!A:G,7,0),"")</f>
        <v>65</v>
      </c>
      <c r="I1927" s="56">
        <f t="shared" si="403"/>
        <v>655.19999999999993</v>
      </c>
      <c r="J1927" s="17">
        <v>189</v>
      </c>
      <c r="K1927" s="21">
        <v>62</v>
      </c>
      <c r="L1927" s="21">
        <v>25</v>
      </c>
      <c r="M1927" s="21">
        <v>25</v>
      </c>
      <c r="N1927" s="19">
        <f t="shared" si="392"/>
        <v>112</v>
      </c>
      <c r="O1927" s="20">
        <v>1</v>
      </c>
      <c r="P1927" s="20">
        <f>IFERROR(VLOOKUP(F1927,Sheet2!$A:$F,4,0),"")</f>
        <v>1160.02</v>
      </c>
      <c r="Q1927" s="20">
        <f>IFERROR(VLOOKUP(F1927,Sheet2!$A:$F,5,0),"")</f>
        <v>1188.9000000000001</v>
      </c>
      <c r="R1927" s="20">
        <f>IFERROR(VLOOKUP(F1927,Sheet2!$A:$F,6,0),"")</f>
        <v>1270.83</v>
      </c>
      <c r="S1927" s="48">
        <f t="shared" si="393"/>
        <v>71921.240000000005</v>
      </c>
      <c r="T1927" s="48">
        <f t="shared" si="394"/>
        <v>29722.500000000004</v>
      </c>
      <c r="U1927" s="48">
        <f t="shared" si="395"/>
        <v>31770.75</v>
      </c>
      <c r="V1927" s="48">
        <f t="shared" si="396"/>
        <v>133414.49</v>
      </c>
      <c r="W1927" s="48">
        <f t="shared" si="397"/>
        <v>70106.399999999994</v>
      </c>
      <c r="X1927" s="48">
        <f t="shared" si="398"/>
        <v>982.8</v>
      </c>
      <c r="Y1927" s="48">
        <f t="shared" si="399"/>
        <v>2045.0368999999998</v>
      </c>
      <c r="Z1927" s="48">
        <f t="shared" si="400"/>
        <v>204.50369000000001</v>
      </c>
      <c r="AA1927" s="48">
        <f t="shared" si="401"/>
        <v>2067.5323058999998</v>
      </c>
      <c r="AB1927" s="42">
        <f t="shared" si="402"/>
        <v>208820.7628959</v>
      </c>
    </row>
    <row r="1928" spans="1:28" x14ac:dyDescent="0.25">
      <c r="A1928" s="41">
        <v>45443</v>
      </c>
      <c r="B1928" s="44" t="str">
        <f t="shared" si="391"/>
        <v>May</v>
      </c>
      <c r="C1928" s="16" t="s">
        <v>59</v>
      </c>
      <c r="D1928" s="16"/>
      <c r="E1928" s="16" t="s">
        <v>32</v>
      </c>
      <c r="F1928" s="16" t="s">
        <v>213</v>
      </c>
      <c r="G1928" s="20" t="str">
        <f>IFERROR(VLOOKUP(F1928,Sheet2!A:F,2,0),"")</f>
        <v>Malwa</v>
      </c>
      <c r="H1928" s="44">
        <f>IFERROR(VLOOKUP(F1928,Sheet2!A:G,7,0),"")</f>
        <v>50</v>
      </c>
      <c r="I1928" s="56">
        <f t="shared" si="403"/>
        <v>1575</v>
      </c>
      <c r="J1928" s="17">
        <v>258</v>
      </c>
      <c r="K1928" s="21">
        <v>350</v>
      </c>
      <c r="L1928" s="21">
        <v>0</v>
      </c>
      <c r="M1928" s="21">
        <v>0</v>
      </c>
      <c r="N1928" s="19">
        <f t="shared" si="392"/>
        <v>350</v>
      </c>
      <c r="O1928" s="20">
        <v>1</v>
      </c>
      <c r="P1928" s="20">
        <f>IFERROR(VLOOKUP(F1928,Sheet2!$A:$F,4,0),"")</f>
        <v>919.43</v>
      </c>
      <c r="Q1928" s="20">
        <f>IFERROR(VLOOKUP(F1928,Sheet2!$A:$F,5,0),"")</f>
        <v>948.3</v>
      </c>
      <c r="R1928" s="20">
        <f>IFERROR(VLOOKUP(F1928,Sheet2!$A:$F,6,0),"")</f>
        <v>1030.25</v>
      </c>
      <c r="S1928" s="48">
        <f t="shared" si="393"/>
        <v>321800.5</v>
      </c>
      <c r="T1928" s="48">
        <f t="shared" si="394"/>
        <v>0</v>
      </c>
      <c r="U1928" s="48">
        <f t="shared" si="395"/>
        <v>0</v>
      </c>
      <c r="V1928" s="48">
        <f t="shared" si="396"/>
        <v>321800.5</v>
      </c>
      <c r="W1928" s="48">
        <f t="shared" si="397"/>
        <v>168525</v>
      </c>
      <c r="X1928" s="48">
        <f t="shared" si="398"/>
        <v>2362.5</v>
      </c>
      <c r="Y1928" s="48">
        <f t="shared" si="399"/>
        <v>4926.88</v>
      </c>
      <c r="Z1928" s="48">
        <f t="shared" si="400"/>
        <v>492.68800000000005</v>
      </c>
      <c r="AA1928" s="48">
        <f t="shared" si="401"/>
        <v>4981.0756800000008</v>
      </c>
      <c r="AB1928" s="42">
        <f t="shared" si="402"/>
        <v>503088.64368000004</v>
      </c>
    </row>
    <row r="1929" spans="1:28" x14ac:dyDescent="0.25">
      <c r="A1929" s="41">
        <v>45443</v>
      </c>
      <c r="B1929" s="44" t="str">
        <f t="shared" si="391"/>
        <v>May</v>
      </c>
      <c r="C1929" s="16" t="s">
        <v>59</v>
      </c>
      <c r="D1929" s="16"/>
      <c r="E1929" s="16" t="s">
        <v>32</v>
      </c>
      <c r="F1929" s="16" t="s">
        <v>213</v>
      </c>
      <c r="G1929" s="20" t="str">
        <f>IFERROR(VLOOKUP(F1929,Sheet2!A:F,2,0),"")</f>
        <v>Malwa</v>
      </c>
      <c r="H1929" s="44">
        <f>IFERROR(VLOOKUP(F1929,Sheet2!A:G,7,0),"")</f>
        <v>50</v>
      </c>
      <c r="I1929" s="56">
        <f t="shared" si="403"/>
        <v>1350</v>
      </c>
      <c r="J1929" s="17">
        <v>259</v>
      </c>
      <c r="K1929" s="21">
        <v>300</v>
      </c>
      <c r="L1929" s="21">
        <v>0</v>
      </c>
      <c r="M1929" s="21">
        <v>0</v>
      </c>
      <c r="N1929" s="19">
        <f t="shared" si="392"/>
        <v>300</v>
      </c>
      <c r="O1929" s="20">
        <v>1</v>
      </c>
      <c r="P1929" s="20">
        <f>IFERROR(VLOOKUP(F1929,Sheet2!$A:$F,4,0),"")</f>
        <v>919.43</v>
      </c>
      <c r="Q1929" s="20">
        <f>IFERROR(VLOOKUP(F1929,Sheet2!$A:$F,5,0),"")</f>
        <v>948.3</v>
      </c>
      <c r="R1929" s="20">
        <f>IFERROR(VLOOKUP(F1929,Sheet2!$A:$F,6,0),"")</f>
        <v>1030.25</v>
      </c>
      <c r="S1929" s="48">
        <f t="shared" si="393"/>
        <v>275829</v>
      </c>
      <c r="T1929" s="48">
        <f t="shared" si="394"/>
        <v>0</v>
      </c>
      <c r="U1929" s="48">
        <f t="shared" si="395"/>
        <v>0</v>
      </c>
      <c r="V1929" s="48">
        <f t="shared" si="396"/>
        <v>275829</v>
      </c>
      <c r="W1929" s="48">
        <f t="shared" si="397"/>
        <v>144450</v>
      </c>
      <c r="X1929" s="48">
        <f t="shared" si="398"/>
        <v>2025</v>
      </c>
      <c r="Y1929" s="48">
        <f t="shared" si="399"/>
        <v>4223.04</v>
      </c>
      <c r="Z1929" s="48">
        <f t="shared" si="400"/>
        <v>422.30400000000003</v>
      </c>
      <c r="AA1929" s="48">
        <f t="shared" si="401"/>
        <v>4269.4934400000002</v>
      </c>
      <c r="AB1929" s="42">
        <f t="shared" si="402"/>
        <v>431218.83743999997</v>
      </c>
    </row>
    <row r="1930" spans="1:28" x14ac:dyDescent="0.25">
      <c r="A1930" s="41">
        <v>45443</v>
      </c>
      <c r="B1930" s="44" t="str">
        <f t="shared" si="391"/>
        <v>May</v>
      </c>
      <c r="C1930" s="16" t="s">
        <v>59</v>
      </c>
      <c r="D1930" s="16"/>
      <c r="E1930" s="16" t="s">
        <v>32</v>
      </c>
      <c r="F1930" s="16" t="s">
        <v>213</v>
      </c>
      <c r="G1930" s="20" t="str">
        <f>IFERROR(VLOOKUP(F1930,Sheet2!A:F,2,0),"")</f>
        <v>Malwa</v>
      </c>
      <c r="H1930" s="44">
        <f>IFERROR(VLOOKUP(F1930,Sheet2!A:G,7,0),"")</f>
        <v>50</v>
      </c>
      <c r="I1930" s="56">
        <f t="shared" si="403"/>
        <v>1350</v>
      </c>
      <c r="J1930" s="17">
        <v>260</v>
      </c>
      <c r="K1930" s="21">
        <v>300</v>
      </c>
      <c r="L1930" s="21">
        <v>0</v>
      </c>
      <c r="M1930" s="21">
        <v>0</v>
      </c>
      <c r="N1930" s="19">
        <f t="shared" si="392"/>
        <v>300</v>
      </c>
      <c r="O1930" s="20">
        <v>1</v>
      </c>
      <c r="P1930" s="20">
        <f>IFERROR(VLOOKUP(F1930,Sheet2!$A:$F,4,0),"")</f>
        <v>919.43</v>
      </c>
      <c r="Q1930" s="20">
        <f>IFERROR(VLOOKUP(F1930,Sheet2!$A:$F,5,0),"")</f>
        <v>948.3</v>
      </c>
      <c r="R1930" s="20">
        <f>IFERROR(VLOOKUP(F1930,Sheet2!$A:$F,6,0),"")</f>
        <v>1030.25</v>
      </c>
      <c r="S1930" s="48">
        <f t="shared" si="393"/>
        <v>275829</v>
      </c>
      <c r="T1930" s="48">
        <f t="shared" si="394"/>
        <v>0</v>
      </c>
      <c r="U1930" s="48">
        <f t="shared" si="395"/>
        <v>0</v>
      </c>
      <c r="V1930" s="48">
        <f t="shared" si="396"/>
        <v>275829</v>
      </c>
      <c r="W1930" s="48">
        <f t="shared" si="397"/>
        <v>144450</v>
      </c>
      <c r="X1930" s="48">
        <f t="shared" si="398"/>
        <v>2025</v>
      </c>
      <c r="Y1930" s="48">
        <f t="shared" si="399"/>
        <v>4223.04</v>
      </c>
      <c r="Z1930" s="48">
        <f t="shared" si="400"/>
        <v>422.30400000000003</v>
      </c>
      <c r="AA1930" s="48">
        <f t="shared" si="401"/>
        <v>4269.4934400000002</v>
      </c>
      <c r="AB1930" s="42">
        <f t="shared" si="402"/>
        <v>431218.83743999997</v>
      </c>
    </row>
    <row r="1931" spans="1:28" x14ac:dyDescent="0.25">
      <c r="A1931" s="41">
        <v>45443</v>
      </c>
      <c r="B1931" s="44" t="str">
        <f t="shared" si="391"/>
        <v>May</v>
      </c>
      <c r="C1931" s="16" t="s">
        <v>59</v>
      </c>
      <c r="D1931" s="16"/>
      <c r="E1931" s="16" t="s">
        <v>99</v>
      </c>
      <c r="F1931" s="16" t="s">
        <v>213</v>
      </c>
      <c r="G1931" s="20" t="str">
        <f>IFERROR(VLOOKUP(F1931,Sheet2!A:F,2,0),"")</f>
        <v>Malwa</v>
      </c>
      <c r="H1931" s="44">
        <f>IFERROR(VLOOKUP(F1931,Sheet2!A:G,7,0),"")</f>
        <v>50</v>
      </c>
      <c r="I1931" s="56">
        <f t="shared" si="403"/>
        <v>1800</v>
      </c>
      <c r="J1931" s="17">
        <v>261</v>
      </c>
      <c r="K1931" s="21">
        <v>400</v>
      </c>
      <c r="L1931" s="21">
        <v>0</v>
      </c>
      <c r="M1931" s="21">
        <v>0</v>
      </c>
      <c r="N1931" s="19">
        <f t="shared" si="392"/>
        <v>400</v>
      </c>
      <c r="O1931" s="20">
        <v>1</v>
      </c>
      <c r="P1931" s="20">
        <f>IFERROR(VLOOKUP(F1931,Sheet2!$A:$F,4,0),"")</f>
        <v>919.43</v>
      </c>
      <c r="Q1931" s="20">
        <f>IFERROR(VLOOKUP(F1931,Sheet2!$A:$F,5,0),"")</f>
        <v>948.3</v>
      </c>
      <c r="R1931" s="20">
        <f>IFERROR(VLOOKUP(F1931,Sheet2!$A:$F,6,0),"")</f>
        <v>1030.25</v>
      </c>
      <c r="S1931" s="48">
        <f t="shared" si="393"/>
        <v>367772</v>
      </c>
      <c r="T1931" s="48">
        <f t="shared" si="394"/>
        <v>0</v>
      </c>
      <c r="U1931" s="48">
        <f t="shared" si="395"/>
        <v>0</v>
      </c>
      <c r="V1931" s="48">
        <f t="shared" si="396"/>
        <v>367772</v>
      </c>
      <c r="W1931" s="48">
        <f t="shared" si="397"/>
        <v>192600</v>
      </c>
      <c r="X1931" s="48">
        <f t="shared" si="398"/>
        <v>2700</v>
      </c>
      <c r="Y1931" s="48">
        <f t="shared" si="399"/>
        <v>5630.72</v>
      </c>
      <c r="Z1931" s="48">
        <f t="shared" si="400"/>
        <v>563.072</v>
      </c>
      <c r="AA1931" s="48">
        <f t="shared" si="401"/>
        <v>5692.6579200000006</v>
      </c>
      <c r="AB1931" s="42">
        <f t="shared" si="402"/>
        <v>574958.44992000004</v>
      </c>
    </row>
    <row r="1932" spans="1:28" x14ac:dyDescent="0.25">
      <c r="A1932" s="41">
        <v>45443</v>
      </c>
      <c r="B1932" s="44" t="str">
        <f t="shared" si="391"/>
        <v>May</v>
      </c>
      <c r="C1932" s="16" t="s">
        <v>59</v>
      </c>
      <c r="D1932" s="16"/>
      <c r="E1932" s="16" t="s">
        <v>99</v>
      </c>
      <c r="F1932" s="16" t="s">
        <v>213</v>
      </c>
      <c r="G1932" s="20" t="str">
        <f>IFERROR(VLOOKUP(F1932,Sheet2!A:F,2,0),"")</f>
        <v>Malwa</v>
      </c>
      <c r="H1932" s="44">
        <f>IFERROR(VLOOKUP(F1932,Sheet2!A:G,7,0),"")</f>
        <v>50</v>
      </c>
      <c r="I1932" s="56">
        <f t="shared" si="403"/>
        <v>1800</v>
      </c>
      <c r="J1932" s="17">
        <v>262</v>
      </c>
      <c r="K1932" s="21">
        <v>400</v>
      </c>
      <c r="L1932" s="21">
        <v>0</v>
      </c>
      <c r="M1932" s="21">
        <v>0</v>
      </c>
      <c r="N1932" s="19">
        <f t="shared" si="392"/>
        <v>400</v>
      </c>
      <c r="O1932" s="20">
        <v>1</v>
      </c>
      <c r="P1932" s="20">
        <f>IFERROR(VLOOKUP(F1932,Sheet2!$A:$F,4,0),"")</f>
        <v>919.43</v>
      </c>
      <c r="Q1932" s="20">
        <f>IFERROR(VLOOKUP(F1932,Sheet2!$A:$F,5,0),"")</f>
        <v>948.3</v>
      </c>
      <c r="R1932" s="20">
        <f>IFERROR(VLOOKUP(F1932,Sheet2!$A:$F,6,0),"")</f>
        <v>1030.25</v>
      </c>
      <c r="S1932" s="48">
        <f t="shared" si="393"/>
        <v>367772</v>
      </c>
      <c r="T1932" s="48">
        <f t="shared" si="394"/>
        <v>0</v>
      </c>
      <c r="U1932" s="48">
        <f t="shared" si="395"/>
        <v>0</v>
      </c>
      <c r="V1932" s="48">
        <f t="shared" si="396"/>
        <v>367772</v>
      </c>
      <c r="W1932" s="48">
        <f t="shared" si="397"/>
        <v>192600</v>
      </c>
      <c r="X1932" s="48">
        <f t="shared" si="398"/>
        <v>2700</v>
      </c>
      <c r="Y1932" s="48">
        <f t="shared" si="399"/>
        <v>5630.72</v>
      </c>
      <c r="Z1932" s="48">
        <f t="shared" si="400"/>
        <v>563.072</v>
      </c>
      <c r="AA1932" s="48">
        <f t="shared" si="401"/>
        <v>5692.6579200000006</v>
      </c>
      <c r="AB1932" s="42">
        <f t="shared" si="402"/>
        <v>574958.44992000004</v>
      </c>
    </row>
    <row r="1933" spans="1:28" x14ac:dyDescent="0.25">
      <c r="A1933" s="41">
        <v>45443</v>
      </c>
      <c r="B1933" s="44" t="str">
        <f t="shared" si="391"/>
        <v>May</v>
      </c>
      <c r="C1933" s="16" t="s">
        <v>59</v>
      </c>
      <c r="D1933" s="16"/>
      <c r="E1933" s="16" t="s">
        <v>99</v>
      </c>
      <c r="F1933" s="16" t="s">
        <v>213</v>
      </c>
      <c r="G1933" s="20" t="str">
        <f>IFERROR(VLOOKUP(F1933,Sheet2!A:F,2,0),"")</f>
        <v>Malwa</v>
      </c>
      <c r="H1933" s="44">
        <f>IFERROR(VLOOKUP(F1933,Sheet2!A:G,7,0),"")</f>
        <v>50</v>
      </c>
      <c r="I1933" s="56">
        <f t="shared" si="403"/>
        <v>1800</v>
      </c>
      <c r="J1933" s="17">
        <v>263</v>
      </c>
      <c r="K1933" s="21">
        <v>400</v>
      </c>
      <c r="L1933" s="21">
        <v>0</v>
      </c>
      <c r="M1933" s="21">
        <v>0</v>
      </c>
      <c r="N1933" s="19">
        <f t="shared" si="392"/>
        <v>400</v>
      </c>
      <c r="O1933" s="20">
        <v>1</v>
      </c>
      <c r="P1933" s="20">
        <f>IFERROR(VLOOKUP(F1933,Sheet2!$A:$F,4,0),"")</f>
        <v>919.43</v>
      </c>
      <c r="Q1933" s="20">
        <f>IFERROR(VLOOKUP(F1933,Sheet2!$A:$F,5,0),"")</f>
        <v>948.3</v>
      </c>
      <c r="R1933" s="20">
        <f>IFERROR(VLOOKUP(F1933,Sheet2!$A:$F,6,0),"")</f>
        <v>1030.25</v>
      </c>
      <c r="S1933" s="48">
        <f t="shared" si="393"/>
        <v>367772</v>
      </c>
      <c r="T1933" s="48">
        <f t="shared" si="394"/>
        <v>0</v>
      </c>
      <c r="U1933" s="48">
        <f t="shared" si="395"/>
        <v>0</v>
      </c>
      <c r="V1933" s="48">
        <f t="shared" si="396"/>
        <v>367772</v>
      </c>
      <c r="W1933" s="48">
        <f t="shared" si="397"/>
        <v>192600</v>
      </c>
      <c r="X1933" s="48">
        <f t="shared" si="398"/>
        <v>2700</v>
      </c>
      <c r="Y1933" s="48">
        <f t="shared" si="399"/>
        <v>5630.72</v>
      </c>
      <c r="Z1933" s="48">
        <f t="shared" si="400"/>
        <v>563.072</v>
      </c>
      <c r="AA1933" s="48">
        <f t="shared" si="401"/>
        <v>5692.6579200000006</v>
      </c>
      <c r="AB1933" s="42">
        <f t="shared" si="402"/>
        <v>574958.44992000004</v>
      </c>
    </row>
    <row r="1934" spans="1:28" x14ac:dyDescent="0.25">
      <c r="A1934" s="41">
        <v>45443</v>
      </c>
      <c r="B1934" s="44" t="str">
        <f t="shared" si="391"/>
        <v>May</v>
      </c>
      <c r="C1934" s="16" t="s">
        <v>59</v>
      </c>
      <c r="D1934" s="16"/>
      <c r="E1934" s="16" t="s">
        <v>99</v>
      </c>
      <c r="F1934" s="16" t="s">
        <v>213</v>
      </c>
      <c r="G1934" s="20" t="str">
        <f>IFERROR(VLOOKUP(F1934,Sheet2!A:F,2,0),"")</f>
        <v>Malwa</v>
      </c>
      <c r="H1934" s="44">
        <f>IFERROR(VLOOKUP(F1934,Sheet2!A:G,7,0),"")</f>
        <v>50</v>
      </c>
      <c r="I1934" s="56">
        <f t="shared" si="403"/>
        <v>900</v>
      </c>
      <c r="J1934" s="17">
        <v>264</v>
      </c>
      <c r="K1934" s="21">
        <v>200</v>
      </c>
      <c r="L1934" s="21">
        <v>0</v>
      </c>
      <c r="M1934" s="21">
        <v>0</v>
      </c>
      <c r="N1934" s="19">
        <f t="shared" si="392"/>
        <v>200</v>
      </c>
      <c r="O1934" s="20">
        <v>1</v>
      </c>
      <c r="P1934" s="20">
        <f>IFERROR(VLOOKUP(F1934,Sheet2!$A:$F,4,0),"")</f>
        <v>919.43</v>
      </c>
      <c r="Q1934" s="20">
        <f>IFERROR(VLOOKUP(F1934,Sheet2!$A:$F,5,0),"")</f>
        <v>948.3</v>
      </c>
      <c r="R1934" s="20">
        <f>IFERROR(VLOOKUP(F1934,Sheet2!$A:$F,6,0),"")</f>
        <v>1030.25</v>
      </c>
      <c r="S1934" s="48">
        <f t="shared" si="393"/>
        <v>183886</v>
      </c>
      <c r="T1934" s="48">
        <f t="shared" si="394"/>
        <v>0</v>
      </c>
      <c r="U1934" s="48">
        <f t="shared" si="395"/>
        <v>0</v>
      </c>
      <c r="V1934" s="48">
        <f t="shared" si="396"/>
        <v>183886</v>
      </c>
      <c r="W1934" s="48">
        <f t="shared" si="397"/>
        <v>96300</v>
      </c>
      <c r="X1934" s="48">
        <f t="shared" si="398"/>
        <v>1350</v>
      </c>
      <c r="Y1934" s="48">
        <f t="shared" si="399"/>
        <v>2815.36</v>
      </c>
      <c r="Z1934" s="48">
        <f t="shared" si="400"/>
        <v>281.536</v>
      </c>
      <c r="AA1934" s="48">
        <f t="shared" si="401"/>
        <v>2846.3289600000003</v>
      </c>
      <c r="AB1934" s="42">
        <f t="shared" si="402"/>
        <v>287479.22496000002</v>
      </c>
    </row>
    <row r="1935" spans="1:28" x14ac:dyDescent="0.25">
      <c r="A1935" s="41">
        <v>45443</v>
      </c>
      <c r="B1935" s="44" t="str">
        <f t="shared" si="391"/>
        <v>May</v>
      </c>
      <c r="C1935" s="16" t="s">
        <v>59</v>
      </c>
      <c r="D1935" s="16"/>
      <c r="E1935" s="16" t="s">
        <v>98</v>
      </c>
      <c r="F1935" s="16" t="s">
        <v>213</v>
      </c>
      <c r="G1935" s="20" t="str">
        <f>IFERROR(VLOOKUP(F1935,Sheet2!A:F,2,0),"")</f>
        <v>Malwa</v>
      </c>
      <c r="H1935" s="44">
        <f>IFERROR(VLOOKUP(F1935,Sheet2!A:G,7,0),"")</f>
        <v>50</v>
      </c>
      <c r="I1935" s="56">
        <f t="shared" si="403"/>
        <v>1161</v>
      </c>
      <c r="J1935" s="17">
        <v>265</v>
      </c>
      <c r="K1935" s="21">
        <v>258</v>
      </c>
      <c r="L1935" s="21">
        <v>0</v>
      </c>
      <c r="M1935" s="21">
        <v>0</v>
      </c>
      <c r="N1935" s="19">
        <f t="shared" si="392"/>
        <v>258</v>
      </c>
      <c r="O1935" s="20">
        <v>1</v>
      </c>
      <c r="P1935" s="20">
        <f>IFERROR(VLOOKUP(F1935,Sheet2!$A:$F,4,0),"")</f>
        <v>919.43</v>
      </c>
      <c r="Q1935" s="20">
        <f>IFERROR(VLOOKUP(F1935,Sheet2!$A:$F,5,0),"")</f>
        <v>948.3</v>
      </c>
      <c r="R1935" s="20">
        <f>IFERROR(VLOOKUP(F1935,Sheet2!$A:$F,6,0),"")</f>
        <v>1030.25</v>
      </c>
      <c r="S1935" s="48">
        <f t="shared" si="393"/>
        <v>237212.93999999997</v>
      </c>
      <c r="T1935" s="48">
        <f t="shared" si="394"/>
        <v>0</v>
      </c>
      <c r="U1935" s="48">
        <f t="shared" si="395"/>
        <v>0</v>
      </c>
      <c r="V1935" s="48">
        <f t="shared" si="396"/>
        <v>237212.93999999997</v>
      </c>
      <c r="W1935" s="48">
        <f t="shared" si="397"/>
        <v>124227</v>
      </c>
      <c r="X1935" s="48">
        <f t="shared" si="398"/>
        <v>1741.5</v>
      </c>
      <c r="Y1935" s="48">
        <f t="shared" si="399"/>
        <v>3631.8143999999993</v>
      </c>
      <c r="Z1935" s="48">
        <f t="shared" si="400"/>
        <v>363.18143999999995</v>
      </c>
      <c r="AA1935" s="48">
        <f t="shared" si="401"/>
        <v>3671.7643583999993</v>
      </c>
      <c r="AB1935" s="42">
        <f t="shared" si="402"/>
        <v>370848.20019839995</v>
      </c>
    </row>
    <row r="1936" spans="1:28" x14ac:dyDescent="0.25">
      <c r="A1936" s="41">
        <v>45443</v>
      </c>
      <c r="B1936" s="44" t="str">
        <f t="shared" si="391"/>
        <v>May</v>
      </c>
      <c r="C1936" s="16" t="s">
        <v>3</v>
      </c>
      <c r="D1936" s="16"/>
      <c r="E1936" s="16" t="s">
        <v>16</v>
      </c>
      <c r="F1936" s="16" t="s">
        <v>217</v>
      </c>
      <c r="G1936" s="20" t="str">
        <f>IFERROR(VLOOKUP(F1936,Sheet2!A:F,2,0),"")</f>
        <v>Dollar Rum</v>
      </c>
      <c r="H1936" s="44">
        <f>IFERROR(VLOOKUP(F1936,Sheet2!A:G,7,0),"")</f>
        <v>65</v>
      </c>
      <c r="I1936" s="56">
        <f t="shared" si="403"/>
        <v>1755</v>
      </c>
      <c r="J1936" s="17">
        <v>409</v>
      </c>
      <c r="K1936" s="21">
        <v>200</v>
      </c>
      <c r="L1936" s="21">
        <v>100</v>
      </c>
      <c r="M1936" s="21">
        <v>0</v>
      </c>
      <c r="N1936" s="19">
        <f t="shared" si="392"/>
        <v>300</v>
      </c>
      <c r="O1936" s="20">
        <v>1</v>
      </c>
      <c r="P1936" s="20">
        <f>IFERROR(VLOOKUP(F1936,Sheet2!$A:$F,4,0),"")</f>
        <v>1161.27</v>
      </c>
      <c r="Q1936" s="20">
        <f>IFERROR(VLOOKUP(F1936,Sheet2!$A:$F,5,0),"")</f>
        <v>1190.1300000000001</v>
      </c>
      <c r="R1936" s="20">
        <f>IFERROR(VLOOKUP(F1936,Sheet2!$A:$F,6,0),"")</f>
        <v>1272.08</v>
      </c>
      <c r="S1936" s="48">
        <f t="shared" si="393"/>
        <v>232254</v>
      </c>
      <c r="T1936" s="48">
        <f t="shared" si="394"/>
        <v>119013.00000000001</v>
      </c>
      <c r="U1936" s="48">
        <f t="shared" si="395"/>
        <v>0</v>
      </c>
      <c r="V1936" s="48">
        <f t="shared" si="396"/>
        <v>351267</v>
      </c>
      <c r="W1936" s="48">
        <f t="shared" si="397"/>
        <v>187785</v>
      </c>
      <c r="X1936" s="48">
        <f t="shared" si="398"/>
        <v>2632.5</v>
      </c>
      <c r="Y1936" s="48">
        <f t="shared" si="399"/>
        <v>5416.8450000000003</v>
      </c>
      <c r="Z1936" s="48">
        <f t="shared" si="400"/>
        <v>541.68450000000007</v>
      </c>
      <c r="AA1936" s="48">
        <f t="shared" si="401"/>
        <v>5476.4302949999992</v>
      </c>
      <c r="AB1936" s="42">
        <f t="shared" si="402"/>
        <v>553119.45979499992</v>
      </c>
    </row>
    <row r="1937" spans="1:28" x14ac:dyDescent="0.25">
      <c r="A1937" s="41">
        <v>45443</v>
      </c>
      <c r="B1937" s="44" t="str">
        <f t="shared" si="391"/>
        <v>May</v>
      </c>
      <c r="C1937" s="16" t="s">
        <v>3</v>
      </c>
      <c r="D1937" s="16"/>
      <c r="E1937" s="16" t="s">
        <v>73</v>
      </c>
      <c r="F1937" s="16" t="s">
        <v>217</v>
      </c>
      <c r="G1937" s="20" t="str">
        <f>IFERROR(VLOOKUP(F1937,Sheet2!A:F,2,0),"")</f>
        <v>Dollar Rum</v>
      </c>
      <c r="H1937" s="44">
        <f>IFERROR(VLOOKUP(F1937,Sheet2!A:G,7,0),"")</f>
        <v>65</v>
      </c>
      <c r="I1937" s="56">
        <f t="shared" si="403"/>
        <v>3217.5</v>
      </c>
      <c r="J1937" s="17">
        <v>410</v>
      </c>
      <c r="K1937" s="21">
        <v>200</v>
      </c>
      <c r="L1937" s="21">
        <v>200</v>
      </c>
      <c r="M1937" s="21">
        <v>150</v>
      </c>
      <c r="N1937" s="19">
        <f t="shared" si="392"/>
        <v>550</v>
      </c>
      <c r="O1937" s="20">
        <v>1</v>
      </c>
      <c r="P1937" s="20">
        <f>IFERROR(VLOOKUP(F1937,Sheet2!$A:$F,4,0),"")</f>
        <v>1161.27</v>
      </c>
      <c r="Q1937" s="20">
        <f>IFERROR(VLOOKUP(F1937,Sheet2!$A:$F,5,0),"")</f>
        <v>1190.1300000000001</v>
      </c>
      <c r="R1937" s="20">
        <f>IFERROR(VLOOKUP(F1937,Sheet2!$A:$F,6,0),"")</f>
        <v>1272.08</v>
      </c>
      <c r="S1937" s="48">
        <f t="shared" si="393"/>
        <v>232254</v>
      </c>
      <c r="T1937" s="48">
        <f t="shared" si="394"/>
        <v>238026.00000000003</v>
      </c>
      <c r="U1937" s="48">
        <f t="shared" si="395"/>
        <v>190812</v>
      </c>
      <c r="V1937" s="48">
        <f t="shared" si="396"/>
        <v>661092</v>
      </c>
      <c r="W1937" s="48">
        <f t="shared" si="397"/>
        <v>344272.5</v>
      </c>
      <c r="X1937" s="48">
        <f t="shared" si="398"/>
        <v>4826.25</v>
      </c>
      <c r="Y1937" s="48">
        <f t="shared" si="399"/>
        <v>10101.907499999999</v>
      </c>
      <c r="Z1937" s="48">
        <f t="shared" si="400"/>
        <v>1010.19075</v>
      </c>
      <c r="AA1937" s="48">
        <f t="shared" si="401"/>
        <v>10213.0284825</v>
      </c>
      <c r="AB1937" s="42">
        <f t="shared" si="402"/>
        <v>1031515.8767324999</v>
      </c>
    </row>
    <row r="1938" spans="1:28" x14ac:dyDescent="0.25">
      <c r="A1938" s="41">
        <v>45443</v>
      </c>
      <c r="B1938" s="44" t="str">
        <f t="shared" si="391"/>
        <v>May</v>
      </c>
      <c r="C1938" s="16" t="s">
        <v>3</v>
      </c>
      <c r="D1938" s="16"/>
      <c r="E1938" s="16" t="s">
        <v>73</v>
      </c>
      <c r="F1938" s="16" t="s">
        <v>220</v>
      </c>
      <c r="G1938" s="20" t="str">
        <f>IFERROR(VLOOKUP(F1938,Sheet2!A:F,2,0),"")</f>
        <v>Dollar Cinnamon</v>
      </c>
      <c r="H1938" s="44">
        <f>IFERROR(VLOOKUP(F1938,Sheet2!A:G,7,0),"")</f>
        <v>50</v>
      </c>
      <c r="I1938" s="56">
        <f t="shared" si="403"/>
        <v>220.5</v>
      </c>
      <c r="J1938" s="17">
        <v>410</v>
      </c>
      <c r="K1938" s="21">
        <v>17</v>
      </c>
      <c r="L1938" s="21">
        <v>16</v>
      </c>
      <c r="M1938" s="21">
        <v>16</v>
      </c>
      <c r="N1938" s="19">
        <f t="shared" si="392"/>
        <v>49</v>
      </c>
      <c r="O1938" s="20">
        <v>1</v>
      </c>
      <c r="P1938" s="20">
        <f>IFERROR(VLOOKUP(F1938,Sheet2!$A:$F,4,0),"")</f>
        <v>919.43</v>
      </c>
      <c r="Q1938" s="20">
        <f>IFERROR(VLOOKUP(F1938,Sheet2!$A:$F,5,0),"")</f>
        <v>948.3</v>
      </c>
      <c r="R1938" s="20">
        <f>IFERROR(VLOOKUP(F1938,Sheet2!$A:$F,6,0),"")</f>
        <v>1030.25</v>
      </c>
      <c r="S1938" s="48">
        <f t="shared" si="393"/>
        <v>15630.31</v>
      </c>
      <c r="T1938" s="48">
        <f t="shared" si="394"/>
        <v>15172.8</v>
      </c>
      <c r="U1938" s="48">
        <f t="shared" si="395"/>
        <v>16484</v>
      </c>
      <c r="V1938" s="48">
        <f t="shared" si="396"/>
        <v>47287.11</v>
      </c>
      <c r="W1938" s="48">
        <f t="shared" si="397"/>
        <v>23593.5</v>
      </c>
      <c r="X1938" s="48">
        <f t="shared" si="398"/>
        <v>330.75</v>
      </c>
      <c r="Y1938" s="48">
        <f t="shared" si="399"/>
        <v>712.11360000000002</v>
      </c>
      <c r="Z1938" s="48">
        <f t="shared" si="400"/>
        <v>71.211359999999999</v>
      </c>
      <c r="AA1938" s="48">
        <f t="shared" si="401"/>
        <v>719.94684959999995</v>
      </c>
      <c r="AB1938" s="42">
        <f t="shared" si="402"/>
        <v>72714.631809600003</v>
      </c>
    </row>
    <row r="1939" spans="1:28" x14ac:dyDescent="0.25">
      <c r="A1939" s="41">
        <v>45443</v>
      </c>
      <c r="B1939" s="44" t="str">
        <f t="shared" si="391"/>
        <v>May</v>
      </c>
      <c r="C1939" s="16" t="s">
        <v>3</v>
      </c>
      <c r="D1939" s="16"/>
      <c r="E1939" s="16" t="s">
        <v>142</v>
      </c>
      <c r="F1939" s="16" t="s">
        <v>217</v>
      </c>
      <c r="G1939" s="20" t="str">
        <f>IFERROR(VLOOKUP(F1939,Sheet2!A:F,2,0),"")</f>
        <v>Dollar Rum</v>
      </c>
      <c r="H1939" s="44">
        <f>IFERROR(VLOOKUP(F1939,Sheet2!A:G,7,0),"")</f>
        <v>65</v>
      </c>
      <c r="I1939" s="56">
        <f t="shared" si="403"/>
        <v>1170</v>
      </c>
      <c r="J1939" s="17">
        <v>411</v>
      </c>
      <c r="K1939" s="21">
        <v>0</v>
      </c>
      <c r="L1939" s="21">
        <v>100</v>
      </c>
      <c r="M1939" s="21">
        <v>100</v>
      </c>
      <c r="N1939" s="19">
        <f t="shared" si="392"/>
        <v>200</v>
      </c>
      <c r="O1939" s="20">
        <v>1</v>
      </c>
      <c r="P1939" s="20">
        <f>IFERROR(VLOOKUP(F1939,Sheet2!$A:$F,4,0),"")</f>
        <v>1161.27</v>
      </c>
      <c r="Q1939" s="20">
        <f>IFERROR(VLOOKUP(F1939,Sheet2!$A:$F,5,0),"")</f>
        <v>1190.1300000000001</v>
      </c>
      <c r="R1939" s="20">
        <f>IFERROR(VLOOKUP(F1939,Sheet2!$A:$F,6,0),"")</f>
        <v>1272.08</v>
      </c>
      <c r="S1939" s="48">
        <f t="shared" si="393"/>
        <v>0</v>
      </c>
      <c r="T1939" s="48">
        <f t="shared" si="394"/>
        <v>119013.00000000001</v>
      </c>
      <c r="U1939" s="48">
        <f t="shared" si="395"/>
        <v>127208</v>
      </c>
      <c r="V1939" s="48">
        <f t="shared" si="396"/>
        <v>246221</v>
      </c>
      <c r="W1939" s="48">
        <f t="shared" si="397"/>
        <v>125190</v>
      </c>
      <c r="X1939" s="48">
        <f t="shared" si="398"/>
        <v>1755</v>
      </c>
      <c r="Y1939" s="48">
        <f t="shared" si="399"/>
        <v>3731.66</v>
      </c>
      <c r="Z1939" s="48">
        <f t="shared" si="400"/>
        <v>373.166</v>
      </c>
      <c r="AA1939" s="48">
        <f t="shared" si="401"/>
        <v>3772.7082599999999</v>
      </c>
      <c r="AB1939" s="42">
        <f t="shared" si="402"/>
        <v>381043.53425999999</v>
      </c>
    </row>
    <row r="1940" spans="1:28" x14ac:dyDescent="0.25">
      <c r="A1940" s="41">
        <v>45443</v>
      </c>
      <c r="B1940" s="44" t="str">
        <f t="shared" si="391"/>
        <v>May</v>
      </c>
      <c r="C1940" s="16" t="s">
        <v>3</v>
      </c>
      <c r="D1940" s="16"/>
      <c r="E1940" s="16" t="s">
        <v>142</v>
      </c>
      <c r="F1940" s="16" t="s">
        <v>217</v>
      </c>
      <c r="G1940" s="20" t="str">
        <f>IFERROR(VLOOKUP(F1940,Sheet2!A:F,2,0),"")</f>
        <v>Dollar Rum</v>
      </c>
      <c r="H1940" s="44">
        <f>IFERROR(VLOOKUP(F1940,Sheet2!A:G,7,0),"")</f>
        <v>65</v>
      </c>
      <c r="I1940" s="56">
        <f t="shared" si="403"/>
        <v>1170</v>
      </c>
      <c r="J1940" s="17">
        <v>412</v>
      </c>
      <c r="K1940" s="21">
        <v>0</v>
      </c>
      <c r="L1940" s="21">
        <v>50</v>
      </c>
      <c r="M1940" s="21">
        <v>150</v>
      </c>
      <c r="N1940" s="19">
        <f t="shared" si="392"/>
        <v>200</v>
      </c>
      <c r="O1940" s="20">
        <v>1</v>
      </c>
      <c r="P1940" s="20">
        <f>IFERROR(VLOOKUP(F1940,Sheet2!$A:$F,4,0),"")</f>
        <v>1161.27</v>
      </c>
      <c r="Q1940" s="20">
        <f>IFERROR(VLOOKUP(F1940,Sheet2!$A:$F,5,0),"")</f>
        <v>1190.1300000000001</v>
      </c>
      <c r="R1940" s="20">
        <f>IFERROR(VLOOKUP(F1940,Sheet2!$A:$F,6,0),"")</f>
        <v>1272.08</v>
      </c>
      <c r="S1940" s="48">
        <f t="shared" si="393"/>
        <v>0</v>
      </c>
      <c r="T1940" s="48">
        <f t="shared" si="394"/>
        <v>59506.500000000007</v>
      </c>
      <c r="U1940" s="48">
        <f t="shared" si="395"/>
        <v>190812</v>
      </c>
      <c r="V1940" s="48">
        <f t="shared" si="396"/>
        <v>250318.5</v>
      </c>
      <c r="W1940" s="48">
        <f t="shared" si="397"/>
        <v>125190</v>
      </c>
      <c r="X1940" s="48">
        <f t="shared" si="398"/>
        <v>1755</v>
      </c>
      <c r="Y1940" s="48">
        <f t="shared" si="399"/>
        <v>3772.6350000000002</v>
      </c>
      <c r="Z1940" s="48">
        <f t="shared" si="400"/>
        <v>377.26350000000002</v>
      </c>
      <c r="AA1940" s="48">
        <f t="shared" si="401"/>
        <v>3814.1339850000004</v>
      </c>
      <c r="AB1940" s="42">
        <f t="shared" si="402"/>
        <v>385227.53248500003</v>
      </c>
    </row>
    <row r="1941" spans="1:28" x14ac:dyDescent="0.25">
      <c r="A1941" s="41">
        <v>45443</v>
      </c>
      <c r="B1941" s="44" t="str">
        <f t="shared" si="391"/>
        <v>May</v>
      </c>
      <c r="C1941" s="16" t="s">
        <v>3</v>
      </c>
      <c r="D1941" s="16"/>
      <c r="E1941" s="16" t="s">
        <v>142</v>
      </c>
      <c r="F1941" s="16" t="s">
        <v>217</v>
      </c>
      <c r="G1941" s="20" t="str">
        <f>IFERROR(VLOOKUP(F1941,Sheet2!A:F,2,0),"")</f>
        <v>Dollar Rum</v>
      </c>
      <c r="H1941" s="44">
        <f>IFERROR(VLOOKUP(F1941,Sheet2!A:G,7,0),"")</f>
        <v>65</v>
      </c>
      <c r="I1941" s="56">
        <f t="shared" si="403"/>
        <v>1170</v>
      </c>
      <c r="J1941" s="17">
        <v>413</v>
      </c>
      <c r="K1941" s="21">
        <v>0</v>
      </c>
      <c r="L1941" s="21">
        <v>50</v>
      </c>
      <c r="M1941" s="21">
        <v>150</v>
      </c>
      <c r="N1941" s="19">
        <f t="shared" si="392"/>
        <v>200</v>
      </c>
      <c r="O1941" s="20">
        <v>1</v>
      </c>
      <c r="P1941" s="20">
        <f>IFERROR(VLOOKUP(F1941,Sheet2!$A:$F,4,0),"")</f>
        <v>1161.27</v>
      </c>
      <c r="Q1941" s="20">
        <f>IFERROR(VLOOKUP(F1941,Sheet2!$A:$F,5,0),"")</f>
        <v>1190.1300000000001</v>
      </c>
      <c r="R1941" s="20">
        <f>IFERROR(VLOOKUP(F1941,Sheet2!$A:$F,6,0),"")</f>
        <v>1272.08</v>
      </c>
      <c r="S1941" s="48">
        <f t="shared" si="393"/>
        <v>0</v>
      </c>
      <c r="T1941" s="48">
        <f t="shared" si="394"/>
        <v>59506.500000000007</v>
      </c>
      <c r="U1941" s="48">
        <f t="shared" si="395"/>
        <v>190812</v>
      </c>
      <c r="V1941" s="48">
        <f t="shared" si="396"/>
        <v>250318.5</v>
      </c>
      <c r="W1941" s="48">
        <f t="shared" si="397"/>
        <v>125190</v>
      </c>
      <c r="X1941" s="48">
        <f t="shared" si="398"/>
        <v>1755</v>
      </c>
      <c r="Y1941" s="48">
        <f t="shared" si="399"/>
        <v>3772.6350000000002</v>
      </c>
      <c r="Z1941" s="48">
        <f t="shared" si="400"/>
        <v>377.26350000000002</v>
      </c>
      <c r="AA1941" s="48">
        <f t="shared" si="401"/>
        <v>3814.1339850000004</v>
      </c>
      <c r="AB1941" s="42">
        <f t="shared" si="402"/>
        <v>385227.53248500003</v>
      </c>
    </row>
    <row r="1942" spans="1:28" x14ac:dyDescent="0.25">
      <c r="A1942" s="41">
        <v>45443</v>
      </c>
      <c r="B1942" s="44" t="str">
        <f t="shared" si="391"/>
        <v>May</v>
      </c>
      <c r="C1942" s="16" t="s">
        <v>3</v>
      </c>
      <c r="D1942" s="16"/>
      <c r="E1942" s="16" t="s">
        <v>21</v>
      </c>
      <c r="F1942" s="16" t="s">
        <v>217</v>
      </c>
      <c r="G1942" s="20" t="str">
        <f>IFERROR(VLOOKUP(F1942,Sheet2!A:F,2,0),"")</f>
        <v>Dollar Rum</v>
      </c>
      <c r="H1942" s="44">
        <f>IFERROR(VLOOKUP(F1942,Sheet2!A:G,7,0),"")</f>
        <v>65</v>
      </c>
      <c r="I1942" s="56">
        <f t="shared" si="403"/>
        <v>1170</v>
      </c>
      <c r="J1942" s="17">
        <v>414</v>
      </c>
      <c r="K1942" s="21">
        <v>200</v>
      </c>
      <c r="L1942" s="21">
        <v>0</v>
      </c>
      <c r="M1942" s="21">
        <v>0</v>
      </c>
      <c r="N1942" s="19">
        <f t="shared" si="392"/>
        <v>200</v>
      </c>
      <c r="O1942" s="20">
        <v>1</v>
      </c>
      <c r="P1942" s="20">
        <f>IFERROR(VLOOKUP(F1942,Sheet2!$A:$F,4,0),"")</f>
        <v>1161.27</v>
      </c>
      <c r="Q1942" s="20">
        <f>IFERROR(VLOOKUP(F1942,Sheet2!$A:$F,5,0),"")</f>
        <v>1190.1300000000001</v>
      </c>
      <c r="R1942" s="20">
        <f>IFERROR(VLOOKUP(F1942,Sheet2!$A:$F,6,0),"")</f>
        <v>1272.08</v>
      </c>
      <c r="S1942" s="48">
        <f t="shared" si="393"/>
        <v>232254</v>
      </c>
      <c r="T1942" s="48">
        <f t="shared" si="394"/>
        <v>0</v>
      </c>
      <c r="U1942" s="48">
        <f t="shared" si="395"/>
        <v>0</v>
      </c>
      <c r="V1942" s="48">
        <f t="shared" si="396"/>
        <v>232254</v>
      </c>
      <c r="W1942" s="48">
        <f t="shared" si="397"/>
        <v>125190</v>
      </c>
      <c r="X1942" s="48">
        <f t="shared" si="398"/>
        <v>1755</v>
      </c>
      <c r="Y1942" s="48">
        <f t="shared" si="399"/>
        <v>3591.9900000000002</v>
      </c>
      <c r="Z1942" s="48">
        <f t="shared" si="400"/>
        <v>359.19900000000007</v>
      </c>
      <c r="AA1942" s="48">
        <f t="shared" si="401"/>
        <v>3631.50189</v>
      </c>
      <c r="AB1942" s="42">
        <f t="shared" si="402"/>
        <v>366781.69089000003</v>
      </c>
    </row>
    <row r="1943" spans="1:28" x14ac:dyDescent="0.25">
      <c r="A1943" s="41">
        <v>45443</v>
      </c>
      <c r="B1943" s="44" t="str">
        <f t="shared" si="391"/>
        <v>May</v>
      </c>
      <c r="C1943" s="16" t="s">
        <v>3</v>
      </c>
      <c r="D1943" s="16"/>
      <c r="E1943" s="16" t="s">
        <v>21</v>
      </c>
      <c r="F1943" s="16" t="s">
        <v>217</v>
      </c>
      <c r="G1943" s="20" t="str">
        <f>IFERROR(VLOOKUP(F1943,Sheet2!A:F,2,0),"")</f>
        <v>Dollar Rum</v>
      </c>
      <c r="H1943" s="44">
        <f>IFERROR(VLOOKUP(F1943,Sheet2!A:G,7,0),"")</f>
        <v>65</v>
      </c>
      <c r="I1943" s="56">
        <f t="shared" si="403"/>
        <v>1170</v>
      </c>
      <c r="J1943" s="17">
        <v>415</v>
      </c>
      <c r="K1943" s="21">
        <v>170</v>
      </c>
      <c r="L1943" s="21">
        <v>30</v>
      </c>
      <c r="M1943" s="21">
        <v>0</v>
      </c>
      <c r="N1943" s="19">
        <f t="shared" si="392"/>
        <v>200</v>
      </c>
      <c r="O1943" s="20">
        <v>1</v>
      </c>
      <c r="P1943" s="20">
        <f>IFERROR(VLOOKUP(F1943,Sheet2!$A:$F,4,0),"")</f>
        <v>1161.27</v>
      </c>
      <c r="Q1943" s="20">
        <f>IFERROR(VLOOKUP(F1943,Sheet2!$A:$F,5,0),"")</f>
        <v>1190.1300000000001</v>
      </c>
      <c r="R1943" s="20">
        <f>IFERROR(VLOOKUP(F1943,Sheet2!$A:$F,6,0),"")</f>
        <v>1272.08</v>
      </c>
      <c r="S1943" s="48">
        <f t="shared" si="393"/>
        <v>197415.9</v>
      </c>
      <c r="T1943" s="48">
        <f t="shared" si="394"/>
        <v>35703.9</v>
      </c>
      <c r="U1943" s="48">
        <f t="shared" si="395"/>
        <v>0</v>
      </c>
      <c r="V1943" s="48">
        <f t="shared" si="396"/>
        <v>233119.8</v>
      </c>
      <c r="W1943" s="48">
        <f t="shared" si="397"/>
        <v>125190</v>
      </c>
      <c r="X1943" s="48">
        <f t="shared" si="398"/>
        <v>1755</v>
      </c>
      <c r="Y1943" s="48">
        <f t="shared" si="399"/>
        <v>3600.6480000000001</v>
      </c>
      <c r="Z1943" s="48">
        <f t="shared" si="400"/>
        <v>360.06480000000005</v>
      </c>
      <c r="AA1943" s="48">
        <f t="shared" si="401"/>
        <v>3640.2551279999998</v>
      </c>
      <c r="AB1943" s="42">
        <f t="shared" si="402"/>
        <v>367665.76792799996</v>
      </c>
    </row>
    <row r="1944" spans="1:28" x14ac:dyDescent="0.25">
      <c r="A1944" s="41">
        <v>45443</v>
      </c>
      <c r="B1944" s="44" t="str">
        <f t="shared" si="391"/>
        <v>May</v>
      </c>
      <c r="C1944" s="16" t="s">
        <v>3</v>
      </c>
      <c r="D1944" s="16"/>
      <c r="E1944" s="16" t="s">
        <v>21</v>
      </c>
      <c r="F1944" s="16" t="s">
        <v>217</v>
      </c>
      <c r="G1944" s="20" t="str">
        <f>IFERROR(VLOOKUP(F1944,Sheet2!A:F,2,0),"")</f>
        <v>Dollar Rum</v>
      </c>
      <c r="H1944" s="44">
        <f>IFERROR(VLOOKUP(F1944,Sheet2!A:G,7,0),"")</f>
        <v>65</v>
      </c>
      <c r="I1944" s="56">
        <f t="shared" si="403"/>
        <v>988.65</v>
      </c>
      <c r="J1944" s="17">
        <v>416</v>
      </c>
      <c r="K1944" s="21">
        <v>140</v>
      </c>
      <c r="L1944" s="21">
        <v>10</v>
      </c>
      <c r="M1944" s="21">
        <v>19</v>
      </c>
      <c r="N1944" s="19">
        <f t="shared" si="392"/>
        <v>169</v>
      </c>
      <c r="O1944" s="20">
        <v>1</v>
      </c>
      <c r="P1944" s="20">
        <f>IFERROR(VLOOKUP(F1944,Sheet2!$A:$F,4,0),"")</f>
        <v>1161.27</v>
      </c>
      <c r="Q1944" s="20">
        <f>IFERROR(VLOOKUP(F1944,Sheet2!$A:$F,5,0),"")</f>
        <v>1190.1300000000001</v>
      </c>
      <c r="R1944" s="20">
        <f>IFERROR(VLOOKUP(F1944,Sheet2!$A:$F,6,0),"")</f>
        <v>1272.08</v>
      </c>
      <c r="S1944" s="48">
        <f t="shared" si="393"/>
        <v>162577.79999999999</v>
      </c>
      <c r="T1944" s="48">
        <f t="shared" si="394"/>
        <v>11901.300000000001</v>
      </c>
      <c r="U1944" s="48">
        <f t="shared" si="395"/>
        <v>24169.519999999997</v>
      </c>
      <c r="V1944" s="48">
        <f t="shared" si="396"/>
        <v>198648.61999999997</v>
      </c>
      <c r="W1944" s="48">
        <f t="shared" si="397"/>
        <v>105785.55</v>
      </c>
      <c r="X1944" s="48">
        <f t="shared" si="398"/>
        <v>1482.9749999999999</v>
      </c>
      <c r="Y1944" s="48">
        <f t="shared" si="399"/>
        <v>3059.1714499999998</v>
      </c>
      <c r="Z1944" s="48">
        <f t="shared" si="400"/>
        <v>305.917145</v>
      </c>
      <c r="AA1944" s="48">
        <f t="shared" si="401"/>
        <v>3092.8223359500003</v>
      </c>
      <c r="AB1944" s="42">
        <f t="shared" si="402"/>
        <v>312375.05593094998</v>
      </c>
    </row>
    <row r="1945" spans="1:28" x14ac:dyDescent="0.25">
      <c r="A1945" s="41">
        <v>45443</v>
      </c>
      <c r="B1945" s="44" t="str">
        <f t="shared" si="391"/>
        <v>May</v>
      </c>
      <c r="C1945" s="16" t="s">
        <v>3</v>
      </c>
      <c r="D1945" s="16"/>
      <c r="E1945" s="16" t="s">
        <v>21</v>
      </c>
      <c r="F1945" s="16" t="s">
        <v>216</v>
      </c>
      <c r="G1945" s="20" t="str">
        <f>IFERROR(VLOOKUP(F1945,Sheet2!A:F,2,0),"")</f>
        <v>Jugni Saunfi</v>
      </c>
      <c r="H1945" s="44">
        <f>IFERROR(VLOOKUP(F1945,Sheet2!A:G,7,0),"")</f>
        <v>50</v>
      </c>
      <c r="I1945" s="56">
        <f t="shared" si="403"/>
        <v>0.747</v>
      </c>
      <c r="J1945" s="17">
        <v>416</v>
      </c>
      <c r="K1945" s="21">
        <v>0.16600000000000001</v>
      </c>
      <c r="L1945" s="21">
        <v>0</v>
      </c>
      <c r="M1945" s="21">
        <v>0</v>
      </c>
      <c r="N1945" s="19">
        <f t="shared" si="392"/>
        <v>0.16600000000000001</v>
      </c>
      <c r="O1945" s="20">
        <v>1</v>
      </c>
      <c r="P1945" s="20">
        <f>IFERROR(VLOOKUP(F1945,Sheet2!$A:$F,4,0),"")</f>
        <v>919.43</v>
      </c>
      <c r="Q1945" s="20">
        <f>IFERROR(VLOOKUP(F1945,Sheet2!$A:$F,5,0),"")</f>
        <v>948.3</v>
      </c>
      <c r="R1945" s="20">
        <f>IFERROR(VLOOKUP(F1945,Sheet2!$A:$F,6,0),"")</f>
        <v>1030.25</v>
      </c>
      <c r="S1945" s="48">
        <f t="shared" si="393"/>
        <v>152.62538000000001</v>
      </c>
      <c r="T1945" s="48">
        <f t="shared" si="394"/>
        <v>0</v>
      </c>
      <c r="U1945" s="48">
        <f t="shared" si="395"/>
        <v>0</v>
      </c>
      <c r="V1945" s="48">
        <f t="shared" si="396"/>
        <v>152.62538000000001</v>
      </c>
      <c r="W1945" s="48">
        <f t="shared" si="397"/>
        <v>79.929000000000002</v>
      </c>
      <c r="X1945" s="48">
        <f t="shared" si="398"/>
        <v>1.1205000000000001</v>
      </c>
      <c r="Y1945" s="48">
        <f t="shared" si="399"/>
        <v>2.3367488000000001</v>
      </c>
      <c r="Z1945" s="48">
        <f t="shared" si="400"/>
        <v>0.23367488000000003</v>
      </c>
      <c r="AA1945" s="48">
        <f t="shared" si="401"/>
        <v>2.3624530368000003</v>
      </c>
      <c r="AB1945" s="42">
        <f t="shared" si="402"/>
        <v>238.6077567168</v>
      </c>
    </row>
    <row r="1946" spans="1:28" x14ac:dyDescent="0.25">
      <c r="A1946" s="41">
        <v>45443</v>
      </c>
      <c r="B1946" s="44" t="str">
        <f t="shared" si="391"/>
        <v>May</v>
      </c>
      <c r="C1946" s="16" t="s">
        <v>3</v>
      </c>
      <c r="D1946" s="16"/>
      <c r="E1946" s="16" t="s">
        <v>41</v>
      </c>
      <c r="F1946" s="16" t="s">
        <v>216</v>
      </c>
      <c r="G1946" s="20" t="str">
        <f>IFERROR(VLOOKUP(F1946,Sheet2!A:F,2,0),"")</f>
        <v>Jugni Saunfi</v>
      </c>
      <c r="H1946" s="44">
        <f>IFERROR(VLOOKUP(F1946,Sheet2!A:G,7,0),"")</f>
        <v>50</v>
      </c>
      <c r="I1946" s="56">
        <f t="shared" si="403"/>
        <v>1350</v>
      </c>
      <c r="J1946" s="17">
        <v>417</v>
      </c>
      <c r="K1946" s="21">
        <v>300</v>
      </c>
      <c r="L1946" s="21">
        <v>0</v>
      </c>
      <c r="M1946" s="21">
        <v>0</v>
      </c>
      <c r="N1946" s="19">
        <f t="shared" si="392"/>
        <v>300</v>
      </c>
      <c r="O1946" s="20">
        <v>1</v>
      </c>
      <c r="P1946" s="20">
        <f>IFERROR(VLOOKUP(F1946,Sheet2!$A:$F,4,0),"")</f>
        <v>919.43</v>
      </c>
      <c r="Q1946" s="20">
        <f>IFERROR(VLOOKUP(F1946,Sheet2!$A:$F,5,0),"")</f>
        <v>948.3</v>
      </c>
      <c r="R1946" s="20">
        <f>IFERROR(VLOOKUP(F1946,Sheet2!$A:$F,6,0),"")</f>
        <v>1030.25</v>
      </c>
      <c r="S1946" s="48">
        <f t="shared" si="393"/>
        <v>275829</v>
      </c>
      <c r="T1946" s="48">
        <f t="shared" si="394"/>
        <v>0</v>
      </c>
      <c r="U1946" s="48">
        <f t="shared" si="395"/>
        <v>0</v>
      </c>
      <c r="V1946" s="48">
        <f t="shared" si="396"/>
        <v>275829</v>
      </c>
      <c r="W1946" s="48">
        <f t="shared" si="397"/>
        <v>144450</v>
      </c>
      <c r="X1946" s="48">
        <f t="shared" si="398"/>
        <v>2025</v>
      </c>
      <c r="Y1946" s="48">
        <f t="shared" si="399"/>
        <v>4223.04</v>
      </c>
      <c r="Z1946" s="48">
        <f t="shared" si="400"/>
        <v>422.30400000000003</v>
      </c>
      <c r="AA1946" s="48">
        <f t="shared" si="401"/>
        <v>4269.4934400000002</v>
      </c>
      <c r="AB1946" s="42">
        <f t="shared" si="402"/>
        <v>431218.83743999997</v>
      </c>
    </row>
    <row r="1947" spans="1:28" x14ac:dyDescent="0.25">
      <c r="A1947" s="41">
        <v>45443</v>
      </c>
      <c r="B1947" s="44" t="str">
        <f t="shared" si="391"/>
        <v>May</v>
      </c>
      <c r="C1947" s="16" t="s">
        <v>3</v>
      </c>
      <c r="D1947" s="16"/>
      <c r="E1947" s="16" t="s">
        <v>41</v>
      </c>
      <c r="F1947" s="16" t="s">
        <v>221</v>
      </c>
      <c r="G1947" s="20" t="str">
        <f>IFERROR(VLOOKUP(F1947,Sheet2!A:F,2,0),"")</f>
        <v>Jugni Apple Vodka</v>
      </c>
      <c r="H1947" s="44">
        <f>IFERROR(VLOOKUP(F1947,Sheet2!A:G,7,0),"")</f>
        <v>50</v>
      </c>
      <c r="I1947" s="56">
        <f t="shared" si="403"/>
        <v>765</v>
      </c>
      <c r="J1947" s="17">
        <v>418</v>
      </c>
      <c r="K1947" s="21">
        <v>70</v>
      </c>
      <c r="L1947" s="21">
        <v>70</v>
      </c>
      <c r="M1947" s="21">
        <v>30</v>
      </c>
      <c r="N1947" s="19">
        <f t="shared" si="392"/>
        <v>170</v>
      </c>
      <c r="O1947" s="20">
        <v>1</v>
      </c>
      <c r="P1947" s="20">
        <f>IFERROR(VLOOKUP(F1947,Sheet2!$A:$F,4,0),"")</f>
        <v>919.43</v>
      </c>
      <c r="Q1947" s="20">
        <f>IFERROR(VLOOKUP(F1947,Sheet2!$A:$F,5,0),"")</f>
        <v>948.3</v>
      </c>
      <c r="R1947" s="20">
        <f>IFERROR(VLOOKUP(F1947,Sheet2!$A:$F,6,0),"")</f>
        <v>1030.25</v>
      </c>
      <c r="S1947" s="48">
        <f t="shared" si="393"/>
        <v>64360.1</v>
      </c>
      <c r="T1947" s="48">
        <f t="shared" si="394"/>
        <v>66381</v>
      </c>
      <c r="U1947" s="48">
        <f t="shared" si="395"/>
        <v>30907.5</v>
      </c>
      <c r="V1947" s="48">
        <f t="shared" si="396"/>
        <v>161648.6</v>
      </c>
      <c r="W1947" s="48">
        <f t="shared" si="397"/>
        <v>81855</v>
      </c>
      <c r="X1947" s="48">
        <f t="shared" si="398"/>
        <v>1147.5</v>
      </c>
      <c r="Y1947" s="48">
        <f t="shared" si="399"/>
        <v>2446.511</v>
      </c>
      <c r="Z1947" s="48">
        <f t="shared" si="400"/>
        <v>244.65110000000001</v>
      </c>
      <c r="AA1947" s="48">
        <f t="shared" si="401"/>
        <v>2473.4226210000002</v>
      </c>
      <c r="AB1947" s="42">
        <f t="shared" si="402"/>
        <v>249815.684721</v>
      </c>
    </row>
    <row r="1948" spans="1:28" x14ac:dyDescent="0.25">
      <c r="A1948" s="41">
        <v>45443</v>
      </c>
      <c r="B1948" s="44" t="str">
        <f t="shared" si="391"/>
        <v>May</v>
      </c>
      <c r="C1948" s="16" t="s">
        <v>3</v>
      </c>
      <c r="D1948" s="16"/>
      <c r="E1948" s="16" t="s">
        <v>41</v>
      </c>
      <c r="F1948" s="16" t="s">
        <v>220</v>
      </c>
      <c r="G1948" s="20" t="str">
        <f>IFERROR(VLOOKUP(F1948,Sheet2!A:F,2,0),"")</f>
        <v>Dollar Cinnamon</v>
      </c>
      <c r="H1948" s="44">
        <f>IFERROR(VLOOKUP(F1948,Sheet2!A:G,7,0),"")</f>
        <v>50</v>
      </c>
      <c r="I1948" s="56">
        <f t="shared" si="403"/>
        <v>1035</v>
      </c>
      <c r="J1948" s="17">
        <v>418</v>
      </c>
      <c r="K1948" s="21">
        <v>200</v>
      </c>
      <c r="L1948" s="21">
        <v>20</v>
      </c>
      <c r="M1948" s="21">
        <v>10</v>
      </c>
      <c r="N1948" s="19">
        <f t="shared" si="392"/>
        <v>230</v>
      </c>
      <c r="O1948" s="20">
        <v>1</v>
      </c>
      <c r="P1948" s="20">
        <f>IFERROR(VLOOKUP(F1948,Sheet2!$A:$F,4,0),"")</f>
        <v>919.43</v>
      </c>
      <c r="Q1948" s="20">
        <f>IFERROR(VLOOKUP(F1948,Sheet2!$A:$F,5,0),"")</f>
        <v>948.3</v>
      </c>
      <c r="R1948" s="20">
        <f>IFERROR(VLOOKUP(F1948,Sheet2!$A:$F,6,0),"")</f>
        <v>1030.25</v>
      </c>
      <c r="S1948" s="48">
        <f t="shared" si="393"/>
        <v>183886</v>
      </c>
      <c r="T1948" s="48">
        <f t="shared" si="394"/>
        <v>18966</v>
      </c>
      <c r="U1948" s="48">
        <f t="shared" si="395"/>
        <v>10302.5</v>
      </c>
      <c r="V1948" s="48">
        <f t="shared" si="396"/>
        <v>213154.5</v>
      </c>
      <c r="W1948" s="48">
        <f t="shared" si="397"/>
        <v>110745</v>
      </c>
      <c r="X1948" s="48">
        <f t="shared" si="398"/>
        <v>1552.5</v>
      </c>
      <c r="Y1948" s="48">
        <f t="shared" si="399"/>
        <v>3254.52</v>
      </c>
      <c r="Z1948" s="48">
        <f t="shared" si="400"/>
        <v>325.452</v>
      </c>
      <c r="AA1948" s="48">
        <f t="shared" si="401"/>
        <v>3290.31972</v>
      </c>
      <c r="AB1948" s="42">
        <f t="shared" si="402"/>
        <v>332322.29172000004</v>
      </c>
    </row>
    <row r="1949" spans="1:28" x14ac:dyDescent="0.25">
      <c r="A1949" s="41">
        <v>45443</v>
      </c>
      <c r="B1949" s="44" t="str">
        <f t="shared" si="391"/>
        <v>May</v>
      </c>
      <c r="C1949" s="16" t="s">
        <v>3</v>
      </c>
      <c r="D1949" s="16"/>
      <c r="E1949" s="16" t="s">
        <v>72</v>
      </c>
      <c r="F1949" s="16" t="s">
        <v>217</v>
      </c>
      <c r="G1949" s="20" t="str">
        <f>IFERROR(VLOOKUP(F1949,Sheet2!A:F,2,0),"")</f>
        <v>Dollar Rum</v>
      </c>
      <c r="H1949" s="44">
        <f>IFERROR(VLOOKUP(F1949,Sheet2!A:G,7,0),"")</f>
        <v>65</v>
      </c>
      <c r="I1949" s="56">
        <f t="shared" si="403"/>
        <v>1053</v>
      </c>
      <c r="J1949" s="17">
        <v>419</v>
      </c>
      <c r="K1949" s="21">
        <v>80</v>
      </c>
      <c r="L1949" s="21">
        <v>50</v>
      </c>
      <c r="M1949" s="21">
        <v>50</v>
      </c>
      <c r="N1949" s="19">
        <f t="shared" si="392"/>
        <v>180</v>
      </c>
      <c r="O1949" s="20">
        <v>1</v>
      </c>
      <c r="P1949" s="20">
        <f>IFERROR(VLOOKUP(F1949,Sheet2!$A:$F,4,0),"")</f>
        <v>1161.27</v>
      </c>
      <c r="Q1949" s="20">
        <f>IFERROR(VLOOKUP(F1949,Sheet2!$A:$F,5,0),"")</f>
        <v>1190.1300000000001</v>
      </c>
      <c r="R1949" s="20">
        <f>IFERROR(VLOOKUP(F1949,Sheet2!$A:$F,6,0),"")</f>
        <v>1272.08</v>
      </c>
      <c r="S1949" s="48">
        <f t="shared" si="393"/>
        <v>92901.6</v>
      </c>
      <c r="T1949" s="48">
        <f t="shared" si="394"/>
        <v>59506.500000000007</v>
      </c>
      <c r="U1949" s="48">
        <f t="shared" si="395"/>
        <v>63604</v>
      </c>
      <c r="V1949" s="48">
        <f t="shared" si="396"/>
        <v>216012.1</v>
      </c>
      <c r="W1949" s="48">
        <f t="shared" si="397"/>
        <v>112671</v>
      </c>
      <c r="X1949" s="48">
        <f t="shared" si="398"/>
        <v>1579.5</v>
      </c>
      <c r="Y1949" s="48">
        <f t="shared" si="399"/>
        <v>3302.6259999999997</v>
      </c>
      <c r="Z1949" s="48">
        <f t="shared" si="400"/>
        <v>330.26260000000002</v>
      </c>
      <c r="AA1949" s="48">
        <f t="shared" si="401"/>
        <v>3338.954886</v>
      </c>
      <c r="AB1949" s="42">
        <f t="shared" si="402"/>
        <v>337234.443486</v>
      </c>
    </row>
    <row r="1950" spans="1:28" x14ac:dyDescent="0.25">
      <c r="A1950" s="41">
        <v>45443</v>
      </c>
      <c r="B1950" s="44" t="str">
        <f t="shared" si="391"/>
        <v>May</v>
      </c>
      <c r="C1950" s="16" t="s">
        <v>3</v>
      </c>
      <c r="D1950" s="16"/>
      <c r="E1950" s="16" t="s">
        <v>72</v>
      </c>
      <c r="F1950" s="16" t="s">
        <v>217</v>
      </c>
      <c r="G1950" s="20" t="str">
        <f>IFERROR(VLOOKUP(F1950,Sheet2!A:F,2,0),"")</f>
        <v>Dollar Rum</v>
      </c>
      <c r="H1950" s="44">
        <f>IFERROR(VLOOKUP(F1950,Sheet2!A:G,7,0),"")</f>
        <v>65</v>
      </c>
      <c r="I1950" s="56">
        <f t="shared" si="403"/>
        <v>877.5</v>
      </c>
      <c r="J1950" s="17">
        <v>420</v>
      </c>
      <c r="K1950" s="21">
        <v>50</v>
      </c>
      <c r="L1950" s="21">
        <v>50</v>
      </c>
      <c r="M1950" s="21">
        <v>50</v>
      </c>
      <c r="N1950" s="19">
        <f t="shared" si="392"/>
        <v>150</v>
      </c>
      <c r="O1950" s="20">
        <v>1</v>
      </c>
      <c r="P1950" s="20">
        <f>IFERROR(VLOOKUP(F1950,Sheet2!$A:$F,4,0),"")</f>
        <v>1161.27</v>
      </c>
      <c r="Q1950" s="20">
        <f>IFERROR(VLOOKUP(F1950,Sheet2!$A:$F,5,0),"")</f>
        <v>1190.1300000000001</v>
      </c>
      <c r="R1950" s="20">
        <f>IFERROR(VLOOKUP(F1950,Sheet2!$A:$F,6,0),"")</f>
        <v>1272.08</v>
      </c>
      <c r="S1950" s="48">
        <f t="shared" si="393"/>
        <v>58063.5</v>
      </c>
      <c r="T1950" s="48">
        <f t="shared" si="394"/>
        <v>59506.500000000007</v>
      </c>
      <c r="U1950" s="48">
        <f t="shared" si="395"/>
        <v>63604</v>
      </c>
      <c r="V1950" s="48">
        <f t="shared" si="396"/>
        <v>181174</v>
      </c>
      <c r="W1950" s="48">
        <f t="shared" si="397"/>
        <v>93892.5</v>
      </c>
      <c r="X1950" s="48">
        <f t="shared" si="398"/>
        <v>1316.25</v>
      </c>
      <c r="Y1950" s="48">
        <f t="shared" si="399"/>
        <v>2763.8274999999999</v>
      </c>
      <c r="Z1950" s="48">
        <f t="shared" si="400"/>
        <v>276.38274999999999</v>
      </c>
      <c r="AA1950" s="48">
        <f t="shared" si="401"/>
        <v>2794.2296025000001</v>
      </c>
      <c r="AB1950" s="42">
        <f t="shared" si="402"/>
        <v>282217.18985249999</v>
      </c>
    </row>
    <row r="1951" spans="1:28" x14ac:dyDescent="0.25">
      <c r="A1951" s="41">
        <v>45443</v>
      </c>
      <c r="B1951" s="44" t="str">
        <f t="shared" si="391"/>
        <v>May</v>
      </c>
      <c r="C1951" s="16" t="s">
        <v>3</v>
      </c>
      <c r="D1951" s="16"/>
      <c r="E1951" s="16" t="s">
        <v>72</v>
      </c>
      <c r="F1951" s="16" t="s">
        <v>220</v>
      </c>
      <c r="G1951" s="20" t="str">
        <f>IFERROR(VLOOKUP(F1951,Sheet2!A:F,2,0),"")</f>
        <v>Dollar Cinnamon</v>
      </c>
      <c r="H1951" s="44">
        <f>IFERROR(VLOOKUP(F1951,Sheet2!A:G,7,0),"")</f>
        <v>50</v>
      </c>
      <c r="I1951" s="56">
        <f t="shared" si="403"/>
        <v>238.5</v>
      </c>
      <c r="J1951" s="17">
        <v>420</v>
      </c>
      <c r="K1951" s="21">
        <v>53</v>
      </c>
      <c r="L1951" s="21">
        <v>0</v>
      </c>
      <c r="M1951" s="21">
        <v>0</v>
      </c>
      <c r="N1951" s="19">
        <f t="shared" si="392"/>
        <v>53</v>
      </c>
      <c r="O1951" s="20">
        <v>1</v>
      </c>
      <c r="P1951" s="20">
        <f>IFERROR(VLOOKUP(F1951,Sheet2!$A:$F,4,0),"")</f>
        <v>919.43</v>
      </c>
      <c r="Q1951" s="20">
        <f>IFERROR(VLOOKUP(F1951,Sheet2!$A:$F,5,0),"")</f>
        <v>948.3</v>
      </c>
      <c r="R1951" s="20">
        <f>IFERROR(VLOOKUP(F1951,Sheet2!$A:$F,6,0),"")</f>
        <v>1030.25</v>
      </c>
      <c r="S1951" s="48">
        <f t="shared" si="393"/>
        <v>48729.79</v>
      </c>
      <c r="T1951" s="48">
        <f t="shared" si="394"/>
        <v>0</v>
      </c>
      <c r="U1951" s="48">
        <f t="shared" si="395"/>
        <v>0</v>
      </c>
      <c r="V1951" s="48">
        <f t="shared" si="396"/>
        <v>48729.79</v>
      </c>
      <c r="W1951" s="48">
        <f t="shared" si="397"/>
        <v>25519.5</v>
      </c>
      <c r="X1951" s="48">
        <f t="shared" si="398"/>
        <v>357.75</v>
      </c>
      <c r="Y1951" s="48">
        <f t="shared" si="399"/>
        <v>746.07040000000006</v>
      </c>
      <c r="Z1951" s="48">
        <f t="shared" si="400"/>
        <v>74.607040000000012</v>
      </c>
      <c r="AA1951" s="48">
        <f t="shared" si="401"/>
        <v>754.27717440000004</v>
      </c>
      <c r="AB1951" s="42">
        <f t="shared" si="402"/>
        <v>76181.994614400013</v>
      </c>
    </row>
    <row r="1952" spans="1:28" x14ac:dyDescent="0.25">
      <c r="A1952" s="41">
        <v>45443</v>
      </c>
      <c r="B1952" s="44" t="str">
        <f t="shared" si="391"/>
        <v>May</v>
      </c>
      <c r="C1952" s="16" t="s">
        <v>3</v>
      </c>
      <c r="D1952" s="16"/>
      <c r="E1952" s="16" t="s">
        <v>75</v>
      </c>
      <c r="F1952" s="16" t="s">
        <v>217</v>
      </c>
      <c r="G1952" s="20" t="str">
        <f>IFERROR(VLOOKUP(F1952,Sheet2!A:F,2,0),"")</f>
        <v>Dollar Rum</v>
      </c>
      <c r="H1952" s="44">
        <f>IFERROR(VLOOKUP(F1952,Sheet2!A:G,7,0),"")</f>
        <v>65</v>
      </c>
      <c r="I1952" s="56">
        <f t="shared" si="403"/>
        <v>3510</v>
      </c>
      <c r="J1952" s="17">
        <v>421</v>
      </c>
      <c r="K1952" s="21">
        <v>200</v>
      </c>
      <c r="L1952" s="21">
        <v>200</v>
      </c>
      <c r="M1952" s="21">
        <v>200</v>
      </c>
      <c r="N1952" s="19">
        <f t="shared" si="392"/>
        <v>600</v>
      </c>
      <c r="O1952" s="20">
        <v>1</v>
      </c>
      <c r="P1952" s="20">
        <f>IFERROR(VLOOKUP(F1952,Sheet2!$A:$F,4,0),"")</f>
        <v>1161.27</v>
      </c>
      <c r="Q1952" s="20">
        <f>IFERROR(VLOOKUP(F1952,Sheet2!$A:$F,5,0),"")</f>
        <v>1190.1300000000001</v>
      </c>
      <c r="R1952" s="20">
        <f>IFERROR(VLOOKUP(F1952,Sheet2!$A:$F,6,0),"")</f>
        <v>1272.08</v>
      </c>
      <c r="S1952" s="48">
        <f t="shared" si="393"/>
        <v>232254</v>
      </c>
      <c r="T1952" s="48">
        <f t="shared" si="394"/>
        <v>238026.00000000003</v>
      </c>
      <c r="U1952" s="48">
        <f t="shared" si="395"/>
        <v>254416</v>
      </c>
      <c r="V1952" s="48">
        <f t="shared" si="396"/>
        <v>724696</v>
      </c>
      <c r="W1952" s="48">
        <f t="shared" si="397"/>
        <v>375570</v>
      </c>
      <c r="X1952" s="48">
        <f t="shared" si="398"/>
        <v>5265</v>
      </c>
      <c r="Y1952" s="48">
        <f t="shared" si="399"/>
        <v>11055.31</v>
      </c>
      <c r="Z1952" s="48">
        <f t="shared" si="400"/>
        <v>1105.5309999999999</v>
      </c>
      <c r="AA1952" s="48">
        <f t="shared" si="401"/>
        <v>11176.91841</v>
      </c>
      <c r="AB1952" s="42">
        <f t="shared" si="402"/>
        <v>1128868.7594099999</v>
      </c>
    </row>
    <row r="1953" spans="1:28" x14ac:dyDescent="0.25">
      <c r="A1953" s="41">
        <v>45443</v>
      </c>
      <c r="B1953" s="44" t="str">
        <f t="shared" si="391"/>
        <v>May</v>
      </c>
      <c r="C1953" s="16" t="s">
        <v>3</v>
      </c>
      <c r="D1953" s="16"/>
      <c r="E1953" s="16" t="s">
        <v>75</v>
      </c>
      <c r="F1953" s="16" t="s">
        <v>217</v>
      </c>
      <c r="G1953" s="20" t="str">
        <f>IFERROR(VLOOKUP(F1953,Sheet2!A:F,2,0),"")</f>
        <v>Dollar Rum</v>
      </c>
      <c r="H1953" s="44">
        <f>IFERROR(VLOOKUP(F1953,Sheet2!A:G,7,0),"")</f>
        <v>65</v>
      </c>
      <c r="I1953" s="56">
        <f t="shared" si="403"/>
        <v>3510</v>
      </c>
      <c r="J1953" s="17">
        <v>422</v>
      </c>
      <c r="K1953" s="21">
        <v>200</v>
      </c>
      <c r="L1953" s="21">
        <v>200</v>
      </c>
      <c r="M1953" s="21">
        <v>200</v>
      </c>
      <c r="N1953" s="19">
        <f t="shared" si="392"/>
        <v>600</v>
      </c>
      <c r="O1953" s="20">
        <v>1</v>
      </c>
      <c r="P1953" s="20">
        <f>IFERROR(VLOOKUP(F1953,Sheet2!$A:$F,4,0),"")</f>
        <v>1161.27</v>
      </c>
      <c r="Q1953" s="20">
        <f>IFERROR(VLOOKUP(F1953,Sheet2!$A:$F,5,0),"")</f>
        <v>1190.1300000000001</v>
      </c>
      <c r="R1953" s="20">
        <f>IFERROR(VLOOKUP(F1953,Sheet2!$A:$F,6,0),"")</f>
        <v>1272.08</v>
      </c>
      <c r="S1953" s="48">
        <f t="shared" si="393"/>
        <v>232254</v>
      </c>
      <c r="T1953" s="48">
        <f t="shared" si="394"/>
        <v>238026.00000000003</v>
      </c>
      <c r="U1953" s="48">
        <f t="shared" si="395"/>
        <v>254416</v>
      </c>
      <c r="V1953" s="48">
        <f t="shared" si="396"/>
        <v>724696</v>
      </c>
      <c r="W1953" s="48">
        <f t="shared" si="397"/>
        <v>375570</v>
      </c>
      <c r="X1953" s="48">
        <f t="shared" si="398"/>
        <v>5265</v>
      </c>
      <c r="Y1953" s="48">
        <f t="shared" si="399"/>
        <v>11055.31</v>
      </c>
      <c r="Z1953" s="48">
        <f t="shared" si="400"/>
        <v>1105.5309999999999</v>
      </c>
      <c r="AA1953" s="48">
        <f t="shared" si="401"/>
        <v>11176.91841</v>
      </c>
      <c r="AB1953" s="42">
        <f t="shared" si="402"/>
        <v>1128868.7594099999</v>
      </c>
    </row>
    <row r="1954" spans="1:28" x14ac:dyDescent="0.25">
      <c r="A1954" s="41">
        <v>45443</v>
      </c>
      <c r="B1954" s="44" t="str">
        <f t="shared" si="391"/>
        <v>May</v>
      </c>
      <c r="C1954" s="16" t="s">
        <v>3</v>
      </c>
      <c r="D1954" s="16"/>
      <c r="E1954" s="16" t="s">
        <v>180</v>
      </c>
      <c r="F1954" s="16" t="s">
        <v>217</v>
      </c>
      <c r="G1954" s="20" t="str">
        <f>IFERROR(VLOOKUP(F1954,Sheet2!A:F,2,0),"")</f>
        <v>Dollar Rum</v>
      </c>
      <c r="H1954" s="44">
        <f>IFERROR(VLOOKUP(F1954,Sheet2!A:G,7,0),"")</f>
        <v>65</v>
      </c>
      <c r="I1954" s="56">
        <f t="shared" si="403"/>
        <v>1755</v>
      </c>
      <c r="J1954" s="17">
        <v>423</v>
      </c>
      <c r="K1954" s="21">
        <v>280</v>
      </c>
      <c r="L1954" s="21">
        <v>10</v>
      </c>
      <c r="M1954" s="21">
        <v>10</v>
      </c>
      <c r="N1954" s="19">
        <f t="shared" si="392"/>
        <v>300</v>
      </c>
      <c r="O1954" s="20">
        <v>1</v>
      </c>
      <c r="P1954" s="20">
        <f>IFERROR(VLOOKUP(F1954,Sheet2!$A:$F,4,0),"")</f>
        <v>1161.27</v>
      </c>
      <c r="Q1954" s="20">
        <f>IFERROR(VLOOKUP(F1954,Sheet2!$A:$F,5,0),"")</f>
        <v>1190.1300000000001</v>
      </c>
      <c r="R1954" s="20">
        <f>IFERROR(VLOOKUP(F1954,Sheet2!$A:$F,6,0),"")</f>
        <v>1272.08</v>
      </c>
      <c r="S1954" s="48">
        <f t="shared" si="393"/>
        <v>325155.59999999998</v>
      </c>
      <c r="T1954" s="48">
        <f t="shared" si="394"/>
        <v>11901.300000000001</v>
      </c>
      <c r="U1954" s="48">
        <f t="shared" si="395"/>
        <v>12720.8</v>
      </c>
      <c r="V1954" s="48">
        <f t="shared" si="396"/>
        <v>349777.69999999995</v>
      </c>
      <c r="W1954" s="48">
        <f t="shared" si="397"/>
        <v>187785</v>
      </c>
      <c r="X1954" s="48">
        <f t="shared" si="398"/>
        <v>2632.5</v>
      </c>
      <c r="Y1954" s="48">
        <f t="shared" si="399"/>
        <v>5401.9519999999993</v>
      </c>
      <c r="Z1954" s="48">
        <f t="shared" si="400"/>
        <v>540.1952</v>
      </c>
      <c r="AA1954" s="48">
        <f t="shared" si="401"/>
        <v>5461.3734719999993</v>
      </c>
      <c r="AB1954" s="42">
        <f t="shared" si="402"/>
        <v>551598.72067199997</v>
      </c>
    </row>
    <row r="1955" spans="1:28" x14ac:dyDescent="0.25">
      <c r="A1955" s="41">
        <v>45443</v>
      </c>
      <c r="B1955" s="44" t="str">
        <f t="shared" si="391"/>
        <v>May</v>
      </c>
      <c r="C1955" s="16" t="s">
        <v>3</v>
      </c>
      <c r="D1955" s="16"/>
      <c r="E1955" s="16" t="s">
        <v>37</v>
      </c>
      <c r="F1955" s="16" t="s">
        <v>217</v>
      </c>
      <c r="G1955" s="20" t="str">
        <f>IFERROR(VLOOKUP(F1955,Sheet2!A:F,2,0),"")</f>
        <v>Dollar Rum</v>
      </c>
      <c r="H1955" s="44">
        <f>IFERROR(VLOOKUP(F1955,Sheet2!A:G,7,0),"")</f>
        <v>65</v>
      </c>
      <c r="I1955" s="56">
        <f t="shared" si="403"/>
        <v>1755</v>
      </c>
      <c r="J1955" s="17">
        <v>424</v>
      </c>
      <c r="K1955" s="21">
        <v>250</v>
      </c>
      <c r="L1955" s="21">
        <v>30</v>
      </c>
      <c r="M1955" s="21">
        <v>20</v>
      </c>
      <c r="N1955" s="19">
        <f t="shared" si="392"/>
        <v>300</v>
      </c>
      <c r="O1955" s="20">
        <v>1</v>
      </c>
      <c r="P1955" s="20">
        <f>IFERROR(VLOOKUP(F1955,Sheet2!$A:$F,4,0),"")</f>
        <v>1161.27</v>
      </c>
      <c r="Q1955" s="20">
        <f>IFERROR(VLOOKUP(F1955,Sheet2!$A:$F,5,0),"")</f>
        <v>1190.1300000000001</v>
      </c>
      <c r="R1955" s="20">
        <f>IFERROR(VLOOKUP(F1955,Sheet2!$A:$F,6,0),"")</f>
        <v>1272.08</v>
      </c>
      <c r="S1955" s="48">
        <f t="shared" si="393"/>
        <v>290317.5</v>
      </c>
      <c r="T1955" s="48">
        <f t="shared" si="394"/>
        <v>35703.9</v>
      </c>
      <c r="U1955" s="48">
        <f t="shared" si="395"/>
        <v>25441.599999999999</v>
      </c>
      <c r="V1955" s="48">
        <f t="shared" si="396"/>
        <v>351463</v>
      </c>
      <c r="W1955" s="48">
        <f t="shared" si="397"/>
        <v>187785</v>
      </c>
      <c r="X1955" s="48">
        <f t="shared" si="398"/>
        <v>2632.5</v>
      </c>
      <c r="Y1955" s="48">
        <f t="shared" si="399"/>
        <v>5418.8050000000003</v>
      </c>
      <c r="Z1955" s="48">
        <f t="shared" si="400"/>
        <v>541.8805000000001</v>
      </c>
      <c r="AA1955" s="48">
        <f t="shared" si="401"/>
        <v>5478.4118550000003</v>
      </c>
      <c r="AB1955" s="42">
        <f t="shared" si="402"/>
        <v>553319.59735499998</v>
      </c>
    </row>
    <row r="1956" spans="1:28" x14ac:dyDescent="0.25">
      <c r="A1956" s="41">
        <v>45443</v>
      </c>
      <c r="B1956" s="44" t="str">
        <f t="shared" si="391"/>
        <v>May</v>
      </c>
      <c r="C1956" s="16" t="s">
        <v>105</v>
      </c>
      <c r="D1956" s="16"/>
      <c r="E1956" s="16" t="s">
        <v>106</v>
      </c>
      <c r="F1956" s="16" t="s">
        <v>213</v>
      </c>
      <c r="G1956" s="20" t="str">
        <f>IFERROR(VLOOKUP(F1956,Sheet2!A:F,2,0),"")</f>
        <v>Malwa</v>
      </c>
      <c r="H1956" s="44">
        <f>IFERROR(VLOOKUP(F1956,Sheet2!A:G,7,0),"")</f>
        <v>50</v>
      </c>
      <c r="I1956" s="56">
        <f t="shared" si="403"/>
        <v>1575</v>
      </c>
      <c r="J1956" s="17">
        <v>85</v>
      </c>
      <c r="K1956" s="21">
        <v>175</v>
      </c>
      <c r="L1956" s="21">
        <v>175</v>
      </c>
      <c r="M1956" s="21">
        <v>0</v>
      </c>
      <c r="N1956" s="19">
        <f t="shared" si="392"/>
        <v>350</v>
      </c>
      <c r="O1956" s="20">
        <v>1</v>
      </c>
      <c r="P1956" s="20">
        <f>IFERROR(VLOOKUP(F1956,Sheet2!$A:$F,4,0),"")</f>
        <v>919.43</v>
      </c>
      <c r="Q1956" s="20">
        <f>IFERROR(VLOOKUP(F1956,Sheet2!$A:$F,5,0),"")</f>
        <v>948.3</v>
      </c>
      <c r="R1956" s="20">
        <f>IFERROR(VLOOKUP(F1956,Sheet2!$A:$F,6,0),"")</f>
        <v>1030.25</v>
      </c>
      <c r="S1956" s="48">
        <f t="shared" si="393"/>
        <v>160900.25</v>
      </c>
      <c r="T1956" s="48">
        <f t="shared" si="394"/>
        <v>165952.5</v>
      </c>
      <c r="U1956" s="48">
        <f t="shared" si="395"/>
        <v>0</v>
      </c>
      <c r="V1956" s="48">
        <f t="shared" si="396"/>
        <v>326852.75</v>
      </c>
      <c r="W1956" s="48">
        <f t="shared" si="397"/>
        <v>168525</v>
      </c>
      <c r="X1956" s="48">
        <f t="shared" si="398"/>
        <v>2362.5</v>
      </c>
      <c r="Y1956" s="48">
        <f t="shared" si="399"/>
        <v>4977.4025000000001</v>
      </c>
      <c r="Z1956" s="48">
        <f t="shared" si="400"/>
        <v>497.74025000000006</v>
      </c>
      <c r="AA1956" s="48">
        <f t="shared" si="401"/>
        <v>5032.1539275000005</v>
      </c>
      <c r="AB1956" s="42">
        <f t="shared" si="402"/>
        <v>508247.54667750001</v>
      </c>
    </row>
    <row r="1957" spans="1:28" x14ac:dyDescent="0.25">
      <c r="A1957" s="41">
        <v>45443</v>
      </c>
      <c r="B1957" s="44" t="str">
        <f t="shared" si="391"/>
        <v>May</v>
      </c>
      <c r="C1957" s="16" t="s">
        <v>105</v>
      </c>
      <c r="D1957" s="16"/>
      <c r="E1957" s="16" t="s">
        <v>106</v>
      </c>
      <c r="F1957" s="16" t="s">
        <v>213</v>
      </c>
      <c r="G1957" s="20" t="str">
        <f>IFERROR(VLOOKUP(F1957,Sheet2!A:F,2,0),"")</f>
        <v>Malwa</v>
      </c>
      <c r="H1957" s="44">
        <f>IFERROR(VLOOKUP(F1957,Sheet2!A:G,7,0),"")</f>
        <v>50</v>
      </c>
      <c r="I1957" s="56">
        <f t="shared" si="403"/>
        <v>1575</v>
      </c>
      <c r="J1957" s="17">
        <v>86</v>
      </c>
      <c r="K1957" s="21">
        <v>175</v>
      </c>
      <c r="L1957" s="21">
        <v>175</v>
      </c>
      <c r="M1957" s="21">
        <v>0</v>
      </c>
      <c r="N1957" s="19">
        <f t="shared" si="392"/>
        <v>350</v>
      </c>
      <c r="O1957" s="20">
        <v>1</v>
      </c>
      <c r="P1957" s="20">
        <f>IFERROR(VLOOKUP(F1957,Sheet2!$A:$F,4,0),"")</f>
        <v>919.43</v>
      </c>
      <c r="Q1957" s="20">
        <f>IFERROR(VLOOKUP(F1957,Sheet2!$A:$F,5,0),"")</f>
        <v>948.3</v>
      </c>
      <c r="R1957" s="20">
        <f>IFERROR(VLOOKUP(F1957,Sheet2!$A:$F,6,0),"")</f>
        <v>1030.25</v>
      </c>
      <c r="S1957" s="48">
        <f t="shared" si="393"/>
        <v>160900.25</v>
      </c>
      <c r="T1957" s="48">
        <f t="shared" si="394"/>
        <v>165952.5</v>
      </c>
      <c r="U1957" s="48">
        <f t="shared" si="395"/>
        <v>0</v>
      </c>
      <c r="V1957" s="48">
        <f t="shared" si="396"/>
        <v>326852.75</v>
      </c>
      <c r="W1957" s="48">
        <f t="shared" si="397"/>
        <v>168525</v>
      </c>
      <c r="X1957" s="48">
        <f t="shared" si="398"/>
        <v>2362.5</v>
      </c>
      <c r="Y1957" s="48">
        <f t="shared" si="399"/>
        <v>4977.4025000000001</v>
      </c>
      <c r="Z1957" s="48">
        <f t="shared" si="400"/>
        <v>497.74025000000006</v>
      </c>
      <c r="AA1957" s="48">
        <f t="shared" si="401"/>
        <v>5032.1539275000005</v>
      </c>
      <c r="AB1957" s="42">
        <f t="shared" si="402"/>
        <v>508247.54667750001</v>
      </c>
    </row>
    <row r="1958" spans="1:28" x14ac:dyDescent="0.25">
      <c r="A1958" s="41">
        <v>45443</v>
      </c>
      <c r="B1958" s="44" t="str">
        <f t="shared" si="391"/>
        <v>May</v>
      </c>
      <c r="C1958" s="16" t="s">
        <v>105</v>
      </c>
      <c r="D1958" s="16"/>
      <c r="E1958" s="16" t="s">
        <v>106</v>
      </c>
      <c r="F1958" s="16" t="s">
        <v>213</v>
      </c>
      <c r="G1958" s="20" t="str">
        <f>IFERROR(VLOOKUP(F1958,Sheet2!A:F,2,0),"")</f>
        <v>Malwa</v>
      </c>
      <c r="H1958" s="44">
        <f>IFERROR(VLOOKUP(F1958,Sheet2!A:G,7,0),"")</f>
        <v>50</v>
      </c>
      <c r="I1958" s="56">
        <f t="shared" si="403"/>
        <v>1575</v>
      </c>
      <c r="J1958" s="17">
        <v>87</v>
      </c>
      <c r="K1958" s="21">
        <v>175</v>
      </c>
      <c r="L1958" s="21">
        <v>175</v>
      </c>
      <c r="M1958" s="21">
        <v>0</v>
      </c>
      <c r="N1958" s="19">
        <f t="shared" si="392"/>
        <v>350</v>
      </c>
      <c r="O1958" s="20">
        <v>1</v>
      </c>
      <c r="P1958" s="20">
        <f>IFERROR(VLOOKUP(F1958,Sheet2!$A:$F,4,0),"")</f>
        <v>919.43</v>
      </c>
      <c r="Q1958" s="20">
        <f>IFERROR(VLOOKUP(F1958,Sheet2!$A:$F,5,0),"")</f>
        <v>948.3</v>
      </c>
      <c r="R1958" s="20">
        <f>IFERROR(VLOOKUP(F1958,Sheet2!$A:$F,6,0),"")</f>
        <v>1030.25</v>
      </c>
      <c r="S1958" s="48">
        <f t="shared" si="393"/>
        <v>160900.25</v>
      </c>
      <c r="T1958" s="48">
        <f t="shared" si="394"/>
        <v>165952.5</v>
      </c>
      <c r="U1958" s="48">
        <f t="shared" si="395"/>
        <v>0</v>
      </c>
      <c r="V1958" s="48">
        <f t="shared" si="396"/>
        <v>326852.75</v>
      </c>
      <c r="W1958" s="48">
        <f t="shared" si="397"/>
        <v>168525</v>
      </c>
      <c r="X1958" s="48">
        <f t="shared" si="398"/>
        <v>2362.5</v>
      </c>
      <c r="Y1958" s="48">
        <f t="shared" si="399"/>
        <v>4977.4025000000001</v>
      </c>
      <c r="Z1958" s="48">
        <f t="shared" si="400"/>
        <v>497.74025000000006</v>
      </c>
      <c r="AA1958" s="48">
        <f t="shared" si="401"/>
        <v>5032.1539275000005</v>
      </c>
      <c r="AB1958" s="42">
        <f t="shared" si="402"/>
        <v>508247.54667750001</v>
      </c>
    </row>
    <row r="1959" spans="1:28" x14ac:dyDescent="0.25">
      <c r="A1959" s="41">
        <v>45443</v>
      </c>
      <c r="B1959" s="44" t="str">
        <f t="shared" si="391"/>
        <v>May</v>
      </c>
      <c r="C1959" s="16" t="s">
        <v>105</v>
      </c>
      <c r="D1959" s="16"/>
      <c r="E1959" s="16" t="s">
        <v>106</v>
      </c>
      <c r="F1959" s="16" t="s">
        <v>213</v>
      </c>
      <c r="G1959" s="20" t="str">
        <f>IFERROR(VLOOKUP(F1959,Sheet2!A:F,2,0),"")</f>
        <v>Malwa</v>
      </c>
      <c r="H1959" s="44">
        <f>IFERROR(VLOOKUP(F1959,Sheet2!A:G,7,0),"")</f>
        <v>50</v>
      </c>
      <c r="I1959" s="56">
        <f t="shared" si="403"/>
        <v>1575</v>
      </c>
      <c r="J1959" s="17">
        <v>88</v>
      </c>
      <c r="K1959" s="21">
        <v>175</v>
      </c>
      <c r="L1959" s="21">
        <v>175</v>
      </c>
      <c r="M1959" s="21">
        <v>0</v>
      </c>
      <c r="N1959" s="19">
        <f t="shared" si="392"/>
        <v>350</v>
      </c>
      <c r="O1959" s="20">
        <v>1</v>
      </c>
      <c r="P1959" s="20">
        <f>IFERROR(VLOOKUP(F1959,Sheet2!$A:$F,4,0),"")</f>
        <v>919.43</v>
      </c>
      <c r="Q1959" s="20">
        <f>IFERROR(VLOOKUP(F1959,Sheet2!$A:$F,5,0),"")</f>
        <v>948.3</v>
      </c>
      <c r="R1959" s="20">
        <f>IFERROR(VLOOKUP(F1959,Sheet2!$A:$F,6,0),"")</f>
        <v>1030.25</v>
      </c>
      <c r="S1959" s="48">
        <f t="shared" si="393"/>
        <v>160900.25</v>
      </c>
      <c r="T1959" s="48">
        <f t="shared" si="394"/>
        <v>165952.5</v>
      </c>
      <c r="U1959" s="48">
        <f t="shared" si="395"/>
        <v>0</v>
      </c>
      <c r="V1959" s="48">
        <f t="shared" si="396"/>
        <v>326852.75</v>
      </c>
      <c r="W1959" s="48">
        <f t="shared" si="397"/>
        <v>168525</v>
      </c>
      <c r="X1959" s="48">
        <f t="shared" si="398"/>
        <v>2362.5</v>
      </c>
      <c r="Y1959" s="48">
        <f t="shared" si="399"/>
        <v>4977.4025000000001</v>
      </c>
      <c r="Z1959" s="48">
        <f t="shared" si="400"/>
        <v>497.74025000000006</v>
      </c>
      <c r="AA1959" s="48">
        <f t="shared" si="401"/>
        <v>5032.1539275000005</v>
      </c>
      <c r="AB1959" s="42">
        <f t="shared" si="402"/>
        <v>508247.54667750001</v>
      </c>
    </row>
    <row r="1960" spans="1:28" x14ac:dyDescent="0.25">
      <c r="A1960" s="41">
        <v>45443</v>
      </c>
      <c r="B1960" s="44" t="str">
        <f t="shared" si="391"/>
        <v>May</v>
      </c>
      <c r="C1960" s="16" t="s">
        <v>26</v>
      </c>
      <c r="D1960" s="16"/>
      <c r="E1960" s="16" t="s">
        <v>161</v>
      </c>
      <c r="F1960" s="16" t="s">
        <v>213</v>
      </c>
      <c r="G1960" s="20" t="str">
        <f>IFERROR(VLOOKUP(F1960,Sheet2!A:F,2,0),"")</f>
        <v>Malwa</v>
      </c>
      <c r="H1960" s="44">
        <f>IFERROR(VLOOKUP(F1960,Sheet2!A:G,7,0),"")</f>
        <v>50</v>
      </c>
      <c r="I1960" s="56">
        <f t="shared" si="403"/>
        <v>3600</v>
      </c>
      <c r="J1960" s="17">
        <v>207</v>
      </c>
      <c r="K1960" s="21">
        <v>800</v>
      </c>
      <c r="L1960" s="21">
        <v>0</v>
      </c>
      <c r="M1960" s="21">
        <v>0</v>
      </c>
      <c r="N1960" s="19">
        <f t="shared" si="392"/>
        <v>800</v>
      </c>
      <c r="O1960" s="20">
        <v>1</v>
      </c>
      <c r="P1960" s="20">
        <f>IFERROR(VLOOKUP(F1960,Sheet2!$A:$F,4,0),"")</f>
        <v>919.43</v>
      </c>
      <c r="Q1960" s="20">
        <f>IFERROR(VLOOKUP(F1960,Sheet2!$A:$F,5,0),"")</f>
        <v>948.3</v>
      </c>
      <c r="R1960" s="20">
        <f>IFERROR(VLOOKUP(F1960,Sheet2!$A:$F,6,0),"")</f>
        <v>1030.25</v>
      </c>
      <c r="S1960" s="48">
        <f t="shared" si="393"/>
        <v>735544</v>
      </c>
      <c r="T1960" s="48">
        <f t="shared" si="394"/>
        <v>0</v>
      </c>
      <c r="U1960" s="48">
        <f t="shared" si="395"/>
        <v>0</v>
      </c>
      <c r="V1960" s="48">
        <f t="shared" si="396"/>
        <v>735544</v>
      </c>
      <c r="W1960" s="48">
        <f t="shared" si="397"/>
        <v>385200</v>
      </c>
      <c r="X1960" s="48">
        <f t="shared" si="398"/>
        <v>5400</v>
      </c>
      <c r="Y1960" s="48">
        <f t="shared" si="399"/>
        <v>11261.44</v>
      </c>
      <c r="Z1960" s="48">
        <f t="shared" si="400"/>
        <v>1126.144</v>
      </c>
      <c r="AA1960" s="48">
        <f t="shared" si="401"/>
        <v>11385.315840000001</v>
      </c>
      <c r="AB1960" s="42">
        <f t="shared" si="402"/>
        <v>1149916.8998400001</v>
      </c>
    </row>
    <row r="1961" spans="1:28" x14ac:dyDescent="0.25">
      <c r="A1961" s="41">
        <v>45443</v>
      </c>
      <c r="B1961" s="44" t="str">
        <f t="shared" si="391"/>
        <v>May</v>
      </c>
      <c r="C1961" s="16" t="s">
        <v>26</v>
      </c>
      <c r="D1961" s="16"/>
      <c r="E1961" s="16" t="s">
        <v>161</v>
      </c>
      <c r="F1961" s="16" t="s">
        <v>213</v>
      </c>
      <c r="G1961" s="20" t="str">
        <f>IFERROR(VLOOKUP(F1961,Sheet2!A:F,2,0),"")</f>
        <v>Malwa</v>
      </c>
      <c r="H1961" s="44">
        <f>IFERROR(VLOOKUP(F1961,Sheet2!A:G,7,0),"")</f>
        <v>50</v>
      </c>
      <c r="I1961" s="56">
        <f t="shared" si="403"/>
        <v>2700</v>
      </c>
      <c r="J1961" s="17">
        <v>208</v>
      </c>
      <c r="K1961" s="21">
        <v>0</v>
      </c>
      <c r="L1961" s="21">
        <v>400</v>
      </c>
      <c r="M1961" s="21">
        <v>200</v>
      </c>
      <c r="N1961" s="19">
        <f t="shared" si="392"/>
        <v>600</v>
      </c>
      <c r="O1961" s="20">
        <v>1</v>
      </c>
      <c r="P1961" s="20">
        <f>IFERROR(VLOOKUP(F1961,Sheet2!$A:$F,4,0),"")</f>
        <v>919.43</v>
      </c>
      <c r="Q1961" s="20">
        <f>IFERROR(VLOOKUP(F1961,Sheet2!$A:$F,5,0),"")</f>
        <v>948.3</v>
      </c>
      <c r="R1961" s="20">
        <f>IFERROR(VLOOKUP(F1961,Sheet2!$A:$F,6,0),"")</f>
        <v>1030.25</v>
      </c>
      <c r="S1961" s="48">
        <f t="shared" si="393"/>
        <v>0</v>
      </c>
      <c r="T1961" s="48">
        <f t="shared" si="394"/>
        <v>379320</v>
      </c>
      <c r="U1961" s="48">
        <f t="shared" si="395"/>
        <v>206050</v>
      </c>
      <c r="V1961" s="48">
        <f t="shared" si="396"/>
        <v>585370</v>
      </c>
      <c r="W1961" s="48">
        <f t="shared" si="397"/>
        <v>288900</v>
      </c>
      <c r="X1961" s="48">
        <f t="shared" si="398"/>
        <v>4050</v>
      </c>
      <c r="Y1961" s="48">
        <f t="shared" si="399"/>
        <v>8783.2000000000007</v>
      </c>
      <c r="Z1961" s="48">
        <f t="shared" si="400"/>
        <v>878.32000000000016</v>
      </c>
      <c r="AA1961" s="48">
        <f t="shared" si="401"/>
        <v>8879.8151999999991</v>
      </c>
      <c r="AB1961" s="42">
        <f t="shared" si="402"/>
        <v>896861.33519999986</v>
      </c>
    </row>
    <row r="1962" spans="1:28" x14ac:dyDescent="0.25">
      <c r="A1962" s="41">
        <v>45443</v>
      </c>
      <c r="B1962" s="44" t="str">
        <f t="shared" si="391"/>
        <v>May</v>
      </c>
      <c r="C1962" s="16" t="s">
        <v>59</v>
      </c>
      <c r="D1962" s="16"/>
      <c r="E1962" s="16" t="s">
        <v>77</v>
      </c>
      <c r="F1962" s="16" t="s">
        <v>213</v>
      </c>
      <c r="G1962" s="20" t="str">
        <f>IFERROR(VLOOKUP(F1962,Sheet2!A:F,2,0),"")</f>
        <v>Malwa</v>
      </c>
      <c r="H1962" s="44">
        <f>IFERROR(VLOOKUP(F1962,Sheet2!A:G,7,0),"")</f>
        <v>50</v>
      </c>
      <c r="I1962" s="56">
        <f t="shared" si="403"/>
        <v>1350</v>
      </c>
      <c r="J1962" s="17">
        <v>266</v>
      </c>
      <c r="K1962" s="21">
        <v>300</v>
      </c>
      <c r="L1962" s="21">
        <v>0</v>
      </c>
      <c r="M1962" s="21">
        <v>0</v>
      </c>
      <c r="N1962" s="19">
        <f t="shared" si="392"/>
        <v>300</v>
      </c>
      <c r="O1962" s="20">
        <v>1</v>
      </c>
      <c r="P1962" s="20">
        <f>IFERROR(VLOOKUP(F1962,Sheet2!$A:$F,4,0),"")</f>
        <v>919.43</v>
      </c>
      <c r="Q1962" s="20">
        <f>IFERROR(VLOOKUP(F1962,Sheet2!$A:$F,5,0),"")</f>
        <v>948.3</v>
      </c>
      <c r="R1962" s="20">
        <f>IFERROR(VLOOKUP(F1962,Sheet2!$A:$F,6,0),"")</f>
        <v>1030.25</v>
      </c>
      <c r="S1962" s="48">
        <f t="shared" si="393"/>
        <v>275829</v>
      </c>
      <c r="T1962" s="48">
        <f t="shared" si="394"/>
        <v>0</v>
      </c>
      <c r="U1962" s="48">
        <f t="shared" si="395"/>
        <v>0</v>
      </c>
      <c r="V1962" s="48">
        <f t="shared" si="396"/>
        <v>275829</v>
      </c>
      <c r="W1962" s="48">
        <f t="shared" si="397"/>
        <v>144450</v>
      </c>
      <c r="X1962" s="48">
        <f t="shared" si="398"/>
        <v>2025</v>
      </c>
      <c r="Y1962" s="48">
        <f t="shared" si="399"/>
        <v>4223.04</v>
      </c>
      <c r="Z1962" s="48">
        <f t="shared" si="400"/>
        <v>422.30400000000003</v>
      </c>
      <c r="AA1962" s="48">
        <f t="shared" si="401"/>
        <v>4269.4934400000002</v>
      </c>
      <c r="AB1962" s="42">
        <f t="shared" si="402"/>
        <v>431218.83743999997</v>
      </c>
    </row>
    <row r="1963" spans="1:28" x14ac:dyDescent="0.25">
      <c r="A1963" s="41">
        <v>45443</v>
      </c>
      <c r="B1963" s="44" t="str">
        <f t="shared" si="391"/>
        <v>May</v>
      </c>
      <c r="C1963" s="16" t="s">
        <v>59</v>
      </c>
      <c r="D1963" s="16"/>
      <c r="E1963" s="16" t="s">
        <v>77</v>
      </c>
      <c r="F1963" s="16" t="s">
        <v>213</v>
      </c>
      <c r="G1963" s="20" t="str">
        <f>IFERROR(VLOOKUP(F1963,Sheet2!A:F,2,0),"")</f>
        <v>Malwa</v>
      </c>
      <c r="H1963" s="44">
        <f>IFERROR(VLOOKUP(F1963,Sheet2!A:G,7,0),"")</f>
        <v>50</v>
      </c>
      <c r="I1963" s="56">
        <f t="shared" si="403"/>
        <v>1350</v>
      </c>
      <c r="J1963" s="17">
        <v>267</v>
      </c>
      <c r="K1963" s="21">
        <v>300</v>
      </c>
      <c r="L1963" s="21">
        <v>0</v>
      </c>
      <c r="M1963" s="21">
        <v>0</v>
      </c>
      <c r="N1963" s="19">
        <f t="shared" si="392"/>
        <v>300</v>
      </c>
      <c r="O1963" s="20">
        <v>1</v>
      </c>
      <c r="P1963" s="20">
        <f>IFERROR(VLOOKUP(F1963,Sheet2!$A:$F,4,0),"")</f>
        <v>919.43</v>
      </c>
      <c r="Q1963" s="20">
        <f>IFERROR(VLOOKUP(F1963,Sheet2!$A:$F,5,0),"")</f>
        <v>948.3</v>
      </c>
      <c r="R1963" s="20">
        <f>IFERROR(VLOOKUP(F1963,Sheet2!$A:$F,6,0),"")</f>
        <v>1030.25</v>
      </c>
      <c r="S1963" s="48">
        <f t="shared" si="393"/>
        <v>275829</v>
      </c>
      <c r="T1963" s="48">
        <f t="shared" si="394"/>
        <v>0</v>
      </c>
      <c r="U1963" s="48">
        <f t="shared" si="395"/>
        <v>0</v>
      </c>
      <c r="V1963" s="48">
        <f t="shared" si="396"/>
        <v>275829</v>
      </c>
      <c r="W1963" s="48">
        <f t="shared" si="397"/>
        <v>144450</v>
      </c>
      <c r="X1963" s="48">
        <f t="shared" si="398"/>
        <v>2025</v>
      </c>
      <c r="Y1963" s="48">
        <f t="shared" si="399"/>
        <v>4223.04</v>
      </c>
      <c r="Z1963" s="48">
        <f t="shared" si="400"/>
        <v>422.30400000000003</v>
      </c>
      <c r="AA1963" s="48">
        <f t="shared" si="401"/>
        <v>4269.4934400000002</v>
      </c>
      <c r="AB1963" s="42">
        <f t="shared" si="402"/>
        <v>431218.83743999997</v>
      </c>
    </row>
    <row r="1964" spans="1:28" x14ac:dyDescent="0.25">
      <c r="A1964" s="41">
        <v>45443</v>
      </c>
      <c r="B1964" s="44" t="str">
        <f t="shared" si="391"/>
        <v>May</v>
      </c>
      <c r="C1964" s="16" t="s">
        <v>59</v>
      </c>
      <c r="D1964" s="16"/>
      <c r="E1964" s="16" t="s">
        <v>77</v>
      </c>
      <c r="F1964" s="16" t="s">
        <v>213</v>
      </c>
      <c r="G1964" s="20" t="str">
        <f>IFERROR(VLOOKUP(F1964,Sheet2!A:F,2,0),"")</f>
        <v>Malwa</v>
      </c>
      <c r="H1964" s="44">
        <f>IFERROR(VLOOKUP(F1964,Sheet2!A:G,7,0),"")</f>
        <v>50</v>
      </c>
      <c r="I1964" s="56">
        <f t="shared" si="403"/>
        <v>1350</v>
      </c>
      <c r="J1964" s="17">
        <v>268</v>
      </c>
      <c r="K1964" s="21">
        <v>300</v>
      </c>
      <c r="L1964" s="21">
        <v>0</v>
      </c>
      <c r="M1964" s="21">
        <v>0</v>
      </c>
      <c r="N1964" s="19">
        <f t="shared" si="392"/>
        <v>300</v>
      </c>
      <c r="O1964" s="20">
        <v>1</v>
      </c>
      <c r="P1964" s="20">
        <f>IFERROR(VLOOKUP(F1964,Sheet2!$A:$F,4,0),"")</f>
        <v>919.43</v>
      </c>
      <c r="Q1964" s="20">
        <f>IFERROR(VLOOKUP(F1964,Sheet2!$A:$F,5,0),"")</f>
        <v>948.3</v>
      </c>
      <c r="R1964" s="20">
        <f>IFERROR(VLOOKUP(F1964,Sheet2!$A:$F,6,0),"")</f>
        <v>1030.25</v>
      </c>
      <c r="S1964" s="48">
        <f t="shared" si="393"/>
        <v>275829</v>
      </c>
      <c r="T1964" s="48">
        <f t="shared" si="394"/>
        <v>0</v>
      </c>
      <c r="U1964" s="48">
        <f t="shared" si="395"/>
        <v>0</v>
      </c>
      <c r="V1964" s="48">
        <f t="shared" si="396"/>
        <v>275829</v>
      </c>
      <c r="W1964" s="48">
        <f t="shared" si="397"/>
        <v>144450</v>
      </c>
      <c r="X1964" s="48">
        <f t="shared" si="398"/>
        <v>2025</v>
      </c>
      <c r="Y1964" s="48">
        <f t="shared" si="399"/>
        <v>4223.04</v>
      </c>
      <c r="Z1964" s="48">
        <f t="shared" si="400"/>
        <v>422.30400000000003</v>
      </c>
      <c r="AA1964" s="48">
        <f t="shared" si="401"/>
        <v>4269.4934400000002</v>
      </c>
      <c r="AB1964" s="42">
        <f t="shared" si="402"/>
        <v>431218.83743999997</v>
      </c>
    </row>
    <row r="1965" spans="1:28" x14ac:dyDescent="0.25">
      <c r="A1965" s="41">
        <v>45443</v>
      </c>
      <c r="B1965" s="44" t="str">
        <f t="shared" si="391"/>
        <v>May</v>
      </c>
      <c r="C1965" s="16" t="s">
        <v>59</v>
      </c>
      <c r="D1965" s="16"/>
      <c r="E1965" s="16" t="s">
        <v>77</v>
      </c>
      <c r="F1965" s="16" t="s">
        <v>213</v>
      </c>
      <c r="G1965" s="20" t="str">
        <f>IFERROR(VLOOKUP(F1965,Sheet2!A:F,2,0),"")</f>
        <v>Malwa</v>
      </c>
      <c r="H1965" s="44">
        <f>IFERROR(VLOOKUP(F1965,Sheet2!A:G,7,0),"")</f>
        <v>50</v>
      </c>
      <c r="I1965" s="56">
        <f t="shared" si="403"/>
        <v>900</v>
      </c>
      <c r="J1965" s="17">
        <v>269</v>
      </c>
      <c r="K1965" s="21">
        <v>100</v>
      </c>
      <c r="L1965" s="21">
        <v>100</v>
      </c>
      <c r="M1965" s="21">
        <v>0</v>
      </c>
      <c r="N1965" s="19">
        <f t="shared" si="392"/>
        <v>200</v>
      </c>
      <c r="O1965" s="20">
        <v>1</v>
      </c>
      <c r="P1965" s="20">
        <f>IFERROR(VLOOKUP(F1965,Sheet2!$A:$F,4,0),"")</f>
        <v>919.43</v>
      </c>
      <c r="Q1965" s="20">
        <f>IFERROR(VLOOKUP(F1965,Sheet2!$A:$F,5,0),"")</f>
        <v>948.3</v>
      </c>
      <c r="R1965" s="20">
        <f>IFERROR(VLOOKUP(F1965,Sheet2!$A:$F,6,0),"")</f>
        <v>1030.25</v>
      </c>
      <c r="S1965" s="48">
        <f t="shared" si="393"/>
        <v>91943</v>
      </c>
      <c r="T1965" s="48">
        <f t="shared" si="394"/>
        <v>94830</v>
      </c>
      <c r="U1965" s="48">
        <f t="shared" si="395"/>
        <v>0</v>
      </c>
      <c r="V1965" s="48">
        <f t="shared" si="396"/>
        <v>186773</v>
      </c>
      <c r="W1965" s="48">
        <f t="shared" si="397"/>
        <v>96300</v>
      </c>
      <c r="X1965" s="48">
        <f t="shared" si="398"/>
        <v>1350</v>
      </c>
      <c r="Y1965" s="48">
        <f t="shared" si="399"/>
        <v>2844.23</v>
      </c>
      <c r="Z1965" s="48">
        <f t="shared" si="400"/>
        <v>284.423</v>
      </c>
      <c r="AA1965" s="48">
        <f t="shared" si="401"/>
        <v>2875.5165299999999</v>
      </c>
      <c r="AB1965" s="42">
        <f t="shared" si="402"/>
        <v>290427.16953000001</v>
      </c>
    </row>
    <row r="1966" spans="1:28" x14ac:dyDescent="0.25">
      <c r="A1966" s="41">
        <v>45443</v>
      </c>
      <c r="B1966" s="44" t="str">
        <f t="shared" si="391"/>
        <v>May</v>
      </c>
      <c r="C1966" s="16" t="s">
        <v>59</v>
      </c>
      <c r="D1966" s="16"/>
      <c r="E1966" s="16" t="s">
        <v>77</v>
      </c>
      <c r="F1966" s="16" t="s">
        <v>213</v>
      </c>
      <c r="G1966" s="20" t="str">
        <f>IFERROR(VLOOKUP(F1966,Sheet2!A:F,2,0),"")</f>
        <v>Malwa</v>
      </c>
      <c r="H1966" s="44">
        <f>IFERROR(VLOOKUP(F1966,Sheet2!A:G,7,0),"")</f>
        <v>50</v>
      </c>
      <c r="I1966" s="56">
        <f t="shared" si="403"/>
        <v>1350</v>
      </c>
      <c r="J1966" s="17">
        <v>270</v>
      </c>
      <c r="K1966" s="21">
        <v>0</v>
      </c>
      <c r="L1966" s="21">
        <v>300</v>
      </c>
      <c r="M1966" s="21">
        <v>0</v>
      </c>
      <c r="N1966" s="19">
        <f t="shared" si="392"/>
        <v>300</v>
      </c>
      <c r="O1966" s="20">
        <v>1</v>
      </c>
      <c r="P1966" s="20">
        <f>IFERROR(VLOOKUP(F1966,Sheet2!$A:$F,4,0),"")</f>
        <v>919.43</v>
      </c>
      <c r="Q1966" s="20">
        <f>IFERROR(VLOOKUP(F1966,Sheet2!$A:$F,5,0),"")</f>
        <v>948.3</v>
      </c>
      <c r="R1966" s="20">
        <f>IFERROR(VLOOKUP(F1966,Sheet2!$A:$F,6,0),"")</f>
        <v>1030.25</v>
      </c>
      <c r="S1966" s="48">
        <f t="shared" si="393"/>
        <v>0</v>
      </c>
      <c r="T1966" s="48">
        <f t="shared" si="394"/>
        <v>284490</v>
      </c>
      <c r="U1966" s="48">
        <f t="shared" si="395"/>
        <v>0</v>
      </c>
      <c r="V1966" s="48">
        <f t="shared" si="396"/>
        <v>284490</v>
      </c>
      <c r="W1966" s="48">
        <f t="shared" si="397"/>
        <v>144450</v>
      </c>
      <c r="X1966" s="48">
        <f t="shared" si="398"/>
        <v>2025</v>
      </c>
      <c r="Y1966" s="48">
        <f t="shared" si="399"/>
        <v>4309.6499999999996</v>
      </c>
      <c r="Z1966" s="48">
        <f t="shared" si="400"/>
        <v>430.96499999999997</v>
      </c>
      <c r="AA1966" s="48">
        <f t="shared" si="401"/>
        <v>4357.0561500000003</v>
      </c>
      <c r="AB1966" s="42">
        <f t="shared" si="402"/>
        <v>440062.67115000007</v>
      </c>
    </row>
    <row r="1967" spans="1:28" x14ac:dyDescent="0.25">
      <c r="A1967" s="41">
        <v>45445</v>
      </c>
      <c r="B1967" s="44" t="str">
        <f t="shared" si="391"/>
        <v>Jun</v>
      </c>
      <c r="C1967" s="16" t="s">
        <v>26</v>
      </c>
      <c r="D1967" s="16"/>
      <c r="E1967" s="16" t="s">
        <v>127</v>
      </c>
      <c r="F1967" s="16" t="s">
        <v>213</v>
      </c>
      <c r="G1967" s="20" t="str">
        <f>IFERROR(VLOOKUP(F1967,Sheet2!A:F,2,0),"")</f>
        <v>Malwa</v>
      </c>
      <c r="H1967" s="44">
        <f>IFERROR(VLOOKUP(F1967,Sheet2!A:G,7,0),"")</f>
        <v>50</v>
      </c>
      <c r="I1967" s="56">
        <f t="shared" si="403"/>
        <v>3150</v>
      </c>
      <c r="J1967" s="17">
        <v>209</v>
      </c>
      <c r="K1967" s="21">
        <v>700</v>
      </c>
      <c r="L1967" s="21">
        <v>0</v>
      </c>
      <c r="M1967" s="21">
        <v>0</v>
      </c>
      <c r="N1967" s="19">
        <f t="shared" si="392"/>
        <v>700</v>
      </c>
      <c r="O1967" s="20">
        <v>1</v>
      </c>
      <c r="P1967" s="20">
        <f>IFERROR(VLOOKUP(F1967,Sheet2!$A:$F,4,0),"")</f>
        <v>919.43</v>
      </c>
      <c r="Q1967" s="20">
        <f>IFERROR(VLOOKUP(F1967,Sheet2!$A:$F,5,0),"")</f>
        <v>948.3</v>
      </c>
      <c r="R1967" s="20">
        <f>IFERROR(VLOOKUP(F1967,Sheet2!$A:$F,6,0),"")</f>
        <v>1030.25</v>
      </c>
      <c r="S1967" s="48">
        <f t="shared" si="393"/>
        <v>643601</v>
      </c>
      <c r="T1967" s="48">
        <f t="shared" si="394"/>
        <v>0</v>
      </c>
      <c r="U1967" s="48">
        <f t="shared" si="395"/>
        <v>0</v>
      </c>
      <c r="V1967" s="48">
        <f t="shared" si="396"/>
        <v>643601</v>
      </c>
      <c r="W1967" s="48">
        <f t="shared" si="397"/>
        <v>337050</v>
      </c>
      <c r="X1967" s="48">
        <f t="shared" si="398"/>
        <v>4725</v>
      </c>
      <c r="Y1967" s="48">
        <f t="shared" si="399"/>
        <v>9853.76</v>
      </c>
      <c r="Z1967" s="48">
        <f t="shared" si="400"/>
        <v>985.37600000000009</v>
      </c>
      <c r="AA1967" s="48">
        <f t="shared" si="401"/>
        <v>9962.1513600000017</v>
      </c>
      <c r="AB1967" s="42">
        <f t="shared" si="402"/>
        <v>1006177.2873600001</v>
      </c>
    </row>
    <row r="1968" spans="1:28" x14ac:dyDescent="0.25">
      <c r="A1968" s="41">
        <v>45445</v>
      </c>
      <c r="B1968" s="44" t="str">
        <f t="shared" si="391"/>
        <v>Jun</v>
      </c>
      <c r="C1968" s="16" t="s">
        <v>26</v>
      </c>
      <c r="D1968" s="16"/>
      <c r="E1968" s="16" t="s">
        <v>127</v>
      </c>
      <c r="F1968" s="16" t="s">
        <v>213</v>
      </c>
      <c r="G1968" s="20" t="str">
        <f>IFERROR(VLOOKUP(F1968,Sheet2!A:F,2,0),"")</f>
        <v>Malwa</v>
      </c>
      <c r="H1968" s="44">
        <f>IFERROR(VLOOKUP(F1968,Sheet2!A:G,7,0),"")</f>
        <v>50</v>
      </c>
      <c r="I1968" s="56">
        <f t="shared" si="403"/>
        <v>3150</v>
      </c>
      <c r="J1968" s="17">
        <v>210</v>
      </c>
      <c r="K1968" s="21">
        <v>0</v>
      </c>
      <c r="L1968" s="21">
        <v>500</v>
      </c>
      <c r="M1968" s="21">
        <v>200</v>
      </c>
      <c r="N1968" s="19">
        <f t="shared" si="392"/>
        <v>700</v>
      </c>
      <c r="O1968" s="20">
        <v>1</v>
      </c>
      <c r="P1968" s="20">
        <f>IFERROR(VLOOKUP(F1968,Sheet2!$A:$F,4,0),"")</f>
        <v>919.43</v>
      </c>
      <c r="Q1968" s="20">
        <f>IFERROR(VLOOKUP(F1968,Sheet2!$A:$F,5,0),"")</f>
        <v>948.3</v>
      </c>
      <c r="R1968" s="20">
        <f>IFERROR(VLOOKUP(F1968,Sheet2!$A:$F,6,0),"")</f>
        <v>1030.25</v>
      </c>
      <c r="S1968" s="48">
        <f t="shared" si="393"/>
        <v>0</v>
      </c>
      <c r="T1968" s="48">
        <f t="shared" si="394"/>
        <v>474150</v>
      </c>
      <c r="U1968" s="48">
        <f t="shared" si="395"/>
        <v>206050</v>
      </c>
      <c r="V1968" s="48">
        <f t="shared" si="396"/>
        <v>680200</v>
      </c>
      <c r="W1968" s="48">
        <f t="shared" si="397"/>
        <v>337050</v>
      </c>
      <c r="X1968" s="48">
        <f t="shared" si="398"/>
        <v>4725</v>
      </c>
      <c r="Y1968" s="48">
        <f t="shared" si="399"/>
        <v>10219.75</v>
      </c>
      <c r="Z1968" s="48">
        <f t="shared" si="400"/>
        <v>1021.975</v>
      </c>
      <c r="AA1968" s="48">
        <f t="shared" si="401"/>
        <v>10332.16725</v>
      </c>
      <c r="AB1968" s="42">
        <f t="shared" si="402"/>
        <v>1043548.89225</v>
      </c>
    </row>
    <row r="1969" spans="1:28" x14ac:dyDescent="0.25">
      <c r="A1969" s="41">
        <v>45445</v>
      </c>
      <c r="B1969" s="44" t="str">
        <f t="shared" si="391"/>
        <v>Jun</v>
      </c>
      <c r="C1969" s="16" t="s">
        <v>86</v>
      </c>
      <c r="D1969" s="16"/>
      <c r="E1969" s="16" t="s">
        <v>87</v>
      </c>
      <c r="F1969" s="16" t="s">
        <v>217</v>
      </c>
      <c r="G1969" s="20" t="str">
        <f>IFERROR(VLOOKUP(F1969,Sheet2!A:F,2,0),"")</f>
        <v>Dollar Rum</v>
      </c>
      <c r="H1969" s="44">
        <f>IFERROR(VLOOKUP(F1969,Sheet2!A:G,7,0),"")</f>
        <v>65</v>
      </c>
      <c r="I1969" s="56">
        <f t="shared" si="403"/>
        <v>2925</v>
      </c>
      <c r="J1969" s="17">
        <v>84</v>
      </c>
      <c r="K1969" s="21">
        <v>200</v>
      </c>
      <c r="L1969" s="21">
        <v>200</v>
      </c>
      <c r="M1969" s="21">
        <v>100</v>
      </c>
      <c r="N1969" s="19">
        <f t="shared" si="392"/>
        <v>500</v>
      </c>
      <c r="O1969" s="20">
        <v>1</v>
      </c>
      <c r="P1969" s="20">
        <f>IFERROR(VLOOKUP(F1969,Sheet2!$A:$F,4,0),"")</f>
        <v>1161.27</v>
      </c>
      <c r="Q1969" s="20">
        <f>IFERROR(VLOOKUP(F1969,Sheet2!$A:$F,5,0),"")</f>
        <v>1190.1300000000001</v>
      </c>
      <c r="R1969" s="20">
        <f>IFERROR(VLOOKUP(F1969,Sheet2!$A:$F,6,0),"")</f>
        <v>1272.08</v>
      </c>
      <c r="S1969" s="48">
        <f t="shared" si="393"/>
        <v>232254</v>
      </c>
      <c r="T1969" s="48">
        <f t="shared" si="394"/>
        <v>238026.00000000003</v>
      </c>
      <c r="U1969" s="48">
        <f t="shared" si="395"/>
        <v>127208</v>
      </c>
      <c r="V1969" s="48">
        <f t="shared" si="396"/>
        <v>597488</v>
      </c>
      <c r="W1969" s="48">
        <f t="shared" si="397"/>
        <v>312975</v>
      </c>
      <c r="X1969" s="48">
        <f t="shared" si="398"/>
        <v>4387.5</v>
      </c>
      <c r="Y1969" s="48">
        <f t="shared" si="399"/>
        <v>9148.505000000001</v>
      </c>
      <c r="Z1969" s="48">
        <f t="shared" si="400"/>
        <v>914.85050000000012</v>
      </c>
      <c r="AA1969" s="48">
        <f t="shared" si="401"/>
        <v>9249.1385549999995</v>
      </c>
      <c r="AB1969" s="42">
        <f t="shared" si="402"/>
        <v>934162.9940549999</v>
      </c>
    </row>
    <row r="1970" spans="1:28" x14ac:dyDescent="0.25">
      <c r="A1970" s="41">
        <v>45445</v>
      </c>
      <c r="B1970" s="44" t="str">
        <f t="shared" si="391"/>
        <v>Jun</v>
      </c>
      <c r="C1970" s="16" t="s">
        <v>86</v>
      </c>
      <c r="D1970" s="16"/>
      <c r="E1970" s="16" t="s">
        <v>87</v>
      </c>
      <c r="F1970" s="16" t="s">
        <v>216</v>
      </c>
      <c r="G1970" s="20" t="str">
        <f>IFERROR(VLOOKUP(F1970,Sheet2!A:F,2,0),"")</f>
        <v>Jugni Saunfi</v>
      </c>
      <c r="H1970" s="44">
        <f>IFERROR(VLOOKUP(F1970,Sheet2!A:G,7,0),"")</f>
        <v>50</v>
      </c>
      <c r="I1970" s="56">
        <f t="shared" si="403"/>
        <v>1777.5</v>
      </c>
      <c r="J1970" s="17">
        <v>85</v>
      </c>
      <c r="K1970" s="21">
        <v>245</v>
      </c>
      <c r="L1970" s="21">
        <v>150</v>
      </c>
      <c r="M1970" s="21">
        <v>0</v>
      </c>
      <c r="N1970" s="19">
        <f t="shared" si="392"/>
        <v>395</v>
      </c>
      <c r="O1970" s="20">
        <v>1</v>
      </c>
      <c r="P1970" s="20">
        <f>IFERROR(VLOOKUP(F1970,Sheet2!$A:$F,4,0),"")</f>
        <v>919.43</v>
      </c>
      <c r="Q1970" s="20">
        <f>IFERROR(VLOOKUP(F1970,Sheet2!$A:$F,5,0),"")</f>
        <v>948.3</v>
      </c>
      <c r="R1970" s="20">
        <f>IFERROR(VLOOKUP(F1970,Sheet2!$A:$F,6,0),"")</f>
        <v>1030.25</v>
      </c>
      <c r="S1970" s="48">
        <f t="shared" si="393"/>
        <v>225260.34999999998</v>
      </c>
      <c r="T1970" s="48">
        <f t="shared" si="394"/>
        <v>142245</v>
      </c>
      <c r="U1970" s="48">
        <f t="shared" si="395"/>
        <v>0</v>
      </c>
      <c r="V1970" s="48">
        <f t="shared" si="396"/>
        <v>367505.35</v>
      </c>
      <c r="W1970" s="48">
        <f t="shared" si="397"/>
        <v>190192.5</v>
      </c>
      <c r="X1970" s="48">
        <f t="shared" si="398"/>
        <v>2666.25</v>
      </c>
      <c r="Y1970" s="48">
        <f t="shared" si="399"/>
        <v>5603.6409999999996</v>
      </c>
      <c r="Z1970" s="48">
        <f t="shared" si="400"/>
        <v>560.36410000000001</v>
      </c>
      <c r="AA1970" s="48">
        <f t="shared" si="401"/>
        <v>5665.281050999999</v>
      </c>
      <c r="AB1970" s="42">
        <f t="shared" si="402"/>
        <v>572193.38615099993</v>
      </c>
    </row>
    <row r="1971" spans="1:28" x14ac:dyDescent="0.25">
      <c r="A1971" s="41">
        <v>45445</v>
      </c>
      <c r="B1971" s="44" t="str">
        <f t="shared" si="391"/>
        <v>Jun</v>
      </c>
      <c r="C1971" s="16" t="s">
        <v>86</v>
      </c>
      <c r="D1971" s="16"/>
      <c r="E1971" s="16" t="s">
        <v>87</v>
      </c>
      <c r="F1971" s="16" t="s">
        <v>221</v>
      </c>
      <c r="G1971" s="20" t="str">
        <f>IFERROR(VLOOKUP(F1971,Sheet2!A:F,2,0),"")</f>
        <v>Jugni Apple Vodka</v>
      </c>
      <c r="H1971" s="44">
        <f>IFERROR(VLOOKUP(F1971,Sheet2!A:G,7,0),"")</f>
        <v>50</v>
      </c>
      <c r="I1971" s="56">
        <f t="shared" si="403"/>
        <v>517.5</v>
      </c>
      <c r="J1971" s="17">
        <v>85</v>
      </c>
      <c r="K1971" s="21">
        <v>50</v>
      </c>
      <c r="L1971" s="21">
        <v>50</v>
      </c>
      <c r="M1971" s="21">
        <v>15</v>
      </c>
      <c r="N1971" s="19">
        <f t="shared" si="392"/>
        <v>115</v>
      </c>
      <c r="O1971" s="20">
        <v>1</v>
      </c>
      <c r="P1971" s="20">
        <f>IFERROR(VLOOKUP(F1971,Sheet2!$A:$F,4,0),"")</f>
        <v>919.43</v>
      </c>
      <c r="Q1971" s="20">
        <f>IFERROR(VLOOKUP(F1971,Sheet2!$A:$F,5,0),"")</f>
        <v>948.3</v>
      </c>
      <c r="R1971" s="20">
        <f>IFERROR(VLOOKUP(F1971,Sheet2!$A:$F,6,0),"")</f>
        <v>1030.25</v>
      </c>
      <c r="S1971" s="48">
        <f t="shared" si="393"/>
        <v>45971.5</v>
      </c>
      <c r="T1971" s="48">
        <f t="shared" si="394"/>
        <v>47415</v>
      </c>
      <c r="U1971" s="48">
        <f t="shared" si="395"/>
        <v>15453.75</v>
      </c>
      <c r="V1971" s="48">
        <f t="shared" si="396"/>
        <v>108840.25</v>
      </c>
      <c r="W1971" s="48">
        <f t="shared" si="397"/>
        <v>55372.5</v>
      </c>
      <c r="X1971" s="48">
        <f t="shared" si="398"/>
        <v>776.25</v>
      </c>
      <c r="Y1971" s="48">
        <f t="shared" si="399"/>
        <v>1649.89</v>
      </c>
      <c r="Z1971" s="48">
        <f t="shared" si="400"/>
        <v>164.98900000000003</v>
      </c>
      <c r="AA1971" s="48">
        <f t="shared" si="401"/>
        <v>1668.0387900000003</v>
      </c>
      <c r="AB1971" s="42">
        <f t="shared" si="402"/>
        <v>168471.91779000001</v>
      </c>
    </row>
    <row r="1972" spans="1:28" x14ac:dyDescent="0.25">
      <c r="A1972" s="41">
        <v>45445</v>
      </c>
      <c r="B1972" s="44" t="str">
        <f t="shared" si="391"/>
        <v>Jun</v>
      </c>
      <c r="C1972" s="16" t="s">
        <v>86</v>
      </c>
      <c r="D1972" s="16"/>
      <c r="E1972" s="16" t="s">
        <v>87</v>
      </c>
      <c r="F1972" s="16" t="s">
        <v>216</v>
      </c>
      <c r="G1972" s="20" t="str">
        <f>IFERROR(VLOOKUP(F1972,Sheet2!A:F,2,0),"")</f>
        <v>Jugni Saunfi</v>
      </c>
      <c r="H1972" s="44">
        <f>IFERROR(VLOOKUP(F1972,Sheet2!A:G,7,0),"")</f>
        <v>50</v>
      </c>
      <c r="I1972" s="56">
        <f t="shared" si="403"/>
        <v>1800</v>
      </c>
      <c r="J1972" s="17">
        <v>86</v>
      </c>
      <c r="K1972" s="21">
        <v>400</v>
      </c>
      <c r="L1972" s="21">
        <v>0</v>
      </c>
      <c r="M1972" s="21">
        <v>0</v>
      </c>
      <c r="N1972" s="19">
        <f t="shared" si="392"/>
        <v>400</v>
      </c>
      <c r="O1972" s="20">
        <v>1</v>
      </c>
      <c r="P1972" s="20">
        <f>IFERROR(VLOOKUP(F1972,Sheet2!$A:$F,4,0),"")</f>
        <v>919.43</v>
      </c>
      <c r="Q1972" s="20">
        <f>IFERROR(VLOOKUP(F1972,Sheet2!$A:$F,5,0),"")</f>
        <v>948.3</v>
      </c>
      <c r="R1972" s="20">
        <f>IFERROR(VLOOKUP(F1972,Sheet2!$A:$F,6,0),"")</f>
        <v>1030.25</v>
      </c>
      <c r="S1972" s="48">
        <f t="shared" si="393"/>
        <v>367772</v>
      </c>
      <c r="T1972" s="48">
        <f t="shared" si="394"/>
        <v>0</v>
      </c>
      <c r="U1972" s="48">
        <f t="shared" si="395"/>
        <v>0</v>
      </c>
      <c r="V1972" s="48">
        <f t="shared" si="396"/>
        <v>367772</v>
      </c>
      <c r="W1972" s="48">
        <f t="shared" si="397"/>
        <v>192600</v>
      </c>
      <c r="X1972" s="48">
        <f t="shared" si="398"/>
        <v>2700</v>
      </c>
      <c r="Y1972" s="48">
        <f t="shared" si="399"/>
        <v>5630.72</v>
      </c>
      <c r="Z1972" s="48">
        <f t="shared" si="400"/>
        <v>563.072</v>
      </c>
      <c r="AA1972" s="48">
        <f t="shared" si="401"/>
        <v>5692.6579200000006</v>
      </c>
      <c r="AB1972" s="42">
        <f t="shared" si="402"/>
        <v>574958.44992000004</v>
      </c>
    </row>
    <row r="1973" spans="1:28" x14ac:dyDescent="0.25">
      <c r="A1973" s="41">
        <v>45445</v>
      </c>
      <c r="B1973" s="44" t="str">
        <f t="shared" si="391"/>
        <v>Jun</v>
      </c>
      <c r="C1973" s="16" t="s">
        <v>53</v>
      </c>
      <c r="D1973" s="16"/>
      <c r="E1973" s="16" t="s">
        <v>56</v>
      </c>
      <c r="F1973" s="16" t="s">
        <v>219</v>
      </c>
      <c r="G1973" s="20" t="str">
        <f>IFERROR(VLOOKUP(F1973,Sheet2!A:F,2,0),"")</f>
        <v>Club Whiskey</v>
      </c>
      <c r="H1973" s="44">
        <f>IFERROR(VLOOKUP(F1973,Sheet2!A:G,7,0),"")</f>
        <v>65</v>
      </c>
      <c r="I1973" s="56">
        <f t="shared" si="403"/>
        <v>2925</v>
      </c>
      <c r="J1973" s="17">
        <v>190</v>
      </c>
      <c r="K1973" s="21">
        <v>350</v>
      </c>
      <c r="L1973" s="21">
        <v>50</v>
      </c>
      <c r="M1973" s="21">
        <v>100</v>
      </c>
      <c r="N1973" s="19">
        <f t="shared" si="392"/>
        <v>500</v>
      </c>
      <c r="O1973" s="20">
        <v>1</v>
      </c>
      <c r="P1973" s="20">
        <f>IFERROR(VLOOKUP(F1973,Sheet2!$A:$F,4,0),"")</f>
        <v>1160.02</v>
      </c>
      <c r="Q1973" s="20">
        <f>IFERROR(VLOOKUP(F1973,Sheet2!$A:$F,5,0),"")</f>
        <v>1188.9000000000001</v>
      </c>
      <c r="R1973" s="20">
        <f>IFERROR(VLOOKUP(F1973,Sheet2!$A:$F,6,0),"")</f>
        <v>1270.83</v>
      </c>
      <c r="S1973" s="48">
        <f t="shared" si="393"/>
        <v>406007</v>
      </c>
      <c r="T1973" s="48">
        <f t="shared" si="394"/>
        <v>59445.000000000007</v>
      </c>
      <c r="U1973" s="48">
        <f t="shared" si="395"/>
        <v>127083</v>
      </c>
      <c r="V1973" s="48">
        <f t="shared" si="396"/>
        <v>592535</v>
      </c>
      <c r="W1973" s="48">
        <f t="shared" si="397"/>
        <v>312975</v>
      </c>
      <c r="X1973" s="48">
        <f t="shared" si="398"/>
        <v>4387.5</v>
      </c>
      <c r="Y1973" s="48">
        <f t="shared" si="399"/>
        <v>9098.9750000000004</v>
      </c>
      <c r="Z1973" s="48">
        <f t="shared" si="400"/>
        <v>909.89750000000004</v>
      </c>
      <c r="AA1973" s="48">
        <f t="shared" si="401"/>
        <v>9199.063725</v>
      </c>
      <c r="AB1973" s="42">
        <f t="shared" si="402"/>
        <v>929105.43622499995</v>
      </c>
    </row>
    <row r="1974" spans="1:28" x14ac:dyDescent="0.25">
      <c r="A1974" s="41">
        <v>45445</v>
      </c>
      <c r="B1974" s="44" t="str">
        <f t="shared" si="391"/>
        <v>Jun</v>
      </c>
      <c r="C1974" s="16" t="s">
        <v>53</v>
      </c>
      <c r="D1974" s="16"/>
      <c r="E1974" s="16" t="s">
        <v>135</v>
      </c>
      <c r="F1974" s="16" t="s">
        <v>219</v>
      </c>
      <c r="G1974" s="20" t="str">
        <f>IFERROR(VLOOKUP(F1974,Sheet2!A:F,2,0),"")</f>
        <v>Club Whiskey</v>
      </c>
      <c r="H1974" s="44">
        <f>IFERROR(VLOOKUP(F1974,Sheet2!A:G,7,0),"")</f>
        <v>65</v>
      </c>
      <c r="I1974" s="56">
        <f t="shared" si="403"/>
        <v>2340</v>
      </c>
      <c r="J1974" s="17">
        <v>191</v>
      </c>
      <c r="K1974" s="21">
        <v>200</v>
      </c>
      <c r="L1974" s="21">
        <v>100</v>
      </c>
      <c r="M1974" s="21">
        <v>100</v>
      </c>
      <c r="N1974" s="19">
        <f t="shared" si="392"/>
        <v>400</v>
      </c>
      <c r="O1974" s="20">
        <v>1</v>
      </c>
      <c r="P1974" s="20">
        <f>IFERROR(VLOOKUP(F1974,Sheet2!$A:$F,4,0),"")</f>
        <v>1160.02</v>
      </c>
      <c r="Q1974" s="20">
        <f>IFERROR(VLOOKUP(F1974,Sheet2!$A:$F,5,0),"")</f>
        <v>1188.9000000000001</v>
      </c>
      <c r="R1974" s="20">
        <f>IFERROR(VLOOKUP(F1974,Sheet2!$A:$F,6,0),"")</f>
        <v>1270.83</v>
      </c>
      <c r="S1974" s="48">
        <f t="shared" si="393"/>
        <v>232004</v>
      </c>
      <c r="T1974" s="48">
        <f t="shared" si="394"/>
        <v>118890.00000000001</v>
      </c>
      <c r="U1974" s="48">
        <f t="shared" si="395"/>
        <v>127083</v>
      </c>
      <c r="V1974" s="48">
        <f t="shared" si="396"/>
        <v>477977</v>
      </c>
      <c r="W1974" s="48">
        <f t="shared" si="397"/>
        <v>250380</v>
      </c>
      <c r="X1974" s="48">
        <f t="shared" si="398"/>
        <v>3510</v>
      </c>
      <c r="Y1974" s="48">
        <f t="shared" si="399"/>
        <v>7318.67</v>
      </c>
      <c r="Z1974" s="48">
        <f t="shared" si="400"/>
        <v>731.86700000000008</v>
      </c>
      <c r="AA1974" s="48">
        <f t="shared" si="401"/>
        <v>7399.1753699999999</v>
      </c>
      <c r="AB1974" s="42">
        <f t="shared" si="402"/>
        <v>747316.71236999996</v>
      </c>
    </row>
    <row r="1975" spans="1:28" x14ac:dyDescent="0.25">
      <c r="A1975" s="41">
        <v>45445</v>
      </c>
      <c r="B1975" s="44" t="str">
        <f t="shared" si="391"/>
        <v>Jun</v>
      </c>
      <c r="C1975" s="16" t="s">
        <v>53</v>
      </c>
      <c r="D1975" s="16"/>
      <c r="E1975" s="16" t="s">
        <v>141</v>
      </c>
      <c r="F1975" s="16" t="s">
        <v>219</v>
      </c>
      <c r="G1975" s="20" t="str">
        <f>IFERROR(VLOOKUP(F1975,Sheet2!A:F,2,0),"")</f>
        <v>Club Whiskey</v>
      </c>
      <c r="H1975" s="44">
        <f>IFERROR(VLOOKUP(F1975,Sheet2!A:G,7,0),"")</f>
        <v>65</v>
      </c>
      <c r="I1975" s="56">
        <f t="shared" si="403"/>
        <v>1316.25</v>
      </c>
      <c r="J1975" s="17">
        <v>192</v>
      </c>
      <c r="K1975" s="21">
        <v>75</v>
      </c>
      <c r="L1975" s="21">
        <v>100</v>
      </c>
      <c r="M1975" s="21">
        <v>50</v>
      </c>
      <c r="N1975" s="19">
        <f t="shared" si="392"/>
        <v>225</v>
      </c>
      <c r="O1975" s="20">
        <v>1</v>
      </c>
      <c r="P1975" s="20">
        <f>IFERROR(VLOOKUP(F1975,Sheet2!$A:$F,4,0),"")</f>
        <v>1160.02</v>
      </c>
      <c r="Q1975" s="20">
        <f>IFERROR(VLOOKUP(F1975,Sheet2!$A:$F,5,0),"")</f>
        <v>1188.9000000000001</v>
      </c>
      <c r="R1975" s="20">
        <f>IFERROR(VLOOKUP(F1975,Sheet2!$A:$F,6,0),"")</f>
        <v>1270.83</v>
      </c>
      <c r="S1975" s="48">
        <f t="shared" si="393"/>
        <v>87001.5</v>
      </c>
      <c r="T1975" s="48">
        <f t="shared" si="394"/>
        <v>118890.00000000001</v>
      </c>
      <c r="U1975" s="48">
        <f t="shared" si="395"/>
        <v>63541.5</v>
      </c>
      <c r="V1975" s="48">
        <f t="shared" si="396"/>
        <v>269433</v>
      </c>
      <c r="W1975" s="48">
        <f t="shared" si="397"/>
        <v>140838.75</v>
      </c>
      <c r="X1975" s="48">
        <f t="shared" si="398"/>
        <v>1974.375</v>
      </c>
      <c r="Y1975" s="48">
        <f t="shared" si="399"/>
        <v>4122.4612500000003</v>
      </c>
      <c r="Z1975" s="48">
        <f t="shared" si="400"/>
        <v>412.24612500000006</v>
      </c>
      <c r="AA1975" s="48">
        <f t="shared" si="401"/>
        <v>4167.8083237500005</v>
      </c>
      <c r="AB1975" s="42">
        <f t="shared" si="402"/>
        <v>420948.64069874998</v>
      </c>
    </row>
    <row r="1976" spans="1:28" x14ac:dyDescent="0.25">
      <c r="A1976" s="41">
        <v>45445</v>
      </c>
      <c r="B1976" s="44" t="str">
        <f t="shared" si="391"/>
        <v>Jun</v>
      </c>
      <c r="C1976" s="16" t="s">
        <v>53</v>
      </c>
      <c r="D1976" s="16"/>
      <c r="E1976" s="16" t="s">
        <v>92</v>
      </c>
      <c r="F1976" s="16" t="s">
        <v>219</v>
      </c>
      <c r="G1976" s="20" t="str">
        <f>IFERROR(VLOOKUP(F1976,Sheet2!A:F,2,0),"")</f>
        <v>Club Whiskey</v>
      </c>
      <c r="H1976" s="44">
        <f>IFERROR(VLOOKUP(F1976,Sheet2!A:G,7,0),"")</f>
        <v>65</v>
      </c>
      <c r="I1976" s="56">
        <f t="shared" si="403"/>
        <v>1667.25</v>
      </c>
      <c r="J1976" s="17">
        <v>193</v>
      </c>
      <c r="K1976" s="21">
        <v>0</v>
      </c>
      <c r="L1976" s="21">
        <v>110</v>
      </c>
      <c r="M1976" s="21">
        <v>175</v>
      </c>
      <c r="N1976" s="19">
        <f t="shared" si="392"/>
        <v>285</v>
      </c>
      <c r="O1976" s="20">
        <v>1</v>
      </c>
      <c r="P1976" s="20">
        <f>IFERROR(VLOOKUP(F1976,Sheet2!$A:$F,4,0),"")</f>
        <v>1160.02</v>
      </c>
      <c r="Q1976" s="20">
        <f>IFERROR(VLOOKUP(F1976,Sheet2!$A:$F,5,0),"")</f>
        <v>1188.9000000000001</v>
      </c>
      <c r="R1976" s="20">
        <f>IFERROR(VLOOKUP(F1976,Sheet2!$A:$F,6,0),"")</f>
        <v>1270.83</v>
      </c>
      <c r="S1976" s="48">
        <f t="shared" si="393"/>
        <v>0</v>
      </c>
      <c r="T1976" s="48">
        <f t="shared" si="394"/>
        <v>130779.00000000001</v>
      </c>
      <c r="U1976" s="48">
        <f t="shared" si="395"/>
        <v>222395.25</v>
      </c>
      <c r="V1976" s="48">
        <f t="shared" si="396"/>
        <v>353174.25</v>
      </c>
      <c r="W1976" s="48">
        <f t="shared" si="397"/>
        <v>178395.75</v>
      </c>
      <c r="X1976" s="48">
        <f t="shared" si="398"/>
        <v>2500.875</v>
      </c>
      <c r="Y1976" s="48">
        <f t="shared" si="399"/>
        <v>5340.7087499999998</v>
      </c>
      <c r="Z1976" s="48">
        <f t="shared" si="400"/>
        <v>534.070875</v>
      </c>
      <c r="AA1976" s="48">
        <f t="shared" si="401"/>
        <v>5399.4565462499995</v>
      </c>
      <c r="AB1976" s="42">
        <f t="shared" si="402"/>
        <v>545345.11117125</v>
      </c>
    </row>
    <row r="1977" spans="1:28" x14ac:dyDescent="0.25">
      <c r="A1977" s="41">
        <v>45445</v>
      </c>
      <c r="B1977" s="44" t="str">
        <f t="shared" si="391"/>
        <v>Jun</v>
      </c>
      <c r="C1977" s="16" t="s">
        <v>53</v>
      </c>
      <c r="D1977" s="16"/>
      <c r="E1977" s="16" t="s">
        <v>55</v>
      </c>
      <c r="F1977" s="16" t="s">
        <v>219</v>
      </c>
      <c r="G1977" s="20" t="str">
        <f>IFERROR(VLOOKUP(F1977,Sheet2!A:F,2,0),"")</f>
        <v>Club Whiskey</v>
      </c>
      <c r="H1977" s="44">
        <f>IFERROR(VLOOKUP(F1977,Sheet2!A:G,7,0),"")</f>
        <v>65</v>
      </c>
      <c r="I1977" s="56">
        <f t="shared" si="403"/>
        <v>1462.5</v>
      </c>
      <c r="J1977" s="17">
        <v>194</v>
      </c>
      <c r="K1977" s="21">
        <v>100</v>
      </c>
      <c r="L1977" s="21">
        <v>75</v>
      </c>
      <c r="M1977" s="21">
        <v>75</v>
      </c>
      <c r="N1977" s="19">
        <f t="shared" si="392"/>
        <v>250</v>
      </c>
      <c r="O1977" s="20">
        <v>1</v>
      </c>
      <c r="P1977" s="20">
        <f>IFERROR(VLOOKUP(F1977,Sheet2!$A:$F,4,0),"")</f>
        <v>1160.02</v>
      </c>
      <c r="Q1977" s="20">
        <f>IFERROR(VLOOKUP(F1977,Sheet2!$A:$F,5,0),"")</f>
        <v>1188.9000000000001</v>
      </c>
      <c r="R1977" s="20">
        <f>IFERROR(VLOOKUP(F1977,Sheet2!$A:$F,6,0),"")</f>
        <v>1270.83</v>
      </c>
      <c r="S1977" s="48">
        <f t="shared" si="393"/>
        <v>116002</v>
      </c>
      <c r="T1977" s="48">
        <f t="shared" si="394"/>
        <v>89167.5</v>
      </c>
      <c r="U1977" s="48">
        <f t="shared" si="395"/>
        <v>95312.25</v>
      </c>
      <c r="V1977" s="48">
        <f t="shared" si="396"/>
        <v>300481.75</v>
      </c>
      <c r="W1977" s="48">
        <f t="shared" si="397"/>
        <v>156487.5</v>
      </c>
      <c r="X1977" s="48">
        <f t="shared" si="398"/>
        <v>2193.75</v>
      </c>
      <c r="Y1977" s="48">
        <f t="shared" si="399"/>
        <v>4591.63</v>
      </c>
      <c r="Z1977" s="48">
        <f t="shared" si="400"/>
        <v>459.16300000000001</v>
      </c>
      <c r="AA1977" s="48">
        <f t="shared" si="401"/>
        <v>4642.1379299999999</v>
      </c>
      <c r="AB1977" s="42">
        <f t="shared" si="402"/>
        <v>468855.93093000003</v>
      </c>
    </row>
    <row r="1978" spans="1:28" x14ac:dyDescent="0.25">
      <c r="A1978" s="41">
        <v>45445</v>
      </c>
      <c r="B1978" s="44" t="str">
        <f t="shared" si="391"/>
        <v>Jun</v>
      </c>
      <c r="C1978" s="16" t="s">
        <v>53</v>
      </c>
      <c r="D1978" s="16"/>
      <c r="E1978" s="16" t="s">
        <v>55</v>
      </c>
      <c r="F1978" s="16" t="s">
        <v>218</v>
      </c>
      <c r="G1978" s="20" t="str">
        <f>IFERROR(VLOOKUP(F1978,Sheet2!A:F,2,0),"")</f>
        <v>Club Rum</v>
      </c>
      <c r="H1978" s="44">
        <f>IFERROR(VLOOKUP(F1978,Sheet2!A:G,7,0),"")</f>
        <v>65</v>
      </c>
      <c r="I1978" s="56">
        <f t="shared" si="403"/>
        <v>819</v>
      </c>
      <c r="J1978" s="17">
        <v>194</v>
      </c>
      <c r="K1978" s="21">
        <v>40</v>
      </c>
      <c r="L1978" s="21">
        <v>50</v>
      </c>
      <c r="M1978" s="21">
        <v>50</v>
      </c>
      <c r="N1978" s="19">
        <f t="shared" si="392"/>
        <v>140</v>
      </c>
      <c r="O1978" s="20">
        <v>1</v>
      </c>
      <c r="P1978" s="20">
        <f>IFERROR(VLOOKUP(F1978,Sheet2!$A:$F,4,0),"")</f>
        <v>1161.27</v>
      </c>
      <c r="Q1978" s="20">
        <f>IFERROR(VLOOKUP(F1978,Sheet2!$A:$F,5,0),"")</f>
        <v>1190.1300000000001</v>
      </c>
      <c r="R1978" s="20">
        <f>IFERROR(VLOOKUP(F1978,Sheet2!$A:$F,6,0),"")</f>
        <v>1272.08</v>
      </c>
      <c r="S1978" s="48">
        <f t="shared" si="393"/>
        <v>46450.8</v>
      </c>
      <c r="T1978" s="48">
        <f t="shared" si="394"/>
        <v>59506.500000000007</v>
      </c>
      <c r="U1978" s="48">
        <f t="shared" si="395"/>
        <v>63604</v>
      </c>
      <c r="V1978" s="48">
        <f t="shared" si="396"/>
        <v>169561.30000000002</v>
      </c>
      <c r="W1978" s="48">
        <f t="shared" si="397"/>
        <v>87633</v>
      </c>
      <c r="X1978" s="48">
        <f t="shared" si="398"/>
        <v>1228.5</v>
      </c>
      <c r="Y1978" s="48">
        <f t="shared" si="399"/>
        <v>2584.2280000000001</v>
      </c>
      <c r="Z1978" s="48">
        <f t="shared" si="400"/>
        <v>258.4228</v>
      </c>
      <c r="AA1978" s="48">
        <f t="shared" si="401"/>
        <v>2612.6545080000001</v>
      </c>
      <c r="AB1978" s="42">
        <f t="shared" si="402"/>
        <v>263878.105308</v>
      </c>
    </row>
    <row r="1979" spans="1:28" x14ac:dyDescent="0.25">
      <c r="A1979" s="41">
        <v>45445</v>
      </c>
      <c r="B1979" s="44" t="str">
        <f t="shared" si="391"/>
        <v>Jun</v>
      </c>
      <c r="C1979" s="16" t="s">
        <v>53</v>
      </c>
      <c r="D1979" s="16"/>
      <c r="E1979" s="16" t="s">
        <v>55</v>
      </c>
      <c r="F1979" s="16" t="s">
        <v>216</v>
      </c>
      <c r="G1979" s="20" t="str">
        <f>IFERROR(VLOOKUP(F1979,Sheet2!A:F,2,0),"")</f>
        <v>Jugni Saunfi</v>
      </c>
      <c r="H1979" s="44">
        <f>IFERROR(VLOOKUP(F1979,Sheet2!A:G,7,0),"")</f>
        <v>50</v>
      </c>
      <c r="I1979" s="56">
        <f t="shared" si="403"/>
        <v>112.5</v>
      </c>
      <c r="J1979" s="17">
        <v>194</v>
      </c>
      <c r="K1979" s="21">
        <v>0</v>
      </c>
      <c r="L1979" s="21">
        <v>0</v>
      </c>
      <c r="M1979" s="21">
        <v>25</v>
      </c>
      <c r="N1979" s="19">
        <f t="shared" si="392"/>
        <v>25</v>
      </c>
      <c r="O1979" s="20">
        <v>1</v>
      </c>
      <c r="P1979" s="20">
        <f>IFERROR(VLOOKUP(F1979,Sheet2!$A:$F,4,0),"")</f>
        <v>919.43</v>
      </c>
      <c r="Q1979" s="20">
        <f>IFERROR(VLOOKUP(F1979,Sheet2!$A:$F,5,0),"")</f>
        <v>948.3</v>
      </c>
      <c r="R1979" s="20">
        <f>IFERROR(VLOOKUP(F1979,Sheet2!$A:$F,6,0),"")</f>
        <v>1030.25</v>
      </c>
      <c r="S1979" s="48">
        <f t="shared" si="393"/>
        <v>0</v>
      </c>
      <c r="T1979" s="48">
        <f t="shared" si="394"/>
        <v>0</v>
      </c>
      <c r="U1979" s="48">
        <f t="shared" si="395"/>
        <v>25756.25</v>
      </c>
      <c r="V1979" s="48">
        <f t="shared" si="396"/>
        <v>25756.25</v>
      </c>
      <c r="W1979" s="48">
        <f t="shared" si="397"/>
        <v>12037.5</v>
      </c>
      <c r="X1979" s="48">
        <f t="shared" si="398"/>
        <v>168.75</v>
      </c>
      <c r="Y1979" s="48">
        <f t="shared" si="399"/>
        <v>379.625</v>
      </c>
      <c r="Z1979" s="48">
        <f t="shared" si="400"/>
        <v>37.962499999999999</v>
      </c>
      <c r="AA1979" s="48">
        <f t="shared" si="401"/>
        <v>383.80087500000002</v>
      </c>
      <c r="AB1979" s="42">
        <f t="shared" si="402"/>
        <v>38763.888375000002</v>
      </c>
    </row>
    <row r="1980" spans="1:28" x14ac:dyDescent="0.25">
      <c r="A1980" s="41">
        <v>45445</v>
      </c>
      <c r="B1980" s="44" t="str">
        <f t="shared" si="391"/>
        <v>Jun</v>
      </c>
      <c r="C1980" s="16" t="s">
        <v>53</v>
      </c>
      <c r="D1980" s="16"/>
      <c r="E1980" s="16" t="s">
        <v>82</v>
      </c>
      <c r="F1980" s="16" t="s">
        <v>219</v>
      </c>
      <c r="G1980" s="20" t="str">
        <f>IFERROR(VLOOKUP(F1980,Sheet2!A:F,2,0),"")</f>
        <v>Club Whiskey</v>
      </c>
      <c r="H1980" s="44">
        <f>IFERROR(VLOOKUP(F1980,Sheet2!A:G,7,0),"")</f>
        <v>65</v>
      </c>
      <c r="I1980" s="56">
        <f t="shared" si="403"/>
        <v>1678.9499999999998</v>
      </c>
      <c r="J1980" s="17">
        <v>195</v>
      </c>
      <c r="K1980" s="21">
        <v>200</v>
      </c>
      <c r="L1980" s="21">
        <v>87</v>
      </c>
      <c r="M1980" s="21">
        <v>0</v>
      </c>
      <c r="N1980" s="19">
        <f t="shared" si="392"/>
        <v>287</v>
      </c>
      <c r="O1980" s="20">
        <v>1</v>
      </c>
      <c r="P1980" s="20">
        <f>IFERROR(VLOOKUP(F1980,Sheet2!$A:$F,4,0),"")</f>
        <v>1160.02</v>
      </c>
      <c r="Q1980" s="20">
        <f>IFERROR(VLOOKUP(F1980,Sheet2!$A:$F,5,0),"")</f>
        <v>1188.9000000000001</v>
      </c>
      <c r="R1980" s="20">
        <f>IFERROR(VLOOKUP(F1980,Sheet2!$A:$F,6,0),"")</f>
        <v>1270.83</v>
      </c>
      <c r="S1980" s="48">
        <f t="shared" si="393"/>
        <v>232004</v>
      </c>
      <c r="T1980" s="48">
        <f t="shared" si="394"/>
        <v>103434.3</v>
      </c>
      <c r="U1980" s="48">
        <f t="shared" si="395"/>
        <v>0</v>
      </c>
      <c r="V1980" s="48">
        <f t="shared" si="396"/>
        <v>335438.3</v>
      </c>
      <c r="W1980" s="48">
        <f t="shared" si="397"/>
        <v>179647.65</v>
      </c>
      <c r="X1980" s="48">
        <f t="shared" si="398"/>
        <v>2518.4249999999997</v>
      </c>
      <c r="Y1980" s="48">
        <f t="shared" si="399"/>
        <v>5176.0437499999998</v>
      </c>
      <c r="Z1980" s="48">
        <f t="shared" si="400"/>
        <v>517.604375</v>
      </c>
      <c r="AA1980" s="48">
        <f t="shared" si="401"/>
        <v>5232.9802312499996</v>
      </c>
      <c r="AB1980" s="42">
        <f t="shared" si="402"/>
        <v>528531.00335625</v>
      </c>
    </row>
    <row r="1981" spans="1:28" x14ac:dyDescent="0.25">
      <c r="A1981" s="41">
        <v>45445</v>
      </c>
      <c r="B1981" s="44" t="str">
        <f t="shared" si="391"/>
        <v>Jun</v>
      </c>
      <c r="C1981" s="16" t="s">
        <v>53</v>
      </c>
      <c r="D1981" s="16"/>
      <c r="E1981" s="16" t="s">
        <v>82</v>
      </c>
      <c r="F1981" s="16" t="s">
        <v>218</v>
      </c>
      <c r="G1981" s="20" t="str">
        <f>IFERROR(VLOOKUP(F1981,Sheet2!A:F,2,0),"")</f>
        <v>Club Rum</v>
      </c>
      <c r="H1981" s="44">
        <f>IFERROR(VLOOKUP(F1981,Sheet2!A:G,7,0),"")</f>
        <v>65</v>
      </c>
      <c r="I1981" s="56">
        <f t="shared" si="403"/>
        <v>585</v>
      </c>
      <c r="J1981" s="17">
        <v>195</v>
      </c>
      <c r="K1981" s="21">
        <v>0</v>
      </c>
      <c r="L1981" s="21">
        <v>75</v>
      </c>
      <c r="M1981" s="21">
        <v>25</v>
      </c>
      <c r="N1981" s="19">
        <f t="shared" si="392"/>
        <v>100</v>
      </c>
      <c r="O1981" s="20">
        <v>1</v>
      </c>
      <c r="P1981" s="20">
        <f>IFERROR(VLOOKUP(F1981,Sheet2!$A:$F,4,0),"")</f>
        <v>1161.27</v>
      </c>
      <c r="Q1981" s="20">
        <f>IFERROR(VLOOKUP(F1981,Sheet2!$A:$F,5,0),"")</f>
        <v>1190.1300000000001</v>
      </c>
      <c r="R1981" s="20">
        <f>IFERROR(VLOOKUP(F1981,Sheet2!$A:$F,6,0),"")</f>
        <v>1272.08</v>
      </c>
      <c r="S1981" s="48">
        <f t="shared" si="393"/>
        <v>0</v>
      </c>
      <c r="T1981" s="48">
        <f t="shared" si="394"/>
        <v>89259.750000000015</v>
      </c>
      <c r="U1981" s="48">
        <f t="shared" si="395"/>
        <v>31802</v>
      </c>
      <c r="V1981" s="48">
        <f t="shared" si="396"/>
        <v>121061.75000000001</v>
      </c>
      <c r="W1981" s="48">
        <f t="shared" si="397"/>
        <v>62595</v>
      </c>
      <c r="X1981" s="48">
        <f t="shared" si="398"/>
        <v>877.5</v>
      </c>
      <c r="Y1981" s="48">
        <f t="shared" si="399"/>
        <v>1845.3425</v>
      </c>
      <c r="Z1981" s="48">
        <f t="shared" si="400"/>
        <v>184.53425000000001</v>
      </c>
      <c r="AA1981" s="48">
        <f t="shared" si="401"/>
        <v>1865.6412674999999</v>
      </c>
      <c r="AB1981" s="42">
        <f t="shared" si="402"/>
        <v>188429.7680175</v>
      </c>
    </row>
    <row r="1982" spans="1:28" x14ac:dyDescent="0.25">
      <c r="A1982" s="41">
        <v>45445</v>
      </c>
      <c r="B1982" s="44" t="str">
        <f t="shared" si="391"/>
        <v>Jun</v>
      </c>
      <c r="C1982" s="16" t="s">
        <v>53</v>
      </c>
      <c r="D1982" s="16"/>
      <c r="E1982" s="16" t="s">
        <v>82</v>
      </c>
      <c r="F1982" s="16" t="s">
        <v>216</v>
      </c>
      <c r="G1982" s="20" t="str">
        <f>IFERROR(VLOOKUP(F1982,Sheet2!A:F,2,0),"")</f>
        <v>Jugni Saunfi</v>
      </c>
      <c r="H1982" s="44">
        <f>IFERROR(VLOOKUP(F1982,Sheet2!A:G,7,0),"")</f>
        <v>50</v>
      </c>
      <c r="I1982" s="56">
        <f t="shared" si="403"/>
        <v>157.5</v>
      </c>
      <c r="J1982" s="17">
        <v>195</v>
      </c>
      <c r="K1982" s="21">
        <v>0</v>
      </c>
      <c r="L1982" s="21">
        <v>0</v>
      </c>
      <c r="M1982" s="21">
        <v>35</v>
      </c>
      <c r="N1982" s="19">
        <f t="shared" si="392"/>
        <v>35</v>
      </c>
      <c r="O1982" s="20">
        <v>1</v>
      </c>
      <c r="P1982" s="20">
        <f>IFERROR(VLOOKUP(F1982,Sheet2!$A:$F,4,0),"")</f>
        <v>919.43</v>
      </c>
      <c r="Q1982" s="20">
        <f>IFERROR(VLOOKUP(F1982,Sheet2!$A:$F,5,0),"")</f>
        <v>948.3</v>
      </c>
      <c r="R1982" s="20">
        <f>IFERROR(VLOOKUP(F1982,Sheet2!$A:$F,6,0),"")</f>
        <v>1030.25</v>
      </c>
      <c r="S1982" s="48">
        <f t="shared" si="393"/>
        <v>0</v>
      </c>
      <c r="T1982" s="48">
        <f t="shared" si="394"/>
        <v>0</v>
      </c>
      <c r="U1982" s="48">
        <f t="shared" si="395"/>
        <v>36058.75</v>
      </c>
      <c r="V1982" s="48">
        <f t="shared" si="396"/>
        <v>36058.75</v>
      </c>
      <c r="W1982" s="48">
        <f t="shared" si="397"/>
        <v>16852.5</v>
      </c>
      <c r="X1982" s="48">
        <f t="shared" si="398"/>
        <v>236.25</v>
      </c>
      <c r="Y1982" s="48">
        <f t="shared" si="399"/>
        <v>531.47500000000002</v>
      </c>
      <c r="Z1982" s="48">
        <f t="shared" si="400"/>
        <v>53.147500000000008</v>
      </c>
      <c r="AA1982" s="48">
        <f t="shared" si="401"/>
        <v>537.32122500000003</v>
      </c>
      <c r="AB1982" s="42">
        <f t="shared" si="402"/>
        <v>54269.443724999997</v>
      </c>
    </row>
    <row r="1983" spans="1:28" x14ac:dyDescent="0.25">
      <c r="A1983" s="41">
        <v>45445</v>
      </c>
      <c r="B1983" s="44" t="str">
        <f t="shared" si="391"/>
        <v>Jun</v>
      </c>
      <c r="C1983" s="16" t="s">
        <v>3</v>
      </c>
      <c r="D1983" s="16"/>
      <c r="E1983" s="16" t="s">
        <v>42</v>
      </c>
      <c r="F1983" s="16" t="s">
        <v>217</v>
      </c>
      <c r="G1983" s="20" t="str">
        <f>IFERROR(VLOOKUP(F1983,Sheet2!A:F,2,0),"")</f>
        <v>Dollar Rum</v>
      </c>
      <c r="H1983" s="44">
        <f>IFERROR(VLOOKUP(F1983,Sheet2!A:G,7,0),"")</f>
        <v>65</v>
      </c>
      <c r="I1983" s="56">
        <f t="shared" si="403"/>
        <v>3510</v>
      </c>
      <c r="J1983" s="17">
        <v>425</v>
      </c>
      <c r="K1983" s="21">
        <v>200</v>
      </c>
      <c r="L1983" s="21">
        <v>200</v>
      </c>
      <c r="M1983" s="21">
        <v>200</v>
      </c>
      <c r="N1983" s="19">
        <f t="shared" si="392"/>
        <v>600</v>
      </c>
      <c r="O1983" s="20">
        <v>1</v>
      </c>
      <c r="P1983" s="20">
        <f>IFERROR(VLOOKUP(F1983,Sheet2!$A:$F,4,0),"")</f>
        <v>1161.27</v>
      </c>
      <c r="Q1983" s="20">
        <f>IFERROR(VLOOKUP(F1983,Sheet2!$A:$F,5,0),"")</f>
        <v>1190.1300000000001</v>
      </c>
      <c r="R1983" s="20">
        <f>IFERROR(VLOOKUP(F1983,Sheet2!$A:$F,6,0),"")</f>
        <v>1272.08</v>
      </c>
      <c r="S1983" s="48">
        <f t="shared" si="393"/>
        <v>232254</v>
      </c>
      <c r="T1983" s="48">
        <f t="shared" si="394"/>
        <v>238026.00000000003</v>
      </c>
      <c r="U1983" s="48">
        <f t="shared" si="395"/>
        <v>254416</v>
      </c>
      <c r="V1983" s="48">
        <f t="shared" si="396"/>
        <v>724696</v>
      </c>
      <c r="W1983" s="48">
        <f t="shared" si="397"/>
        <v>375570</v>
      </c>
      <c r="X1983" s="48">
        <f t="shared" si="398"/>
        <v>5265</v>
      </c>
      <c r="Y1983" s="48">
        <f t="shared" si="399"/>
        <v>11055.31</v>
      </c>
      <c r="Z1983" s="48">
        <f t="shared" si="400"/>
        <v>1105.5309999999999</v>
      </c>
      <c r="AA1983" s="48">
        <f t="shared" si="401"/>
        <v>11176.91841</v>
      </c>
      <c r="AB1983" s="42">
        <f t="shared" si="402"/>
        <v>1128868.7594099999</v>
      </c>
    </row>
    <row r="1984" spans="1:28" x14ac:dyDescent="0.25">
      <c r="A1984" s="41">
        <v>45445</v>
      </c>
      <c r="B1984" s="44" t="str">
        <f t="shared" si="391"/>
        <v>Jun</v>
      </c>
      <c r="C1984" s="16" t="s">
        <v>3</v>
      </c>
      <c r="D1984" s="16"/>
      <c r="E1984" s="16" t="s">
        <v>42</v>
      </c>
      <c r="F1984" s="16" t="s">
        <v>216</v>
      </c>
      <c r="G1984" s="20" t="str">
        <f>IFERROR(VLOOKUP(F1984,Sheet2!A:F,2,0),"")</f>
        <v>Jugni Saunfi</v>
      </c>
      <c r="H1984" s="44">
        <f>IFERROR(VLOOKUP(F1984,Sheet2!A:G,7,0),"")</f>
        <v>50</v>
      </c>
      <c r="I1984" s="56">
        <f t="shared" si="403"/>
        <v>2700</v>
      </c>
      <c r="J1984" s="17">
        <v>425</v>
      </c>
      <c r="K1984" s="21">
        <v>350</v>
      </c>
      <c r="L1984" s="21">
        <v>100</v>
      </c>
      <c r="M1984" s="21">
        <v>150</v>
      </c>
      <c r="N1984" s="19">
        <f t="shared" si="392"/>
        <v>600</v>
      </c>
      <c r="O1984" s="20">
        <v>1</v>
      </c>
      <c r="P1984" s="20">
        <f>IFERROR(VLOOKUP(F1984,Sheet2!$A:$F,4,0),"")</f>
        <v>919.43</v>
      </c>
      <c r="Q1984" s="20">
        <f>IFERROR(VLOOKUP(F1984,Sheet2!$A:$F,5,0),"")</f>
        <v>948.3</v>
      </c>
      <c r="R1984" s="20">
        <f>IFERROR(VLOOKUP(F1984,Sheet2!$A:$F,6,0),"")</f>
        <v>1030.25</v>
      </c>
      <c r="S1984" s="48">
        <f t="shared" si="393"/>
        <v>321800.5</v>
      </c>
      <c r="T1984" s="48">
        <f t="shared" si="394"/>
        <v>94830</v>
      </c>
      <c r="U1984" s="48">
        <f t="shared" si="395"/>
        <v>154537.5</v>
      </c>
      <c r="V1984" s="48">
        <f t="shared" si="396"/>
        <v>571168</v>
      </c>
      <c r="W1984" s="48">
        <f t="shared" si="397"/>
        <v>288900</v>
      </c>
      <c r="X1984" s="48">
        <f t="shared" si="398"/>
        <v>4050</v>
      </c>
      <c r="Y1984" s="48">
        <f t="shared" si="399"/>
        <v>8641.18</v>
      </c>
      <c r="Z1984" s="48">
        <f t="shared" si="400"/>
        <v>864.11800000000005</v>
      </c>
      <c r="AA1984" s="48">
        <f t="shared" si="401"/>
        <v>8736.2329800000007</v>
      </c>
      <c r="AB1984" s="42">
        <f t="shared" si="402"/>
        <v>882359.53098000004</v>
      </c>
    </row>
    <row r="1985" spans="1:28" x14ac:dyDescent="0.25">
      <c r="A1985" s="41">
        <v>45445</v>
      </c>
      <c r="B1985" s="44" t="str">
        <f t="shared" si="391"/>
        <v>Jun</v>
      </c>
      <c r="C1985" s="16" t="s">
        <v>44</v>
      </c>
      <c r="D1985" s="16"/>
      <c r="E1985" s="16" t="s">
        <v>45</v>
      </c>
      <c r="F1985" s="16" t="s">
        <v>216</v>
      </c>
      <c r="G1985" s="20" t="str">
        <f>IFERROR(VLOOKUP(F1985,Sheet2!A:F,2,0),"")</f>
        <v>Jugni Saunfi</v>
      </c>
      <c r="H1985" s="44">
        <f>IFERROR(VLOOKUP(F1985,Sheet2!A:G,7,0),"")</f>
        <v>50</v>
      </c>
      <c r="I1985" s="56">
        <f t="shared" si="403"/>
        <v>225</v>
      </c>
      <c r="J1985" s="17">
        <v>290</v>
      </c>
      <c r="K1985" s="21">
        <v>50</v>
      </c>
      <c r="L1985" s="21">
        <v>0</v>
      </c>
      <c r="M1985" s="21">
        <v>0</v>
      </c>
      <c r="N1985" s="19">
        <f t="shared" si="392"/>
        <v>50</v>
      </c>
      <c r="O1985" s="20">
        <v>1</v>
      </c>
      <c r="P1985" s="20">
        <f>IFERROR(VLOOKUP(F1985,Sheet2!$A:$F,4,0),"")</f>
        <v>919.43</v>
      </c>
      <c r="Q1985" s="20">
        <f>IFERROR(VLOOKUP(F1985,Sheet2!$A:$F,5,0),"")</f>
        <v>948.3</v>
      </c>
      <c r="R1985" s="20">
        <f>IFERROR(VLOOKUP(F1985,Sheet2!$A:$F,6,0),"")</f>
        <v>1030.25</v>
      </c>
      <c r="S1985" s="48">
        <f t="shared" si="393"/>
        <v>45971.5</v>
      </c>
      <c r="T1985" s="48">
        <f t="shared" si="394"/>
        <v>0</v>
      </c>
      <c r="U1985" s="48">
        <f t="shared" si="395"/>
        <v>0</v>
      </c>
      <c r="V1985" s="48">
        <f t="shared" si="396"/>
        <v>45971.5</v>
      </c>
      <c r="W1985" s="48">
        <f t="shared" si="397"/>
        <v>24075</v>
      </c>
      <c r="X1985" s="48">
        <f t="shared" si="398"/>
        <v>337.5</v>
      </c>
      <c r="Y1985" s="48">
        <f t="shared" si="399"/>
        <v>703.84</v>
      </c>
      <c r="Z1985" s="48">
        <f t="shared" si="400"/>
        <v>70.384</v>
      </c>
      <c r="AA1985" s="48">
        <f t="shared" si="401"/>
        <v>711.58224000000007</v>
      </c>
      <c r="AB1985" s="42">
        <f t="shared" si="402"/>
        <v>71869.806240000005</v>
      </c>
    </row>
    <row r="1986" spans="1:28" x14ac:dyDescent="0.25">
      <c r="A1986" s="41">
        <v>45445</v>
      </c>
      <c r="B1986" s="44" t="str">
        <f t="shared" si="391"/>
        <v>Jun</v>
      </c>
      <c r="C1986" s="16" t="s">
        <v>44</v>
      </c>
      <c r="D1986" s="16"/>
      <c r="E1986" s="16" t="s">
        <v>80</v>
      </c>
      <c r="F1986" s="16" t="s">
        <v>216</v>
      </c>
      <c r="G1986" s="20" t="str">
        <f>IFERROR(VLOOKUP(F1986,Sheet2!A:F,2,0),"")</f>
        <v>Jugni Saunfi</v>
      </c>
      <c r="H1986" s="44">
        <f>IFERROR(VLOOKUP(F1986,Sheet2!A:G,7,0),"")</f>
        <v>50</v>
      </c>
      <c r="I1986" s="56">
        <f t="shared" si="403"/>
        <v>1350</v>
      </c>
      <c r="J1986" s="17">
        <v>291</v>
      </c>
      <c r="K1986" s="21">
        <v>190</v>
      </c>
      <c r="L1986" s="21">
        <v>110</v>
      </c>
      <c r="M1986" s="21">
        <v>0</v>
      </c>
      <c r="N1986" s="19">
        <f t="shared" si="392"/>
        <v>300</v>
      </c>
      <c r="O1986" s="20">
        <v>1</v>
      </c>
      <c r="P1986" s="20">
        <f>IFERROR(VLOOKUP(F1986,Sheet2!$A:$F,4,0),"")</f>
        <v>919.43</v>
      </c>
      <c r="Q1986" s="20">
        <f>IFERROR(VLOOKUP(F1986,Sheet2!$A:$F,5,0),"")</f>
        <v>948.3</v>
      </c>
      <c r="R1986" s="20">
        <f>IFERROR(VLOOKUP(F1986,Sheet2!$A:$F,6,0),"")</f>
        <v>1030.25</v>
      </c>
      <c r="S1986" s="48">
        <f t="shared" si="393"/>
        <v>174691.69999999998</v>
      </c>
      <c r="T1986" s="48">
        <f t="shared" si="394"/>
        <v>104313</v>
      </c>
      <c r="U1986" s="48">
        <f t="shared" si="395"/>
        <v>0</v>
      </c>
      <c r="V1986" s="48">
        <f t="shared" si="396"/>
        <v>279004.69999999995</v>
      </c>
      <c r="W1986" s="48">
        <f t="shared" si="397"/>
        <v>144450</v>
      </c>
      <c r="X1986" s="48">
        <f t="shared" si="398"/>
        <v>2025</v>
      </c>
      <c r="Y1986" s="48">
        <f t="shared" si="399"/>
        <v>4254.7969999999996</v>
      </c>
      <c r="Z1986" s="48">
        <f t="shared" si="400"/>
        <v>425.47969999999998</v>
      </c>
      <c r="AA1986" s="48">
        <f t="shared" si="401"/>
        <v>4301.5997669999997</v>
      </c>
      <c r="AB1986" s="42">
        <f t="shared" si="402"/>
        <v>434461.57646700001</v>
      </c>
    </row>
    <row r="1987" spans="1:28" x14ac:dyDescent="0.25">
      <c r="A1987" s="41">
        <v>45445</v>
      </c>
      <c r="B1987" s="44" t="str">
        <f t="shared" si="391"/>
        <v>Jun</v>
      </c>
      <c r="C1987" s="16" t="s">
        <v>44</v>
      </c>
      <c r="D1987" s="16"/>
      <c r="E1987" s="16" t="s">
        <v>79</v>
      </c>
      <c r="F1987" s="16" t="s">
        <v>216</v>
      </c>
      <c r="G1987" s="20" t="str">
        <f>IFERROR(VLOOKUP(F1987,Sheet2!A:F,2,0),"")</f>
        <v>Jugni Saunfi</v>
      </c>
      <c r="H1987" s="44">
        <f>IFERROR(VLOOKUP(F1987,Sheet2!A:G,7,0),"")</f>
        <v>50</v>
      </c>
      <c r="I1987" s="56">
        <f t="shared" si="403"/>
        <v>1350</v>
      </c>
      <c r="J1987" s="17">
        <v>292</v>
      </c>
      <c r="K1987" s="21">
        <v>0</v>
      </c>
      <c r="L1987" s="21">
        <v>300</v>
      </c>
      <c r="M1987" s="21">
        <v>0</v>
      </c>
      <c r="N1987" s="19">
        <f t="shared" si="392"/>
        <v>300</v>
      </c>
      <c r="O1987" s="20">
        <v>1</v>
      </c>
      <c r="P1987" s="20">
        <f>IFERROR(VLOOKUP(F1987,Sheet2!$A:$F,4,0),"")</f>
        <v>919.43</v>
      </c>
      <c r="Q1987" s="20">
        <f>IFERROR(VLOOKUP(F1987,Sheet2!$A:$F,5,0),"")</f>
        <v>948.3</v>
      </c>
      <c r="R1987" s="20">
        <f>IFERROR(VLOOKUP(F1987,Sheet2!$A:$F,6,0),"")</f>
        <v>1030.25</v>
      </c>
      <c r="S1987" s="48">
        <f t="shared" si="393"/>
        <v>0</v>
      </c>
      <c r="T1987" s="48">
        <f t="shared" si="394"/>
        <v>284490</v>
      </c>
      <c r="U1987" s="48">
        <f t="shared" si="395"/>
        <v>0</v>
      </c>
      <c r="V1987" s="48">
        <f t="shared" si="396"/>
        <v>284490</v>
      </c>
      <c r="W1987" s="48">
        <f t="shared" si="397"/>
        <v>144450</v>
      </c>
      <c r="X1987" s="48">
        <f t="shared" si="398"/>
        <v>2025</v>
      </c>
      <c r="Y1987" s="48">
        <f t="shared" si="399"/>
        <v>4309.6499999999996</v>
      </c>
      <c r="Z1987" s="48">
        <f t="shared" si="400"/>
        <v>430.96499999999997</v>
      </c>
      <c r="AA1987" s="48">
        <f t="shared" si="401"/>
        <v>4357.0561500000003</v>
      </c>
      <c r="AB1987" s="42">
        <f t="shared" si="402"/>
        <v>440062.67115000007</v>
      </c>
    </row>
    <row r="1988" spans="1:28" x14ac:dyDescent="0.25">
      <c r="A1988" s="41">
        <v>45445</v>
      </c>
      <c r="B1988" s="44" t="str">
        <f t="shared" si="391"/>
        <v>Jun</v>
      </c>
      <c r="C1988" s="16" t="s">
        <v>26</v>
      </c>
      <c r="D1988" s="16"/>
      <c r="E1988" s="16" t="s">
        <v>39</v>
      </c>
      <c r="F1988" s="16" t="s">
        <v>222</v>
      </c>
      <c r="G1988" s="20" t="str">
        <f>IFERROR(VLOOKUP(F1988,Sheet2!A:F,2,0),"")</f>
        <v>Khasa Santra</v>
      </c>
      <c r="H1988" s="44">
        <f>IFERROR(VLOOKUP(F1988,Sheet2!A:G,7,0),"")</f>
        <v>50</v>
      </c>
      <c r="I1988" s="56">
        <f t="shared" si="403"/>
        <v>3600</v>
      </c>
      <c r="J1988" s="17">
        <v>211</v>
      </c>
      <c r="K1988" s="21">
        <v>800</v>
      </c>
      <c r="L1988" s="21">
        <v>0</v>
      </c>
      <c r="M1988" s="21">
        <v>0</v>
      </c>
      <c r="N1988" s="19">
        <f t="shared" si="392"/>
        <v>800</v>
      </c>
      <c r="O1988" s="20">
        <v>1</v>
      </c>
      <c r="P1988" s="20">
        <f>IFERROR(VLOOKUP(F1988,Sheet2!$A:$F,4,0),"")</f>
        <v>919.43</v>
      </c>
      <c r="Q1988" s="20">
        <f>IFERROR(VLOOKUP(F1988,Sheet2!$A:$F,5,0),"")</f>
        <v>948.3</v>
      </c>
      <c r="R1988" s="20">
        <f>IFERROR(VLOOKUP(F1988,Sheet2!$A:$F,6,0),"")</f>
        <v>1030.25</v>
      </c>
      <c r="S1988" s="48">
        <f t="shared" si="393"/>
        <v>735544</v>
      </c>
      <c r="T1988" s="48">
        <f t="shared" si="394"/>
        <v>0</v>
      </c>
      <c r="U1988" s="48">
        <f t="shared" si="395"/>
        <v>0</v>
      </c>
      <c r="V1988" s="48">
        <f t="shared" si="396"/>
        <v>735544</v>
      </c>
      <c r="W1988" s="48">
        <f t="shared" si="397"/>
        <v>385200</v>
      </c>
      <c r="X1988" s="48">
        <f t="shared" si="398"/>
        <v>5400</v>
      </c>
      <c r="Y1988" s="48">
        <f t="shared" si="399"/>
        <v>11261.44</v>
      </c>
      <c r="Z1988" s="48">
        <f t="shared" si="400"/>
        <v>1126.144</v>
      </c>
      <c r="AA1988" s="48">
        <f t="shared" si="401"/>
        <v>11385.315840000001</v>
      </c>
      <c r="AB1988" s="42">
        <f t="shared" si="402"/>
        <v>1149916.8998400001</v>
      </c>
    </row>
    <row r="1989" spans="1:28" x14ac:dyDescent="0.25">
      <c r="A1989" s="41">
        <v>45445</v>
      </c>
      <c r="B1989" s="44" t="str">
        <f t="shared" ref="B1989:B2052" si="404">TEXT(A1989,"MMM")</f>
        <v>Jun</v>
      </c>
      <c r="C1989" s="16" t="s">
        <v>26</v>
      </c>
      <c r="D1989" s="16"/>
      <c r="E1989" s="16" t="s">
        <v>39</v>
      </c>
      <c r="F1989" s="16" t="s">
        <v>222</v>
      </c>
      <c r="G1989" s="20" t="str">
        <f>IFERROR(VLOOKUP(F1989,Sheet2!A:F,2,0),"")</f>
        <v>Khasa Santra</v>
      </c>
      <c r="H1989" s="44">
        <f>IFERROR(VLOOKUP(F1989,Sheet2!A:G,7,0),"")</f>
        <v>50</v>
      </c>
      <c r="I1989" s="56">
        <f t="shared" si="403"/>
        <v>2700</v>
      </c>
      <c r="J1989" s="17">
        <v>212</v>
      </c>
      <c r="K1989" s="21">
        <v>0</v>
      </c>
      <c r="L1989" s="21">
        <v>500</v>
      </c>
      <c r="M1989" s="21">
        <v>100</v>
      </c>
      <c r="N1989" s="19">
        <f t="shared" ref="N1989:N2052" si="405">SUM(K1989:M1989)</f>
        <v>600</v>
      </c>
      <c r="O1989" s="20">
        <v>1</v>
      </c>
      <c r="P1989" s="20">
        <f>IFERROR(VLOOKUP(F1989,Sheet2!$A:$F,4,0),"")</f>
        <v>919.43</v>
      </c>
      <c r="Q1989" s="20">
        <f>IFERROR(VLOOKUP(F1989,Sheet2!$A:$F,5,0),"")</f>
        <v>948.3</v>
      </c>
      <c r="R1989" s="20">
        <f>IFERROR(VLOOKUP(F1989,Sheet2!$A:$F,6,0),"")</f>
        <v>1030.25</v>
      </c>
      <c r="S1989" s="48">
        <f t="shared" ref="S1989:S2052" si="406">IFERROR(K1989*P1989," ")</f>
        <v>0</v>
      </c>
      <c r="T1989" s="48">
        <f t="shared" ref="T1989:T2052" si="407">IFERROR(Q1989*L1989," ")</f>
        <v>474150</v>
      </c>
      <c r="U1989" s="48">
        <f t="shared" ref="U1989:U2052" si="408">IFERROR(R1989*M1989," ")</f>
        <v>103025</v>
      </c>
      <c r="V1989" s="48">
        <f t="shared" ref="V1989:V2052" si="409">SUM(S1989:U1989)</f>
        <v>577175</v>
      </c>
      <c r="W1989" s="48">
        <f t="shared" ref="W1989:W2052" si="410">IFERROR(IF(O1989=1,I1989*107)," ")+IFERROR(IF(O1989=2,I1989*53.5)," ")</f>
        <v>288900</v>
      </c>
      <c r="X1989" s="48">
        <f t="shared" ref="X1989:X2052" si="411">I1989*1.5</f>
        <v>4050</v>
      </c>
      <c r="Y1989" s="48">
        <f t="shared" ref="Y1989:Y2052" si="412">IFERROR(SUM(V1989:X1989)*1%," ")</f>
        <v>8701.25</v>
      </c>
      <c r="Z1989" s="48">
        <f t="shared" ref="Z1989:Z2052" si="413">IFERROR(Y1989*10%," ")</f>
        <v>870.125</v>
      </c>
      <c r="AA1989" s="48">
        <f t="shared" ref="AA1989:AA2052" si="414">IFERROR(SUM(V1989:Z1989)*1%," ")</f>
        <v>8796.9637500000008</v>
      </c>
      <c r="AB1989" s="42">
        <f t="shared" ref="AB1989:AB2052" si="415">IFERROR(SUM(V1989:AA1989)," ")</f>
        <v>888493.33875</v>
      </c>
    </row>
    <row r="1990" spans="1:28" x14ac:dyDescent="0.25">
      <c r="A1990" s="41">
        <v>45445</v>
      </c>
      <c r="B1990" s="44" t="str">
        <f t="shared" si="404"/>
        <v>Jun</v>
      </c>
      <c r="C1990" s="16" t="s">
        <v>26</v>
      </c>
      <c r="D1990" s="16"/>
      <c r="E1990" s="16" t="s">
        <v>39</v>
      </c>
      <c r="F1990" s="16" t="s">
        <v>216</v>
      </c>
      <c r="G1990" s="20" t="str">
        <f>IFERROR(VLOOKUP(F1990,Sheet2!A:F,2,0),"")</f>
        <v>Jugni Saunfi</v>
      </c>
      <c r="H1990" s="44">
        <f>IFERROR(VLOOKUP(F1990,Sheet2!A:G,7,0),"")</f>
        <v>50</v>
      </c>
      <c r="I1990" s="56">
        <f t="shared" ref="I1990:I2053" si="416">IF(H1990=50,N1990*4.5)+IF(H1990=65,N1990*5.85)</f>
        <v>2700</v>
      </c>
      <c r="J1990" s="17">
        <v>213</v>
      </c>
      <c r="K1990" s="21">
        <v>600</v>
      </c>
      <c r="L1990" s="21">
        <v>0</v>
      </c>
      <c r="M1990" s="21">
        <v>0</v>
      </c>
      <c r="N1990" s="19">
        <f t="shared" si="405"/>
        <v>600</v>
      </c>
      <c r="O1990" s="20">
        <v>1</v>
      </c>
      <c r="P1990" s="20">
        <f>IFERROR(VLOOKUP(F1990,Sheet2!$A:$F,4,0),"")</f>
        <v>919.43</v>
      </c>
      <c r="Q1990" s="20">
        <f>IFERROR(VLOOKUP(F1990,Sheet2!$A:$F,5,0),"")</f>
        <v>948.3</v>
      </c>
      <c r="R1990" s="20">
        <f>IFERROR(VLOOKUP(F1990,Sheet2!$A:$F,6,0),"")</f>
        <v>1030.25</v>
      </c>
      <c r="S1990" s="48">
        <f t="shared" si="406"/>
        <v>551658</v>
      </c>
      <c r="T1990" s="48">
        <f t="shared" si="407"/>
        <v>0</v>
      </c>
      <c r="U1990" s="48">
        <f t="shared" si="408"/>
        <v>0</v>
      </c>
      <c r="V1990" s="48">
        <f t="shared" si="409"/>
        <v>551658</v>
      </c>
      <c r="W1990" s="48">
        <f t="shared" si="410"/>
        <v>288900</v>
      </c>
      <c r="X1990" s="48">
        <f t="shared" si="411"/>
        <v>4050</v>
      </c>
      <c r="Y1990" s="48">
        <f t="shared" si="412"/>
        <v>8446.08</v>
      </c>
      <c r="Z1990" s="48">
        <f t="shared" si="413"/>
        <v>844.60800000000006</v>
      </c>
      <c r="AA1990" s="48">
        <f t="shared" si="414"/>
        <v>8538.9868800000004</v>
      </c>
      <c r="AB1990" s="42">
        <f t="shared" si="415"/>
        <v>862437.67487999995</v>
      </c>
    </row>
    <row r="1991" spans="1:28" x14ac:dyDescent="0.25">
      <c r="A1991" s="41">
        <v>45445</v>
      </c>
      <c r="B1991" s="44" t="str">
        <f t="shared" si="404"/>
        <v>Jun</v>
      </c>
      <c r="C1991" s="16" t="s">
        <v>26</v>
      </c>
      <c r="D1991" s="16"/>
      <c r="E1991" s="16" t="s">
        <v>39</v>
      </c>
      <c r="F1991" s="16" t="s">
        <v>216</v>
      </c>
      <c r="G1991" s="20" t="str">
        <f>IFERROR(VLOOKUP(F1991,Sheet2!A:F,2,0),"")</f>
        <v>Jugni Saunfi</v>
      </c>
      <c r="H1991" s="44">
        <f>IFERROR(VLOOKUP(F1991,Sheet2!A:G,7,0),"")</f>
        <v>50</v>
      </c>
      <c r="I1991" s="56">
        <f t="shared" si="416"/>
        <v>1800</v>
      </c>
      <c r="J1991" s="17">
        <v>214</v>
      </c>
      <c r="K1991" s="21">
        <v>0</v>
      </c>
      <c r="L1991" s="21">
        <v>400</v>
      </c>
      <c r="M1991" s="21">
        <v>0</v>
      </c>
      <c r="N1991" s="19">
        <f t="shared" si="405"/>
        <v>400</v>
      </c>
      <c r="O1991" s="20">
        <v>1</v>
      </c>
      <c r="P1991" s="20">
        <f>IFERROR(VLOOKUP(F1991,Sheet2!$A:$F,4,0),"")</f>
        <v>919.43</v>
      </c>
      <c r="Q1991" s="20">
        <f>IFERROR(VLOOKUP(F1991,Sheet2!$A:$F,5,0),"")</f>
        <v>948.3</v>
      </c>
      <c r="R1991" s="20">
        <f>IFERROR(VLOOKUP(F1991,Sheet2!$A:$F,6,0),"")</f>
        <v>1030.25</v>
      </c>
      <c r="S1991" s="48">
        <f t="shared" si="406"/>
        <v>0</v>
      </c>
      <c r="T1991" s="48">
        <f t="shared" si="407"/>
        <v>379320</v>
      </c>
      <c r="U1991" s="48">
        <f t="shared" si="408"/>
        <v>0</v>
      </c>
      <c r="V1991" s="48">
        <f t="shared" si="409"/>
        <v>379320</v>
      </c>
      <c r="W1991" s="48">
        <f t="shared" si="410"/>
        <v>192600</v>
      </c>
      <c r="X1991" s="48">
        <f t="shared" si="411"/>
        <v>2700</v>
      </c>
      <c r="Y1991" s="48">
        <f t="shared" si="412"/>
        <v>5746.2</v>
      </c>
      <c r="Z1991" s="48">
        <f t="shared" si="413"/>
        <v>574.62</v>
      </c>
      <c r="AA1991" s="48">
        <f t="shared" si="414"/>
        <v>5809.4081999999999</v>
      </c>
      <c r="AB1991" s="42">
        <f t="shared" si="415"/>
        <v>586750.2281999999</v>
      </c>
    </row>
    <row r="1992" spans="1:28" x14ac:dyDescent="0.25">
      <c r="A1992" s="41">
        <v>45445</v>
      </c>
      <c r="B1992" s="44" t="str">
        <f t="shared" si="404"/>
        <v>Jun</v>
      </c>
      <c r="C1992" s="16" t="s">
        <v>26</v>
      </c>
      <c r="D1992" s="16"/>
      <c r="E1992" s="16" t="s">
        <v>39</v>
      </c>
      <c r="F1992" s="16" t="s">
        <v>216</v>
      </c>
      <c r="G1992" s="20" t="str">
        <f>IFERROR(VLOOKUP(F1992,Sheet2!A:F,2,0),"")</f>
        <v>Jugni Saunfi</v>
      </c>
      <c r="H1992" s="44">
        <f>IFERROR(VLOOKUP(F1992,Sheet2!A:G,7,0),"")</f>
        <v>50</v>
      </c>
      <c r="I1992" s="56">
        <f t="shared" si="416"/>
        <v>1800</v>
      </c>
      <c r="J1992" s="17">
        <v>215</v>
      </c>
      <c r="K1992" s="21">
        <v>0</v>
      </c>
      <c r="L1992" s="21">
        <v>0</v>
      </c>
      <c r="M1992" s="21">
        <v>400</v>
      </c>
      <c r="N1992" s="19">
        <f t="shared" si="405"/>
        <v>400</v>
      </c>
      <c r="O1992" s="20">
        <v>1</v>
      </c>
      <c r="P1992" s="20">
        <f>IFERROR(VLOOKUP(F1992,Sheet2!$A:$F,4,0),"")</f>
        <v>919.43</v>
      </c>
      <c r="Q1992" s="20">
        <f>IFERROR(VLOOKUP(F1992,Sheet2!$A:$F,5,0),"")</f>
        <v>948.3</v>
      </c>
      <c r="R1992" s="20">
        <f>IFERROR(VLOOKUP(F1992,Sheet2!$A:$F,6,0),"")</f>
        <v>1030.25</v>
      </c>
      <c r="S1992" s="48">
        <f t="shared" si="406"/>
        <v>0</v>
      </c>
      <c r="T1992" s="48">
        <f t="shared" si="407"/>
        <v>0</v>
      </c>
      <c r="U1992" s="48">
        <f t="shared" si="408"/>
        <v>412100</v>
      </c>
      <c r="V1992" s="48">
        <f t="shared" si="409"/>
        <v>412100</v>
      </c>
      <c r="W1992" s="48">
        <f t="shared" si="410"/>
        <v>192600</v>
      </c>
      <c r="X1992" s="48">
        <f t="shared" si="411"/>
        <v>2700</v>
      </c>
      <c r="Y1992" s="48">
        <f t="shared" si="412"/>
        <v>6074</v>
      </c>
      <c r="Z1992" s="48">
        <f t="shared" si="413"/>
        <v>607.4</v>
      </c>
      <c r="AA1992" s="48">
        <f t="shared" si="414"/>
        <v>6140.8140000000003</v>
      </c>
      <c r="AB1992" s="42">
        <f t="shared" si="415"/>
        <v>620222.21400000004</v>
      </c>
    </row>
    <row r="1993" spans="1:28" x14ac:dyDescent="0.25">
      <c r="A1993" s="41">
        <v>45445</v>
      </c>
      <c r="B1993" s="44" t="str">
        <f t="shared" si="404"/>
        <v>Jun</v>
      </c>
      <c r="C1993" s="16" t="s">
        <v>26</v>
      </c>
      <c r="D1993" s="16"/>
      <c r="E1993" s="16" t="s">
        <v>85</v>
      </c>
      <c r="F1993" s="16" t="s">
        <v>213</v>
      </c>
      <c r="G1993" s="20" t="str">
        <f>IFERROR(VLOOKUP(F1993,Sheet2!A:F,2,0),"")</f>
        <v>Malwa</v>
      </c>
      <c r="H1993" s="44">
        <f>IFERROR(VLOOKUP(F1993,Sheet2!A:G,7,0),"")</f>
        <v>50</v>
      </c>
      <c r="I1993" s="56">
        <f t="shared" si="416"/>
        <v>6300</v>
      </c>
      <c r="J1993" s="17">
        <v>216</v>
      </c>
      <c r="K1993" s="21">
        <v>800</v>
      </c>
      <c r="L1993" s="21">
        <v>400</v>
      </c>
      <c r="M1993" s="21">
        <v>200</v>
      </c>
      <c r="N1993" s="19">
        <f t="shared" si="405"/>
        <v>1400</v>
      </c>
      <c r="O1993" s="20">
        <v>1</v>
      </c>
      <c r="P1993" s="20">
        <f>IFERROR(VLOOKUP(F1993,Sheet2!$A:$F,4,0),"")</f>
        <v>919.43</v>
      </c>
      <c r="Q1993" s="20">
        <f>IFERROR(VLOOKUP(F1993,Sheet2!$A:$F,5,0),"")</f>
        <v>948.3</v>
      </c>
      <c r="R1993" s="20">
        <f>IFERROR(VLOOKUP(F1993,Sheet2!$A:$F,6,0),"")</f>
        <v>1030.25</v>
      </c>
      <c r="S1993" s="48">
        <f t="shared" si="406"/>
        <v>735544</v>
      </c>
      <c r="T1993" s="48">
        <f t="shared" si="407"/>
        <v>379320</v>
      </c>
      <c r="U1993" s="48">
        <f t="shared" si="408"/>
        <v>206050</v>
      </c>
      <c r="V1993" s="48">
        <f t="shared" si="409"/>
        <v>1320914</v>
      </c>
      <c r="W1993" s="48">
        <f t="shared" si="410"/>
        <v>674100</v>
      </c>
      <c r="X1993" s="48">
        <f t="shared" si="411"/>
        <v>9450</v>
      </c>
      <c r="Y1993" s="48">
        <f t="shared" si="412"/>
        <v>20044.64</v>
      </c>
      <c r="Z1993" s="48">
        <f t="shared" si="413"/>
        <v>2004.4639999999999</v>
      </c>
      <c r="AA1993" s="48">
        <f t="shared" si="414"/>
        <v>20265.13104</v>
      </c>
      <c r="AB1993" s="42">
        <f t="shared" si="415"/>
        <v>2046778.2350399997</v>
      </c>
    </row>
    <row r="1994" spans="1:28" x14ac:dyDescent="0.25">
      <c r="A1994" s="41">
        <v>45446</v>
      </c>
      <c r="B1994" s="44" t="str">
        <f t="shared" si="404"/>
        <v>Jun</v>
      </c>
      <c r="C1994" s="16" t="s">
        <v>44</v>
      </c>
      <c r="D1994" s="16"/>
      <c r="E1994" s="16" t="s">
        <v>79</v>
      </c>
      <c r="F1994" s="16" t="s">
        <v>223</v>
      </c>
      <c r="G1994" s="20" t="str">
        <f>IFERROR(VLOOKUP(F1994,Sheet2!A:F,2,0),"")</f>
        <v>Jalwa Mota Santra</v>
      </c>
      <c r="H1994" s="44">
        <f>IFERROR(VLOOKUP(F1994,Sheet2!A:G,7,0),"")</f>
        <v>50</v>
      </c>
      <c r="I1994" s="56">
        <f t="shared" si="416"/>
        <v>1575</v>
      </c>
      <c r="J1994" s="17">
        <v>293</v>
      </c>
      <c r="K1994" s="21">
        <v>200</v>
      </c>
      <c r="L1994" s="21">
        <v>100</v>
      </c>
      <c r="M1994" s="21">
        <v>50</v>
      </c>
      <c r="N1994" s="19">
        <f t="shared" si="405"/>
        <v>350</v>
      </c>
      <c r="O1994" s="20">
        <v>1</v>
      </c>
      <c r="P1994" s="20">
        <f>IFERROR(VLOOKUP(F1994,Sheet2!$A:$F,4,0),"")</f>
        <v>919.43</v>
      </c>
      <c r="Q1994" s="20">
        <f>IFERROR(VLOOKUP(F1994,Sheet2!$A:$F,5,0),"")</f>
        <v>948.3</v>
      </c>
      <c r="R1994" s="20">
        <f>IFERROR(VLOOKUP(F1994,Sheet2!$A:$F,6,0),"")</f>
        <v>1030.25</v>
      </c>
      <c r="S1994" s="48">
        <f t="shared" si="406"/>
        <v>183886</v>
      </c>
      <c r="T1994" s="48">
        <f t="shared" si="407"/>
        <v>94830</v>
      </c>
      <c r="U1994" s="48">
        <f t="shared" si="408"/>
        <v>51512.5</v>
      </c>
      <c r="V1994" s="48">
        <f t="shared" si="409"/>
        <v>330228.5</v>
      </c>
      <c r="W1994" s="48">
        <f t="shared" si="410"/>
        <v>168525</v>
      </c>
      <c r="X1994" s="48">
        <f t="shared" si="411"/>
        <v>2362.5</v>
      </c>
      <c r="Y1994" s="48">
        <f t="shared" si="412"/>
        <v>5011.16</v>
      </c>
      <c r="Z1994" s="48">
        <f t="shared" si="413"/>
        <v>501.11599999999999</v>
      </c>
      <c r="AA1994" s="48">
        <f t="shared" si="414"/>
        <v>5066.2827600000001</v>
      </c>
      <c r="AB1994" s="42">
        <f t="shared" si="415"/>
        <v>511694.55875999993</v>
      </c>
    </row>
    <row r="1995" spans="1:28" x14ac:dyDescent="0.25">
      <c r="A1995" s="41">
        <v>45446</v>
      </c>
      <c r="B1995" s="44" t="str">
        <f t="shared" si="404"/>
        <v>Jun</v>
      </c>
      <c r="C1995" s="16" t="s">
        <v>44</v>
      </c>
      <c r="D1995" s="16"/>
      <c r="E1995" s="16" t="s">
        <v>84</v>
      </c>
      <c r="F1995" s="16" t="s">
        <v>223</v>
      </c>
      <c r="G1995" s="20" t="str">
        <f>IFERROR(VLOOKUP(F1995,Sheet2!A:F,2,0),"")</f>
        <v>Jalwa Mota Santra</v>
      </c>
      <c r="H1995" s="44">
        <f>IFERROR(VLOOKUP(F1995,Sheet2!A:G,7,0),"")</f>
        <v>50</v>
      </c>
      <c r="I1995" s="56">
        <f t="shared" si="416"/>
        <v>1575</v>
      </c>
      <c r="J1995" s="17">
        <v>294</v>
      </c>
      <c r="K1995" s="21">
        <v>200</v>
      </c>
      <c r="L1995" s="21">
        <v>150</v>
      </c>
      <c r="M1995" s="21">
        <v>0</v>
      </c>
      <c r="N1995" s="19">
        <f t="shared" si="405"/>
        <v>350</v>
      </c>
      <c r="O1995" s="20">
        <v>1</v>
      </c>
      <c r="P1995" s="20">
        <f>IFERROR(VLOOKUP(F1995,Sheet2!$A:$F,4,0),"")</f>
        <v>919.43</v>
      </c>
      <c r="Q1995" s="20">
        <f>IFERROR(VLOOKUP(F1995,Sheet2!$A:$F,5,0),"")</f>
        <v>948.3</v>
      </c>
      <c r="R1995" s="20">
        <f>IFERROR(VLOOKUP(F1995,Sheet2!$A:$F,6,0),"")</f>
        <v>1030.25</v>
      </c>
      <c r="S1995" s="48">
        <f t="shared" si="406"/>
        <v>183886</v>
      </c>
      <c r="T1995" s="48">
        <f t="shared" si="407"/>
        <v>142245</v>
      </c>
      <c r="U1995" s="48">
        <f t="shared" si="408"/>
        <v>0</v>
      </c>
      <c r="V1995" s="48">
        <f t="shared" si="409"/>
        <v>326131</v>
      </c>
      <c r="W1995" s="48">
        <f t="shared" si="410"/>
        <v>168525</v>
      </c>
      <c r="X1995" s="48">
        <f t="shared" si="411"/>
        <v>2362.5</v>
      </c>
      <c r="Y1995" s="48">
        <f t="shared" si="412"/>
        <v>4970.1850000000004</v>
      </c>
      <c r="Z1995" s="48">
        <f t="shared" si="413"/>
        <v>497.01850000000007</v>
      </c>
      <c r="AA1995" s="48">
        <f t="shared" si="414"/>
        <v>5024.857035</v>
      </c>
      <c r="AB1995" s="42">
        <f t="shared" si="415"/>
        <v>507510.560535</v>
      </c>
    </row>
    <row r="1996" spans="1:28" x14ac:dyDescent="0.25">
      <c r="A1996" s="41">
        <v>45446</v>
      </c>
      <c r="B1996" s="44" t="str">
        <f t="shared" si="404"/>
        <v>Jun</v>
      </c>
      <c r="C1996" s="16" t="s">
        <v>44</v>
      </c>
      <c r="D1996" s="16"/>
      <c r="E1996" s="16" t="s">
        <v>80</v>
      </c>
      <c r="F1996" s="16" t="s">
        <v>223</v>
      </c>
      <c r="G1996" s="20" t="str">
        <f>IFERROR(VLOOKUP(F1996,Sheet2!A:F,2,0),"")</f>
        <v>Jalwa Mota Santra</v>
      </c>
      <c r="H1996" s="44">
        <f>IFERROR(VLOOKUP(F1996,Sheet2!A:G,7,0),"")</f>
        <v>50</v>
      </c>
      <c r="I1996" s="56">
        <f t="shared" si="416"/>
        <v>1575</v>
      </c>
      <c r="J1996" s="17">
        <v>295</v>
      </c>
      <c r="K1996" s="21">
        <v>0</v>
      </c>
      <c r="L1996" s="21">
        <v>350</v>
      </c>
      <c r="M1996" s="21">
        <v>0</v>
      </c>
      <c r="N1996" s="19">
        <f t="shared" si="405"/>
        <v>350</v>
      </c>
      <c r="O1996" s="20">
        <v>1</v>
      </c>
      <c r="P1996" s="20">
        <f>IFERROR(VLOOKUP(F1996,Sheet2!$A:$F,4,0),"")</f>
        <v>919.43</v>
      </c>
      <c r="Q1996" s="20">
        <f>IFERROR(VLOOKUP(F1996,Sheet2!$A:$F,5,0),"")</f>
        <v>948.3</v>
      </c>
      <c r="R1996" s="20">
        <f>IFERROR(VLOOKUP(F1996,Sheet2!$A:$F,6,0),"")</f>
        <v>1030.25</v>
      </c>
      <c r="S1996" s="48">
        <f t="shared" si="406"/>
        <v>0</v>
      </c>
      <c r="T1996" s="48">
        <f t="shared" si="407"/>
        <v>331905</v>
      </c>
      <c r="U1996" s="48">
        <f t="shared" si="408"/>
        <v>0</v>
      </c>
      <c r="V1996" s="48">
        <f t="shared" si="409"/>
        <v>331905</v>
      </c>
      <c r="W1996" s="48">
        <f t="shared" si="410"/>
        <v>168525</v>
      </c>
      <c r="X1996" s="48">
        <f t="shared" si="411"/>
        <v>2362.5</v>
      </c>
      <c r="Y1996" s="48">
        <f t="shared" si="412"/>
        <v>5027.9250000000002</v>
      </c>
      <c r="Z1996" s="48">
        <f t="shared" si="413"/>
        <v>502.79250000000002</v>
      </c>
      <c r="AA1996" s="48">
        <f t="shared" si="414"/>
        <v>5083.2321750000001</v>
      </c>
      <c r="AB1996" s="42">
        <f t="shared" si="415"/>
        <v>513406.44967499998</v>
      </c>
    </row>
    <row r="1997" spans="1:28" x14ac:dyDescent="0.25">
      <c r="A1997" s="41">
        <v>45446</v>
      </c>
      <c r="B1997" s="44" t="str">
        <f t="shared" si="404"/>
        <v>Jun</v>
      </c>
      <c r="C1997" s="16" t="s">
        <v>44</v>
      </c>
      <c r="D1997" s="16"/>
      <c r="E1997" s="16" t="s">
        <v>79</v>
      </c>
      <c r="F1997" s="16" t="s">
        <v>223</v>
      </c>
      <c r="G1997" s="20" t="str">
        <f>IFERROR(VLOOKUP(F1997,Sheet2!A:F,2,0),"")</f>
        <v>Jalwa Mota Santra</v>
      </c>
      <c r="H1997" s="44">
        <f>IFERROR(VLOOKUP(F1997,Sheet2!A:G,7,0),"")</f>
        <v>50</v>
      </c>
      <c r="I1997" s="56">
        <f t="shared" si="416"/>
        <v>675</v>
      </c>
      <c r="J1997" s="17">
        <v>296</v>
      </c>
      <c r="K1997" s="21">
        <v>100</v>
      </c>
      <c r="L1997" s="21">
        <v>50</v>
      </c>
      <c r="M1997" s="21">
        <v>0</v>
      </c>
      <c r="N1997" s="19">
        <f t="shared" si="405"/>
        <v>150</v>
      </c>
      <c r="O1997" s="20">
        <v>1</v>
      </c>
      <c r="P1997" s="20">
        <f>IFERROR(VLOOKUP(F1997,Sheet2!$A:$F,4,0),"")</f>
        <v>919.43</v>
      </c>
      <c r="Q1997" s="20">
        <f>IFERROR(VLOOKUP(F1997,Sheet2!$A:$F,5,0),"")</f>
        <v>948.3</v>
      </c>
      <c r="R1997" s="20">
        <f>IFERROR(VLOOKUP(F1997,Sheet2!$A:$F,6,0),"")</f>
        <v>1030.25</v>
      </c>
      <c r="S1997" s="48">
        <f t="shared" si="406"/>
        <v>91943</v>
      </c>
      <c r="T1997" s="48">
        <f t="shared" si="407"/>
        <v>47415</v>
      </c>
      <c r="U1997" s="48">
        <f t="shared" si="408"/>
        <v>0</v>
      </c>
      <c r="V1997" s="48">
        <f t="shared" si="409"/>
        <v>139358</v>
      </c>
      <c r="W1997" s="48">
        <f t="shared" si="410"/>
        <v>72225</v>
      </c>
      <c r="X1997" s="48">
        <f t="shared" si="411"/>
        <v>1012.5</v>
      </c>
      <c r="Y1997" s="48">
        <f t="shared" si="412"/>
        <v>2125.9549999999999</v>
      </c>
      <c r="Z1997" s="48">
        <f t="shared" si="413"/>
        <v>212.59550000000002</v>
      </c>
      <c r="AA1997" s="48">
        <f t="shared" si="414"/>
        <v>2149.3405049999997</v>
      </c>
      <c r="AB1997" s="42">
        <f t="shared" si="415"/>
        <v>217083.39100499998</v>
      </c>
    </row>
    <row r="1998" spans="1:28" x14ac:dyDescent="0.25">
      <c r="A1998" s="41">
        <v>45446</v>
      </c>
      <c r="B1998" s="44" t="str">
        <f t="shared" si="404"/>
        <v>Jun</v>
      </c>
      <c r="C1998" s="16" t="s">
        <v>44</v>
      </c>
      <c r="D1998" s="16"/>
      <c r="E1998" s="16" t="s">
        <v>79</v>
      </c>
      <c r="F1998" s="16" t="s">
        <v>221</v>
      </c>
      <c r="G1998" s="20" t="str">
        <f>IFERROR(VLOOKUP(F1998,Sheet2!A:F,2,0),"")</f>
        <v>Jugni Apple Vodka</v>
      </c>
      <c r="H1998" s="44">
        <f>IFERROR(VLOOKUP(F1998,Sheet2!A:G,7,0),"")</f>
        <v>50</v>
      </c>
      <c r="I1998" s="56">
        <f t="shared" si="416"/>
        <v>900</v>
      </c>
      <c r="J1998" s="17">
        <v>296</v>
      </c>
      <c r="K1998" s="21">
        <v>50</v>
      </c>
      <c r="L1998" s="21">
        <v>100</v>
      </c>
      <c r="M1998" s="21">
        <v>50</v>
      </c>
      <c r="N1998" s="19">
        <f t="shared" si="405"/>
        <v>200</v>
      </c>
      <c r="O1998" s="20">
        <v>1</v>
      </c>
      <c r="P1998" s="20">
        <f>IFERROR(VLOOKUP(F1998,Sheet2!$A:$F,4,0),"")</f>
        <v>919.43</v>
      </c>
      <c r="Q1998" s="20">
        <f>IFERROR(VLOOKUP(F1998,Sheet2!$A:$F,5,0),"")</f>
        <v>948.3</v>
      </c>
      <c r="R1998" s="20">
        <f>IFERROR(VLOOKUP(F1998,Sheet2!$A:$F,6,0),"")</f>
        <v>1030.25</v>
      </c>
      <c r="S1998" s="48">
        <f t="shared" si="406"/>
        <v>45971.5</v>
      </c>
      <c r="T1998" s="48">
        <f t="shared" si="407"/>
        <v>94830</v>
      </c>
      <c r="U1998" s="48">
        <f t="shared" si="408"/>
        <v>51512.5</v>
      </c>
      <c r="V1998" s="48">
        <f t="shared" si="409"/>
        <v>192314</v>
      </c>
      <c r="W1998" s="48">
        <f t="shared" si="410"/>
        <v>96300</v>
      </c>
      <c r="X1998" s="48">
        <f t="shared" si="411"/>
        <v>1350</v>
      </c>
      <c r="Y1998" s="48">
        <f t="shared" si="412"/>
        <v>2899.64</v>
      </c>
      <c r="Z1998" s="48">
        <f t="shared" si="413"/>
        <v>289.964</v>
      </c>
      <c r="AA1998" s="48">
        <f t="shared" si="414"/>
        <v>2931.53604</v>
      </c>
      <c r="AB1998" s="42">
        <f t="shared" si="415"/>
        <v>296085.14003999997</v>
      </c>
    </row>
    <row r="1999" spans="1:28" x14ac:dyDescent="0.25">
      <c r="A1999" s="41">
        <v>45446</v>
      </c>
      <c r="B1999" s="44" t="str">
        <f t="shared" si="404"/>
        <v>Jun</v>
      </c>
      <c r="C1999" s="16" t="s">
        <v>44</v>
      </c>
      <c r="D1999" s="16"/>
      <c r="E1999" s="16" t="s">
        <v>80</v>
      </c>
      <c r="F1999" s="16" t="s">
        <v>216</v>
      </c>
      <c r="G1999" s="20" t="str">
        <f>IFERROR(VLOOKUP(F1999,Sheet2!A:F,2,0),"")</f>
        <v>Jugni Saunfi</v>
      </c>
      <c r="H1999" s="44">
        <f>IFERROR(VLOOKUP(F1999,Sheet2!A:G,7,0),"")</f>
        <v>50</v>
      </c>
      <c r="I1999" s="56">
        <f t="shared" si="416"/>
        <v>1575</v>
      </c>
      <c r="J1999" s="17">
        <v>297</v>
      </c>
      <c r="K1999" s="21">
        <v>0</v>
      </c>
      <c r="L1999" s="21">
        <v>150</v>
      </c>
      <c r="M1999" s="21">
        <v>200</v>
      </c>
      <c r="N1999" s="19">
        <f t="shared" si="405"/>
        <v>350</v>
      </c>
      <c r="O1999" s="20">
        <v>1</v>
      </c>
      <c r="P1999" s="20">
        <f>IFERROR(VLOOKUP(F1999,Sheet2!$A:$F,4,0),"")</f>
        <v>919.43</v>
      </c>
      <c r="Q1999" s="20">
        <f>IFERROR(VLOOKUP(F1999,Sheet2!$A:$F,5,0),"")</f>
        <v>948.3</v>
      </c>
      <c r="R1999" s="20">
        <f>IFERROR(VLOOKUP(F1999,Sheet2!$A:$F,6,0),"")</f>
        <v>1030.25</v>
      </c>
      <c r="S1999" s="48">
        <f t="shared" si="406"/>
        <v>0</v>
      </c>
      <c r="T1999" s="48">
        <f t="shared" si="407"/>
        <v>142245</v>
      </c>
      <c r="U1999" s="48">
        <f t="shared" si="408"/>
        <v>206050</v>
      </c>
      <c r="V1999" s="48">
        <f t="shared" si="409"/>
        <v>348295</v>
      </c>
      <c r="W1999" s="48">
        <f t="shared" si="410"/>
        <v>168525</v>
      </c>
      <c r="X1999" s="48">
        <f t="shared" si="411"/>
        <v>2362.5</v>
      </c>
      <c r="Y1999" s="48">
        <f t="shared" si="412"/>
        <v>5191.8249999999998</v>
      </c>
      <c r="Z1999" s="48">
        <f t="shared" si="413"/>
        <v>519.1825</v>
      </c>
      <c r="AA1999" s="48">
        <f t="shared" si="414"/>
        <v>5248.9350749999994</v>
      </c>
      <c r="AB1999" s="42">
        <f t="shared" si="415"/>
        <v>530142.44257499999</v>
      </c>
    </row>
    <row r="2000" spans="1:28" x14ac:dyDescent="0.25">
      <c r="A2000" s="41">
        <v>45446</v>
      </c>
      <c r="B2000" s="44" t="str">
        <f t="shared" si="404"/>
        <v>Jun</v>
      </c>
      <c r="C2000" s="16" t="s">
        <v>86</v>
      </c>
      <c r="D2000" s="16"/>
      <c r="E2000" s="16" t="s">
        <v>87</v>
      </c>
      <c r="F2000" s="16" t="s">
        <v>217</v>
      </c>
      <c r="G2000" s="20" t="str">
        <f>IFERROR(VLOOKUP(F2000,Sheet2!A:F,2,0),"")</f>
        <v>Dollar Rum</v>
      </c>
      <c r="H2000" s="44">
        <f>IFERROR(VLOOKUP(F2000,Sheet2!A:G,7,0),"")</f>
        <v>65</v>
      </c>
      <c r="I2000" s="56">
        <f t="shared" si="416"/>
        <v>2047.4999999999998</v>
      </c>
      <c r="J2000" s="17">
        <v>87</v>
      </c>
      <c r="K2000" s="21">
        <v>100</v>
      </c>
      <c r="L2000" s="21">
        <v>50</v>
      </c>
      <c r="M2000" s="21">
        <v>200</v>
      </c>
      <c r="N2000" s="19">
        <f t="shared" si="405"/>
        <v>350</v>
      </c>
      <c r="O2000" s="20">
        <v>1</v>
      </c>
      <c r="P2000" s="20">
        <f>IFERROR(VLOOKUP(F2000,Sheet2!$A:$F,4,0),"")</f>
        <v>1161.27</v>
      </c>
      <c r="Q2000" s="20">
        <f>IFERROR(VLOOKUP(F2000,Sheet2!$A:$F,5,0),"")</f>
        <v>1190.1300000000001</v>
      </c>
      <c r="R2000" s="20">
        <f>IFERROR(VLOOKUP(F2000,Sheet2!$A:$F,6,0),"")</f>
        <v>1272.08</v>
      </c>
      <c r="S2000" s="48">
        <f t="shared" si="406"/>
        <v>116127</v>
      </c>
      <c r="T2000" s="48">
        <f t="shared" si="407"/>
        <v>59506.500000000007</v>
      </c>
      <c r="U2000" s="48">
        <f t="shared" si="408"/>
        <v>254416</v>
      </c>
      <c r="V2000" s="48">
        <f t="shared" si="409"/>
        <v>430049.5</v>
      </c>
      <c r="W2000" s="48">
        <f t="shared" si="410"/>
        <v>219082.49999999997</v>
      </c>
      <c r="X2000" s="48">
        <f t="shared" si="411"/>
        <v>3071.2499999999995</v>
      </c>
      <c r="Y2000" s="48">
        <f t="shared" si="412"/>
        <v>6522.0325000000003</v>
      </c>
      <c r="Z2000" s="48">
        <f t="shared" si="413"/>
        <v>652.20325000000003</v>
      </c>
      <c r="AA2000" s="48">
        <f t="shared" si="414"/>
        <v>6593.7748575000005</v>
      </c>
      <c r="AB2000" s="42">
        <f t="shared" si="415"/>
        <v>665971.26060749998</v>
      </c>
    </row>
    <row r="2001" spans="1:28" x14ac:dyDescent="0.25">
      <c r="A2001" s="41">
        <v>45446</v>
      </c>
      <c r="B2001" s="44" t="str">
        <f t="shared" si="404"/>
        <v>Jun</v>
      </c>
      <c r="C2001" s="16" t="s">
        <v>86</v>
      </c>
      <c r="D2001" s="16"/>
      <c r="E2001" s="16" t="s">
        <v>87</v>
      </c>
      <c r="F2001" s="16" t="s">
        <v>219</v>
      </c>
      <c r="G2001" s="20" t="str">
        <f>IFERROR(VLOOKUP(F2001,Sheet2!A:F,2,0),"")</f>
        <v>Club Whiskey</v>
      </c>
      <c r="H2001" s="44">
        <f>IFERROR(VLOOKUP(F2001,Sheet2!A:G,7,0),"")</f>
        <v>65</v>
      </c>
      <c r="I2001" s="56">
        <f t="shared" si="416"/>
        <v>2340</v>
      </c>
      <c r="J2001" s="17">
        <v>88</v>
      </c>
      <c r="K2001" s="21">
        <v>400</v>
      </c>
      <c r="L2001" s="21">
        <v>0</v>
      </c>
      <c r="M2001" s="21">
        <v>0</v>
      </c>
      <c r="N2001" s="19">
        <f t="shared" si="405"/>
        <v>400</v>
      </c>
      <c r="O2001" s="20">
        <v>1</v>
      </c>
      <c r="P2001" s="20">
        <f>IFERROR(VLOOKUP(F2001,Sheet2!$A:$F,4,0),"")</f>
        <v>1160.02</v>
      </c>
      <c r="Q2001" s="20">
        <f>IFERROR(VLOOKUP(F2001,Sheet2!$A:$F,5,0),"")</f>
        <v>1188.9000000000001</v>
      </c>
      <c r="R2001" s="20">
        <f>IFERROR(VLOOKUP(F2001,Sheet2!$A:$F,6,0),"")</f>
        <v>1270.83</v>
      </c>
      <c r="S2001" s="48">
        <f t="shared" si="406"/>
        <v>464008</v>
      </c>
      <c r="T2001" s="48">
        <f t="shared" si="407"/>
        <v>0</v>
      </c>
      <c r="U2001" s="48">
        <f t="shared" si="408"/>
        <v>0</v>
      </c>
      <c r="V2001" s="48">
        <f t="shared" si="409"/>
        <v>464008</v>
      </c>
      <c r="W2001" s="48">
        <f t="shared" si="410"/>
        <v>250380</v>
      </c>
      <c r="X2001" s="48">
        <f t="shared" si="411"/>
        <v>3510</v>
      </c>
      <c r="Y2001" s="48">
        <f t="shared" si="412"/>
        <v>7178.9800000000005</v>
      </c>
      <c r="Z2001" s="48">
        <f t="shared" si="413"/>
        <v>717.89800000000014</v>
      </c>
      <c r="AA2001" s="48">
        <f t="shared" si="414"/>
        <v>7257.9487800000006</v>
      </c>
      <c r="AB2001" s="42">
        <f t="shared" si="415"/>
        <v>733052.82678</v>
      </c>
    </row>
    <row r="2002" spans="1:28" x14ac:dyDescent="0.25">
      <c r="A2002" s="41">
        <v>45446</v>
      </c>
      <c r="B2002" s="44" t="str">
        <f t="shared" si="404"/>
        <v>Jun</v>
      </c>
      <c r="C2002" s="16" t="s">
        <v>86</v>
      </c>
      <c r="D2002" s="16"/>
      <c r="E2002" s="16" t="s">
        <v>87</v>
      </c>
      <c r="F2002" s="16" t="s">
        <v>219</v>
      </c>
      <c r="G2002" s="20" t="str">
        <f>IFERROR(VLOOKUP(F2002,Sheet2!A:F,2,0),"")</f>
        <v>Club Whiskey</v>
      </c>
      <c r="H2002" s="44">
        <f>IFERROR(VLOOKUP(F2002,Sheet2!A:G,7,0),"")</f>
        <v>65</v>
      </c>
      <c r="I2002" s="56">
        <f t="shared" si="416"/>
        <v>2632.5</v>
      </c>
      <c r="J2002" s="17">
        <v>89</v>
      </c>
      <c r="K2002" s="21">
        <v>300</v>
      </c>
      <c r="L2002" s="21">
        <v>150</v>
      </c>
      <c r="M2002" s="21">
        <v>0</v>
      </c>
      <c r="N2002" s="19">
        <f t="shared" si="405"/>
        <v>450</v>
      </c>
      <c r="O2002" s="20">
        <v>1</v>
      </c>
      <c r="P2002" s="20">
        <f>IFERROR(VLOOKUP(F2002,Sheet2!$A:$F,4,0),"")</f>
        <v>1160.02</v>
      </c>
      <c r="Q2002" s="20">
        <f>IFERROR(VLOOKUP(F2002,Sheet2!$A:$F,5,0),"")</f>
        <v>1188.9000000000001</v>
      </c>
      <c r="R2002" s="20">
        <f>IFERROR(VLOOKUP(F2002,Sheet2!$A:$F,6,0),"")</f>
        <v>1270.83</v>
      </c>
      <c r="S2002" s="48">
        <f t="shared" si="406"/>
        <v>348006</v>
      </c>
      <c r="T2002" s="48">
        <f t="shared" si="407"/>
        <v>178335</v>
      </c>
      <c r="U2002" s="48">
        <f t="shared" si="408"/>
        <v>0</v>
      </c>
      <c r="V2002" s="48">
        <f t="shared" si="409"/>
        <v>526341</v>
      </c>
      <c r="W2002" s="48">
        <f t="shared" si="410"/>
        <v>281677.5</v>
      </c>
      <c r="X2002" s="48">
        <f t="shared" si="411"/>
        <v>3948.75</v>
      </c>
      <c r="Y2002" s="48">
        <f t="shared" si="412"/>
        <v>8119.6725000000006</v>
      </c>
      <c r="Z2002" s="48">
        <f t="shared" si="413"/>
        <v>811.96725000000015</v>
      </c>
      <c r="AA2002" s="48">
        <f t="shared" si="414"/>
        <v>8208.9888974999994</v>
      </c>
      <c r="AB2002" s="42">
        <f t="shared" si="415"/>
        <v>829107.87864749995</v>
      </c>
    </row>
    <row r="2003" spans="1:28" x14ac:dyDescent="0.25">
      <c r="A2003" s="41">
        <v>45446</v>
      </c>
      <c r="B2003" s="44" t="str">
        <f t="shared" si="404"/>
        <v>Jun</v>
      </c>
      <c r="C2003" s="16" t="s">
        <v>53</v>
      </c>
      <c r="D2003" s="16"/>
      <c r="E2003" s="16" t="s">
        <v>135</v>
      </c>
      <c r="F2003" s="16" t="s">
        <v>219</v>
      </c>
      <c r="G2003" s="20" t="str">
        <f>IFERROR(VLOOKUP(F2003,Sheet2!A:F,2,0),"")</f>
        <v>Club Whiskey</v>
      </c>
      <c r="H2003" s="44">
        <f>IFERROR(VLOOKUP(F2003,Sheet2!A:G,7,0),"")</f>
        <v>65</v>
      </c>
      <c r="I2003" s="56">
        <f t="shared" si="416"/>
        <v>585</v>
      </c>
      <c r="J2003" s="17">
        <v>196</v>
      </c>
      <c r="K2003" s="21">
        <v>50</v>
      </c>
      <c r="L2003" s="21">
        <v>50</v>
      </c>
      <c r="M2003" s="21">
        <v>0</v>
      </c>
      <c r="N2003" s="19">
        <f t="shared" si="405"/>
        <v>100</v>
      </c>
      <c r="O2003" s="20">
        <v>1</v>
      </c>
      <c r="P2003" s="20">
        <f>IFERROR(VLOOKUP(F2003,Sheet2!$A:$F,4,0),"")</f>
        <v>1160.02</v>
      </c>
      <c r="Q2003" s="20">
        <f>IFERROR(VLOOKUP(F2003,Sheet2!$A:$F,5,0),"")</f>
        <v>1188.9000000000001</v>
      </c>
      <c r="R2003" s="20">
        <f>IFERROR(VLOOKUP(F2003,Sheet2!$A:$F,6,0),"")</f>
        <v>1270.83</v>
      </c>
      <c r="S2003" s="48">
        <f t="shared" si="406"/>
        <v>58001</v>
      </c>
      <c r="T2003" s="48">
        <f t="shared" si="407"/>
        <v>59445.000000000007</v>
      </c>
      <c r="U2003" s="48">
        <f t="shared" si="408"/>
        <v>0</v>
      </c>
      <c r="V2003" s="48">
        <f t="shared" si="409"/>
        <v>117446</v>
      </c>
      <c r="W2003" s="48">
        <f t="shared" si="410"/>
        <v>62595</v>
      </c>
      <c r="X2003" s="48">
        <f t="shared" si="411"/>
        <v>877.5</v>
      </c>
      <c r="Y2003" s="48">
        <f t="shared" si="412"/>
        <v>1809.1849999999999</v>
      </c>
      <c r="Z2003" s="48">
        <f t="shared" si="413"/>
        <v>180.91849999999999</v>
      </c>
      <c r="AA2003" s="48">
        <f t="shared" si="414"/>
        <v>1829.086035</v>
      </c>
      <c r="AB2003" s="42">
        <f t="shared" si="415"/>
        <v>184737.68953499998</v>
      </c>
    </row>
    <row r="2004" spans="1:28" x14ac:dyDescent="0.25">
      <c r="A2004" s="41">
        <v>45446</v>
      </c>
      <c r="B2004" s="44" t="str">
        <f t="shared" si="404"/>
        <v>Jun</v>
      </c>
      <c r="C2004" s="16" t="s">
        <v>53</v>
      </c>
      <c r="D2004" s="16"/>
      <c r="E2004" s="16" t="s">
        <v>135</v>
      </c>
      <c r="F2004" s="16" t="s">
        <v>219</v>
      </c>
      <c r="G2004" s="20" t="str">
        <f>IFERROR(VLOOKUP(F2004,Sheet2!A:F,2,0),"")</f>
        <v>Club Whiskey</v>
      </c>
      <c r="H2004" s="44">
        <f>IFERROR(VLOOKUP(F2004,Sheet2!A:G,7,0),"")</f>
        <v>65</v>
      </c>
      <c r="I2004" s="56">
        <f t="shared" si="416"/>
        <v>1755</v>
      </c>
      <c r="J2004" s="17">
        <v>197</v>
      </c>
      <c r="K2004" s="21">
        <v>200</v>
      </c>
      <c r="L2004" s="21">
        <v>50</v>
      </c>
      <c r="M2004" s="21">
        <v>50</v>
      </c>
      <c r="N2004" s="19">
        <f t="shared" si="405"/>
        <v>300</v>
      </c>
      <c r="O2004" s="20">
        <v>1</v>
      </c>
      <c r="P2004" s="20">
        <f>IFERROR(VLOOKUP(F2004,Sheet2!$A:$F,4,0),"")</f>
        <v>1160.02</v>
      </c>
      <c r="Q2004" s="20">
        <f>IFERROR(VLOOKUP(F2004,Sheet2!$A:$F,5,0),"")</f>
        <v>1188.9000000000001</v>
      </c>
      <c r="R2004" s="20">
        <f>IFERROR(VLOOKUP(F2004,Sheet2!$A:$F,6,0),"")</f>
        <v>1270.83</v>
      </c>
      <c r="S2004" s="48">
        <f t="shared" si="406"/>
        <v>232004</v>
      </c>
      <c r="T2004" s="48">
        <f t="shared" si="407"/>
        <v>59445.000000000007</v>
      </c>
      <c r="U2004" s="48">
        <f t="shared" si="408"/>
        <v>63541.5</v>
      </c>
      <c r="V2004" s="48">
        <f t="shared" si="409"/>
        <v>354990.5</v>
      </c>
      <c r="W2004" s="48">
        <f t="shared" si="410"/>
        <v>187785</v>
      </c>
      <c r="X2004" s="48">
        <f t="shared" si="411"/>
        <v>2632.5</v>
      </c>
      <c r="Y2004" s="48">
        <f t="shared" si="412"/>
        <v>5454.08</v>
      </c>
      <c r="Z2004" s="48">
        <f t="shared" si="413"/>
        <v>545.40800000000002</v>
      </c>
      <c r="AA2004" s="48">
        <f t="shared" si="414"/>
        <v>5514.0748800000001</v>
      </c>
      <c r="AB2004" s="42">
        <f t="shared" si="415"/>
        <v>556921.56287999998</v>
      </c>
    </row>
    <row r="2005" spans="1:28" x14ac:dyDescent="0.25">
      <c r="A2005" s="41">
        <v>45446</v>
      </c>
      <c r="B2005" s="44" t="str">
        <f t="shared" si="404"/>
        <v>Jun</v>
      </c>
      <c r="C2005" s="16" t="s">
        <v>53</v>
      </c>
      <c r="D2005" s="16"/>
      <c r="E2005" s="16" t="s">
        <v>135</v>
      </c>
      <c r="F2005" s="16" t="s">
        <v>219</v>
      </c>
      <c r="G2005" s="20" t="str">
        <f>IFERROR(VLOOKUP(F2005,Sheet2!A:F,2,0),"")</f>
        <v>Club Whiskey</v>
      </c>
      <c r="H2005" s="44">
        <f>IFERROR(VLOOKUP(F2005,Sheet2!A:G,7,0),"")</f>
        <v>65</v>
      </c>
      <c r="I2005" s="56">
        <f t="shared" si="416"/>
        <v>1755</v>
      </c>
      <c r="J2005" s="17">
        <v>198</v>
      </c>
      <c r="K2005" s="21">
        <v>200</v>
      </c>
      <c r="L2005" s="21">
        <v>50</v>
      </c>
      <c r="M2005" s="21">
        <v>50</v>
      </c>
      <c r="N2005" s="19">
        <f t="shared" si="405"/>
        <v>300</v>
      </c>
      <c r="O2005" s="20">
        <v>1</v>
      </c>
      <c r="P2005" s="20">
        <f>IFERROR(VLOOKUP(F2005,Sheet2!$A:$F,4,0),"")</f>
        <v>1160.02</v>
      </c>
      <c r="Q2005" s="20">
        <f>IFERROR(VLOOKUP(F2005,Sheet2!$A:$F,5,0),"")</f>
        <v>1188.9000000000001</v>
      </c>
      <c r="R2005" s="20">
        <f>IFERROR(VLOOKUP(F2005,Sheet2!$A:$F,6,0),"")</f>
        <v>1270.83</v>
      </c>
      <c r="S2005" s="48">
        <f t="shared" si="406"/>
        <v>232004</v>
      </c>
      <c r="T2005" s="48">
        <f t="shared" si="407"/>
        <v>59445.000000000007</v>
      </c>
      <c r="U2005" s="48">
        <f t="shared" si="408"/>
        <v>63541.5</v>
      </c>
      <c r="V2005" s="48">
        <f t="shared" si="409"/>
        <v>354990.5</v>
      </c>
      <c r="W2005" s="48">
        <f t="shared" si="410"/>
        <v>187785</v>
      </c>
      <c r="X2005" s="48">
        <f t="shared" si="411"/>
        <v>2632.5</v>
      </c>
      <c r="Y2005" s="48">
        <f t="shared" si="412"/>
        <v>5454.08</v>
      </c>
      <c r="Z2005" s="48">
        <f t="shared" si="413"/>
        <v>545.40800000000002</v>
      </c>
      <c r="AA2005" s="48">
        <f t="shared" si="414"/>
        <v>5514.0748800000001</v>
      </c>
      <c r="AB2005" s="42">
        <f t="shared" si="415"/>
        <v>556921.56287999998</v>
      </c>
    </row>
    <row r="2006" spans="1:28" x14ac:dyDescent="0.25">
      <c r="A2006" s="41">
        <v>45446</v>
      </c>
      <c r="B2006" s="44" t="str">
        <f t="shared" si="404"/>
        <v>Jun</v>
      </c>
      <c r="C2006" s="16" t="s">
        <v>53</v>
      </c>
      <c r="D2006" s="16"/>
      <c r="E2006" s="16" t="s">
        <v>135</v>
      </c>
      <c r="F2006" s="16" t="s">
        <v>219</v>
      </c>
      <c r="G2006" s="20" t="str">
        <f>IFERROR(VLOOKUP(F2006,Sheet2!A:F,2,0),"")</f>
        <v>Club Whiskey</v>
      </c>
      <c r="H2006" s="44">
        <f>IFERROR(VLOOKUP(F2006,Sheet2!A:G,7,0),"")</f>
        <v>65</v>
      </c>
      <c r="I2006" s="56">
        <f t="shared" si="416"/>
        <v>1755</v>
      </c>
      <c r="J2006" s="17">
        <v>199</v>
      </c>
      <c r="K2006" s="21">
        <v>200</v>
      </c>
      <c r="L2006" s="21">
        <v>50</v>
      </c>
      <c r="M2006" s="21">
        <v>50</v>
      </c>
      <c r="N2006" s="19">
        <f t="shared" si="405"/>
        <v>300</v>
      </c>
      <c r="O2006" s="20">
        <v>1</v>
      </c>
      <c r="P2006" s="20">
        <f>IFERROR(VLOOKUP(F2006,Sheet2!$A:$F,4,0),"")</f>
        <v>1160.02</v>
      </c>
      <c r="Q2006" s="20">
        <f>IFERROR(VLOOKUP(F2006,Sheet2!$A:$F,5,0),"")</f>
        <v>1188.9000000000001</v>
      </c>
      <c r="R2006" s="20">
        <f>IFERROR(VLOOKUP(F2006,Sheet2!$A:$F,6,0),"")</f>
        <v>1270.83</v>
      </c>
      <c r="S2006" s="48">
        <f t="shared" si="406"/>
        <v>232004</v>
      </c>
      <c r="T2006" s="48">
        <f t="shared" si="407"/>
        <v>59445.000000000007</v>
      </c>
      <c r="U2006" s="48">
        <f t="shared" si="408"/>
        <v>63541.5</v>
      </c>
      <c r="V2006" s="48">
        <f t="shared" si="409"/>
        <v>354990.5</v>
      </c>
      <c r="W2006" s="48">
        <f t="shared" si="410"/>
        <v>187785</v>
      </c>
      <c r="X2006" s="48">
        <f t="shared" si="411"/>
        <v>2632.5</v>
      </c>
      <c r="Y2006" s="48">
        <f t="shared" si="412"/>
        <v>5454.08</v>
      </c>
      <c r="Z2006" s="48">
        <f t="shared" si="413"/>
        <v>545.40800000000002</v>
      </c>
      <c r="AA2006" s="48">
        <f t="shared" si="414"/>
        <v>5514.0748800000001</v>
      </c>
      <c r="AB2006" s="42">
        <f t="shared" si="415"/>
        <v>556921.56287999998</v>
      </c>
    </row>
    <row r="2007" spans="1:28" x14ac:dyDescent="0.25">
      <c r="A2007" s="41">
        <v>45446</v>
      </c>
      <c r="B2007" s="44" t="str">
        <f t="shared" si="404"/>
        <v>Jun</v>
      </c>
      <c r="C2007" s="16" t="s">
        <v>53</v>
      </c>
      <c r="D2007" s="16"/>
      <c r="E2007" s="16" t="s">
        <v>55</v>
      </c>
      <c r="F2007" s="16" t="s">
        <v>219</v>
      </c>
      <c r="G2007" s="20" t="str">
        <f>IFERROR(VLOOKUP(F2007,Sheet2!A:F,2,0),"")</f>
        <v>Club Whiskey</v>
      </c>
      <c r="H2007" s="44">
        <f>IFERROR(VLOOKUP(F2007,Sheet2!A:G,7,0),"")</f>
        <v>65</v>
      </c>
      <c r="I2007" s="56">
        <f t="shared" si="416"/>
        <v>1901.2499999999998</v>
      </c>
      <c r="J2007" s="17">
        <v>200</v>
      </c>
      <c r="K2007" s="21">
        <v>175</v>
      </c>
      <c r="L2007" s="21">
        <v>75</v>
      </c>
      <c r="M2007" s="21">
        <v>75</v>
      </c>
      <c r="N2007" s="19">
        <f t="shared" si="405"/>
        <v>325</v>
      </c>
      <c r="O2007" s="20">
        <v>1</v>
      </c>
      <c r="P2007" s="20">
        <f>IFERROR(VLOOKUP(F2007,Sheet2!$A:$F,4,0),"")</f>
        <v>1160.02</v>
      </c>
      <c r="Q2007" s="20">
        <f>IFERROR(VLOOKUP(F2007,Sheet2!$A:$F,5,0),"")</f>
        <v>1188.9000000000001</v>
      </c>
      <c r="R2007" s="20">
        <f>IFERROR(VLOOKUP(F2007,Sheet2!$A:$F,6,0),"")</f>
        <v>1270.83</v>
      </c>
      <c r="S2007" s="48">
        <f t="shared" si="406"/>
        <v>203003.5</v>
      </c>
      <c r="T2007" s="48">
        <f t="shared" si="407"/>
        <v>89167.5</v>
      </c>
      <c r="U2007" s="48">
        <f t="shared" si="408"/>
        <v>95312.25</v>
      </c>
      <c r="V2007" s="48">
        <f t="shared" si="409"/>
        <v>387483.25</v>
      </c>
      <c r="W2007" s="48">
        <f t="shared" si="410"/>
        <v>203433.74999999997</v>
      </c>
      <c r="X2007" s="48">
        <f t="shared" si="411"/>
        <v>2851.8749999999995</v>
      </c>
      <c r="Y2007" s="48">
        <f t="shared" si="412"/>
        <v>5937.6887500000003</v>
      </c>
      <c r="Z2007" s="48">
        <f t="shared" si="413"/>
        <v>593.76887500000009</v>
      </c>
      <c r="AA2007" s="48">
        <f t="shared" si="414"/>
        <v>6003.0033262499992</v>
      </c>
      <c r="AB2007" s="42">
        <f t="shared" si="415"/>
        <v>606303.33595124993</v>
      </c>
    </row>
    <row r="2008" spans="1:28" x14ac:dyDescent="0.25">
      <c r="A2008" s="41">
        <v>45446</v>
      </c>
      <c r="B2008" s="44" t="str">
        <f t="shared" si="404"/>
        <v>Jun</v>
      </c>
      <c r="C2008" s="16" t="s">
        <v>53</v>
      </c>
      <c r="D2008" s="16"/>
      <c r="E2008" s="16" t="s">
        <v>55</v>
      </c>
      <c r="F2008" s="16" t="s">
        <v>219</v>
      </c>
      <c r="G2008" s="20" t="str">
        <f>IFERROR(VLOOKUP(F2008,Sheet2!A:F,2,0),"")</f>
        <v>Club Whiskey</v>
      </c>
      <c r="H2008" s="44">
        <f>IFERROR(VLOOKUP(F2008,Sheet2!A:G,7,0),"")</f>
        <v>65</v>
      </c>
      <c r="I2008" s="56">
        <f t="shared" si="416"/>
        <v>1901.2499999999998</v>
      </c>
      <c r="J2008" s="17">
        <v>201</v>
      </c>
      <c r="K2008" s="21">
        <v>175</v>
      </c>
      <c r="L2008" s="21">
        <v>75</v>
      </c>
      <c r="M2008" s="21">
        <v>75</v>
      </c>
      <c r="N2008" s="19">
        <f t="shared" si="405"/>
        <v>325</v>
      </c>
      <c r="O2008" s="20">
        <v>1</v>
      </c>
      <c r="P2008" s="20">
        <f>IFERROR(VLOOKUP(F2008,Sheet2!$A:$F,4,0),"")</f>
        <v>1160.02</v>
      </c>
      <c r="Q2008" s="20">
        <f>IFERROR(VLOOKUP(F2008,Sheet2!$A:$F,5,0),"")</f>
        <v>1188.9000000000001</v>
      </c>
      <c r="R2008" s="20">
        <f>IFERROR(VLOOKUP(F2008,Sheet2!$A:$F,6,0),"")</f>
        <v>1270.83</v>
      </c>
      <c r="S2008" s="48">
        <f t="shared" si="406"/>
        <v>203003.5</v>
      </c>
      <c r="T2008" s="48">
        <f t="shared" si="407"/>
        <v>89167.5</v>
      </c>
      <c r="U2008" s="48">
        <f t="shared" si="408"/>
        <v>95312.25</v>
      </c>
      <c r="V2008" s="48">
        <f t="shared" si="409"/>
        <v>387483.25</v>
      </c>
      <c r="W2008" s="48">
        <f t="shared" si="410"/>
        <v>203433.74999999997</v>
      </c>
      <c r="X2008" s="48">
        <f t="shared" si="411"/>
        <v>2851.8749999999995</v>
      </c>
      <c r="Y2008" s="48">
        <f t="shared" si="412"/>
        <v>5937.6887500000003</v>
      </c>
      <c r="Z2008" s="48">
        <f t="shared" si="413"/>
        <v>593.76887500000009</v>
      </c>
      <c r="AA2008" s="48">
        <f t="shared" si="414"/>
        <v>6003.0033262499992</v>
      </c>
      <c r="AB2008" s="42">
        <f t="shared" si="415"/>
        <v>606303.33595124993</v>
      </c>
    </row>
    <row r="2009" spans="1:28" x14ac:dyDescent="0.25">
      <c r="A2009" s="41">
        <v>45446</v>
      </c>
      <c r="B2009" s="44" t="str">
        <f t="shared" si="404"/>
        <v>Jun</v>
      </c>
      <c r="C2009" s="16" t="s">
        <v>53</v>
      </c>
      <c r="D2009" s="16"/>
      <c r="E2009" s="16" t="s">
        <v>141</v>
      </c>
      <c r="F2009" s="16" t="s">
        <v>219</v>
      </c>
      <c r="G2009" s="20" t="str">
        <f>IFERROR(VLOOKUP(F2009,Sheet2!A:F,2,0),"")</f>
        <v>Club Whiskey</v>
      </c>
      <c r="H2009" s="44">
        <f>IFERROR(VLOOKUP(F2009,Sheet2!A:G,7,0),"")</f>
        <v>65</v>
      </c>
      <c r="I2009" s="56">
        <f t="shared" si="416"/>
        <v>2047.4999999999998</v>
      </c>
      <c r="J2009" s="17">
        <v>202</v>
      </c>
      <c r="K2009" s="21">
        <v>200</v>
      </c>
      <c r="L2009" s="21">
        <v>75</v>
      </c>
      <c r="M2009" s="21">
        <v>75</v>
      </c>
      <c r="N2009" s="19">
        <f t="shared" si="405"/>
        <v>350</v>
      </c>
      <c r="O2009" s="20">
        <v>1</v>
      </c>
      <c r="P2009" s="20">
        <f>IFERROR(VLOOKUP(F2009,Sheet2!$A:$F,4,0),"")</f>
        <v>1160.02</v>
      </c>
      <c r="Q2009" s="20">
        <f>IFERROR(VLOOKUP(F2009,Sheet2!$A:$F,5,0),"")</f>
        <v>1188.9000000000001</v>
      </c>
      <c r="R2009" s="20">
        <f>IFERROR(VLOOKUP(F2009,Sheet2!$A:$F,6,0),"")</f>
        <v>1270.83</v>
      </c>
      <c r="S2009" s="48">
        <f t="shared" si="406"/>
        <v>232004</v>
      </c>
      <c r="T2009" s="48">
        <f t="shared" si="407"/>
        <v>89167.5</v>
      </c>
      <c r="U2009" s="48">
        <f t="shared" si="408"/>
        <v>95312.25</v>
      </c>
      <c r="V2009" s="48">
        <f t="shared" si="409"/>
        <v>416483.75</v>
      </c>
      <c r="W2009" s="48">
        <f t="shared" si="410"/>
        <v>219082.49999999997</v>
      </c>
      <c r="X2009" s="48">
        <f t="shared" si="411"/>
        <v>3071.2499999999995</v>
      </c>
      <c r="Y2009" s="48">
        <f t="shared" si="412"/>
        <v>6386.375</v>
      </c>
      <c r="Z2009" s="48">
        <f t="shared" si="413"/>
        <v>638.63750000000005</v>
      </c>
      <c r="AA2009" s="48">
        <f t="shared" si="414"/>
        <v>6456.6251249999996</v>
      </c>
      <c r="AB2009" s="42">
        <f t="shared" si="415"/>
        <v>652119.13762499997</v>
      </c>
    </row>
    <row r="2010" spans="1:28" x14ac:dyDescent="0.25">
      <c r="A2010" s="41">
        <v>45446</v>
      </c>
      <c r="B2010" s="44" t="str">
        <f t="shared" si="404"/>
        <v>Jun</v>
      </c>
      <c r="C2010" s="16" t="s">
        <v>53</v>
      </c>
      <c r="D2010" s="16"/>
      <c r="E2010" s="16" t="s">
        <v>141</v>
      </c>
      <c r="F2010" s="16" t="s">
        <v>218</v>
      </c>
      <c r="G2010" s="20" t="str">
        <f>IFERROR(VLOOKUP(F2010,Sheet2!A:F,2,0),"")</f>
        <v>Club Rum</v>
      </c>
      <c r="H2010" s="44">
        <f>IFERROR(VLOOKUP(F2010,Sheet2!A:G,7,0),"")</f>
        <v>65</v>
      </c>
      <c r="I2010" s="56">
        <f t="shared" si="416"/>
        <v>585</v>
      </c>
      <c r="J2010" s="17">
        <v>202</v>
      </c>
      <c r="K2010" s="21">
        <v>50</v>
      </c>
      <c r="L2010" s="21">
        <v>25</v>
      </c>
      <c r="M2010" s="21">
        <v>25</v>
      </c>
      <c r="N2010" s="19">
        <f t="shared" si="405"/>
        <v>100</v>
      </c>
      <c r="O2010" s="20">
        <v>1</v>
      </c>
      <c r="P2010" s="20">
        <f>IFERROR(VLOOKUP(F2010,Sheet2!$A:$F,4,0),"")</f>
        <v>1161.27</v>
      </c>
      <c r="Q2010" s="20">
        <f>IFERROR(VLOOKUP(F2010,Sheet2!$A:$F,5,0),"")</f>
        <v>1190.1300000000001</v>
      </c>
      <c r="R2010" s="20">
        <f>IFERROR(VLOOKUP(F2010,Sheet2!$A:$F,6,0),"")</f>
        <v>1272.08</v>
      </c>
      <c r="S2010" s="48">
        <f t="shared" si="406"/>
        <v>58063.5</v>
      </c>
      <c r="T2010" s="48">
        <f t="shared" si="407"/>
        <v>29753.250000000004</v>
      </c>
      <c r="U2010" s="48">
        <f t="shared" si="408"/>
        <v>31802</v>
      </c>
      <c r="V2010" s="48">
        <f t="shared" si="409"/>
        <v>119618.75</v>
      </c>
      <c r="W2010" s="48">
        <f t="shared" si="410"/>
        <v>62595</v>
      </c>
      <c r="X2010" s="48">
        <f t="shared" si="411"/>
        <v>877.5</v>
      </c>
      <c r="Y2010" s="48">
        <f t="shared" si="412"/>
        <v>1830.9125000000001</v>
      </c>
      <c r="Z2010" s="48">
        <f t="shared" si="413"/>
        <v>183.09125000000003</v>
      </c>
      <c r="AA2010" s="48">
        <f t="shared" si="414"/>
        <v>1851.0525375</v>
      </c>
      <c r="AB2010" s="42">
        <f t="shared" si="415"/>
        <v>186956.30628750002</v>
      </c>
    </row>
    <row r="2011" spans="1:28" x14ac:dyDescent="0.25">
      <c r="A2011" s="41">
        <v>45446</v>
      </c>
      <c r="B2011" s="44" t="str">
        <f t="shared" si="404"/>
        <v>Jun</v>
      </c>
      <c r="C2011" s="16" t="s">
        <v>44</v>
      </c>
      <c r="D2011" s="16"/>
      <c r="E2011" s="16" t="s">
        <v>177</v>
      </c>
      <c r="F2011" s="16" t="s">
        <v>223</v>
      </c>
      <c r="G2011" s="20" t="str">
        <f>IFERROR(VLOOKUP(F2011,Sheet2!A:F,2,0),"")</f>
        <v>Jalwa Mota Santra</v>
      </c>
      <c r="H2011" s="44">
        <f>IFERROR(VLOOKUP(F2011,Sheet2!A:G,7,0),"")</f>
        <v>50</v>
      </c>
      <c r="I2011" s="56">
        <f t="shared" si="416"/>
        <v>900</v>
      </c>
      <c r="J2011" s="17">
        <v>298</v>
      </c>
      <c r="K2011" s="21">
        <v>0</v>
      </c>
      <c r="L2011" s="21">
        <v>200</v>
      </c>
      <c r="M2011" s="21">
        <v>0</v>
      </c>
      <c r="N2011" s="19">
        <f t="shared" si="405"/>
        <v>200</v>
      </c>
      <c r="O2011" s="20">
        <v>1</v>
      </c>
      <c r="P2011" s="20">
        <f>IFERROR(VLOOKUP(F2011,Sheet2!$A:$F,4,0),"")</f>
        <v>919.43</v>
      </c>
      <c r="Q2011" s="20">
        <f>IFERROR(VLOOKUP(F2011,Sheet2!$A:$F,5,0),"")</f>
        <v>948.3</v>
      </c>
      <c r="R2011" s="20">
        <f>IFERROR(VLOOKUP(F2011,Sheet2!$A:$F,6,0),"")</f>
        <v>1030.25</v>
      </c>
      <c r="S2011" s="48">
        <f t="shared" si="406"/>
        <v>0</v>
      </c>
      <c r="T2011" s="48">
        <f t="shared" si="407"/>
        <v>189660</v>
      </c>
      <c r="U2011" s="48">
        <f t="shared" si="408"/>
        <v>0</v>
      </c>
      <c r="V2011" s="48">
        <f t="shared" si="409"/>
        <v>189660</v>
      </c>
      <c r="W2011" s="48">
        <f t="shared" si="410"/>
        <v>96300</v>
      </c>
      <c r="X2011" s="48">
        <f t="shared" si="411"/>
        <v>1350</v>
      </c>
      <c r="Y2011" s="48">
        <f t="shared" si="412"/>
        <v>2873.1</v>
      </c>
      <c r="Z2011" s="48">
        <f t="shared" si="413"/>
        <v>287.31</v>
      </c>
      <c r="AA2011" s="48">
        <f t="shared" si="414"/>
        <v>2904.7040999999999</v>
      </c>
      <c r="AB2011" s="42">
        <f t="shared" si="415"/>
        <v>293375.11409999995</v>
      </c>
    </row>
    <row r="2012" spans="1:28" x14ac:dyDescent="0.25">
      <c r="A2012" s="41">
        <v>45446</v>
      </c>
      <c r="B2012" s="44" t="str">
        <f t="shared" si="404"/>
        <v>Jun</v>
      </c>
      <c r="C2012" s="16" t="s">
        <v>44</v>
      </c>
      <c r="D2012" s="16"/>
      <c r="E2012" s="16" t="s">
        <v>177</v>
      </c>
      <c r="F2012" s="16" t="s">
        <v>216</v>
      </c>
      <c r="G2012" s="20" t="str">
        <f>IFERROR(VLOOKUP(F2012,Sheet2!A:F,2,0),"")</f>
        <v>Jugni Saunfi</v>
      </c>
      <c r="H2012" s="44">
        <f>IFERROR(VLOOKUP(F2012,Sheet2!A:G,7,0),"")</f>
        <v>50</v>
      </c>
      <c r="I2012" s="56">
        <f t="shared" si="416"/>
        <v>675</v>
      </c>
      <c r="J2012" s="17">
        <v>298</v>
      </c>
      <c r="K2012" s="21">
        <v>0</v>
      </c>
      <c r="L2012" s="21">
        <v>0</v>
      </c>
      <c r="M2012" s="21">
        <v>150</v>
      </c>
      <c r="N2012" s="19">
        <f t="shared" si="405"/>
        <v>150</v>
      </c>
      <c r="O2012" s="20">
        <v>1</v>
      </c>
      <c r="P2012" s="20">
        <f>IFERROR(VLOOKUP(F2012,Sheet2!$A:$F,4,0),"")</f>
        <v>919.43</v>
      </c>
      <c r="Q2012" s="20">
        <f>IFERROR(VLOOKUP(F2012,Sheet2!$A:$F,5,0),"")</f>
        <v>948.3</v>
      </c>
      <c r="R2012" s="20">
        <f>IFERROR(VLOOKUP(F2012,Sheet2!$A:$F,6,0),"")</f>
        <v>1030.25</v>
      </c>
      <c r="S2012" s="48">
        <f t="shared" si="406"/>
        <v>0</v>
      </c>
      <c r="T2012" s="48">
        <f t="shared" si="407"/>
        <v>0</v>
      </c>
      <c r="U2012" s="48">
        <f t="shared" si="408"/>
        <v>154537.5</v>
      </c>
      <c r="V2012" s="48">
        <f t="shared" si="409"/>
        <v>154537.5</v>
      </c>
      <c r="W2012" s="48">
        <f t="shared" si="410"/>
        <v>72225</v>
      </c>
      <c r="X2012" s="48">
        <f t="shared" si="411"/>
        <v>1012.5</v>
      </c>
      <c r="Y2012" s="48">
        <f t="shared" si="412"/>
        <v>2277.75</v>
      </c>
      <c r="Z2012" s="48">
        <f t="shared" si="413"/>
        <v>227.77500000000001</v>
      </c>
      <c r="AA2012" s="48">
        <f t="shared" si="414"/>
        <v>2302.8052499999999</v>
      </c>
      <c r="AB2012" s="42">
        <f t="shared" si="415"/>
        <v>232583.33025</v>
      </c>
    </row>
    <row r="2013" spans="1:28" x14ac:dyDescent="0.25">
      <c r="A2013" s="41">
        <v>45446</v>
      </c>
      <c r="B2013" s="44" t="str">
        <f t="shared" si="404"/>
        <v>Jun</v>
      </c>
      <c r="C2013" s="16" t="s">
        <v>44</v>
      </c>
      <c r="D2013" s="16"/>
      <c r="E2013" s="16" t="s">
        <v>177</v>
      </c>
      <c r="F2013" s="16" t="s">
        <v>221</v>
      </c>
      <c r="G2013" s="20" t="str">
        <f>IFERROR(VLOOKUP(F2013,Sheet2!A:F,2,0),"")</f>
        <v>Jugni Apple Vodka</v>
      </c>
      <c r="H2013" s="44">
        <f>IFERROR(VLOOKUP(F2013,Sheet2!A:G,7,0),"")</f>
        <v>50</v>
      </c>
      <c r="I2013" s="56">
        <f t="shared" si="416"/>
        <v>1575</v>
      </c>
      <c r="J2013" s="17">
        <v>299</v>
      </c>
      <c r="K2013" s="21">
        <v>100</v>
      </c>
      <c r="L2013" s="21">
        <v>150</v>
      </c>
      <c r="M2013" s="21">
        <v>100</v>
      </c>
      <c r="N2013" s="19">
        <f t="shared" si="405"/>
        <v>350</v>
      </c>
      <c r="O2013" s="20">
        <v>1</v>
      </c>
      <c r="P2013" s="20">
        <f>IFERROR(VLOOKUP(F2013,Sheet2!$A:$F,4,0),"")</f>
        <v>919.43</v>
      </c>
      <c r="Q2013" s="20">
        <f>IFERROR(VLOOKUP(F2013,Sheet2!$A:$F,5,0),"")</f>
        <v>948.3</v>
      </c>
      <c r="R2013" s="20">
        <f>IFERROR(VLOOKUP(F2013,Sheet2!$A:$F,6,0),"")</f>
        <v>1030.25</v>
      </c>
      <c r="S2013" s="48">
        <f t="shared" si="406"/>
        <v>91943</v>
      </c>
      <c r="T2013" s="48">
        <f t="shared" si="407"/>
        <v>142245</v>
      </c>
      <c r="U2013" s="48">
        <f t="shared" si="408"/>
        <v>103025</v>
      </c>
      <c r="V2013" s="48">
        <f t="shared" si="409"/>
        <v>337213</v>
      </c>
      <c r="W2013" s="48">
        <f t="shared" si="410"/>
        <v>168525</v>
      </c>
      <c r="X2013" s="48">
        <f t="shared" si="411"/>
        <v>2362.5</v>
      </c>
      <c r="Y2013" s="48">
        <f t="shared" si="412"/>
        <v>5081.0050000000001</v>
      </c>
      <c r="Z2013" s="48">
        <f t="shared" si="413"/>
        <v>508.10050000000001</v>
      </c>
      <c r="AA2013" s="48">
        <f t="shared" si="414"/>
        <v>5136.8960550000002</v>
      </c>
      <c r="AB2013" s="42">
        <f t="shared" si="415"/>
        <v>518826.50155500002</v>
      </c>
    </row>
    <row r="2014" spans="1:28" x14ac:dyDescent="0.25">
      <c r="A2014" s="41">
        <v>45446</v>
      </c>
      <c r="B2014" s="44" t="str">
        <f t="shared" si="404"/>
        <v>Jun</v>
      </c>
      <c r="C2014" s="16" t="s">
        <v>3</v>
      </c>
      <c r="D2014" s="16"/>
      <c r="E2014" s="16" t="s">
        <v>173</v>
      </c>
      <c r="F2014" s="16" t="s">
        <v>217</v>
      </c>
      <c r="G2014" s="20" t="str">
        <f>IFERROR(VLOOKUP(F2014,Sheet2!A:F,2,0),"")</f>
        <v>Dollar Rum</v>
      </c>
      <c r="H2014" s="44">
        <f>IFERROR(VLOOKUP(F2014,Sheet2!A:G,7,0),"")</f>
        <v>65</v>
      </c>
      <c r="I2014" s="56">
        <f t="shared" si="416"/>
        <v>1755</v>
      </c>
      <c r="J2014" s="17">
        <v>426</v>
      </c>
      <c r="K2014" s="21">
        <v>100</v>
      </c>
      <c r="L2014" s="21">
        <v>100</v>
      </c>
      <c r="M2014" s="21">
        <v>100</v>
      </c>
      <c r="N2014" s="19">
        <f t="shared" si="405"/>
        <v>300</v>
      </c>
      <c r="O2014" s="20">
        <v>1</v>
      </c>
      <c r="P2014" s="20">
        <f>IFERROR(VLOOKUP(F2014,Sheet2!$A:$F,4,0),"")</f>
        <v>1161.27</v>
      </c>
      <c r="Q2014" s="20">
        <f>IFERROR(VLOOKUP(F2014,Sheet2!$A:$F,5,0),"")</f>
        <v>1190.1300000000001</v>
      </c>
      <c r="R2014" s="20">
        <f>IFERROR(VLOOKUP(F2014,Sheet2!$A:$F,6,0),"")</f>
        <v>1272.08</v>
      </c>
      <c r="S2014" s="48">
        <f t="shared" si="406"/>
        <v>116127</v>
      </c>
      <c r="T2014" s="48">
        <f t="shared" si="407"/>
        <v>119013.00000000001</v>
      </c>
      <c r="U2014" s="48">
        <f t="shared" si="408"/>
        <v>127208</v>
      </c>
      <c r="V2014" s="48">
        <f t="shared" si="409"/>
        <v>362348</v>
      </c>
      <c r="W2014" s="48">
        <f t="shared" si="410"/>
        <v>187785</v>
      </c>
      <c r="X2014" s="48">
        <f t="shared" si="411"/>
        <v>2632.5</v>
      </c>
      <c r="Y2014" s="48">
        <f t="shared" si="412"/>
        <v>5527.6549999999997</v>
      </c>
      <c r="Z2014" s="48">
        <f t="shared" si="413"/>
        <v>552.76549999999997</v>
      </c>
      <c r="AA2014" s="48">
        <f t="shared" si="414"/>
        <v>5588.4592050000001</v>
      </c>
      <c r="AB2014" s="42">
        <f t="shared" si="415"/>
        <v>564434.37970499997</v>
      </c>
    </row>
    <row r="2015" spans="1:28" x14ac:dyDescent="0.25">
      <c r="A2015" s="41">
        <v>45446</v>
      </c>
      <c r="B2015" s="44" t="str">
        <f t="shared" si="404"/>
        <v>Jun</v>
      </c>
      <c r="C2015" s="16" t="s">
        <v>3</v>
      </c>
      <c r="D2015" s="16"/>
      <c r="E2015" s="16" t="s">
        <v>173</v>
      </c>
      <c r="F2015" s="16" t="s">
        <v>217</v>
      </c>
      <c r="G2015" s="20" t="str">
        <f>IFERROR(VLOOKUP(F2015,Sheet2!A:F,2,0),"")</f>
        <v>Dollar Rum</v>
      </c>
      <c r="H2015" s="44">
        <f>IFERROR(VLOOKUP(F2015,Sheet2!A:G,7,0),"")</f>
        <v>65</v>
      </c>
      <c r="I2015" s="56">
        <f t="shared" si="416"/>
        <v>1755</v>
      </c>
      <c r="J2015" s="17">
        <v>427</v>
      </c>
      <c r="K2015" s="21">
        <v>100</v>
      </c>
      <c r="L2015" s="21">
        <v>100</v>
      </c>
      <c r="M2015" s="21">
        <v>100</v>
      </c>
      <c r="N2015" s="19">
        <f t="shared" si="405"/>
        <v>300</v>
      </c>
      <c r="O2015" s="20">
        <v>1</v>
      </c>
      <c r="P2015" s="20">
        <f>IFERROR(VLOOKUP(F2015,Sheet2!$A:$F,4,0),"")</f>
        <v>1161.27</v>
      </c>
      <c r="Q2015" s="20">
        <f>IFERROR(VLOOKUP(F2015,Sheet2!$A:$F,5,0),"")</f>
        <v>1190.1300000000001</v>
      </c>
      <c r="R2015" s="20">
        <f>IFERROR(VLOOKUP(F2015,Sheet2!$A:$F,6,0),"")</f>
        <v>1272.08</v>
      </c>
      <c r="S2015" s="48">
        <f t="shared" si="406"/>
        <v>116127</v>
      </c>
      <c r="T2015" s="48">
        <f t="shared" si="407"/>
        <v>119013.00000000001</v>
      </c>
      <c r="U2015" s="48">
        <f t="shared" si="408"/>
        <v>127208</v>
      </c>
      <c r="V2015" s="48">
        <f t="shared" si="409"/>
        <v>362348</v>
      </c>
      <c r="W2015" s="48">
        <f t="shared" si="410"/>
        <v>187785</v>
      </c>
      <c r="X2015" s="48">
        <f t="shared" si="411"/>
        <v>2632.5</v>
      </c>
      <c r="Y2015" s="48">
        <f t="shared" si="412"/>
        <v>5527.6549999999997</v>
      </c>
      <c r="Z2015" s="48">
        <f t="shared" si="413"/>
        <v>552.76549999999997</v>
      </c>
      <c r="AA2015" s="48">
        <f t="shared" si="414"/>
        <v>5588.4592050000001</v>
      </c>
      <c r="AB2015" s="42">
        <f t="shared" si="415"/>
        <v>564434.37970499997</v>
      </c>
    </row>
    <row r="2016" spans="1:28" x14ac:dyDescent="0.25">
      <c r="A2016" s="41">
        <v>45446</v>
      </c>
      <c r="B2016" s="44" t="str">
        <f t="shared" si="404"/>
        <v>Jun</v>
      </c>
      <c r="C2016" s="16" t="s">
        <v>3</v>
      </c>
      <c r="D2016" s="16"/>
      <c r="E2016" s="16" t="s">
        <v>173</v>
      </c>
      <c r="F2016" s="16" t="s">
        <v>221</v>
      </c>
      <c r="G2016" s="20" t="str">
        <f>IFERROR(VLOOKUP(F2016,Sheet2!A:F,2,0),"")</f>
        <v>Jugni Apple Vodka</v>
      </c>
      <c r="H2016" s="44">
        <f>IFERROR(VLOOKUP(F2016,Sheet2!A:G,7,0),"")</f>
        <v>50</v>
      </c>
      <c r="I2016" s="56">
        <f t="shared" si="416"/>
        <v>112.5</v>
      </c>
      <c r="J2016" s="17">
        <v>427</v>
      </c>
      <c r="K2016" s="21">
        <v>0</v>
      </c>
      <c r="L2016" s="21">
        <v>0</v>
      </c>
      <c r="M2016" s="21">
        <v>25</v>
      </c>
      <c r="N2016" s="19">
        <f t="shared" si="405"/>
        <v>25</v>
      </c>
      <c r="O2016" s="20">
        <v>1</v>
      </c>
      <c r="P2016" s="20">
        <f>IFERROR(VLOOKUP(F2016,Sheet2!$A:$F,4,0),"")</f>
        <v>919.43</v>
      </c>
      <c r="Q2016" s="20">
        <f>IFERROR(VLOOKUP(F2016,Sheet2!$A:$F,5,0),"")</f>
        <v>948.3</v>
      </c>
      <c r="R2016" s="20">
        <f>IFERROR(VLOOKUP(F2016,Sheet2!$A:$F,6,0),"")</f>
        <v>1030.25</v>
      </c>
      <c r="S2016" s="48">
        <f t="shared" si="406"/>
        <v>0</v>
      </c>
      <c r="T2016" s="48">
        <f t="shared" si="407"/>
        <v>0</v>
      </c>
      <c r="U2016" s="48">
        <f t="shared" si="408"/>
        <v>25756.25</v>
      </c>
      <c r="V2016" s="48">
        <f t="shared" si="409"/>
        <v>25756.25</v>
      </c>
      <c r="W2016" s="48">
        <f t="shared" si="410"/>
        <v>12037.5</v>
      </c>
      <c r="X2016" s="48">
        <f t="shared" si="411"/>
        <v>168.75</v>
      </c>
      <c r="Y2016" s="48">
        <f t="shared" si="412"/>
        <v>379.625</v>
      </c>
      <c r="Z2016" s="48">
        <f t="shared" si="413"/>
        <v>37.962499999999999</v>
      </c>
      <c r="AA2016" s="48">
        <f t="shared" si="414"/>
        <v>383.80087500000002</v>
      </c>
      <c r="AB2016" s="42">
        <f t="shared" si="415"/>
        <v>38763.888375000002</v>
      </c>
    </row>
    <row r="2017" spans="1:28" x14ac:dyDescent="0.25">
      <c r="A2017" s="41">
        <v>45446</v>
      </c>
      <c r="B2017" s="44" t="str">
        <f t="shared" si="404"/>
        <v>Jun</v>
      </c>
      <c r="C2017" s="16" t="s">
        <v>3</v>
      </c>
      <c r="D2017" s="16"/>
      <c r="E2017" s="16" t="s">
        <v>154</v>
      </c>
      <c r="F2017" s="16" t="s">
        <v>217</v>
      </c>
      <c r="G2017" s="20" t="str">
        <f>IFERROR(VLOOKUP(F2017,Sheet2!A:F,2,0),"")</f>
        <v>Dollar Rum</v>
      </c>
      <c r="H2017" s="44">
        <f>IFERROR(VLOOKUP(F2017,Sheet2!A:G,7,0),"")</f>
        <v>65</v>
      </c>
      <c r="I2017" s="56">
        <f t="shared" si="416"/>
        <v>3510</v>
      </c>
      <c r="J2017" s="17">
        <v>428</v>
      </c>
      <c r="K2017" s="21">
        <v>350</v>
      </c>
      <c r="L2017" s="21">
        <v>150</v>
      </c>
      <c r="M2017" s="21">
        <v>100</v>
      </c>
      <c r="N2017" s="19">
        <f t="shared" si="405"/>
        <v>600</v>
      </c>
      <c r="O2017" s="20">
        <v>1</v>
      </c>
      <c r="P2017" s="20">
        <f>IFERROR(VLOOKUP(F2017,Sheet2!$A:$F,4,0),"")</f>
        <v>1161.27</v>
      </c>
      <c r="Q2017" s="20">
        <f>IFERROR(VLOOKUP(F2017,Sheet2!$A:$F,5,0),"")</f>
        <v>1190.1300000000001</v>
      </c>
      <c r="R2017" s="20">
        <f>IFERROR(VLOOKUP(F2017,Sheet2!$A:$F,6,0),"")</f>
        <v>1272.08</v>
      </c>
      <c r="S2017" s="48">
        <f t="shared" si="406"/>
        <v>406444.5</v>
      </c>
      <c r="T2017" s="48">
        <f t="shared" si="407"/>
        <v>178519.50000000003</v>
      </c>
      <c r="U2017" s="48">
        <f t="shared" si="408"/>
        <v>127208</v>
      </c>
      <c r="V2017" s="48">
        <f t="shared" si="409"/>
        <v>712172</v>
      </c>
      <c r="W2017" s="48">
        <f t="shared" si="410"/>
        <v>375570</v>
      </c>
      <c r="X2017" s="48">
        <f t="shared" si="411"/>
        <v>5265</v>
      </c>
      <c r="Y2017" s="48">
        <f t="shared" si="412"/>
        <v>10930.07</v>
      </c>
      <c r="Z2017" s="48">
        <f t="shared" si="413"/>
        <v>1093.0070000000001</v>
      </c>
      <c r="AA2017" s="48">
        <f t="shared" si="414"/>
        <v>11050.30077</v>
      </c>
      <c r="AB2017" s="42">
        <f t="shared" si="415"/>
        <v>1116080.3777700001</v>
      </c>
    </row>
    <row r="2018" spans="1:28" x14ac:dyDescent="0.25">
      <c r="A2018" s="41">
        <v>45446</v>
      </c>
      <c r="B2018" s="44" t="str">
        <f t="shared" si="404"/>
        <v>Jun</v>
      </c>
      <c r="C2018" s="16" t="s">
        <v>3</v>
      </c>
      <c r="D2018" s="16"/>
      <c r="E2018" s="16" t="s">
        <v>154</v>
      </c>
      <c r="F2018" s="16" t="s">
        <v>216</v>
      </c>
      <c r="G2018" s="20" t="str">
        <f>IFERROR(VLOOKUP(F2018,Sheet2!A:F,2,0),"")</f>
        <v>Jugni Saunfi</v>
      </c>
      <c r="H2018" s="44">
        <f>IFERROR(VLOOKUP(F2018,Sheet2!A:G,7,0),"")</f>
        <v>50</v>
      </c>
      <c r="I2018" s="56">
        <f t="shared" si="416"/>
        <v>1890</v>
      </c>
      <c r="J2018" s="17">
        <v>428</v>
      </c>
      <c r="K2018" s="21">
        <v>270</v>
      </c>
      <c r="L2018" s="21">
        <v>100</v>
      </c>
      <c r="M2018" s="21">
        <v>50</v>
      </c>
      <c r="N2018" s="19">
        <f t="shared" si="405"/>
        <v>420</v>
      </c>
      <c r="O2018" s="20">
        <v>1</v>
      </c>
      <c r="P2018" s="20">
        <f>IFERROR(VLOOKUP(F2018,Sheet2!$A:$F,4,0),"")</f>
        <v>919.43</v>
      </c>
      <c r="Q2018" s="20">
        <f>IFERROR(VLOOKUP(F2018,Sheet2!$A:$F,5,0),"")</f>
        <v>948.3</v>
      </c>
      <c r="R2018" s="20">
        <f>IFERROR(VLOOKUP(F2018,Sheet2!$A:$F,6,0),"")</f>
        <v>1030.25</v>
      </c>
      <c r="S2018" s="48">
        <f t="shared" si="406"/>
        <v>248246.09999999998</v>
      </c>
      <c r="T2018" s="48">
        <f t="shared" si="407"/>
        <v>94830</v>
      </c>
      <c r="U2018" s="48">
        <f t="shared" si="408"/>
        <v>51512.5</v>
      </c>
      <c r="V2018" s="48">
        <f t="shared" si="409"/>
        <v>394588.6</v>
      </c>
      <c r="W2018" s="48">
        <f t="shared" si="410"/>
        <v>202230</v>
      </c>
      <c r="X2018" s="48">
        <f t="shared" si="411"/>
        <v>2835</v>
      </c>
      <c r="Y2018" s="48">
        <f t="shared" si="412"/>
        <v>5996.5360000000001</v>
      </c>
      <c r="Z2018" s="48">
        <f t="shared" si="413"/>
        <v>599.65359999999998</v>
      </c>
      <c r="AA2018" s="48">
        <f t="shared" si="414"/>
        <v>6062.4978959999989</v>
      </c>
      <c r="AB2018" s="42">
        <f t="shared" si="415"/>
        <v>612312.28749599995</v>
      </c>
    </row>
    <row r="2019" spans="1:28" x14ac:dyDescent="0.25">
      <c r="A2019" s="41">
        <v>45446</v>
      </c>
      <c r="B2019" s="44" t="str">
        <f t="shared" si="404"/>
        <v>Jun</v>
      </c>
      <c r="C2019" s="16" t="s">
        <v>3</v>
      </c>
      <c r="D2019" s="16"/>
      <c r="E2019" s="16" t="s">
        <v>125</v>
      </c>
      <c r="F2019" s="16" t="s">
        <v>217</v>
      </c>
      <c r="G2019" s="20" t="str">
        <f>IFERROR(VLOOKUP(F2019,Sheet2!A:F,2,0),"")</f>
        <v>Dollar Rum</v>
      </c>
      <c r="H2019" s="44">
        <f>IFERROR(VLOOKUP(F2019,Sheet2!A:G,7,0),"")</f>
        <v>65</v>
      </c>
      <c r="I2019" s="56">
        <f t="shared" si="416"/>
        <v>1755</v>
      </c>
      <c r="J2019" s="17">
        <v>429</v>
      </c>
      <c r="K2019" s="21">
        <v>0</v>
      </c>
      <c r="L2019" s="21">
        <v>200</v>
      </c>
      <c r="M2019" s="21">
        <v>100</v>
      </c>
      <c r="N2019" s="19">
        <f t="shared" si="405"/>
        <v>300</v>
      </c>
      <c r="O2019" s="20">
        <v>1</v>
      </c>
      <c r="P2019" s="20">
        <f>IFERROR(VLOOKUP(F2019,Sheet2!$A:$F,4,0),"")</f>
        <v>1161.27</v>
      </c>
      <c r="Q2019" s="20">
        <f>IFERROR(VLOOKUP(F2019,Sheet2!$A:$F,5,0),"")</f>
        <v>1190.1300000000001</v>
      </c>
      <c r="R2019" s="20">
        <f>IFERROR(VLOOKUP(F2019,Sheet2!$A:$F,6,0),"")</f>
        <v>1272.08</v>
      </c>
      <c r="S2019" s="48">
        <f t="shared" si="406"/>
        <v>0</v>
      </c>
      <c r="T2019" s="48">
        <f t="shared" si="407"/>
        <v>238026.00000000003</v>
      </c>
      <c r="U2019" s="48">
        <f t="shared" si="408"/>
        <v>127208</v>
      </c>
      <c r="V2019" s="48">
        <f t="shared" si="409"/>
        <v>365234</v>
      </c>
      <c r="W2019" s="48">
        <f t="shared" si="410"/>
        <v>187785</v>
      </c>
      <c r="X2019" s="48">
        <f t="shared" si="411"/>
        <v>2632.5</v>
      </c>
      <c r="Y2019" s="48">
        <f t="shared" si="412"/>
        <v>5556.5150000000003</v>
      </c>
      <c r="Z2019" s="48">
        <f t="shared" si="413"/>
        <v>555.65150000000006</v>
      </c>
      <c r="AA2019" s="48">
        <f t="shared" si="414"/>
        <v>5617.6366650000009</v>
      </c>
      <c r="AB2019" s="42">
        <f t="shared" si="415"/>
        <v>567381.30316500005</v>
      </c>
    </row>
    <row r="2020" spans="1:28" x14ac:dyDescent="0.25">
      <c r="A2020" s="41">
        <v>45446</v>
      </c>
      <c r="B2020" s="44" t="str">
        <f t="shared" si="404"/>
        <v>Jun</v>
      </c>
      <c r="C2020" s="16" t="s">
        <v>3</v>
      </c>
      <c r="D2020" s="16"/>
      <c r="E2020" s="16" t="s">
        <v>33</v>
      </c>
      <c r="F2020" s="16" t="s">
        <v>217</v>
      </c>
      <c r="G2020" s="20" t="str">
        <f>IFERROR(VLOOKUP(F2020,Sheet2!A:F,2,0),"")</f>
        <v>Dollar Rum</v>
      </c>
      <c r="H2020" s="44">
        <f>IFERROR(VLOOKUP(F2020,Sheet2!A:G,7,0),"")</f>
        <v>65</v>
      </c>
      <c r="I2020" s="56">
        <f t="shared" si="416"/>
        <v>2340</v>
      </c>
      <c r="J2020" s="17">
        <v>430</v>
      </c>
      <c r="K2020" s="21">
        <v>250</v>
      </c>
      <c r="L2020" s="21">
        <v>150</v>
      </c>
      <c r="M2020" s="21">
        <v>0</v>
      </c>
      <c r="N2020" s="19">
        <f t="shared" si="405"/>
        <v>400</v>
      </c>
      <c r="O2020" s="20">
        <v>1</v>
      </c>
      <c r="P2020" s="20">
        <f>IFERROR(VLOOKUP(F2020,Sheet2!$A:$F,4,0),"")</f>
        <v>1161.27</v>
      </c>
      <c r="Q2020" s="20">
        <f>IFERROR(VLOOKUP(F2020,Sheet2!$A:$F,5,0),"")</f>
        <v>1190.1300000000001</v>
      </c>
      <c r="R2020" s="20">
        <f>IFERROR(VLOOKUP(F2020,Sheet2!$A:$F,6,0),"")</f>
        <v>1272.08</v>
      </c>
      <c r="S2020" s="48">
        <f t="shared" si="406"/>
        <v>290317.5</v>
      </c>
      <c r="T2020" s="48">
        <f t="shared" si="407"/>
        <v>178519.50000000003</v>
      </c>
      <c r="U2020" s="48">
        <f t="shared" si="408"/>
        <v>0</v>
      </c>
      <c r="V2020" s="48">
        <f t="shared" si="409"/>
        <v>468837</v>
      </c>
      <c r="W2020" s="48">
        <f t="shared" si="410"/>
        <v>250380</v>
      </c>
      <c r="X2020" s="48">
        <f t="shared" si="411"/>
        <v>3510</v>
      </c>
      <c r="Y2020" s="48">
        <f t="shared" si="412"/>
        <v>7227.27</v>
      </c>
      <c r="Z2020" s="48">
        <f t="shared" si="413"/>
        <v>722.72700000000009</v>
      </c>
      <c r="AA2020" s="48">
        <f t="shared" si="414"/>
        <v>7306.7699700000003</v>
      </c>
      <c r="AB2020" s="42">
        <f t="shared" si="415"/>
        <v>737983.76697</v>
      </c>
    </row>
    <row r="2021" spans="1:28" x14ac:dyDescent="0.25">
      <c r="A2021" s="41">
        <v>45446</v>
      </c>
      <c r="B2021" s="44" t="str">
        <f t="shared" si="404"/>
        <v>Jun</v>
      </c>
      <c r="C2021" s="16" t="s">
        <v>3</v>
      </c>
      <c r="D2021" s="16"/>
      <c r="E2021" s="16" t="s">
        <v>33</v>
      </c>
      <c r="F2021" s="16" t="s">
        <v>216</v>
      </c>
      <c r="G2021" s="20" t="str">
        <f>IFERROR(VLOOKUP(F2021,Sheet2!A:F,2,0),"")</f>
        <v>Jugni Saunfi</v>
      </c>
      <c r="H2021" s="44">
        <f>IFERROR(VLOOKUP(F2021,Sheet2!A:G,7,0),"")</f>
        <v>50</v>
      </c>
      <c r="I2021" s="56">
        <f t="shared" si="416"/>
        <v>3600</v>
      </c>
      <c r="J2021" s="17">
        <v>430</v>
      </c>
      <c r="K2021" s="21">
        <v>450</v>
      </c>
      <c r="L2021" s="21">
        <v>250</v>
      </c>
      <c r="M2021" s="21">
        <v>100</v>
      </c>
      <c r="N2021" s="19">
        <f t="shared" si="405"/>
        <v>800</v>
      </c>
      <c r="O2021" s="20">
        <v>1</v>
      </c>
      <c r="P2021" s="20">
        <f>IFERROR(VLOOKUP(F2021,Sheet2!$A:$F,4,0),"")</f>
        <v>919.43</v>
      </c>
      <c r="Q2021" s="20">
        <f>IFERROR(VLOOKUP(F2021,Sheet2!$A:$F,5,0),"")</f>
        <v>948.3</v>
      </c>
      <c r="R2021" s="20">
        <f>IFERROR(VLOOKUP(F2021,Sheet2!$A:$F,6,0),"")</f>
        <v>1030.25</v>
      </c>
      <c r="S2021" s="48">
        <f t="shared" si="406"/>
        <v>413743.5</v>
      </c>
      <c r="T2021" s="48">
        <f t="shared" si="407"/>
        <v>237075</v>
      </c>
      <c r="U2021" s="48">
        <f t="shared" si="408"/>
        <v>103025</v>
      </c>
      <c r="V2021" s="48">
        <f t="shared" si="409"/>
        <v>753843.5</v>
      </c>
      <c r="W2021" s="48">
        <f t="shared" si="410"/>
        <v>385200</v>
      </c>
      <c r="X2021" s="48">
        <f t="shared" si="411"/>
        <v>5400</v>
      </c>
      <c r="Y2021" s="48">
        <f t="shared" si="412"/>
        <v>11444.434999999999</v>
      </c>
      <c r="Z2021" s="48">
        <f t="shared" si="413"/>
        <v>1144.4435000000001</v>
      </c>
      <c r="AA2021" s="48">
        <f t="shared" si="414"/>
        <v>11570.323785</v>
      </c>
      <c r="AB2021" s="42">
        <f t="shared" si="415"/>
        <v>1168602.7022850001</v>
      </c>
    </row>
    <row r="2022" spans="1:28" x14ac:dyDescent="0.25">
      <c r="A2022" s="41">
        <v>45446</v>
      </c>
      <c r="B2022" s="44" t="str">
        <f t="shared" si="404"/>
        <v>Jun</v>
      </c>
      <c r="C2022" s="16" t="s">
        <v>3</v>
      </c>
      <c r="D2022" s="16"/>
      <c r="E2022" s="16" t="s">
        <v>16</v>
      </c>
      <c r="F2022" s="16" t="s">
        <v>217</v>
      </c>
      <c r="G2022" s="20" t="str">
        <f>IFERROR(VLOOKUP(F2022,Sheet2!A:F,2,0),"")</f>
        <v>Dollar Rum</v>
      </c>
      <c r="H2022" s="44">
        <f>IFERROR(VLOOKUP(F2022,Sheet2!A:G,7,0),"")</f>
        <v>65</v>
      </c>
      <c r="I2022" s="56">
        <f t="shared" si="416"/>
        <v>1755</v>
      </c>
      <c r="J2022" s="17">
        <v>431</v>
      </c>
      <c r="K2022" s="21">
        <v>100</v>
      </c>
      <c r="L2022" s="21">
        <v>100</v>
      </c>
      <c r="M2022" s="21">
        <v>100</v>
      </c>
      <c r="N2022" s="19">
        <f t="shared" si="405"/>
        <v>300</v>
      </c>
      <c r="O2022" s="20">
        <v>1</v>
      </c>
      <c r="P2022" s="20">
        <f>IFERROR(VLOOKUP(F2022,Sheet2!$A:$F,4,0),"")</f>
        <v>1161.27</v>
      </c>
      <c r="Q2022" s="20">
        <f>IFERROR(VLOOKUP(F2022,Sheet2!$A:$F,5,0),"")</f>
        <v>1190.1300000000001</v>
      </c>
      <c r="R2022" s="20">
        <f>IFERROR(VLOOKUP(F2022,Sheet2!$A:$F,6,0),"")</f>
        <v>1272.08</v>
      </c>
      <c r="S2022" s="48">
        <f t="shared" si="406"/>
        <v>116127</v>
      </c>
      <c r="T2022" s="48">
        <f t="shared" si="407"/>
        <v>119013.00000000001</v>
      </c>
      <c r="U2022" s="48">
        <f t="shared" si="408"/>
        <v>127208</v>
      </c>
      <c r="V2022" s="48">
        <f t="shared" si="409"/>
        <v>362348</v>
      </c>
      <c r="W2022" s="48">
        <f t="shared" si="410"/>
        <v>187785</v>
      </c>
      <c r="X2022" s="48">
        <f t="shared" si="411"/>
        <v>2632.5</v>
      </c>
      <c r="Y2022" s="48">
        <f t="shared" si="412"/>
        <v>5527.6549999999997</v>
      </c>
      <c r="Z2022" s="48">
        <f t="shared" si="413"/>
        <v>552.76549999999997</v>
      </c>
      <c r="AA2022" s="48">
        <f t="shared" si="414"/>
        <v>5588.4592050000001</v>
      </c>
      <c r="AB2022" s="42">
        <f t="shared" si="415"/>
        <v>564434.37970499997</v>
      </c>
    </row>
    <row r="2023" spans="1:28" x14ac:dyDescent="0.25">
      <c r="A2023" s="41">
        <v>45446</v>
      </c>
      <c r="B2023" s="44" t="str">
        <f t="shared" si="404"/>
        <v>Jun</v>
      </c>
      <c r="C2023" s="16" t="s">
        <v>3</v>
      </c>
      <c r="D2023" s="16"/>
      <c r="E2023" s="16" t="s">
        <v>16</v>
      </c>
      <c r="F2023" s="16" t="s">
        <v>217</v>
      </c>
      <c r="G2023" s="20" t="str">
        <f>IFERROR(VLOOKUP(F2023,Sheet2!A:F,2,0),"")</f>
        <v>Dollar Rum</v>
      </c>
      <c r="H2023" s="44">
        <f>IFERROR(VLOOKUP(F2023,Sheet2!A:G,7,0),"")</f>
        <v>65</v>
      </c>
      <c r="I2023" s="56">
        <f t="shared" si="416"/>
        <v>1755</v>
      </c>
      <c r="J2023" s="17">
        <v>432</v>
      </c>
      <c r="K2023" s="21">
        <v>140</v>
      </c>
      <c r="L2023" s="21">
        <v>60</v>
      </c>
      <c r="M2023" s="21">
        <v>100</v>
      </c>
      <c r="N2023" s="19">
        <f t="shared" si="405"/>
        <v>300</v>
      </c>
      <c r="O2023" s="20">
        <v>1</v>
      </c>
      <c r="P2023" s="20">
        <f>IFERROR(VLOOKUP(F2023,Sheet2!$A:$F,4,0),"")</f>
        <v>1161.27</v>
      </c>
      <c r="Q2023" s="20">
        <f>IFERROR(VLOOKUP(F2023,Sheet2!$A:$F,5,0),"")</f>
        <v>1190.1300000000001</v>
      </c>
      <c r="R2023" s="20">
        <f>IFERROR(VLOOKUP(F2023,Sheet2!$A:$F,6,0),"")</f>
        <v>1272.08</v>
      </c>
      <c r="S2023" s="48">
        <f t="shared" si="406"/>
        <v>162577.79999999999</v>
      </c>
      <c r="T2023" s="48">
        <f t="shared" si="407"/>
        <v>71407.8</v>
      </c>
      <c r="U2023" s="48">
        <f t="shared" si="408"/>
        <v>127208</v>
      </c>
      <c r="V2023" s="48">
        <f t="shared" si="409"/>
        <v>361193.6</v>
      </c>
      <c r="W2023" s="48">
        <f t="shared" si="410"/>
        <v>187785</v>
      </c>
      <c r="X2023" s="48">
        <f t="shared" si="411"/>
        <v>2632.5</v>
      </c>
      <c r="Y2023" s="48">
        <f t="shared" si="412"/>
        <v>5516.1109999999999</v>
      </c>
      <c r="Z2023" s="48">
        <f t="shared" si="413"/>
        <v>551.61109999999996</v>
      </c>
      <c r="AA2023" s="48">
        <f t="shared" si="414"/>
        <v>5576.7882209999998</v>
      </c>
      <c r="AB2023" s="42">
        <f t="shared" si="415"/>
        <v>563255.61032099999</v>
      </c>
    </row>
    <row r="2024" spans="1:28" x14ac:dyDescent="0.25">
      <c r="A2024" s="41">
        <v>45446</v>
      </c>
      <c r="B2024" s="44" t="str">
        <f t="shared" si="404"/>
        <v>Jun</v>
      </c>
      <c r="C2024" s="16" t="s">
        <v>3</v>
      </c>
      <c r="D2024" s="16"/>
      <c r="E2024" s="16" t="s">
        <v>16</v>
      </c>
      <c r="F2024" s="16" t="s">
        <v>217</v>
      </c>
      <c r="G2024" s="20" t="str">
        <f>IFERROR(VLOOKUP(F2024,Sheet2!A:F,2,0),"")</f>
        <v>Dollar Rum</v>
      </c>
      <c r="H2024" s="44">
        <f>IFERROR(VLOOKUP(F2024,Sheet2!A:G,7,0),"")</f>
        <v>65</v>
      </c>
      <c r="I2024" s="56">
        <f t="shared" si="416"/>
        <v>819</v>
      </c>
      <c r="J2024" s="17">
        <v>433</v>
      </c>
      <c r="K2024" s="21">
        <v>140</v>
      </c>
      <c r="L2024" s="21">
        <v>0</v>
      </c>
      <c r="M2024" s="21">
        <v>0</v>
      </c>
      <c r="N2024" s="19">
        <f t="shared" si="405"/>
        <v>140</v>
      </c>
      <c r="O2024" s="20">
        <v>1</v>
      </c>
      <c r="P2024" s="20">
        <f>IFERROR(VLOOKUP(F2024,Sheet2!$A:$F,4,0),"")</f>
        <v>1161.27</v>
      </c>
      <c r="Q2024" s="20">
        <f>IFERROR(VLOOKUP(F2024,Sheet2!$A:$F,5,0),"")</f>
        <v>1190.1300000000001</v>
      </c>
      <c r="R2024" s="20">
        <f>IFERROR(VLOOKUP(F2024,Sheet2!$A:$F,6,0),"")</f>
        <v>1272.08</v>
      </c>
      <c r="S2024" s="48">
        <f t="shared" si="406"/>
        <v>162577.79999999999</v>
      </c>
      <c r="T2024" s="48">
        <f t="shared" si="407"/>
        <v>0</v>
      </c>
      <c r="U2024" s="48">
        <f t="shared" si="408"/>
        <v>0</v>
      </c>
      <c r="V2024" s="48">
        <f t="shared" si="409"/>
        <v>162577.79999999999</v>
      </c>
      <c r="W2024" s="48">
        <f t="shared" si="410"/>
        <v>87633</v>
      </c>
      <c r="X2024" s="48">
        <f t="shared" si="411"/>
        <v>1228.5</v>
      </c>
      <c r="Y2024" s="48">
        <f t="shared" si="412"/>
        <v>2514.393</v>
      </c>
      <c r="Z2024" s="48">
        <f t="shared" si="413"/>
        <v>251.4393</v>
      </c>
      <c r="AA2024" s="48">
        <f t="shared" si="414"/>
        <v>2542.0513230000001</v>
      </c>
      <c r="AB2024" s="42">
        <f t="shared" si="415"/>
        <v>256747.18362299999</v>
      </c>
    </row>
    <row r="2025" spans="1:28" x14ac:dyDescent="0.25">
      <c r="A2025" s="41">
        <v>45446</v>
      </c>
      <c r="B2025" s="44" t="str">
        <f t="shared" si="404"/>
        <v>Jun</v>
      </c>
      <c r="C2025" s="16" t="s">
        <v>3</v>
      </c>
      <c r="D2025" s="16"/>
      <c r="E2025" s="16" t="s">
        <v>16</v>
      </c>
      <c r="F2025" s="16" t="s">
        <v>221</v>
      </c>
      <c r="G2025" s="20" t="str">
        <f>IFERROR(VLOOKUP(F2025,Sheet2!A:F,2,0),"")</f>
        <v>Jugni Apple Vodka</v>
      </c>
      <c r="H2025" s="44">
        <f>IFERROR(VLOOKUP(F2025,Sheet2!A:G,7,0),"")</f>
        <v>50</v>
      </c>
      <c r="I2025" s="56">
        <f t="shared" si="416"/>
        <v>351</v>
      </c>
      <c r="J2025" s="17">
        <v>433</v>
      </c>
      <c r="K2025" s="21">
        <v>0</v>
      </c>
      <c r="L2025" s="21">
        <v>0</v>
      </c>
      <c r="M2025" s="21">
        <v>78</v>
      </c>
      <c r="N2025" s="19">
        <f t="shared" si="405"/>
        <v>78</v>
      </c>
      <c r="O2025" s="20">
        <v>1</v>
      </c>
      <c r="P2025" s="20">
        <f>IFERROR(VLOOKUP(F2025,Sheet2!$A:$F,4,0),"")</f>
        <v>919.43</v>
      </c>
      <c r="Q2025" s="20">
        <f>IFERROR(VLOOKUP(F2025,Sheet2!$A:$F,5,0),"")</f>
        <v>948.3</v>
      </c>
      <c r="R2025" s="20">
        <f>IFERROR(VLOOKUP(F2025,Sheet2!$A:$F,6,0),"")</f>
        <v>1030.25</v>
      </c>
      <c r="S2025" s="48">
        <f t="shared" si="406"/>
        <v>0</v>
      </c>
      <c r="T2025" s="48">
        <f t="shared" si="407"/>
        <v>0</v>
      </c>
      <c r="U2025" s="48">
        <f t="shared" si="408"/>
        <v>80359.5</v>
      </c>
      <c r="V2025" s="48">
        <f t="shared" si="409"/>
        <v>80359.5</v>
      </c>
      <c r="W2025" s="48">
        <f t="shared" si="410"/>
        <v>37557</v>
      </c>
      <c r="X2025" s="48">
        <f t="shared" si="411"/>
        <v>526.5</v>
      </c>
      <c r="Y2025" s="48">
        <f t="shared" si="412"/>
        <v>1184.43</v>
      </c>
      <c r="Z2025" s="48">
        <f t="shared" si="413"/>
        <v>118.44300000000001</v>
      </c>
      <c r="AA2025" s="48">
        <f t="shared" si="414"/>
        <v>1197.4587300000001</v>
      </c>
      <c r="AB2025" s="42">
        <f t="shared" si="415"/>
        <v>120943.33172999999</v>
      </c>
    </row>
    <row r="2026" spans="1:28" x14ac:dyDescent="0.25">
      <c r="A2026" s="41">
        <v>45446</v>
      </c>
      <c r="B2026" s="44" t="str">
        <f t="shared" si="404"/>
        <v>Jun</v>
      </c>
      <c r="C2026" s="16" t="s">
        <v>3</v>
      </c>
      <c r="D2026" s="16"/>
      <c r="E2026" s="16" t="s">
        <v>173</v>
      </c>
      <c r="F2026" s="16" t="s">
        <v>217</v>
      </c>
      <c r="G2026" s="20" t="str">
        <f>IFERROR(VLOOKUP(F2026,Sheet2!A:F,2,0),"")</f>
        <v>Dollar Rum</v>
      </c>
      <c r="H2026" s="44">
        <f>IFERROR(VLOOKUP(F2026,Sheet2!A:G,7,0),"")</f>
        <v>65</v>
      </c>
      <c r="I2026" s="56">
        <f t="shared" si="416"/>
        <v>1755</v>
      </c>
      <c r="J2026" s="17">
        <v>434</v>
      </c>
      <c r="K2026" s="21">
        <v>200</v>
      </c>
      <c r="L2026" s="21">
        <v>50</v>
      </c>
      <c r="M2026" s="21">
        <v>50</v>
      </c>
      <c r="N2026" s="19">
        <f t="shared" si="405"/>
        <v>300</v>
      </c>
      <c r="O2026" s="20">
        <v>1</v>
      </c>
      <c r="P2026" s="20">
        <f>IFERROR(VLOOKUP(F2026,Sheet2!$A:$F,4,0),"")</f>
        <v>1161.27</v>
      </c>
      <c r="Q2026" s="20">
        <f>IFERROR(VLOOKUP(F2026,Sheet2!$A:$F,5,0),"")</f>
        <v>1190.1300000000001</v>
      </c>
      <c r="R2026" s="20">
        <f>IFERROR(VLOOKUP(F2026,Sheet2!$A:$F,6,0),"")</f>
        <v>1272.08</v>
      </c>
      <c r="S2026" s="48">
        <f t="shared" si="406"/>
        <v>232254</v>
      </c>
      <c r="T2026" s="48">
        <f t="shared" si="407"/>
        <v>59506.500000000007</v>
      </c>
      <c r="U2026" s="48">
        <f t="shared" si="408"/>
        <v>63604</v>
      </c>
      <c r="V2026" s="48">
        <f t="shared" si="409"/>
        <v>355364.5</v>
      </c>
      <c r="W2026" s="48">
        <f t="shared" si="410"/>
        <v>187785</v>
      </c>
      <c r="X2026" s="48">
        <f t="shared" si="411"/>
        <v>2632.5</v>
      </c>
      <c r="Y2026" s="48">
        <f t="shared" si="412"/>
        <v>5457.82</v>
      </c>
      <c r="Z2026" s="48">
        <f t="shared" si="413"/>
        <v>545.78200000000004</v>
      </c>
      <c r="AA2026" s="48">
        <f t="shared" si="414"/>
        <v>5517.8560199999993</v>
      </c>
      <c r="AB2026" s="42">
        <f t="shared" si="415"/>
        <v>557303.4580199999</v>
      </c>
    </row>
    <row r="2027" spans="1:28" x14ac:dyDescent="0.25">
      <c r="A2027" s="41">
        <v>45446</v>
      </c>
      <c r="B2027" s="44" t="str">
        <f t="shared" si="404"/>
        <v>Jun</v>
      </c>
      <c r="C2027" s="16" t="s">
        <v>3</v>
      </c>
      <c r="D2027" s="16"/>
      <c r="E2027" s="16" t="s">
        <v>173</v>
      </c>
      <c r="F2027" s="16" t="s">
        <v>221</v>
      </c>
      <c r="G2027" s="20" t="str">
        <f>IFERROR(VLOOKUP(F2027,Sheet2!A:F,2,0),"")</f>
        <v>Jugni Apple Vodka</v>
      </c>
      <c r="H2027" s="44">
        <f>IFERROR(VLOOKUP(F2027,Sheet2!A:G,7,0),"")</f>
        <v>50</v>
      </c>
      <c r="I2027" s="56">
        <f t="shared" si="416"/>
        <v>112.5</v>
      </c>
      <c r="J2027" s="17">
        <v>434</v>
      </c>
      <c r="K2027" s="21">
        <v>0</v>
      </c>
      <c r="L2027" s="21">
        <v>0</v>
      </c>
      <c r="M2027" s="21">
        <v>25</v>
      </c>
      <c r="N2027" s="19">
        <f t="shared" si="405"/>
        <v>25</v>
      </c>
      <c r="O2027" s="20">
        <v>1</v>
      </c>
      <c r="P2027" s="20">
        <f>IFERROR(VLOOKUP(F2027,Sheet2!$A:$F,4,0),"")</f>
        <v>919.43</v>
      </c>
      <c r="Q2027" s="20">
        <f>IFERROR(VLOOKUP(F2027,Sheet2!$A:$F,5,0),"")</f>
        <v>948.3</v>
      </c>
      <c r="R2027" s="20">
        <f>IFERROR(VLOOKUP(F2027,Sheet2!$A:$F,6,0),"")</f>
        <v>1030.25</v>
      </c>
      <c r="S2027" s="48">
        <f t="shared" si="406"/>
        <v>0</v>
      </c>
      <c r="T2027" s="48">
        <f t="shared" si="407"/>
        <v>0</v>
      </c>
      <c r="U2027" s="48">
        <f t="shared" si="408"/>
        <v>25756.25</v>
      </c>
      <c r="V2027" s="48">
        <f t="shared" si="409"/>
        <v>25756.25</v>
      </c>
      <c r="W2027" s="48">
        <f t="shared" si="410"/>
        <v>12037.5</v>
      </c>
      <c r="X2027" s="48">
        <f t="shared" si="411"/>
        <v>168.75</v>
      </c>
      <c r="Y2027" s="48">
        <f t="shared" si="412"/>
        <v>379.625</v>
      </c>
      <c r="Z2027" s="48">
        <f t="shared" si="413"/>
        <v>37.962499999999999</v>
      </c>
      <c r="AA2027" s="48">
        <f t="shared" si="414"/>
        <v>383.80087500000002</v>
      </c>
      <c r="AB2027" s="42">
        <f t="shared" si="415"/>
        <v>38763.888375000002</v>
      </c>
    </row>
    <row r="2028" spans="1:28" x14ac:dyDescent="0.25">
      <c r="A2028" s="41">
        <v>45446</v>
      </c>
      <c r="B2028" s="44" t="str">
        <f t="shared" si="404"/>
        <v>Jun</v>
      </c>
      <c r="C2028" s="16" t="s">
        <v>113</v>
      </c>
      <c r="D2028" s="16"/>
      <c r="E2028" s="16" t="s">
        <v>114</v>
      </c>
      <c r="F2028" s="16" t="s">
        <v>223</v>
      </c>
      <c r="G2028" s="20" t="str">
        <f>IFERROR(VLOOKUP(F2028,Sheet2!A:F,2,0),"")</f>
        <v>Jalwa Mota Santra</v>
      </c>
      <c r="H2028" s="44">
        <f>IFERROR(VLOOKUP(F2028,Sheet2!A:G,7,0),"")</f>
        <v>50</v>
      </c>
      <c r="I2028" s="56">
        <f t="shared" si="416"/>
        <v>1260</v>
      </c>
      <c r="J2028" s="17">
        <v>102</v>
      </c>
      <c r="K2028" s="21">
        <v>180</v>
      </c>
      <c r="L2028" s="21">
        <v>100</v>
      </c>
      <c r="M2028" s="21">
        <v>0</v>
      </c>
      <c r="N2028" s="19">
        <f t="shared" si="405"/>
        <v>280</v>
      </c>
      <c r="O2028" s="20">
        <v>1</v>
      </c>
      <c r="P2028" s="20">
        <f>IFERROR(VLOOKUP(F2028,Sheet2!$A:$F,4,0),"")</f>
        <v>919.43</v>
      </c>
      <c r="Q2028" s="20">
        <f>IFERROR(VLOOKUP(F2028,Sheet2!$A:$F,5,0),"")</f>
        <v>948.3</v>
      </c>
      <c r="R2028" s="20">
        <f>IFERROR(VLOOKUP(F2028,Sheet2!$A:$F,6,0),"")</f>
        <v>1030.25</v>
      </c>
      <c r="S2028" s="48">
        <f t="shared" si="406"/>
        <v>165497.4</v>
      </c>
      <c r="T2028" s="48">
        <f t="shared" si="407"/>
        <v>94830</v>
      </c>
      <c r="U2028" s="48">
        <f t="shared" si="408"/>
        <v>0</v>
      </c>
      <c r="V2028" s="48">
        <f t="shared" si="409"/>
        <v>260327.4</v>
      </c>
      <c r="W2028" s="48">
        <f t="shared" si="410"/>
        <v>134820</v>
      </c>
      <c r="X2028" s="48">
        <f t="shared" si="411"/>
        <v>1890</v>
      </c>
      <c r="Y2028" s="48">
        <f t="shared" si="412"/>
        <v>3970.3740000000003</v>
      </c>
      <c r="Z2028" s="48">
        <f t="shared" si="413"/>
        <v>397.03740000000005</v>
      </c>
      <c r="AA2028" s="48">
        <f t="shared" si="414"/>
        <v>4014.0481140000002</v>
      </c>
      <c r="AB2028" s="42">
        <f t="shared" si="415"/>
        <v>405418.85951400001</v>
      </c>
    </row>
    <row r="2029" spans="1:28" x14ac:dyDescent="0.25">
      <c r="A2029" s="41">
        <v>45446</v>
      </c>
      <c r="B2029" s="44" t="str">
        <f t="shared" si="404"/>
        <v>Jun</v>
      </c>
      <c r="C2029" s="16" t="s">
        <v>113</v>
      </c>
      <c r="D2029" s="16"/>
      <c r="E2029" s="16" t="s">
        <v>114</v>
      </c>
      <c r="F2029" s="16" t="s">
        <v>223</v>
      </c>
      <c r="G2029" s="20" t="str">
        <f>IFERROR(VLOOKUP(F2029,Sheet2!A:F,2,0),"")</f>
        <v>Jalwa Mota Santra</v>
      </c>
      <c r="H2029" s="44">
        <f>IFERROR(VLOOKUP(F2029,Sheet2!A:G,7,0),"")</f>
        <v>50</v>
      </c>
      <c r="I2029" s="56">
        <f t="shared" si="416"/>
        <v>495</v>
      </c>
      <c r="J2029" s="17">
        <v>103</v>
      </c>
      <c r="K2029" s="21">
        <v>60</v>
      </c>
      <c r="L2029" s="21">
        <v>50</v>
      </c>
      <c r="M2029" s="21">
        <v>0</v>
      </c>
      <c r="N2029" s="19">
        <f t="shared" si="405"/>
        <v>110</v>
      </c>
      <c r="O2029" s="20">
        <v>1</v>
      </c>
      <c r="P2029" s="20">
        <f>IFERROR(VLOOKUP(F2029,Sheet2!$A:$F,4,0),"")</f>
        <v>919.43</v>
      </c>
      <c r="Q2029" s="20">
        <f>IFERROR(VLOOKUP(F2029,Sheet2!$A:$F,5,0),"")</f>
        <v>948.3</v>
      </c>
      <c r="R2029" s="20">
        <f>IFERROR(VLOOKUP(F2029,Sheet2!$A:$F,6,0),"")</f>
        <v>1030.25</v>
      </c>
      <c r="S2029" s="48">
        <f t="shared" si="406"/>
        <v>55165.799999999996</v>
      </c>
      <c r="T2029" s="48">
        <f t="shared" si="407"/>
        <v>47415</v>
      </c>
      <c r="U2029" s="48">
        <f t="shared" si="408"/>
        <v>0</v>
      </c>
      <c r="V2029" s="48">
        <f t="shared" si="409"/>
        <v>102580.79999999999</v>
      </c>
      <c r="W2029" s="48">
        <f t="shared" si="410"/>
        <v>52965</v>
      </c>
      <c r="X2029" s="48">
        <f t="shared" si="411"/>
        <v>742.5</v>
      </c>
      <c r="Y2029" s="48">
        <f t="shared" si="412"/>
        <v>1562.8829999999998</v>
      </c>
      <c r="Z2029" s="48">
        <f t="shared" si="413"/>
        <v>156.28829999999999</v>
      </c>
      <c r="AA2029" s="48">
        <f t="shared" si="414"/>
        <v>1580.0747129999997</v>
      </c>
      <c r="AB2029" s="42">
        <f t="shared" si="415"/>
        <v>159587.54601299998</v>
      </c>
    </row>
    <row r="2030" spans="1:28" x14ac:dyDescent="0.25">
      <c r="A2030" s="41">
        <v>45446</v>
      </c>
      <c r="B2030" s="44" t="str">
        <f t="shared" si="404"/>
        <v>Jun</v>
      </c>
      <c r="C2030" s="16" t="s">
        <v>113</v>
      </c>
      <c r="D2030" s="16"/>
      <c r="E2030" s="16" t="s">
        <v>114</v>
      </c>
      <c r="F2030" s="16" t="s">
        <v>223</v>
      </c>
      <c r="G2030" s="20" t="str">
        <f>IFERROR(VLOOKUP(F2030,Sheet2!A:F,2,0),"")</f>
        <v>Jalwa Mota Santra</v>
      </c>
      <c r="H2030" s="44">
        <f>IFERROR(VLOOKUP(F2030,Sheet2!A:G,7,0),"")</f>
        <v>50</v>
      </c>
      <c r="I2030" s="56">
        <f t="shared" si="416"/>
        <v>540</v>
      </c>
      <c r="J2030" s="17">
        <v>104</v>
      </c>
      <c r="K2030" s="21">
        <v>70</v>
      </c>
      <c r="L2030" s="21">
        <v>40</v>
      </c>
      <c r="M2030" s="21">
        <v>10</v>
      </c>
      <c r="N2030" s="19">
        <f t="shared" si="405"/>
        <v>120</v>
      </c>
      <c r="O2030" s="20">
        <v>1</v>
      </c>
      <c r="P2030" s="20">
        <f>IFERROR(VLOOKUP(F2030,Sheet2!$A:$F,4,0),"")</f>
        <v>919.43</v>
      </c>
      <c r="Q2030" s="20">
        <f>IFERROR(VLOOKUP(F2030,Sheet2!$A:$F,5,0),"")</f>
        <v>948.3</v>
      </c>
      <c r="R2030" s="20">
        <f>IFERROR(VLOOKUP(F2030,Sheet2!$A:$F,6,0),"")</f>
        <v>1030.25</v>
      </c>
      <c r="S2030" s="48">
        <f t="shared" si="406"/>
        <v>64360.1</v>
      </c>
      <c r="T2030" s="48">
        <f t="shared" si="407"/>
        <v>37932</v>
      </c>
      <c r="U2030" s="48">
        <f t="shared" si="408"/>
        <v>10302.5</v>
      </c>
      <c r="V2030" s="48">
        <f t="shared" si="409"/>
        <v>112594.6</v>
      </c>
      <c r="W2030" s="48">
        <f t="shared" si="410"/>
        <v>57780</v>
      </c>
      <c r="X2030" s="48">
        <f t="shared" si="411"/>
        <v>810</v>
      </c>
      <c r="Y2030" s="48">
        <f t="shared" si="412"/>
        <v>1711.846</v>
      </c>
      <c r="Z2030" s="48">
        <f t="shared" si="413"/>
        <v>171.18460000000002</v>
      </c>
      <c r="AA2030" s="48">
        <f t="shared" si="414"/>
        <v>1730.6763060000001</v>
      </c>
      <c r="AB2030" s="42">
        <f t="shared" si="415"/>
        <v>174798.30690600001</v>
      </c>
    </row>
    <row r="2031" spans="1:28" x14ac:dyDescent="0.25">
      <c r="A2031" s="41">
        <v>45446</v>
      </c>
      <c r="B2031" s="44" t="str">
        <f t="shared" si="404"/>
        <v>Jun</v>
      </c>
      <c r="C2031" s="16" t="s">
        <v>113</v>
      </c>
      <c r="D2031" s="16"/>
      <c r="E2031" s="16" t="s">
        <v>114</v>
      </c>
      <c r="F2031" s="16" t="s">
        <v>223</v>
      </c>
      <c r="G2031" s="20" t="str">
        <f>IFERROR(VLOOKUP(F2031,Sheet2!A:F,2,0),"")</f>
        <v>Jalwa Mota Santra</v>
      </c>
      <c r="H2031" s="44">
        <f>IFERROR(VLOOKUP(F2031,Sheet2!A:G,7,0),"")</f>
        <v>50</v>
      </c>
      <c r="I2031" s="56">
        <f t="shared" si="416"/>
        <v>1305</v>
      </c>
      <c r="J2031" s="17">
        <v>105</v>
      </c>
      <c r="K2031" s="21">
        <v>180</v>
      </c>
      <c r="L2031" s="21">
        <v>100</v>
      </c>
      <c r="M2031" s="21">
        <v>10</v>
      </c>
      <c r="N2031" s="19">
        <f t="shared" si="405"/>
        <v>290</v>
      </c>
      <c r="O2031" s="20">
        <v>1</v>
      </c>
      <c r="P2031" s="20">
        <f>IFERROR(VLOOKUP(F2031,Sheet2!$A:$F,4,0),"")</f>
        <v>919.43</v>
      </c>
      <c r="Q2031" s="20">
        <f>IFERROR(VLOOKUP(F2031,Sheet2!$A:$F,5,0),"")</f>
        <v>948.3</v>
      </c>
      <c r="R2031" s="20">
        <f>IFERROR(VLOOKUP(F2031,Sheet2!$A:$F,6,0),"")</f>
        <v>1030.25</v>
      </c>
      <c r="S2031" s="48">
        <f t="shared" si="406"/>
        <v>165497.4</v>
      </c>
      <c r="T2031" s="48">
        <f t="shared" si="407"/>
        <v>94830</v>
      </c>
      <c r="U2031" s="48">
        <f t="shared" si="408"/>
        <v>10302.5</v>
      </c>
      <c r="V2031" s="48">
        <f t="shared" si="409"/>
        <v>270629.90000000002</v>
      </c>
      <c r="W2031" s="48">
        <f t="shared" si="410"/>
        <v>139635</v>
      </c>
      <c r="X2031" s="48">
        <f t="shared" si="411"/>
        <v>1957.5</v>
      </c>
      <c r="Y2031" s="48">
        <f t="shared" si="412"/>
        <v>4122.2240000000002</v>
      </c>
      <c r="Z2031" s="48">
        <f t="shared" si="413"/>
        <v>412.22240000000005</v>
      </c>
      <c r="AA2031" s="48">
        <f t="shared" si="414"/>
        <v>4167.5684640000009</v>
      </c>
      <c r="AB2031" s="42">
        <f t="shared" si="415"/>
        <v>420924.41486400005</v>
      </c>
    </row>
    <row r="2032" spans="1:28" x14ac:dyDescent="0.25">
      <c r="A2032" s="41">
        <v>45446</v>
      </c>
      <c r="B2032" s="44" t="str">
        <f t="shared" si="404"/>
        <v>Jun</v>
      </c>
      <c r="C2032" s="16" t="s">
        <v>113</v>
      </c>
      <c r="D2032" s="16"/>
      <c r="E2032" s="16" t="s">
        <v>114</v>
      </c>
      <c r="F2032" s="16" t="s">
        <v>223</v>
      </c>
      <c r="G2032" s="20" t="str">
        <f>IFERROR(VLOOKUP(F2032,Sheet2!A:F,2,0),"")</f>
        <v>Jalwa Mota Santra</v>
      </c>
      <c r="H2032" s="44">
        <f>IFERROR(VLOOKUP(F2032,Sheet2!A:G,7,0),"")</f>
        <v>50</v>
      </c>
      <c r="I2032" s="56">
        <f t="shared" si="416"/>
        <v>495</v>
      </c>
      <c r="J2032" s="17">
        <v>106</v>
      </c>
      <c r="K2032" s="21">
        <v>60</v>
      </c>
      <c r="L2032" s="21">
        <v>40</v>
      </c>
      <c r="M2032" s="21">
        <v>10</v>
      </c>
      <c r="N2032" s="19">
        <f t="shared" si="405"/>
        <v>110</v>
      </c>
      <c r="O2032" s="20">
        <v>1</v>
      </c>
      <c r="P2032" s="20">
        <f>IFERROR(VLOOKUP(F2032,Sheet2!$A:$F,4,0),"")</f>
        <v>919.43</v>
      </c>
      <c r="Q2032" s="20">
        <f>IFERROR(VLOOKUP(F2032,Sheet2!$A:$F,5,0),"")</f>
        <v>948.3</v>
      </c>
      <c r="R2032" s="20">
        <f>IFERROR(VLOOKUP(F2032,Sheet2!$A:$F,6,0),"")</f>
        <v>1030.25</v>
      </c>
      <c r="S2032" s="48">
        <f t="shared" si="406"/>
        <v>55165.799999999996</v>
      </c>
      <c r="T2032" s="48">
        <f t="shared" si="407"/>
        <v>37932</v>
      </c>
      <c r="U2032" s="48">
        <f t="shared" si="408"/>
        <v>10302.5</v>
      </c>
      <c r="V2032" s="48">
        <f t="shared" si="409"/>
        <v>103400.29999999999</v>
      </c>
      <c r="W2032" s="48">
        <f t="shared" si="410"/>
        <v>52965</v>
      </c>
      <c r="X2032" s="48">
        <f t="shared" si="411"/>
        <v>742.5</v>
      </c>
      <c r="Y2032" s="48">
        <f t="shared" si="412"/>
        <v>1571.078</v>
      </c>
      <c r="Z2032" s="48">
        <f t="shared" si="413"/>
        <v>157.1078</v>
      </c>
      <c r="AA2032" s="48">
        <f t="shared" si="414"/>
        <v>1588.359858</v>
      </c>
      <c r="AB2032" s="42">
        <f t="shared" si="415"/>
        <v>160424.34565800001</v>
      </c>
    </row>
    <row r="2033" spans="1:28" x14ac:dyDescent="0.25">
      <c r="A2033" s="41">
        <v>45446</v>
      </c>
      <c r="B2033" s="44" t="str">
        <f t="shared" si="404"/>
        <v>Jun</v>
      </c>
      <c r="C2033" s="16" t="s">
        <v>113</v>
      </c>
      <c r="D2033" s="16"/>
      <c r="E2033" s="16" t="s">
        <v>114</v>
      </c>
      <c r="F2033" s="16" t="s">
        <v>223</v>
      </c>
      <c r="G2033" s="20" t="str">
        <f>IFERROR(VLOOKUP(F2033,Sheet2!A:F,2,0),"")</f>
        <v>Jalwa Mota Santra</v>
      </c>
      <c r="H2033" s="44">
        <f>IFERROR(VLOOKUP(F2033,Sheet2!A:G,7,0),"")</f>
        <v>50</v>
      </c>
      <c r="I2033" s="56">
        <f t="shared" si="416"/>
        <v>450</v>
      </c>
      <c r="J2033" s="17">
        <v>107</v>
      </c>
      <c r="K2033" s="21">
        <v>70</v>
      </c>
      <c r="L2033" s="21">
        <v>30</v>
      </c>
      <c r="M2033" s="21">
        <v>0</v>
      </c>
      <c r="N2033" s="19">
        <f t="shared" si="405"/>
        <v>100</v>
      </c>
      <c r="O2033" s="20">
        <v>1</v>
      </c>
      <c r="P2033" s="20">
        <f>IFERROR(VLOOKUP(F2033,Sheet2!$A:$F,4,0),"")</f>
        <v>919.43</v>
      </c>
      <c r="Q2033" s="20">
        <f>IFERROR(VLOOKUP(F2033,Sheet2!$A:$F,5,0),"")</f>
        <v>948.3</v>
      </c>
      <c r="R2033" s="20">
        <f>IFERROR(VLOOKUP(F2033,Sheet2!$A:$F,6,0),"")</f>
        <v>1030.25</v>
      </c>
      <c r="S2033" s="48">
        <f t="shared" si="406"/>
        <v>64360.1</v>
      </c>
      <c r="T2033" s="48">
        <f t="shared" si="407"/>
        <v>28449</v>
      </c>
      <c r="U2033" s="48">
        <f t="shared" si="408"/>
        <v>0</v>
      </c>
      <c r="V2033" s="48">
        <f t="shared" si="409"/>
        <v>92809.1</v>
      </c>
      <c r="W2033" s="48">
        <f t="shared" si="410"/>
        <v>48150</v>
      </c>
      <c r="X2033" s="48">
        <f t="shared" si="411"/>
        <v>675</v>
      </c>
      <c r="Y2033" s="48">
        <f t="shared" si="412"/>
        <v>1416.3410000000001</v>
      </c>
      <c r="Z2033" s="48">
        <f t="shared" si="413"/>
        <v>141.63410000000002</v>
      </c>
      <c r="AA2033" s="48">
        <f t="shared" si="414"/>
        <v>1431.9207509999999</v>
      </c>
      <c r="AB2033" s="42">
        <f t="shared" si="415"/>
        <v>144623.99585099999</v>
      </c>
    </row>
    <row r="2034" spans="1:28" x14ac:dyDescent="0.25">
      <c r="A2034" s="41">
        <v>45446</v>
      </c>
      <c r="B2034" s="44" t="str">
        <f t="shared" si="404"/>
        <v>Jun</v>
      </c>
      <c r="C2034" s="16" t="s">
        <v>113</v>
      </c>
      <c r="D2034" s="16"/>
      <c r="E2034" s="16" t="s">
        <v>114</v>
      </c>
      <c r="F2034" s="16" t="s">
        <v>223</v>
      </c>
      <c r="G2034" s="20" t="str">
        <f>IFERROR(VLOOKUP(F2034,Sheet2!A:F,2,0),"")</f>
        <v>Jalwa Mota Santra</v>
      </c>
      <c r="H2034" s="44">
        <f>IFERROR(VLOOKUP(F2034,Sheet2!A:G,7,0),"")</f>
        <v>50</v>
      </c>
      <c r="I2034" s="56">
        <f t="shared" si="416"/>
        <v>495</v>
      </c>
      <c r="J2034" s="17">
        <v>108</v>
      </c>
      <c r="K2034" s="21">
        <v>60</v>
      </c>
      <c r="L2034" s="21">
        <v>40</v>
      </c>
      <c r="M2034" s="21">
        <v>10</v>
      </c>
      <c r="N2034" s="19">
        <f t="shared" si="405"/>
        <v>110</v>
      </c>
      <c r="O2034" s="20">
        <v>1</v>
      </c>
      <c r="P2034" s="20">
        <f>IFERROR(VLOOKUP(F2034,Sheet2!$A:$F,4,0),"")</f>
        <v>919.43</v>
      </c>
      <c r="Q2034" s="20">
        <f>IFERROR(VLOOKUP(F2034,Sheet2!$A:$F,5,0),"")</f>
        <v>948.3</v>
      </c>
      <c r="R2034" s="20">
        <f>IFERROR(VLOOKUP(F2034,Sheet2!$A:$F,6,0),"")</f>
        <v>1030.25</v>
      </c>
      <c r="S2034" s="48">
        <f t="shared" si="406"/>
        <v>55165.799999999996</v>
      </c>
      <c r="T2034" s="48">
        <f t="shared" si="407"/>
        <v>37932</v>
      </c>
      <c r="U2034" s="48">
        <f t="shared" si="408"/>
        <v>10302.5</v>
      </c>
      <c r="V2034" s="48">
        <f t="shared" si="409"/>
        <v>103400.29999999999</v>
      </c>
      <c r="W2034" s="48">
        <f t="shared" si="410"/>
        <v>52965</v>
      </c>
      <c r="X2034" s="48">
        <f t="shared" si="411"/>
        <v>742.5</v>
      </c>
      <c r="Y2034" s="48">
        <f t="shared" si="412"/>
        <v>1571.078</v>
      </c>
      <c r="Z2034" s="48">
        <f t="shared" si="413"/>
        <v>157.1078</v>
      </c>
      <c r="AA2034" s="48">
        <f t="shared" si="414"/>
        <v>1588.359858</v>
      </c>
      <c r="AB2034" s="42">
        <f t="shared" si="415"/>
        <v>160424.34565800001</v>
      </c>
    </row>
    <row r="2035" spans="1:28" x14ac:dyDescent="0.25">
      <c r="A2035" s="41">
        <v>45446</v>
      </c>
      <c r="B2035" s="44" t="str">
        <f t="shared" si="404"/>
        <v>Jun</v>
      </c>
      <c r="C2035" s="16" t="s">
        <v>113</v>
      </c>
      <c r="D2035" s="16"/>
      <c r="E2035" s="16" t="s">
        <v>114</v>
      </c>
      <c r="F2035" s="16" t="s">
        <v>223</v>
      </c>
      <c r="G2035" s="20" t="str">
        <f>IFERROR(VLOOKUP(F2035,Sheet2!A:F,2,0),"")</f>
        <v>Jalwa Mota Santra</v>
      </c>
      <c r="H2035" s="44">
        <f>IFERROR(VLOOKUP(F2035,Sheet2!A:G,7,0),"")</f>
        <v>50</v>
      </c>
      <c r="I2035" s="56">
        <f t="shared" si="416"/>
        <v>360</v>
      </c>
      <c r="J2035" s="17">
        <v>109</v>
      </c>
      <c r="K2035" s="21">
        <v>60</v>
      </c>
      <c r="L2035" s="21">
        <v>20</v>
      </c>
      <c r="M2035" s="21">
        <v>0</v>
      </c>
      <c r="N2035" s="19">
        <f t="shared" si="405"/>
        <v>80</v>
      </c>
      <c r="O2035" s="20">
        <v>1</v>
      </c>
      <c r="P2035" s="20">
        <f>IFERROR(VLOOKUP(F2035,Sheet2!$A:$F,4,0),"")</f>
        <v>919.43</v>
      </c>
      <c r="Q2035" s="20">
        <f>IFERROR(VLOOKUP(F2035,Sheet2!$A:$F,5,0),"")</f>
        <v>948.3</v>
      </c>
      <c r="R2035" s="20">
        <f>IFERROR(VLOOKUP(F2035,Sheet2!$A:$F,6,0),"")</f>
        <v>1030.25</v>
      </c>
      <c r="S2035" s="48">
        <f t="shared" si="406"/>
        <v>55165.799999999996</v>
      </c>
      <c r="T2035" s="48">
        <f t="shared" si="407"/>
        <v>18966</v>
      </c>
      <c r="U2035" s="48">
        <f t="shared" si="408"/>
        <v>0</v>
      </c>
      <c r="V2035" s="48">
        <f t="shared" si="409"/>
        <v>74131.799999999988</v>
      </c>
      <c r="W2035" s="48">
        <f t="shared" si="410"/>
        <v>38520</v>
      </c>
      <c r="X2035" s="48">
        <f t="shared" si="411"/>
        <v>540</v>
      </c>
      <c r="Y2035" s="48">
        <f t="shared" si="412"/>
        <v>1131.9179999999999</v>
      </c>
      <c r="Z2035" s="48">
        <f t="shared" si="413"/>
        <v>113.1918</v>
      </c>
      <c r="AA2035" s="48">
        <f t="shared" si="414"/>
        <v>1144.3690979999999</v>
      </c>
      <c r="AB2035" s="42">
        <f t="shared" si="415"/>
        <v>115581.27889799999</v>
      </c>
    </row>
    <row r="2036" spans="1:28" x14ac:dyDescent="0.25">
      <c r="A2036" s="41">
        <v>45446</v>
      </c>
      <c r="B2036" s="44" t="str">
        <f t="shared" si="404"/>
        <v>Jun</v>
      </c>
      <c r="C2036" s="16" t="s">
        <v>113</v>
      </c>
      <c r="D2036" s="16"/>
      <c r="E2036" s="16" t="s">
        <v>147</v>
      </c>
      <c r="F2036" s="16" t="s">
        <v>223</v>
      </c>
      <c r="G2036" s="20" t="str">
        <f>IFERROR(VLOOKUP(F2036,Sheet2!A:F,2,0),"")</f>
        <v>Jalwa Mota Santra</v>
      </c>
      <c r="H2036" s="44">
        <f>IFERROR(VLOOKUP(F2036,Sheet2!A:G,7,0),"")</f>
        <v>50</v>
      </c>
      <c r="I2036" s="56">
        <f t="shared" si="416"/>
        <v>180</v>
      </c>
      <c r="J2036" s="17">
        <v>110</v>
      </c>
      <c r="K2036" s="21">
        <v>0</v>
      </c>
      <c r="L2036" s="21">
        <v>30</v>
      </c>
      <c r="M2036" s="21">
        <v>10</v>
      </c>
      <c r="N2036" s="19">
        <f t="shared" si="405"/>
        <v>40</v>
      </c>
      <c r="O2036" s="20">
        <v>1</v>
      </c>
      <c r="P2036" s="20">
        <f>IFERROR(VLOOKUP(F2036,Sheet2!$A:$F,4,0),"")</f>
        <v>919.43</v>
      </c>
      <c r="Q2036" s="20">
        <f>IFERROR(VLOOKUP(F2036,Sheet2!$A:$F,5,0),"")</f>
        <v>948.3</v>
      </c>
      <c r="R2036" s="20">
        <f>IFERROR(VLOOKUP(F2036,Sheet2!$A:$F,6,0),"")</f>
        <v>1030.25</v>
      </c>
      <c r="S2036" s="48">
        <f t="shared" si="406"/>
        <v>0</v>
      </c>
      <c r="T2036" s="48">
        <f t="shared" si="407"/>
        <v>28449</v>
      </c>
      <c r="U2036" s="48">
        <f t="shared" si="408"/>
        <v>10302.5</v>
      </c>
      <c r="V2036" s="48">
        <f t="shared" si="409"/>
        <v>38751.5</v>
      </c>
      <c r="W2036" s="48">
        <f t="shared" si="410"/>
        <v>19260</v>
      </c>
      <c r="X2036" s="48">
        <f t="shared" si="411"/>
        <v>270</v>
      </c>
      <c r="Y2036" s="48">
        <f t="shared" si="412"/>
        <v>582.81500000000005</v>
      </c>
      <c r="Z2036" s="48">
        <f t="shared" si="413"/>
        <v>58.281500000000008</v>
      </c>
      <c r="AA2036" s="48">
        <f t="shared" si="414"/>
        <v>589.22596499999997</v>
      </c>
      <c r="AB2036" s="42">
        <f t="shared" si="415"/>
        <v>59511.822464999997</v>
      </c>
    </row>
    <row r="2037" spans="1:28" x14ac:dyDescent="0.25">
      <c r="A2037" s="41">
        <v>45446</v>
      </c>
      <c r="B2037" s="44" t="str">
        <f t="shared" si="404"/>
        <v>Jun</v>
      </c>
      <c r="C2037" s="16" t="s">
        <v>113</v>
      </c>
      <c r="D2037" s="16"/>
      <c r="E2037" s="16" t="s">
        <v>147</v>
      </c>
      <c r="F2037" s="16" t="s">
        <v>223</v>
      </c>
      <c r="G2037" s="20" t="str">
        <f>IFERROR(VLOOKUP(F2037,Sheet2!A:F,2,0),"")</f>
        <v>Jalwa Mota Santra</v>
      </c>
      <c r="H2037" s="44">
        <f>IFERROR(VLOOKUP(F2037,Sheet2!A:G,7,0),"")</f>
        <v>50</v>
      </c>
      <c r="I2037" s="56">
        <f t="shared" si="416"/>
        <v>495</v>
      </c>
      <c r="J2037" s="17">
        <v>111</v>
      </c>
      <c r="K2037" s="21">
        <v>50</v>
      </c>
      <c r="L2037" s="21">
        <v>50</v>
      </c>
      <c r="M2037" s="21">
        <v>10</v>
      </c>
      <c r="N2037" s="19">
        <f t="shared" si="405"/>
        <v>110</v>
      </c>
      <c r="O2037" s="20">
        <v>1</v>
      </c>
      <c r="P2037" s="20">
        <f>IFERROR(VLOOKUP(F2037,Sheet2!$A:$F,4,0),"")</f>
        <v>919.43</v>
      </c>
      <c r="Q2037" s="20">
        <f>IFERROR(VLOOKUP(F2037,Sheet2!$A:$F,5,0),"")</f>
        <v>948.3</v>
      </c>
      <c r="R2037" s="20">
        <f>IFERROR(VLOOKUP(F2037,Sheet2!$A:$F,6,0),"")</f>
        <v>1030.25</v>
      </c>
      <c r="S2037" s="48">
        <f t="shared" si="406"/>
        <v>45971.5</v>
      </c>
      <c r="T2037" s="48">
        <f t="shared" si="407"/>
        <v>47415</v>
      </c>
      <c r="U2037" s="48">
        <f t="shared" si="408"/>
        <v>10302.5</v>
      </c>
      <c r="V2037" s="48">
        <f t="shared" si="409"/>
        <v>103689</v>
      </c>
      <c r="W2037" s="48">
        <f t="shared" si="410"/>
        <v>52965</v>
      </c>
      <c r="X2037" s="48">
        <f t="shared" si="411"/>
        <v>742.5</v>
      </c>
      <c r="Y2037" s="48">
        <f t="shared" si="412"/>
        <v>1573.9650000000001</v>
      </c>
      <c r="Z2037" s="48">
        <f t="shared" si="413"/>
        <v>157.39650000000003</v>
      </c>
      <c r="AA2037" s="48">
        <f t="shared" si="414"/>
        <v>1591.2786149999999</v>
      </c>
      <c r="AB2037" s="42">
        <f t="shared" si="415"/>
        <v>160719.14011499999</v>
      </c>
    </row>
    <row r="2038" spans="1:28" x14ac:dyDescent="0.25">
      <c r="A2038" s="41">
        <v>45446</v>
      </c>
      <c r="B2038" s="44" t="str">
        <f t="shared" si="404"/>
        <v>Jun</v>
      </c>
      <c r="C2038" s="16" t="s">
        <v>113</v>
      </c>
      <c r="D2038" s="16"/>
      <c r="E2038" s="16" t="s">
        <v>147</v>
      </c>
      <c r="F2038" s="16" t="s">
        <v>223</v>
      </c>
      <c r="G2038" s="20" t="str">
        <f>IFERROR(VLOOKUP(F2038,Sheet2!A:F,2,0),"")</f>
        <v>Jalwa Mota Santra</v>
      </c>
      <c r="H2038" s="44">
        <f>IFERROR(VLOOKUP(F2038,Sheet2!A:G,7,0),"")</f>
        <v>50</v>
      </c>
      <c r="I2038" s="56">
        <f t="shared" si="416"/>
        <v>225</v>
      </c>
      <c r="J2038" s="17">
        <v>112</v>
      </c>
      <c r="K2038" s="21">
        <v>10</v>
      </c>
      <c r="L2038" s="21">
        <v>0</v>
      </c>
      <c r="M2038" s="21">
        <v>40</v>
      </c>
      <c r="N2038" s="19">
        <f t="shared" si="405"/>
        <v>50</v>
      </c>
      <c r="O2038" s="20">
        <v>1</v>
      </c>
      <c r="P2038" s="20">
        <f>IFERROR(VLOOKUP(F2038,Sheet2!$A:$F,4,0),"")</f>
        <v>919.43</v>
      </c>
      <c r="Q2038" s="20">
        <f>IFERROR(VLOOKUP(F2038,Sheet2!$A:$F,5,0),"")</f>
        <v>948.3</v>
      </c>
      <c r="R2038" s="20">
        <f>IFERROR(VLOOKUP(F2038,Sheet2!$A:$F,6,0),"")</f>
        <v>1030.25</v>
      </c>
      <c r="S2038" s="48">
        <f t="shared" si="406"/>
        <v>9194.2999999999993</v>
      </c>
      <c r="T2038" s="48">
        <f t="shared" si="407"/>
        <v>0</v>
      </c>
      <c r="U2038" s="48">
        <f t="shared" si="408"/>
        <v>41210</v>
      </c>
      <c r="V2038" s="48">
        <f t="shared" si="409"/>
        <v>50404.3</v>
      </c>
      <c r="W2038" s="48">
        <f t="shared" si="410"/>
        <v>24075</v>
      </c>
      <c r="X2038" s="48">
        <f t="shared" si="411"/>
        <v>337.5</v>
      </c>
      <c r="Y2038" s="48">
        <f t="shared" si="412"/>
        <v>748.16800000000001</v>
      </c>
      <c r="Z2038" s="48">
        <f t="shared" si="413"/>
        <v>74.816800000000001</v>
      </c>
      <c r="AA2038" s="48">
        <f t="shared" si="414"/>
        <v>756.39784800000007</v>
      </c>
      <c r="AB2038" s="42">
        <f t="shared" si="415"/>
        <v>76396.182648000002</v>
      </c>
    </row>
    <row r="2039" spans="1:28" x14ac:dyDescent="0.25">
      <c r="A2039" s="41">
        <v>45446</v>
      </c>
      <c r="B2039" s="44" t="str">
        <f t="shared" si="404"/>
        <v>Jun</v>
      </c>
      <c r="C2039" s="16" t="s">
        <v>60</v>
      </c>
      <c r="D2039" s="16"/>
      <c r="E2039" s="16" t="s">
        <v>139</v>
      </c>
      <c r="F2039" s="16" t="s">
        <v>216</v>
      </c>
      <c r="G2039" s="20" t="str">
        <f>IFERROR(VLOOKUP(F2039,Sheet2!A:F,2,0),"")</f>
        <v>Jugni Saunfi</v>
      </c>
      <c r="H2039" s="44">
        <f>IFERROR(VLOOKUP(F2039,Sheet2!A:G,7,0),"")</f>
        <v>50</v>
      </c>
      <c r="I2039" s="56">
        <f t="shared" si="416"/>
        <v>3150</v>
      </c>
      <c r="J2039" s="17">
        <v>90</v>
      </c>
      <c r="K2039" s="21">
        <v>350</v>
      </c>
      <c r="L2039" s="21">
        <v>350</v>
      </c>
      <c r="M2039" s="21">
        <v>0</v>
      </c>
      <c r="N2039" s="19">
        <f t="shared" si="405"/>
        <v>700</v>
      </c>
      <c r="O2039" s="20">
        <v>1</v>
      </c>
      <c r="P2039" s="20">
        <f>IFERROR(VLOOKUP(F2039,Sheet2!$A:$F,4,0),"")</f>
        <v>919.43</v>
      </c>
      <c r="Q2039" s="20">
        <f>IFERROR(VLOOKUP(F2039,Sheet2!$A:$F,5,0),"")</f>
        <v>948.3</v>
      </c>
      <c r="R2039" s="20">
        <f>IFERROR(VLOOKUP(F2039,Sheet2!$A:$F,6,0),"")</f>
        <v>1030.25</v>
      </c>
      <c r="S2039" s="48">
        <f t="shared" si="406"/>
        <v>321800.5</v>
      </c>
      <c r="T2039" s="48">
        <f t="shared" si="407"/>
        <v>331905</v>
      </c>
      <c r="U2039" s="48">
        <f t="shared" si="408"/>
        <v>0</v>
      </c>
      <c r="V2039" s="48">
        <f t="shared" si="409"/>
        <v>653705.5</v>
      </c>
      <c r="W2039" s="48">
        <f t="shared" si="410"/>
        <v>337050</v>
      </c>
      <c r="X2039" s="48">
        <f t="shared" si="411"/>
        <v>4725</v>
      </c>
      <c r="Y2039" s="48">
        <f t="shared" si="412"/>
        <v>9954.8050000000003</v>
      </c>
      <c r="Z2039" s="48">
        <f t="shared" si="413"/>
        <v>995.48050000000012</v>
      </c>
      <c r="AA2039" s="48">
        <f t="shared" si="414"/>
        <v>10064.307855000001</v>
      </c>
      <c r="AB2039" s="42">
        <f t="shared" si="415"/>
        <v>1016495.093355</v>
      </c>
    </row>
    <row r="2040" spans="1:28" x14ac:dyDescent="0.25">
      <c r="A2040" s="41">
        <v>45446</v>
      </c>
      <c r="B2040" s="44" t="str">
        <f t="shared" si="404"/>
        <v>Jun</v>
      </c>
      <c r="C2040" s="16" t="s">
        <v>60</v>
      </c>
      <c r="D2040" s="16"/>
      <c r="E2040" s="16" t="s">
        <v>139</v>
      </c>
      <c r="F2040" s="16" t="s">
        <v>216</v>
      </c>
      <c r="G2040" s="20" t="str">
        <f>IFERROR(VLOOKUP(F2040,Sheet2!A:F,2,0),"")</f>
        <v>Jugni Saunfi</v>
      </c>
      <c r="H2040" s="44">
        <f>IFERROR(VLOOKUP(F2040,Sheet2!A:G,7,0),"")</f>
        <v>50</v>
      </c>
      <c r="I2040" s="56">
        <f t="shared" si="416"/>
        <v>3150</v>
      </c>
      <c r="J2040" s="17">
        <v>91</v>
      </c>
      <c r="K2040" s="21">
        <v>350</v>
      </c>
      <c r="L2040" s="21">
        <v>350</v>
      </c>
      <c r="M2040" s="21">
        <v>0</v>
      </c>
      <c r="N2040" s="19">
        <f t="shared" si="405"/>
        <v>700</v>
      </c>
      <c r="O2040" s="20">
        <v>1</v>
      </c>
      <c r="P2040" s="20">
        <f>IFERROR(VLOOKUP(F2040,Sheet2!$A:$F,4,0),"")</f>
        <v>919.43</v>
      </c>
      <c r="Q2040" s="20">
        <f>IFERROR(VLOOKUP(F2040,Sheet2!$A:$F,5,0),"")</f>
        <v>948.3</v>
      </c>
      <c r="R2040" s="20">
        <f>IFERROR(VLOOKUP(F2040,Sheet2!$A:$F,6,0),"")</f>
        <v>1030.25</v>
      </c>
      <c r="S2040" s="48">
        <f t="shared" si="406"/>
        <v>321800.5</v>
      </c>
      <c r="T2040" s="48">
        <f t="shared" si="407"/>
        <v>331905</v>
      </c>
      <c r="U2040" s="48">
        <f t="shared" si="408"/>
        <v>0</v>
      </c>
      <c r="V2040" s="48">
        <f t="shared" si="409"/>
        <v>653705.5</v>
      </c>
      <c r="W2040" s="48">
        <f t="shared" si="410"/>
        <v>337050</v>
      </c>
      <c r="X2040" s="48">
        <f t="shared" si="411"/>
        <v>4725</v>
      </c>
      <c r="Y2040" s="48">
        <f t="shared" si="412"/>
        <v>9954.8050000000003</v>
      </c>
      <c r="Z2040" s="48">
        <f t="shared" si="413"/>
        <v>995.48050000000012</v>
      </c>
      <c r="AA2040" s="48">
        <f t="shared" si="414"/>
        <v>10064.307855000001</v>
      </c>
      <c r="AB2040" s="42">
        <f t="shared" si="415"/>
        <v>1016495.093355</v>
      </c>
    </row>
    <row r="2041" spans="1:28" x14ac:dyDescent="0.25">
      <c r="A2041" s="41">
        <v>45446</v>
      </c>
      <c r="B2041" s="44" t="str">
        <f t="shared" si="404"/>
        <v>Jun</v>
      </c>
      <c r="C2041" s="16" t="s">
        <v>53</v>
      </c>
      <c r="D2041" s="16"/>
      <c r="E2041" s="16" t="s">
        <v>119</v>
      </c>
      <c r="F2041" s="16" t="s">
        <v>219</v>
      </c>
      <c r="G2041" s="20" t="str">
        <f>IFERROR(VLOOKUP(F2041,Sheet2!A:F,2,0),"")</f>
        <v>Club Whiskey</v>
      </c>
      <c r="H2041" s="44">
        <f>IFERROR(VLOOKUP(F2041,Sheet2!A:G,7,0),"")</f>
        <v>65</v>
      </c>
      <c r="I2041" s="56">
        <f t="shared" si="416"/>
        <v>4680</v>
      </c>
      <c r="J2041" s="17">
        <v>203</v>
      </c>
      <c r="K2041" s="21">
        <v>500</v>
      </c>
      <c r="L2041" s="21">
        <v>150</v>
      </c>
      <c r="M2041" s="21">
        <v>150</v>
      </c>
      <c r="N2041" s="19">
        <f t="shared" si="405"/>
        <v>800</v>
      </c>
      <c r="O2041" s="20">
        <v>1</v>
      </c>
      <c r="P2041" s="20">
        <f>IFERROR(VLOOKUP(F2041,Sheet2!$A:$F,4,0),"")</f>
        <v>1160.02</v>
      </c>
      <c r="Q2041" s="20">
        <f>IFERROR(VLOOKUP(F2041,Sheet2!$A:$F,5,0),"")</f>
        <v>1188.9000000000001</v>
      </c>
      <c r="R2041" s="20">
        <f>IFERROR(VLOOKUP(F2041,Sheet2!$A:$F,6,0),"")</f>
        <v>1270.83</v>
      </c>
      <c r="S2041" s="48">
        <f t="shared" si="406"/>
        <v>580010</v>
      </c>
      <c r="T2041" s="48">
        <f t="shared" si="407"/>
        <v>178335</v>
      </c>
      <c r="U2041" s="48">
        <f t="shared" si="408"/>
        <v>190624.5</v>
      </c>
      <c r="V2041" s="48">
        <f t="shared" si="409"/>
        <v>948969.5</v>
      </c>
      <c r="W2041" s="48">
        <f t="shared" si="410"/>
        <v>500760</v>
      </c>
      <c r="X2041" s="48">
        <f t="shared" si="411"/>
        <v>7020</v>
      </c>
      <c r="Y2041" s="48">
        <f t="shared" si="412"/>
        <v>14567.495000000001</v>
      </c>
      <c r="Z2041" s="48">
        <f t="shared" si="413"/>
        <v>1456.7495000000001</v>
      </c>
      <c r="AA2041" s="48">
        <f t="shared" si="414"/>
        <v>14727.737445000001</v>
      </c>
      <c r="AB2041" s="42">
        <f t="shared" si="415"/>
        <v>1487501.4819450001</v>
      </c>
    </row>
    <row r="2042" spans="1:28" x14ac:dyDescent="0.25">
      <c r="A2042" s="41">
        <v>45446</v>
      </c>
      <c r="B2042" s="44" t="str">
        <f t="shared" si="404"/>
        <v>Jun</v>
      </c>
      <c r="C2042" s="16" t="s">
        <v>53</v>
      </c>
      <c r="D2042" s="16"/>
      <c r="E2042" s="16" t="s">
        <v>119</v>
      </c>
      <c r="F2042" s="16" t="s">
        <v>217</v>
      </c>
      <c r="G2042" s="20" t="str">
        <f>IFERROR(VLOOKUP(F2042,Sheet2!A:F,2,0),"")</f>
        <v>Dollar Rum</v>
      </c>
      <c r="H2042" s="44">
        <f>IFERROR(VLOOKUP(F2042,Sheet2!A:G,7,0),"")</f>
        <v>65</v>
      </c>
      <c r="I2042" s="56">
        <f t="shared" si="416"/>
        <v>3510</v>
      </c>
      <c r="J2042" s="17">
        <v>203</v>
      </c>
      <c r="K2042" s="21">
        <v>600</v>
      </c>
      <c r="L2042" s="21">
        <v>0</v>
      </c>
      <c r="M2042" s="21">
        <v>0</v>
      </c>
      <c r="N2042" s="19">
        <f t="shared" si="405"/>
        <v>600</v>
      </c>
      <c r="O2042" s="20">
        <v>1</v>
      </c>
      <c r="P2042" s="20">
        <f>IFERROR(VLOOKUP(F2042,Sheet2!$A:$F,4,0),"")</f>
        <v>1161.27</v>
      </c>
      <c r="Q2042" s="20">
        <f>IFERROR(VLOOKUP(F2042,Sheet2!$A:$F,5,0),"")</f>
        <v>1190.1300000000001</v>
      </c>
      <c r="R2042" s="20">
        <f>IFERROR(VLOOKUP(F2042,Sheet2!$A:$F,6,0),"")</f>
        <v>1272.08</v>
      </c>
      <c r="S2042" s="48">
        <f t="shared" si="406"/>
        <v>696762</v>
      </c>
      <c r="T2042" s="48">
        <f t="shared" si="407"/>
        <v>0</v>
      </c>
      <c r="U2042" s="48">
        <f t="shared" si="408"/>
        <v>0</v>
      </c>
      <c r="V2042" s="48">
        <f t="shared" si="409"/>
        <v>696762</v>
      </c>
      <c r="W2042" s="48">
        <f t="shared" si="410"/>
        <v>375570</v>
      </c>
      <c r="X2042" s="48">
        <f t="shared" si="411"/>
        <v>5265</v>
      </c>
      <c r="Y2042" s="48">
        <f t="shared" si="412"/>
        <v>10775.97</v>
      </c>
      <c r="Z2042" s="48">
        <f t="shared" si="413"/>
        <v>1077.597</v>
      </c>
      <c r="AA2042" s="48">
        <f t="shared" si="414"/>
        <v>10894.50567</v>
      </c>
      <c r="AB2042" s="42">
        <f t="shared" si="415"/>
        <v>1100345.0726700001</v>
      </c>
    </row>
    <row r="2043" spans="1:28" x14ac:dyDescent="0.25">
      <c r="A2043" s="41">
        <v>45447</v>
      </c>
      <c r="B2043" s="44" t="str">
        <f t="shared" si="404"/>
        <v>Jun</v>
      </c>
      <c r="C2043" s="16" t="s">
        <v>26</v>
      </c>
      <c r="D2043" s="16"/>
      <c r="E2043" s="16" t="s">
        <v>178</v>
      </c>
      <c r="F2043" s="16" t="s">
        <v>213</v>
      </c>
      <c r="G2043" s="20" t="str">
        <f>IFERROR(VLOOKUP(F2043,Sheet2!A:F,2,0),"")</f>
        <v>Malwa</v>
      </c>
      <c r="H2043" s="44">
        <f>IFERROR(VLOOKUP(F2043,Sheet2!A:G,7,0),"")</f>
        <v>50</v>
      </c>
      <c r="I2043" s="56">
        <f t="shared" si="416"/>
        <v>4050</v>
      </c>
      <c r="J2043" s="17">
        <v>217</v>
      </c>
      <c r="K2043" s="21">
        <v>400</v>
      </c>
      <c r="L2043" s="21">
        <v>500</v>
      </c>
      <c r="M2043" s="21">
        <v>0</v>
      </c>
      <c r="N2043" s="19">
        <f t="shared" si="405"/>
        <v>900</v>
      </c>
      <c r="O2043" s="20">
        <v>1</v>
      </c>
      <c r="P2043" s="20">
        <f>IFERROR(VLOOKUP(F2043,Sheet2!$A:$F,4,0),"")</f>
        <v>919.43</v>
      </c>
      <c r="Q2043" s="20">
        <f>IFERROR(VLOOKUP(F2043,Sheet2!$A:$F,5,0),"")</f>
        <v>948.3</v>
      </c>
      <c r="R2043" s="20">
        <f>IFERROR(VLOOKUP(F2043,Sheet2!$A:$F,6,0),"")</f>
        <v>1030.25</v>
      </c>
      <c r="S2043" s="48">
        <f t="shared" si="406"/>
        <v>367772</v>
      </c>
      <c r="T2043" s="48">
        <f t="shared" si="407"/>
        <v>474150</v>
      </c>
      <c r="U2043" s="48">
        <f t="shared" si="408"/>
        <v>0</v>
      </c>
      <c r="V2043" s="48">
        <f t="shared" si="409"/>
        <v>841922</v>
      </c>
      <c r="W2043" s="48">
        <f t="shared" si="410"/>
        <v>433350</v>
      </c>
      <c r="X2043" s="48">
        <f t="shared" si="411"/>
        <v>6075</v>
      </c>
      <c r="Y2043" s="48">
        <f t="shared" si="412"/>
        <v>12813.470000000001</v>
      </c>
      <c r="Z2043" s="48">
        <f t="shared" si="413"/>
        <v>1281.3470000000002</v>
      </c>
      <c r="AA2043" s="48">
        <f t="shared" si="414"/>
        <v>12954.418170000001</v>
      </c>
      <c r="AB2043" s="42">
        <f t="shared" si="415"/>
        <v>1308396.23517</v>
      </c>
    </row>
    <row r="2044" spans="1:28" x14ac:dyDescent="0.25">
      <c r="A2044" s="41">
        <v>45447</v>
      </c>
      <c r="B2044" s="44" t="str">
        <f t="shared" si="404"/>
        <v>Jun</v>
      </c>
      <c r="C2044" s="16" t="s">
        <v>26</v>
      </c>
      <c r="D2044" s="16"/>
      <c r="E2044" s="16" t="s">
        <v>178</v>
      </c>
      <c r="F2044" s="16" t="s">
        <v>213</v>
      </c>
      <c r="G2044" s="20" t="str">
        <f>IFERROR(VLOOKUP(F2044,Sheet2!A:F,2,0),"")</f>
        <v>Malwa</v>
      </c>
      <c r="H2044" s="44">
        <f>IFERROR(VLOOKUP(F2044,Sheet2!A:G,7,0),"")</f>
        <v>50</v>
      </c>
      <c r="I2044" s="56">
        <f t="shared" si="416"/>
        <v>2250</v>
      </c>
      <c r="J2044" s="17">
        <v>218</v>
      </c>
      <c r="K2044" s="21">
        <v>0</v>
      </c>
      <c r="L2044" s="21">
        <v>0</v>
      </c>
      <c r="M2044" s="21">
        <v>500</v>
      </c>
      <c r="N2044" s="19">
        <f t="shared" si="405"/>
        <v>500</v>
      </c>
      <c r="O2044" s="20">
        <v>1</v>
      </c>
      <c r="P2044" s="20">
        <f>IFERROR(VLOOKUP(F2044,Sheet2!$A:$F,4,0),"")</f>
        <v>919.43</v>
      </c>
      <c r="Q2044" s="20">
        <f>IFERROR(VLOOKUP(F2044,Sheet2!$A:$F,5,0),"")</f>
        <v>948.3</v>
      </c>
      <c r="R2044" s="20">
        <f>IFERROR(VLOOKUP(F2044,Sheet2!$A:$F,6,0),"")</f>
        <v>1030.25</v>
      </c>
      <c r="S2044" s="48">
        <f t="shared" si="406"/>
        <v>0</v>
      </c>
      <c r="T2044" s="48">
        <f t="shared" si="407"/>
        <v>0</v>
      </c>
      <c r="U2044" s="48">
        <f t="shared" si="408"/>
        <v>515125</v>
      </c>
      <c r="V2044" s="48">
        <f t="shared" si="409"/>
        <v>515125</v>
      </c>
      <c r="W2044" s="48">
        <f t="shared" si="410"/>
        <v>240750</v>
      </c>
      <c r="X2044" s="48">
        <f t="shared" si="411"/>
        <v>3375</v>
      </c>
      <c r="Y2044" s="48">
        <f t="shared" si="412"/>
        <v>7592.5</v>
      </c>
      <c r="Z2044" s="48">
        <f t="shared" si="413"/>
        <v>759.25</v>
      </c>
      <c r="AA2044" s="48">
        <f t="shared" si="414"/>
        <v>7676.0174999999999</v>
      </c>
      <c r="AB2044" s="42">
        <f t="shared" si="415"/>
        <v>775277.76749999996</v>
      </c>
    </row>
    <row r="2045" spans="1:28" x14ac:dyDescent="0.25">
      <c r="A2045" s="41">
        <v>45447</v>
      </c>
      <c r="B2045" s="44" t="str">
        <f t="shared" si="404"/>
        <v>Jun</v>
      </c>
      <c r="C2045" s="16" t="s">
        <v>44</v>
      </c>
      <c r="D2045" s="16"/>
      <c r="E2045" s="16" t="s">
        <v>51</v>
      </c>
      <c r="F2045" s="16" t="s">
        <v>223</v>
      </c>
      <c r="G2045" s="20" t="str">
        <f>IFERROR(VLOOKUP(F2045,Sheet2!A:F,2,0),"")</f>
        <v>Jalwa Mota Santra</v>
      </c>
      <c r="H2045" s="44">
        <f>IFERROR(VLOOKUP(F2045,Sheet2!A:G,7,0),"")</f>
        <v>50</v>
      </c>
      <c r="I2045" s="56">
        <f t="shared" si="416"/>
        <v>225</v>
      </c>
      <c r="J2045" s="17">
        <v>300</v>
      </c>
      <c r="K2045" s="21">
        <v>25</v>
      </c>
      <c r="L2045" s="21">
        <v>25</v>
      </c>
      <c r="M2045" s="21">
        <v>0</v>
      </c>
      <c r="N2045" s="19">
        <f t="shared" si="405"/>
        <v>50</v>
      </c>
      <c r="O2045" s="20">
        <v>1</v>
      </c>
      <c r="P2045" s="20">
        <f>IFERROR(VLOOKUP(F2045,Sheet2!$A:$F,4,0),"")</f>
        <v>919.43</v>
      </c>
      <c r="Q2045" s="20">
        <f>IFERROR(VLOOKUP(F2045,Sheet2!$A:$F,5,0),"")</f>
        <v>948.3</v>
      </c>
      <c r="R2045" s="20">
        <f>IFERROR(VLOOKUP(F2045,Sheet2!$A:$F,6,0),"")</f>
        <v>1030.25</v>
      </c>
      <c r="S2045" s="48">
        <f t="shared" si="406"/>
        <v>22985.75</v>
      </c>
      <c r="T2045" s="48">
        <f t="shared" si="407"/>
        <v>23707.5</v>
      </c>
      <c r="U2045" s="48">
        <f t="shared" si="408"/>
        <v>0</v>
      </c>
      <c r="V2045" s="48">
        <f t="shared" si="409"/>
        <v>46693.25</v>
      </c>
      <c r="W2045" s="48">
        <f t="shared" si="410"/>
        <v>24075</v>
      </c>
      <c r="X2045" s="48">
        <f t="shared" si="411"/>
        <v>337.5</v>
      </c>
      <c r="Y2045" s="48">
        <f t="shared" si="412"/>
        <v>711.0575</v>
      </c>
      <c r="Z2045" s="48">
        <f t="shared" si="413"/>
        <v>71.10575</v>
      </c>
      <c r="AA2045" s="48">
        <f t="shared" si="414"/>
        <v>718.87913249999997</v>
      </c>
      <c r="AB2045" s="42">
        <f t="shared" si="415"/>
        <v>72606.792382500003</v>
      </c>
    </row>
    <row r="2046" spans="1:28" x14ac:dyDescent="0.25">
      <c r="A2046" s="41">
        <v>45447</v>
      </c>
      <c r="B2046" s="44" t="str">
        <f t="shared" si="404"/>
        <v>Jun</v>
      </c>
      <c r="C2046" s="16" t="s">
        <v>44</v>
      </c>
      <c r="D2046" s="16"/>
      <c r="E2046" s="16" t="s">
        <v>51</v>
      </c>
      <c r="F2046" s="16" t="s">
        <v>216</v>
      </c>
      <c r="G2046" s="20" t="str">
        <f>IFERROR(VLOOKUP(F2046,Sheet2!A:F,2,0),"")</f>
        <v>Jugni Saunfi</v>
      </c>
      <c r="H2046" s="44">
        <f>IFERROR(VLOOKUP(F2046,Sheet2!A:G,7,0),"")</f>
        <v>50</v>
      </c>
      <c r="I2046" s="56">
        <f t="shared" si="416"/>
        <v>1350</v>
      </c>
      <c r="J2046" s="17">
        <v>300</v>
      </c>
      <c r="K2046" s="21">
        <v>150</v>
      </c>
      <c r="L2046" s="21">
        <v>150</v>
      </c>
      <c r="M2046" s="21">
        <v>0</v>
      </c>
      <c r="N2046" s="19">
        <f t="shared" si="405"/>
        <v>300</v>
      </c>
      <c r="O2046" s="20">
        <v>1</v>
      </c>
      <c r="P2046" s="20">
        <f>IFERROR(VLOOKUP(F2046,Sheet2!$A:$F,4,0),"")</f>
        <v>919.43</v>
      </c>
      <c r="Q2046" s="20">
        <f>IFERROR(VLOOKUP(F2046,Sheet2!$A:$F,5,0),"")</f>
        <v>948.3</v>
      </c>
      <c r="R2046" s="20">
        <f>IFERROR(VLOOKUP(F2046,Sheet2!$A:$F,6,0),"")</f>
        <v>1030.25</v>
      </c>
      <c r="S2046" s="48">
        <f t="shared" si="406"/>
        <v>137914.5</v>
      </c>
      <c r="T2046" s="48">
        <f t="shared" si="407"/>
        <v>142245</v>
      </c>
      <c r="U2046" s="48">
        <f t="shared" si="408"/>
        <v>0</v>
      </c>
      <c r="V2046" s="48">
        <f t="shared" si="409"/>
        <v>280159.5</v>
      </c>
      <c r="W2046" s="48">
        <f t="shared" si="410"/>
        <v>144450</v>
      </c>
      <c r="X2046" s="48">
        <f t="shared" si="411"/>
        <v>2025</v>
      </c>
      <c r="Y2046" s="48">
        <f t="shared" si="412"/>
        <v>4266.3450000000003</v>
      </c>
      <c r="Z2046" s="48">
        <f t="shared" si="413"/>
        <v>426.63450000000006</v>
      </c>
      <c r="AA2046" s="48">
        <f t="shared" si="414"/>
        <v>4313.2747949999994</v>
      </c>
      <c r="AB2046" s="42">
        <f t="shared" si="415"/>
        <v>435640.75429499993</v>
      </c>
    </row>
    <row r="2047" spans="1:28" x14ac:dyDescent="0.25">
      <c r="A2047" s="41">
        <v>45447</v>
      </c>
      <c r="B2047" s="44" t="str">
        <f t="shared" si="404"/>
        <v>Jun</v>
      </c>
      <c r="C2047" s="16" t="s">
        <v>44</v>
      </c>
      <c r="D2047" s="16"/>
      <c r="E2047" s="16" t="s">
        <v>51</v>
      </c>
      <c r="F2047" s="16" t="s">
        <v>220</v>
      </c>
      <c r="G2047" s="20" t="str">
        <f>IFERROR(VLOOKUP(F2047,Sheet2!A:F,2,0),"")</f>
        <v>Dollar Cinnamon</v>
      </c>
      <c r="H2047" s="44">
        <f>IFERROR(VLOOKUP(F2047,Sheet2!A:G,7,0),"")</f>
        <v>50</v>
      </c>
      <c r="I2047" s="56">
        <f t="shared" si="416"/>
        <v>450</v>
      </c>
      <c r="J2047" s="17">
        <v>301</v>
      </c>
      <c r="K2047" s="21">
        <v>100</v>
      </c>
      <c r="L2047" s="21">
        <v>0</v>
      </c>
      <c r="M2047" s="21">
        <v>0</v>
      </c>
      <c r="N2047" s="19">
        <f t="shared" si="405"/>
        <v>100</v>
      </c>
      <c r="O2047" s="20">
        <v>1</v>
      </c>
      <c r="P2047" s="20">
        <f>IFERROR(VLOOKUP(F2047,Sheet2!$A:$F,4,0),"")</f>
        <v>919.43</v>
      </c>
      <c r="Q2047" s="20">
        <f>IFERROR(VLOOKUP(F2047,Sheet2!$A:$F,5,0),"")</f>
        <v>948.3</v>
      </c>
      <c r="R2047" s="20">
        <f>IFERROR(VLOOKUP(F2047,Sheet2!$A:$F,6,0),"")</f>
        <v>1030.25</v>
      </c>
      <c r="S2047" s="48">
        <f t="shared" si="406"/>
        <v>91943</v>
      </c>
      <c r="T2047" s="48">
        <f t="shared" si="407"/>
        <v>0</v>
      </c>
      <c r="U2047" s="48">
        <f t="shared" si="408"/>
        <v>0</v>
      </c>
      <c r="V2047" s="48">
        <f t="shared" si="409"/>
        <v>91943</v>
      </c>
      <c r="W2047" s="48">
        <f t="shared" si="410"/>
        <v>48150</v>
      </c>
      <c r="X2047" s="48">
        <f t="shared" si="411"/>
        <v>675</v>
      </c>
      <c r="Y2047" s="48">
        <f t="shared" si="412"/>
        <v>1407.68</v>
      </c>
      <c r="Z2047" s="48">
        <f t="shared" si="413"/>
        <v>140.768</v>
      </c>
      <c r="AA2047" s="48">
        <f t="shared" si="414"/>
        <v>1423.1644800000001</v>
      </c>
      <c r="AB2047" s="42">
        <f t="shared" si="415"/>
        <v>143739.61248000001</v>
      </c>
    </row>
    <row r="2048" spans="1:28" x14ac:dyDescent="0.25">
      <c r="A2048" s="41">
        <v>45447</v>
      </c>
      <c r="B2048" s="44" t="str">
        <f t="shared" si="404"/>
        <v>Jun</v>
      </c>
      <c r="C2048" s="16" t="s">
        <v>44</v>
      </c>
      <c r="D2048" s="16"/>
      <c r="E2048" s="16" t="s">
        <v>51</v>
      </c>
      <c r="F2048" s="16" t="s">
        <v>216</v>
      </c>
      <c r="G2048" s="20" t="str">
        <f>IFERROR(VLOOKUP(F2048,Sheet2!A:F,2,0),"")</f>
        <v>Jugni Saunfi</v>
      </c>
      <c r="H2048" s="44">
        <f>IFERROR(VLOOKUP(F2048,Sheet2!A:G,7,0),"")</f>
        <v>50</v>
      </c>
      <c r="I2048" s="56">
        <f t="shared" si="416"/>
        <v>1125</v>
      </c>
      <c r="J2048" s="17">
        <v>301</v>
      </c>
      <c r="K2048" s="21">
        <v>150</v>
      </c>
      <c r="L2048" s="21">
        <v>100</v>
      </c>
      <c r="M2048" s="21">
        <v>0</v>
      </c>
      <c r="N2048" s="19">
        <f t="shared" si="405"/>
        <v>250</v>
      </c>
      <c r="O2048" s="20">
        <v>1</v>
      </c>
      <c r="P2048" s="20">
        <f>IFERROR(VLOOKUP(F2048,Sheet2!$A:$F,4,0),"")</f>
        <v>919.43</v>
      </c>
      <c r="Q2048" s="20">
        <f>IFERROR(VLOOKUP(F2048,Sheet2!$A:$F,5,0),"")</f>
        <v>948.3</v>
      </c>
      <c r="R2048" s="20">
        <f>IFERROR(VLOOKUP(F2048,Sheet2!$A:$F,6,0),"")</f>
        <v>1030.25</v>
      </c>
      <c r="S2048" s="48">
        <f t="shared" si="406"/>
        <v>137914.5</v>
      </c>
      <c r="T2048" s="48">
        <f t="shared" si="407"/>
        <v>94830</v>
      </c>
      <c r="U2048" s="48">
        <f t="shared" si="408"/>
        <v>0</v>
      </c>
      <c r="V2048" s="48">
        <f t="shared" si="409"/>
        <v>232744.5</v>
      </c>
      <c r="W2048" s="48">
        <f t="shared" si="410"/>
        <v>120375</v>
      </c>
      <c r="X2048" s="48">
        <f t="shared" si="411"/>
        <v>1687.5</v>
      </c>
      <c r="Y2048" s="48">
        <f t="shared" si="412"/>
        <v>3548.07</v>
      </c>
      <c r="Z2048" s="48">
        <f t="shared" si="413"/>
        <v>354.80700000000002</v>
      </c>
      <c r="AA2048" s="48">
        <f t="shared" si="414"/>
        <v>3587.0987700000001</v>
      </c>
      <c r="AB2048" s="42">
        <f t="shared" si="415"/>
        <v>362296.97576999996</v>
      </c>
    </row>
    <row r="2049" spans="1:28" x14ac:dyDescent="0.25">
      <c r="A2049" s="41">
        <v>45447</v>
      </c>
      <c r="B2049" s="44" t="str">
        <f t="shared" si="404"/>
        <v>Jun</v>
      </c>
      <c r="C2049" s="16" t="s">
        <v>44</v>
      </c>
      <c r="D2049" s="16"/>
      <c r="E2049" s="16" t="s">
        <v>232</v>
      </c>
      <c r="F2049" s="16" t="s">
        <v>223</v>
      </c>
      <c r="G2049" s="20" t="str">
        <f>IFERROR(VLOOKUP(F2049,Sheet2!A:F,2,0),"")</f>
        <v>Jalwa Mota Santra</v>
      </c>
      <c r="H2049" s="44">
        <f>IFERROR(VLOOKUP(F2049,Sheet2!A:G,7,0),"")</f>
        <v>50</v>
      </c>
      <c r="I2049" s="56">
        <f t="shared" si="416"/>
        <v>1800</v>
      </c>
      <c r="J2049" s="17">
        <v>302</v>
      </c>
      <c r="K2049" s="21">
        <v>400</v>
      </c>
      <c r="L2049" s="21">
        <v>0</v>
      </c>
      <c r="M2049" s="21">
        <v>0</v>
      </c>
      <c r="N2049" s="19">
        <f t="shared" si="405"/>
        <v>400</v>
      </c>
      <c r="O2049" s="20">
        <v>1</v>
      </c>
      <c r="P2049" s="20">
        <f>IFERROR(VLOOKUP(F2049,Sheet2!$A:$F,4,0),"")</f>
        <v>919.43</v>
      </c>
      <c r="Q2049" s="20">
        <f>IFERROR(VLOOKUP(F2049,Sheet2!$A:$F,5,0),"")</f>
        <v>948.3</v>
      </c>
      <c r="R2049" s="20">
        <f>IFERROR(VLOOKUP(F2049,Sheet2!$A:$F,6,0),"")</f>
        <v>1030.25</v>
      </c>
      <c r="S2049" s="48">
        <f t="shared" si="406"/>
        <v>367772</v>
      </c>
      <c r="T2049" s="48">
        <f t="shared" si="407"/>
        <v>0</v>
      </c>
      <c r="U2049" s="48">
        <f t="shared" si="408"/>
        <v>0</v>
      </c>
      <c r="V2049" s="48">
        <f t="shared" si="409"/>
        <v>367772</v>
      </c>
      <c r="W2049" s="48">
        <f t="shared" si="410"/>
        <v>192600</v>
      </c>
      <c r="X2049" s="48">
        <f t="shared" si="411"/>
        <v>2700</v>
      </c>
      <c r="Y2049" s="48">
        <f t="shared" si="412"/>
        <v>5630.72</v>
      </c>
      <c r="Z2049" s="48">
        <f t="shared" si="413"/>
        <v>563.072</v>
      </c>
      <c r="AA2049" s="48">
        <f t="shared" si="414"/>
        <v>5692.6579200000006</v>
      </c>
      <c r="AB2049" s="42">
        <f t="shared" si="415"/>
        <v>574958.44992000004</v>
      </c>
    </row>
    <row r="2050" spans="1:28" x14ac:dyDescent="0.25">
      <c r="A2050" s="41">
        <v>45447</v>
      </c>
      <c r="B2050" s="44" t="str">
        <f t="shared" si="404"/>
        <v>Jun</v>
      </c>
      <c r="C2050" s="16" t="s">
        <v>44</v>
      </c>
      <c r="D2050" s="16"/>
      <c r="E2050" s="16" t="s">
        <v>232</v>
      </c>
      <c r="F2050" s="16" t="s">
        <v>216</v>
      </c>
      <c r="G2050" s="20" t="str">
        <f>IFERROR(VLOOKUP(F2050,Sheet2!A:F,2,0),"")</f>
        <v>Jugni Saunfi</v>
      </c>
      <c r="H2050" s="44">
        <f>IFERROR(VLOOKUP(F2050,Sheet2!A:G,7,0),"")</f>
        <v>50</v>
      </c>
      <c r="I2050" s="56">
        <f t="shared" si="416"/>
        <v>1350</v>
      </c>
      <c r="J2050" s="17">
        <v>303</v>
      </c>
      <c r="K2050" s="21">
        <v>0</v>
      </c>
      <c r="L2050" s="21">
        <v>300</v>
      </c>
      <c r="M2050" s="21">
        <v>0</v>
      </c>
      <c r="N2050" s="19">
        <f t="shared" si="405"/>
        <v>300</v>
      </c>
      <c r="O2050" s="20">
        <v>1</v>
      </c>
      <c r="P2050" s="20">
        <f>IFERROR(VLOOKUP(F2050,Sheet2!$A:$F,4,0),"")</f>
        <v>919.43</v>
      </c>
      <c r="Q2050" s="20">
        <f>IFERROR(VLOOKUP(F2050,Sheet2!$A:$F,5,0),"")</f>
        <v>948.3</v>
      </c>
      <c r="R2050" s="20">
        <f>IFERROR(VLOOKUP(F2050,Sheet2!$A:$F,6,0),"")</f>
        <v>1030.25</v>
      </c>
      <c r="S2050" s="48">
        <f t="shared" si="406"/>
        <v>0</v>
      </c>
      <c r="T2050" s="48">
        <f t="shared" si="407"/>
        <v>284490</v>
      </c>
      <c r="U2050" s="48">
        <f t="shared" si="408"/>
        <v>0</v>
      </c>
      <c r="V2050" s="48">
        <f t="shared" si="409"/>
        <v>284490</v>
      </c>
      <c r="W2050" s="48">
        <f t="shared" si="410"/>
        <v>144450</v>
      </c>
      <c r="X2050" s="48">
        <f t="shared" si="411"/>
        <v>2025</v>
      </c>
      <c r="Y2050" s="48">
        <f t="shared" si="412"/>
        <v>4309.6499999999996</v>
      </c>
      <c r="Z2050" s="48">
        <f t="shared" si="413"/>
        <v>430.96499999999997</v>
      </c>
      <c r="AA2050" s="48">
        <f t="shared" si="414"/>
        <v>4357.0561500000003</v>
      </c>
      <c r="AB2050" s="42">
        <f t="shared" si="415"/>
        <v>440062.67115000007</v>
      </c>
    </row>
    <row r="2051" spans="1:28" x14ac:dyDescent="0.25">
      <c r="A2051" s="41">
        <v>45447</v>
      </c>
      <c r="B2051" s="44" t="str">
        <f t="shared" si="404"/>
        <v>Jun</v>
      </c>
      <c r="C2051" s="16" t="s">
        <v>44</v>
      </c>
      <c r="D2051" s="16"/>
      <c r="E2051" s="16" t="s">
        <v>232</v>
      </c>
      <c r="F2051" s="16" t="s">
        <v>216</v>
      </c>
      <c r="G2051" s="20" t="str">
        <f>IFERROR(VLOOKUP(F2051,Sheet2!A:F,2,0),"")</f>
        <v>Jugni Saunfi</v>
      </c>
      <c r="H2051" s="44">
        <f>IFERROR(VLOOKUP(F2051,Sheet2!A:G,7,0),"")</f>
        <v>50</v>
      </c>
      <c r="I2051" s="56">
        <f t="shared" si="416"/>
        <v>1350</v>
      </c>
      <c r="J2051" s="17">
        <v>304</v>
      </c>
      <c r="K2051" s="21">
        <v>300</v>
      </c>
      <c r="L2051" s="21">
        <v>0</v>
      </c>
      <c r="M2051" s="21">
        <v>0</v>
      </c>
      <c r="N2051" s="19">
        <f t="shared" si="405"/>
        <v>300</v>
      </c>
      <c r="O2051" s="20">
        <v>1</v>
      </c>
      <c r="P2051" s="20">
        <f>IFERROR(VLOOKUP(F2051,Sheet2!$A:$F,4,0),"")</f>
        <v>919.43</v>
      </c>
      <c r="Q2051" s="20">
        <f>IFERROR(VLOOKUP(F2051,Sheet2!$A:$F,5,0),"")</f>
        <v>948.3</v>
      </c>
      <c r="R2051" s="20">
        <f>IFERROR(VLOOKUP(F2051,Sheet2!$A:$F,6,0),"")</f>
        <v>1030.25</v>
      </c>
      <c r="S2051" s="48">
        <f t="shared" si="406"/>
        <v>275829</v>
      </c>
      <c r="T2051" s="48">
        <f t="shared" si="407"/>
        <v>0</v>
      </c>
      <c r="U2051" s="48">
        <f t="shared" si="408"/>
        <v>0</v>
      </c>
      <c r="V2051" s="48">
        <f t="shared" si="409"/>
        <v>275829</v>
      </c>
      <c r="W2051" s="48">
        <f t="shared" si="410"/>
        <v>144450</v>
      </c>
      <c r="X2051" s="48">
        <f t="shared" si="411"/>
        <v>2025</v>
      </c>
      <c r="Y2051" s="48">
        <f t="shared" si="412"/>
        <v>4223.04</v>
      </c>
      <c r="Z2051" s="48">
        <f t="shared" si="413"/>
        <v>422.30400000000003</v>
      </c>
      <c r="AA2051" s="48">
        <f t="shared" si="414"/>
        <v>4269.4934400000002</v>
      </c>
      <c r="AB2051" s="42">
        <f t="shared" si="415"/>
        <v>431218.83743999997</v>
      </c>
    </row>
    <row r="2052" spans="1:28" x14ac:dyDescent="0.25">
      <c r="A2052" s="41">
        <v>45447</v>
      </c>
      <c r="B2052" s="44" t="str">
        <f t="shared" si="404"/>
        <v>Jun</v>
      </c>
      <c r="C2052" s="16" t="s">
        <v>44</v>
      </c>
      <c r="D2052" s="16"/>
      <c r="E2052" s="16" t="s">
        <v>232</v>
      </c>
      <c r="F2052" s="16" t="s">
        <v>223</v>
      </c>
      <c r="G2052" s="20" t="str">
        <f>IFERROR(VLOOKUP(F2052,Sheet2!A:F,2,0),"")</f>
        <v>Jalwa Mota Santra</v>
      </c>
      <c r="H2052" s="44">
        <f>IFERROR(VLOOKUP(F2052,Sheet2!A:G,7,0),"")</f>
        <v>50</v>
      </c>
      <c r="I2052" s="56">
        <f t="shared" si="416"/>
        <v>1800</v>
      </c>
      <c r="J2052" s="17">
        <v>305</v>
      </c>
      <c r="K2052" s="21">
        <v>400</v>
      </c>
      <c r="L2052" s="21">
        <v>0</v>
      </c>
      <c r="M2052" s="21">
        <v>0</v>
      </c>
      <c r="N2052" s="19">
        <f t="shared" si="405"/>
        <v>400</v>
      </c>
      <c r="O2052" s="20">
        <v>1</v>
      </c>
      <c r="P2052" s="20">
        <f>IFERROR(VLOOKUP(F2052,Sheet2!$A:$F,4,0),"")</f>
        <v>919.43</v>
      </c>
      <c r="Q2052" s="20">
        <f>IFERROR(VLOOKUP(F2052,Sheet2!$A:$F,5,0),"")</f>
        <v>948.3</v>
      </c>
      <c r="R2052" s="20">
        <f>IFERROR(VLOOKUP(F2052,Sheet2!$A:$F,6,0),"")</f>
        <v>1030.25</v>
      </c>
      <c r="S2052" s="48">
        <f t="shared" si="406"/>
        <v>367772</v>
      </c>
      <c r="T2052" s="48">
        <f t="shared" si="407"/>
        <v>0</v>
      </c>
      <c r="U2052" s="48">
        <f t="shared" si="408"/>
        <v>0</v>
      </c>
      <c r="V2052" s="48">
        <f t="shared" si="409"/>
        <v>367772</v>
      </c>
      <c r="W2052" s="48">
        <f t="shared" si="410"/>
        <v>192600</v>
      </c>
      <c r="X2052" s="48">
        <f t="shared" si="411"/>
        <v>2700</v>
      </c>
      <c r="Y2052" s="48">
        <f t="shared" si="412"/>
        <v>5630.72</v>
      </c>
      <c r="Z2052" s="48">
        <f t="shared" si="413"/>
        <v>563.072</v>
      </c>
      <c r="AA2052" s="48">
        <f t="shared" si="414"/>
        <v>5692.6579200000006</v>
      </c>
      <c r="AB2052" s="42">
        <f t="shared" si="415"/>
        <v>574958.44992000004</v>
      </c>
    </row>
    <row r="2053" spans="1:28" x14ac:dyDescent="0.25">
      <c r="A2053" s="41">
        <v>45447</v>
      </c>
      <c r="B2053" s="44" t="str">
        <f t="shared" ref="B2053:B2095" si="417">TEXT(A2053,"MMM")</f>
        <v>Jun</v>
      </c>
      <c r="C2053" s="16" t="s">
        <v>44</v>
      </c>
      <c r="D2053" s="16"/>
      <c r="E2053" s="16" t="s">
        <v>177</v>
      </c>
      <c r="F2053" s="16" t="s">
        <v>216</v>
      </c>
      <c r="G2053" s="20" t="str">
        <f>IFERROR(VLOOKUP(F2053,Sheet2!A:F,2,0),"")</f>
        <v>Jugni Saunfi</v>
      </c>
      <c r="H2053" s="44">
        <f>IFERROR(VLOOKUP(F2053,Sheet2!A:G,7,0),"")</f>
        <v>50</v>
      </c>
      <c r="I2053" s="56">
        <f t="shared" si="416"/>
        <v>1575</v>
      </c>
      <c r="J2053" s="17">
        <v>306</v>
      </c>
      <c r="K2053" s="21">
        <v>300</v>
      </c>
      <c r="L2053" s="21">
        <v>0</v>
      </c>
      <c r="M2053" s="21">
        <v>50</v>
      </c>
      <c r="N2053" s="19">
        <f t="shared" ref="N2053:N2116" si="418">SUM(K2053:M2053)</f>
        <v>350</v>
      </c>
      <c r="O2053" s="20">
        <v>1</v>
      </c>
      <c r="P2053" s="20">
        <f>IFERROR(VLOOKUP(F2053,Sheet2!$A:$F,4,0),"")</f>
        <v>919.43</v>
      </c>
      <c r="Q2053" s="20">
        <f>IFERROR(VLOOKUP(F2053,Sheet2!$A:$F,5,0),"")</f>
        <v>948.3</v>
      </c>
      <c r="R2053" s="20">
        <f>IFERROR(VLOOKUP(F2053,Sheet2!$A:$F,6,0),"")</f>
        <v>1030.25</v>
      </c>
      <c r="S2053" s="48">
        <f t="shared" ref="S2053:S2085" si="419">IFERROR(K2053*P2053," ")</f>
        <v>275829</v>
      </c>
      <c r="T2053" s="48">
        <f t="shared" ref="T2053:T2085" si="420">IFERROR(Q2053*L2053," ")</f>
        <v>0</v>
      </c>
      <c r="U2053" s="48">
        <f t="shared" ref="U2053:U2085" si="421">IFERROR(R2053*M2053," ")</f>
        <v>51512.5</v>
      </c>
      <c r="V2053" s="48">
        <f t="shared" ref="V2053:V2085" si="422">SUM(S2053:U2053)</f>
        <v>327341.5</v>
      </c>
      <c r="W2053" s="48">
        <f t="shared" ref="W2053:W2085" si="423">IFERROR(IF(O2053=1,I2053*107)," ")+IFERROR(IF(O2053=2,I2053*53.5)," ")</f>
        <v>168525</v>
      </c>
      <c r="X2053" s="48">
        <f t="shared" ref="X2053:X2085" si="424">I2053*1.5</f>
        <v>2362.5</v>
      </c>
      <c r="Y2053" s="48">
        <f t="shared" ref="Y2053:Y2085" si="425">IFERROR(SUM(V2053:X2053)*1%," ")</f>
        <v>4982.29</v>
      </c>
      <c r="Z2053" s="48">
        <f t="shared" ref="Z2053:Z2160" si="426">IFERROR(Y2053*10%," ")</f>
        <v>498.22900000000004</v>
      </c>
      <c r="AA2053" s="48">
        <f t="shared" ref="AA2053:AA2085" si="427">IFERROR(SUM(V2053:Z2053)*1%," ")</f>
        <v>5037.09519</v>
      </c>
      <c r="AB2053" s="42">
        <f t="shared" ref="AB2053:AB2085" si="428">IFERROR(SUM(V2053:AA2053)," ")</f>
        <v>508746.61418999999</v>
      </c>
    </row>
    <row r="2054" spans="1:28" x14ac:dyDescent="0.25">
      <c r="A2054" s="41">
        <v>45447</v>
      </c>
      <c r="B2054" s="44" t="str">
        <f t="shared" si="417"/>
        <v>Jun</v>
      </c>
      <c r="C2054" s="16" t="s">
        <v>44</v>
      </c>
      <c r="D2054" s="16"/>
      <c r="E2054" s="16" t="s">
        <v>177</v>
      </c>
      <c r="F2054" s="16" t="s">
        <v>216</v>
      </c>
      <c r="G2054" s="20" t="str">
        <f>IFERROR(VLOOKUP(F2054,Sheet2!A:F,2,0),"")</f>
        <v>Jugni Saunfi</v>
      </c>
      <c r="H2054" s="44">
        <f>IFERROR(VLOOKUP(F2054,Sheet2!A:G,7,0),"")</f>
        <v>50</v>
      </c>
      <c r="I2054" s="56">
        <f t="shared" ref="I2054:I2161" si="429">IF(H2054=50,N2054*4.5)+IF(H2054=65,N2054*5.85)</f>
        <v>1575</v>
      </c>
      <c r="J2054" s="17">
        <v>307</v>
      </c>
      <c r="K2054" s="21">
        <v>300</v>
      </c>
      <c r="L2054" s="21">
        <v>0</v>
      </c>
      <c r="M2054" s="21">
        <v>50</v>
      </c>
      <c r="N2054" s="19">
        <f t="shared" si="418"/>
        <v>350</v>
      </c>
      <c r="O2054" s="20">
        <v>1</v>
      </c>
      <c r="P2054" s="20">
        <f>IFERROR(VLOOKUP(F2054,Sheet2!$A:$F,4,0),"")</f>
        <v>919.43</v>
      </c>
      <c r="Q2054" s="20">
        <f>IFERROR(VLOOKUP(F2054,Sheet2!$A:$F,5,0),"")</f>
        <v>948.3</v>
      </c>
      <c r="R2054" s="20">
        <f>IFERROR(VLOOKUP(F2054,Sheet2!$A:$F,6,0),"")</f>
        <v>1030.25</v>
      </c>
      <c r="S2054" s="48">
        <f t="shared" si="419"/>
        <v>275829</v>
      </c>
      <c r="T2054" s="48">
        <f t="shared" si="420"/>
        <v>0</v>
      </c>
      <c r="U2054" s="48">
        <f t="shared" si="421"/>
        <v>51512.5</v>
      </c>
      <c r="V2054" s="48">
        <f t="shared" si="422"/>
        <v>327341.5</v>
      </c>
      <c r="W2054" s="48">
        <f t="shared" si="423"/>
        <v>168525</v>
      </c>
      <c r="X2054" s="48">
        <f t="shared" si="424"/>
        <v>2362.5</v>
      </c>
      <c r="Y2054" s="48">
        <f t="shared" si="425"/>
        <v>4982.29</v>
      </c>
      <c r="Z2054" s="48">
        <f t="shared" si="426"/>
        <v>498.22900000000004</v>
      </c>
      <c r="AA2054" s="48">
        <f t="shared" si="427"/>
        <v>5037.09519</v>
      </c>
      <c r="AB2054" s="42">
        <f t="shared" si="428"/>
        <v>508746.61418999999</v>
      </c>
    </row>
    <row r="2055" spans="1:28" x14ac:dyDescent="0.25">
      <c r="A2055" s="41">
        <v>45447</v>
      </c>
      <c r="B2055" s="44" t="str">
        <f t="shared" si="417"/>
        <v>Jun</v>
      </c>
      <c r="C2055" s="16" t="s">
        <v>44</v>
      </c>
      <c r="D2055" s="16"/>
      <c r="E2055" s="16" t="s">
        <v>79</v>
      </c>
      <c r="F2055" s="16" t="s">
        <v>216</v>
      </c>
      <c r="G2055" s="20" t="str">
        <f>IFERROR(VLOOKUP(F2055,Sheet2!A:F,2,0),"")</f>
        <v>Jugni Saunfi</v>
      </c>
      <c r="H2055" s="44">
        <f>IFERROR(VLOOKUP(F2055,Sheet2!A:G,7,0),"")</f>
        <v>50</v>
      </c>
      <c r="I2055" s="56">
        <f t="shared" si="429"/>
        <v>1350</v>
      </c>
      <c r="J2055" s="17">
        <v>308</v>
      </c>
      <c r="K2055" s="21">
        <v>200</v>
      </c>
      <c r="L2055" s="21">
        <v>50</v>
      </c>
      <c r="M2055" s="21">
        <v>50</v>
      </c>
      <c r="N2055" s="19">
        <f t="shared" si="418"/>
        <v>300</v>
      </c>
      <c r="O2055" s="20">
        <v>1</v>
      </c>
      <c r="P2055" s="20">
        <f>IFERROR(VLOOKUP(F2055,Sheet2!$A:$F,4,0),"")</f>
        <v>919.43</v>
      </c>
      <c r="Q2055" s="20">
        <f>IFERROR(VLOOKUP(F2055,Sheet2!$A:$F,5,0),"")</f>
        <v>948.3</v>
      </c>
      <c r="R2055" s="20">
        <f>IFERROR(VLOOKUP(F2055,Sheet2!$A:$F,6,0),"")</f>
        <v>1030.25</v>
      </c>
      <c r="S2055" s="48">
        <f t="shared" si="419"/>
        <v>183886</v>
      </c>
      <c r="T2055" s="48">
        <f t="shared" si="420"/>
        <v>47415</v>
      </c>
      <c r="U2055" s="48">
        <f t="shared" si="421"/>
        <v>51512.5</v>
      </c>
      <c r="V2055" s="48">
        <f t="shared" si="422"/>
        <v>282813.5</v>
      </c>
      <c r="W2055" s="48">
        <f t="shared" si="423"/>
        <v>144450</v>
      </c>
      <c r="X2055" s="48">
        <f t="shared" si="424"/>
        <v>2025</v>
      </c>
      <c r="Y2055" s="48">
        <f t="shared" si="425"/>
        <v>4292.8850000000002</v>
      </c>
      <c r="Z2055" s="48">
        <f t="shared" si="426"/>
        <v>429.28850000000006</v>
      </c>
      <c r="AA2055" s="48">
        <f t="shared" si="427"/>
        <v>4340.1067350000003</v>
      </c>
      <c r="AB2055" s="42">
        <f t="shared" si="428"/>
        <v>438350.78023500001</v>
      </c>
    </row>
    <row r="2056" spans="1:28" x14ac:dyDescent="0.25">
      <c r="A2056" s="41">
        <v>45447</v>
      </c>
      <c r="B2056" s="44" t="str">
        <f t="shared" si="417"/>
        <v>Jun</v>
      </c>
      <c r="C2056" s="16" t="s">
        <v>53</v>
      </c>
      <c r="D2056" s="16"/>
      <c r="E2056" s="16" t="s">
        <v>92</v>
      </c>
      <c r="F2056" s="16" t="s">
        <v>219</v>
      </c>
      <c r="G2056" s="20" t="str">
        <f>IFERROR(VLOOKUP(F2056,Sheet2!A:F,2,0),"")</f>
        <v>Club Whiskey</v>
      </c>
      <c r="H2056" s="44">
        <f>IFERROR(VLOOKUP(F2056,Sheet2!A:G,7,0),"")</f>
        <v>65</v>
      </c>
      <c r="I2056" s="56">
        <f t="shared" si="429"/>
        <v>1170</v>
      </c>
      <c r="J2056" s="17">
        <v>204</v>
      </c>
      <c r="K2056" s="21">
        <v>0</v>
      </c>
      <c r="L2056" s="21">
        <v>100</v>
      </c>
      <c r="M2056" s="21">
        <v>100</v>
      </c>
      <c r="N2056" s="19">
        <f t="shared" si="418"/>
        <v>200</v>
      </c>
      <c r="O2056" s="20">
        <v>1</v>
      </c>
      <c r="P2056" s="20">
        <f>IFERROR(VLOOKUP(F2056,Sheet2!$A:$F,4,0),"")</f>
        <v>1160.02</v>
      </c>
      <c r="Q2056" s="20">
        <f>IFERROR(VLOOKUP(F2056,Sheet2!$A:$F,5,0),"")</f>
        <v>1188.9000000000001</v>
      </c>
      <c r="R2056" s="20">
        <f>IFERROR(VLOOKUP(F2056,Sheet2!$A:$F,6,0),"")</f>
        <v>1270.83</v>
      </c>
      <c r="S2056" s="48">
        <f t="shared" si="419"/>
        <v>0</v>
      </c>
      <c r="T2056" s="48">
        <f t="shared" si="420"/>
        <v>118890.00000000001</v>
      </c>
      <c r="U2056" s="48">
        <f t="shared" si="421"/>
        <v>127083</v>
      </c>
      <c r="V2056" s="48">
        <f t="shared" si="422"/>
        <v>245973</v>
      </c>
      <c r="W2056" s="48">
        <f t="shared" si="423"/>
        <v>125190</v>
      </c>
      <c r="X2056" s="48">
        <f t="shared" si="424"/>
        <v>1755</v>
      </c>
      <c r="Y2056" s="48">
        <f t="shared" si="425"/>
        <v>3729.1800000000003</v>
      </c>
      <c r="Z2056" s="48">
        <f t="shared" si="426"/>
        <v>372.91800000000006</v>
      </c>
      <c r="AA2056" s="48">
        <f t="shared" si="427"/>
        <v>3770.2009800000001</v>
      </c>
      <c r="AB2056" s="42">
        <f t="shared" si="428"/>
        <v>380790.29898000002</v>
      </c>
    </row>
    <row r="2057" spans="1:28" x14ac:dyDescent="0.25">
      <c r="A2057" s="41">
        <v>45447</v>
      </c>
      <c r="B2057" s="44" t="str">
        <f t="shared" si="417"/>
        <v>Jun</v>
      </c>
      <c r="C2057" s="16" t="s">
        <v>53</v>
      </c>
      <c r="D2057" s="16"/>
      <c r="E2057" s="16" t="s">
        <v>92</v>
      </c>
      <c r="F2057" s="16" t="s">
        <v>219</v>
      </c>
      <c r="G2057" s="20" t="str">
        <f>IFERROR(VLOOKUP(F2057,Sheet2!A:F,2,0),"")</f>
        <v>Club Whiskey</v>
      </c>
      <c r="H2057" s="44">
        <f>IFERROR(VLOOKUP(F2057,Sheet2!A:G,7,0),"")</f>
        <v>65</v>
      </c>
      <c r="I2057" s="56">
        <f t="shared" si="429"/>
        <v>1170</v>
      </c>
      <c r="J2057" s="17">
        <v>205</v>
      </c>
      <c r="K2057" s="21">
        <v>0</v>
      </c>
      <c r="L2057" s="21">
        <v>100</v>
      </c>
      <c r="M2057" s="21">
        <v>100</v>
      </c>
      <c r="N2057" s="19">
        <f t="shared" si="418"/>
        <v>200</v>
      </c>
      <c r="O2057" s="20">
        <v>1</v>
      </c>
      <c r="P2057" s="20">
        <f>IFERROR(VLOOKUP(F2057,Sheet2!$A:$F,4,0),"")</f>
        <v>1160.02</v>
      </c>
      <c r="Q2057" s="20">
        <f>IFERROR(VLOOKUP(F2057,Sheet2!$A:$F,5,0),"")</f>
        <v>1188.9000000000001</v>
      </c>
      <c r="R2057" s="20">
        <f>IFERROR(VLOOKUP(F2057,Sheet2!$A:$F,6,0),"")</f>
        <v>1270.83</v>
      </c>
      <c r="S2057" s="48">
        <f t="shared" si="419"/>
        <v>0</v>
      </c>
      <c r="T2057" s="48">
        <f t="shared" si="420"/>
        <v>118890.00000000001</v>
      </c>
      <c r="U2057" s="48">
        <f t="shared" si="421"/>
        <v>127083</v>
      </c>
      <c r="V2057" s="48">
        <f t="shared" si="422"/>
        <v>245973</v>
      </c>
      <c r="W2057" s="48">
        <f t="shared" si="423"/>
        <v>125190</v>
      </c>
      <c r="X2057" s="48">
        <f t="shared" si="424"/>
        <v>1755</v>
      </c>
      <c r="Y2057" s="48">
        <f t="shared" si="425"/>
        <v>3729.1800000000003</v>
      </c>
      <c r="Z2057" s="48">
        <f t="shared" si="426"/>
        <v>372.91800000000006</v>
      </c>
      <c r="AA2057" s="48">
        <f t="shared" si="427"/>
        <v>3770.2009800000001</v>
      </c>
      <c r="AB2057" s="42">
        <f t="shared" si="428"/>
        <v>380790.29898000002</v>
      </c>
    </row>
    <row r="2058" spans="1:28" x14ac:dyDescent="0.25">
      <c r="A2058" s="41">
        <v>45447</v>
      </c>
      <c r="B2058" s="44" t="str">
        <f t="shared" si="417"/>
        <v>Jun</v>
      </c>
      <c r="C2058" s="16" t="s">
        <v>53</v>
      </c>
      <c r="D2058" s="16"/>
      <c r="E2058" s="16" t="s">
        <v>81</v>
      </c>
      <c r="F2058" s="16" t="s">
        <v>219</v>
      </c>
      <c r="G2058" s="20" t="str">
        <f>IFERROR(VLOOKUP(F2058,Sheet2!A:F,2,0),"")</f>
        <v>Club Whiskey</v>
      </c>
      <c r="H2058" s="44">
        <f>IFERROR(VLOOKUP(F2058,Sheet2!A:G,7,0),"")</f>
        <v>65</v>
      </c>
      <c r="I2058" s="56">
        <f t="shared" si="429"/>
        <v>2047.4999999999998</v>
      </c>
      <c r="J2058" s="17">
        <v>206</v>
      </c>
      <c r="K2058" s="21">
        <v>150</v>
      </c>
      <c r="L2058" s="21">
        <v>100</v>
      </c>
      <c r="M2058" s="21">
        <v>100</v>
      </c>
      <c r="N2058" s="19">
        <f t="shared" si="418"/>
        <v>350</v>
      </c>
      <c r="O2058" s="20">
        <v>1</v>
      </c>
      <c r="P2058" s="20">
        <f>IFERROR(VLOOKUP(F2058,Sheet2!$A:$F,4,0),"")</f>
        <v>1160.02</v>
      </c>
      <c r="Q2058" s="20">
        <f>IFERROR(VLOOKUP(F2058,Sheet2!$A:$F,5,0),"")</f>
        <v>1188.9000000000001</v>
      </c>
      <c r="R2058" s="20">
        <f>IFERROR(VLOOKUP(F2058,Sheet2!$A:$F,6,0),"")</f>
        <v>1270.83</v>
      </c>
      <c r="S2058" s="48">
        <f t="shared" si="419"/>
        <v>174003</v>
      </c>
      <c r="T2058" s="48">
        <f t="shared" si="420"/>
        <v>118890.00000000001</v>
      </c>
      <c r="U2058" s="48">
        <f t="shared" si="421"/>
        <v>127083</v>
      </c>
      <c r="V2058" s="48">
        <f t="shared" si="422"/>
        <v>419976</v>
      </c>
      <c r="W2058" s="48">
        <f t="shared" si="423"/>
        <v>219082.49999999997</v>
      </c>
      <c r="X2058" s="48">
        <f t="shared" si="424"/>
        <v>3071.2499999999995</v>
      </c>
      <c r="Y2058" s="48">
        <f t="shared" si="425"/>
        <v>6421.2975000000006</v>
      </c>
      <c r="Z2058" s="48">
        <f t="shared" si="426"/>
        <v>642.12975000000006</v>
      </c>
      <c r="AA2058" s="48">
        <f t="shared" si="427"/>
        <v>6491.9317725000001</v>
      </c>
      <c r="AB2058" s="42">
        <f t="shared" si="428"/>
        <v>655685.10902249999</v>
      </c>
    </row>
    <row r="2059" spans="1:28" x14ac:dyDescent="0.25">
      <c r="A2059" s="41">
        <v>45447</v>
      </c>
      <c r="B2059" s="44" t="str">
        <f t="shared" si="417"/>
        <v>Jun</v>
      </c>
      <c r="C2059" s="16" t="s">
        <v>53</v>
      </c>
      <c r="D2059" s="16"/>
      <c r="E2059" s="16" t="s">
        <v>81</v>
      </c>
      <c r="F2059" s="16" t="s">
        <v>219</v>
      </c>
      <c r="G2059" s="20" t="str">
        <f>IFERROR(VLOOKUP(F2059,Sheet2!A:F,2,0),"")</f>
        <v>Club Whiskey</v>
      </c>
      <c r="H2059" s="44">
        <f>IFERROR(VLOOKUP(F2059,Sheet2!A:G,7,0),"")</f>
        <v>65</v>
      </c>
      <c r="I2059" s="56">
        <f t="shared" si="429"/>
        <v>2632.5</v>
      </c>
      <c r="J2059" s="17">
        <v>207</v>
      </c>
      <c r="K2059" s="21">
        <v>450</v>
      </c>
      <c r="L2059" s="21">
        <v>0</v>
      </c>
      <c r="M2059" s="21">
        <v>0</v>
      </c>
      <c r="N2059" s="19">
        <f t="shared" si="418"/>
        <v>450</v>
      </c>
      <c r="O2059" s="20">
        <v>1</v>
      </c>
      <c r="P2059" s="20">
        <f>IFERROR(VLOOKUP(F2059,Sheet2!$A:$F,4,0),"")</f>
        <v>1160.02</v>
      </c>
      <c r="Q2059" s="20">
        <f>IFERROR(VLOOKUP(F2059,Sheet2!$A:$F,5,0),"")</f>
        <v>1188.9000000000001</v>
      </c>
      <c r="R2059" s="20">
        <f>IFERROR(VLOOKUP(F2059,Sheet2!$A:$F,6,0),"")</f>
        <v>1270.83</v>
      </c>
      <c r="S2059" s="48">
        <f t="shared" si="419"/>
        <v>522009</v>
      </c>
      <c r="T2059" s="48">
        <f t="shared" si="420"/>
        <v>0</v>
      </c>
      <c r="U2059" s="48">
        <f t="shared" si="421"/>
        <v>0</v>
      </c>
      <c r="V2059" s="48">
        <f t="shared" si="422"/>
        <v>522009</v>
      </c>
      <c r="W2059" s="48">
        <f t="shared" si="423"/>
        <v>281677.5</v>
      </c>
      <c r="X2059" s="48">
        <f t="shared" si="424"/>
        <v>3948.75</v>
      </c>
      <c r="Y2059" s="48">
        <f t="shared" si="425"/>
        <v>8076.3525</v>
      </c>
      <c r="Z2059" s="48">
        <f t="shared" si="426"/>
        <v>807.63525000000004</v>
      </c>
      <c r="AA2059" s="48">
        <f t="shared" si="427"/>
        <v>8165.1923775000014</v>
      </c>
      <c r="AB2059" s="42">
        <f t="shared" si="428"/>
        <v>824684.43012750009</v>
      </c>
    </row>
    <row r="2060" spans="1:28" x14ac:dyDescent="0.25">
      <c r="A2060" s="41">
        <v>45447</v>
      </c>
      <c r="B2060" s="44" t="str">
        <f t="shared" si="417"/>
        <v>Jun</v>
      </c>
      <c r="C2060" s="16" t="s">
        <v>53</v>
      </c>
      <c r="D2060" s="16"/>
      <c r="E2060" s="16" t="s">
        <v>81</v>
      </c>
      <c r="F2060" s="16" t="s">
        <v>219</v>
      </c>
      <c r="G2060" s="20" t="str">
        <f>IFERROR(VLOOKUP(F2060,Sheet2!A:F,2,0),"")</f>
        <v>Club Whiskey</v>
      </c>
      <c r="H2060" s="44">
        <f>IFERROR(VLOOKUP(F2060,Sheet2!A:G,7,0),"")</f>
        <v>65</v>
      </c>
      <c r="I2060" s="56">
        <f t="shared" si="429"/>
        <v>1462.5</v>
      </c>
      <c r="J2060" s="17">
        <v>208</v>
      </c>
      <c r="K2060" s="21">
        <v>100</v>
      </c>
      <c r="L2060" s="21">
        <v>100</v>
      </c>
      <c r="M2060" s="21">
        <v>50</v>
      </c>
      <c r="N2060" s="19">
        <f t="shared" si="418"/>
        <v>250</v>
      </c>
      <c r="O2060" s="20">
        <v>1</v>
      </c>
      <c r="P2060" s="20">
        <f>IFERROR(VLOOKUP(F2060,Sheet2!$A:$F,4,0),"")</f>
        <v>1160.02</v>
      </c>
      <c r="Q2060" s="20">
        <f>IFERROR(VLOOKUP(F2060,Sheet2!$A:$F,5,0),"")</f>
        <v>1188.9000000000001</v>
      </c>
      <c r="R2060" s="20">
        <f>IFERROR(VLOOKUP(F2060,Sheet2!$A:$F,6,0),"")</f>
        <v>1270.83</v>
      </c>
      <c r="S2060" s="48">
        <f t="shared" si="419"/>
        <v>116002</v>
      </c>
      <c r="T2060" s="48">
        <f t="shared" si="420"/>
        <v>118890.00000000001</v>
      </c>
      <c r="U2060" s="48">
        <f t="shared" si="421"/>
        <v>63541.5</v>
      </c>
      <c r="V2060" s="48">
        <f t="shared" si="422"/>
        <v>298433.5</v>
      </c>
      <c r="W2060" s="48">
        <f t="shared" si="423"/>
        <v>156487.5</v>
      </c>
      <c r="X2060" s="48">
        <f t="shared" si="424"/>
        <v>2193.75</v>
      </c>
      <c r="Y2060" s="48">
        <f t="shared" si="425"/>
        <v>4571.1475</v>
      </c>
      <c r="Z2060" s="48">
        <f t="shared" si="426"/>
        <v>457.11475000000002</v>
      </c>
      <c r="AA2060" s="48">
        <f t="shared" si="427"/>
        <v>4621.4301225000008</v>
      </c>
      <c r="AB2060" s="42">
        <f t="shared" si="428"/>
        <v>466764.44237250002</v>
      </c>
    </row>
    <row r="2061" spans="1:28" x14ac:dyDescent="0.25">
      <c r="A2061" s="41">
        <v>45447</v>
      </c>
      <c r="B2061" s="44" t="str">
        <f t="shared" si="417"/>
        <v>Jun</v>
      </c>
      <c r="C2061" s="16" t="s">
        <v>53</v>
      </c>
      <c r="D2061" s="16"/>
      <c r="E2061" s="16" t="s">
        <v>81</v>
      </c>
      <c r="F2061" s="16" t="s">
        <v>218</v>
      </c>
      <c r="G2061" s="20" t="str">
        <f>IFERROR(VLOOKUP(F2061,Sheet2!A:F,2,0),"")</f>
        <v>Club Rum</v>
      </c>
      <c r="H2061" s="44">
        <f>IFERROR(VLOOKUP(F2061,Sheet2!A:G,7,0),"")</f>
        <v>65</v>
      </c>
      <c r="I2061" s="56">
        <f t="shared" si="429"/>
        <v>292.5</v>
      </c>
      <c r="J2061" s="17">
        <v>208</v>
      </c>
      <c r="K2061" s="21">
        <v>0</v>
      </c>
      <c r="L2061" s="21">
        <v>25</v>
      </c>
      <c r="M2061" s="21">
        <v>25</v>
      </c>
      <c r="N2061" s="19">
        <f t="shared" si="418"/>
        <v>50</v>
      </c>
      <c r="O2061" s="20">
        <v>1</v>
      </c>
      <c r="P2061" s="20">
        <f>IFERROR(VLOOKUP(F2061,Sheet2!$A:$F,4,0),"")</f>
        <v>1161.27</v>
      </c>
      <c r="Q2061" s="20">
        <f>IFERROR(VLOOKUP(F2061,Sheet2!$A:$F,5,0),"")</f>
        <v>1190.1300000000001</v>
      </c>
      <c r="R2061" s="20">
        <f>IFERROR(VLOOKUP(F2061,Sheet2!$A:$F,6,0),"")</f>
        <v>1272.08</v>
      </c>
      <c r="S2061" s="48">
        <f t="shared" si="419"/>
        <v>0</v>
      </c>
      <c r="T2061" s="48">
        <f t="shared" si="420"/>
        <v>29753.250000000004</v>
      </c>
      <c r="U2061" s="48">
        <f t="shared" si="421"/>
        <v>31802</v>
      </c>
      <c r="V2061" s="48">
        <f t="shared" si="422"/>
        <v>61555.25</v>
      </c>
      <c r="W2061" s="48">
        <f t="shared" si="423"/>
        <v>31297.5</v>
      </c>
      <c r="X2061" s="48">
        <f t="shared" si="424"/>
        <v>438.75</v>
      </c>
      <c r="Y2061" s="48">
        <f t="shared" si="425"/>
        <v>932.91499999999996</v>
      </c>
      <c r="Z2061" s="48">
        <f t="shared" si="426"/>
        <v>93.291499999999999</v>
      </c>
      <c r="AA2061" s="48">
        <f t="shared" si="427"/>
        <v>943.17706499999997</v>
      </c>
      <c r="AB2061" s="42">
        <f t="shared" si="428"/>
        <v>95260.883564999996</v>
      </c>
    </row>
    <row r="2062" spans="1:28" x14ac:dyDescent="0.25">
      <c r="A2062" s="41">
        <v>45447</v>
      </c>
      <c r="B2062" s="44" t="str">
        <f t="shared" si="417"/>
        <v>Jun</v>
      </c>
      <c r="C2062" s="16" t="s">
        <v>53</v>
      </c>
      <c r="D2062" s="16"/>
      <c r="E2062" s="16" t="s">
        <v>135</v>
      </c>
      <c r="F2062" s="16" t="s">
        <v>219</v>
      </c>
      <c r="G2062" s="20" t="str">
        <f>IFERROR(VLOOKUP(F2062,Sheet2!A:F,2,0),"")</f>
        <v>Club Whiskey</v>
      </c>
      <c r="H2062" s="44">
        <f>IFERROR(VLOOKUP(F2062,Sheet2!A:G,7,0),"")</f>
        <v>65</v>
      </c>
      <c r="I2062" s="56">
        <f t="shared" si="429"/>
        <v>1901.2499999999998</v>
      </c>
      <c r="J2062" s="17">
        <v>209</v>
      </c>
      <c r="K2062" s="21">
        <v>225</v>
      </c>
      <c r="L2062" s="21">
        <v>75</v>
      </c>
      <c r="M2062" s="21">
        <v>25</v>
      </c>
      <c r="N2062" s="19">
        <f t="shared" si="418"/>
        <v>325</v>
      </c>
      <c r="O2062" s="20">
        <v>1</v>
      </c>
      <c r="P2062" s="20">
        <f>IFERROR(VLOOKUP(F2062,Sheet2!$A:$F,4,0),"")</f>
        <v>1160.02</v>
      </c>
      <c r="Q2062" s="20">
        <f>IFERROR(VLOOKUP(F2062,Sheet2!$A:$F,5,0),"")</f>
        <v>1188.9000000000001</v>
      </c>
      <c r="R2062" s="20">
        <f>IFERROR(VLOOKUP(F2062,Sheet2!$A:$F,6,0),"")</f>
        <v>1270.83</v>
      </c>
      <c r="S2062" s="48">
        <f t="shared" si="419"/>
        <v>261004.5</v>
      </c>
      <c r="T2062" s="48">
        <f t="shared" si="420"/>
        <v>89167.5</v>
      </c>
      <c r="U2062" s="48">
        <f t="shared" si="421"/>
        <v>31770.75</v>
      </c>
      <c r="V2062" s="48">
        <f t="shared" si="422"/>
        <v>381942.75</v>
      </c>
      <c r="W2062" s="48">
        <f t="shared" si="423"/>
        <v>203433.74999999997</v>
      </c>
      <c r="X2062" s="48">
        <f t="shared" si="424"/>
        <v>2851.8749999999995</v>
      </c>
      <c r="Y2062" s="48">
        <f t="shared" si="425"/>
        <v>5882.2837500000005</v>
      </c>
      <c r="Z2062" s="48">
        <f t="shared" si="426"/>
        <v>588.22837500000003</v>
      </c>
      <c r="AA2062" s="48">
        <f t="shared" si="427"/>
        <v>5946.9888712499987</v>
      </c>
      <c r="AB2062" s="42">
        <f t="shared" si="428"/>
        <v>600645.87599624984</v>
      </c>
    </row>
    <row r="2063" spans="1:28" x14ac:dyDescent="0.25">
      <c r="A2063" s="41">
        <v>45447</v>
      </c>
      <c r="B2063" s="44" t="str">
        <f t="shared" si="417"/>
        <v>Jun</v>
      </c>
      <c r="C2063" s="16" t="s">
        <v>53</v>
      </c>
      <c r="D2063" s="16"/>
      <c r="E2063" s="16" t="s">
        <v>135</v>
      </c>
      <c r="F2063" s="16" t="s">
        <v>219</v>
      </c>
      <c r="G2063" s="20" t="str">
        <f>IFERROR(VLOOKUP(F2063,Sheet2!A:F,2,0),"")</f>
        <v>Club Whiskey</v>
      </c>
      <c r="H2063" s="44">
        <f>IFERROR(VLOOKUP(F2063,Sheet2!A:G,7,0),"")</f>
        <v>65</v>
      </c>
      <c r="I2063" s="56">
        <f t="shared" si="429"/>
        <v>1901.2499999999998</v>
      </c>
      <c r="J2063" s="17">
        <v>210</v>
      </c>
      <c r="K2063" s="21">
        <v>225</v>
      </c>
      <c r="L2063" s="21">
        <v>75</v>
      </c>
      <c r="M2063" s="21">
        <v>25</v>
      </c>
      <c r="N2063" s="19">
        <f t="shared" si="418"/>
        <v>325</v>
      </c>
      <c r="O2063" s="20">
        <v>1</v>
      </c>
      <c r="P2063" s="20">
        <f>IFERROR(VLOOKUP(F2063,Sheet2!$A:$F,4,0),"")</f>
        <v>1160.02</v>
      </c>
      <c r="Q2063" s="20">
        <f>IFERROR(VLOOKUP(F2063,Sheet2!$A:$F,5,0),"")</f>
        <v>1188.9000000000001</v>
      </c>
      <c r="R2063" s="20">
        <f>IFERROR(VLOOKUP(F2063,Sheet2!$A:$F,6,0),"")</f>
        <v>1270.83</v>
      </c>
      <c r="S2063" s="48">
        <f t="shared" si="419"/>
        <v>261004.5</v>
      </c>
      <c r="T2063" s="48">
        <f t="shared" si="420"/>
        <v>89167.5</v>
      </c>
      <c r="U2063" s="48">
        <f t="shared" si="421"/>
        <v>31770.75</v>
      </c>
      <c r="V2063" s="48">
        <f t="shared" si="422"/>
        <v>381942.75</v>
      </c>
      <c r="W2063" s="48">
        <f t="shared" si="423"/>
        <v>203433.74999999997</v>
      </c>
      <c r="X2063" s="48">
        <f t="shared" si="424"/>
        <v>2851.8749999999995</v>
      </c>
      <c r="Y2063" s="48">
        <f t="shared" si="425"/>
        <v>5882.2837500000005</v>
      </c>
      <c r="Z2063" s="48">
        <f t="shared" si="426"/>
        <v>588.22837500000003</v>
      </c>
      <c r="AA2063" s="48">
        <f t="shared" si="427"/>
        <v>5946.9888712499987</v>
      </c>
      <c r="AB2063" s="42">
        <f t="shared" si="428"/>
        <v>600645.87599624984</v>
      </c>
    </row>
    <row r="2064" spans="1:28" x14ac:dyDescent="0.25">
      <c r="A2064" s="41">
        <v>45447</v>
      </c>
      <c r="B2064" s="44" t="str">
        <f t="shared" si="417"/>
        <v>Jun</v>
      </c>
      <c r="C2064" s="16" t="s">
        <v>53</v>
      </c>
      <c r="D2064" s="16"/>
      <c r="E2064" s="16" t="s">
        <v>135</v>
      </c>
      <c r="F2064" s="16" t="s">
        <v>219</v>
      </c>
      <c r="G2064" s="20" t="str">
        <f>IFERROR(VLOOKUP(F2064,Sheet2!A:F,2,0),"")</f>
        <v>Club Whiskey</v>
      </c>
      <c r="H2064" s="44">
        <f>IFERROR(VLOOKUP(F2064,Sheet2!A:G,7,0),"")</f>
        <v>65</v>
      </c>
      <c r="I2064" s="56">
        <f t="shared" si="429"/>
        <v>1901.2499999999998</v>
      </c>
      <c r="J2064" s="17">
        <v>211</v>
      </c>
      <c r="K2064" s="21">
        <v>225</v>
      </c>
      <c r="L2064" s="21">
        <v>75</v>
      </c>
      <c r="M2064" s="21">
        <v>25</v>
      </c>
      <c r="N2064" s="19">
        <f t="shared" si="418"/>
        <v>325</v>
      </c>
      <c r="O2064" s="20">
        <v>1</v>
      </c>
      <c r="P2064" s="20">
        <f>IFERROR(VLOOKUP(F2064,Sheet2!$A:$F,4,0),"")</f>
        <v>1160.02</v>
      </c>
      <c r="Q2064" s="20">
        <f>IFERROR(VLOOKUP(F2064,Sheet2!$A:$F,5,0),"")</f>
        <v>1188.9000000000001</v>
      </c>
      <c r="R2064" s="20">
        <f>IFERROR(VLOOKUP(F2064,Sheet2!$A:$F,6,0),"")</f>
        <v>1270.83</v>
      </c>
      <c r="S2064" s="48">
        <f t="shared" si="419"/>
        <v>261004.5</v>
      </c>
      <c r="T2064" s="48">
        <f t="shared" si="420"/>
        <v>89167.5</v>
      </c>
      <c r="U2064" s="48">
        <f t="shared" si="421"/>
        <v>31770.75</v>
      </c>
      <c r="V2064" s="48">
        <f t="shared" si="422"/>
        <v>381942.75</v>
      </c>
      <c r="W2064" s="48">
        <f t="shared" si="423"/>
        <v>203433.74999999997</v>
      </c>
      <c r="X2064" s="48">
        <f t="shared" si="424"/>
        <v>2851.8749999999995</v>
      </c>
      <c r="Y2064" s="48">
        <f t="shared" si="425"/>
        <v>5882.2837500000005</v>
      </c>
      <c r="Z2064" s="48">
        <f t="shared" si="426"/>
        <v>588.22837500000003</v>
      </c>
      <c r="AA2064" s="48">
        <f t="shared" si="427"/>
        <v>5946.9888712499987</v>
      </c>
      <c r="AB2064" s="42">
        <f t="shared" si="428"/>
        <v>600645.87599624984</v>
      </c>
    </row>
    <row r="2065" spans="1:28" x14ac:dyDescent="0.25">
      <c r="A2065" s="41">
        <v>45447</v>
      </c>
      <c r="B2065" s="44" t="str">
        <f t="shared" si="417"/>
        <v>Jun</v>
      </c>
      <c r="C2065" s="16" t="s">
        <v>3</v>
      </c>
      <c r="D2065" s="16"/>
      <c r="E2065" s="16" t="s">
        <v>61</v>
      </c>
      <c r="F2065" s="16" t="s">
        <v>217</v>
      </c>
      <c r="G2065" s="20" t="str">
        <f>IFERROR(VLOOKUP(F2065,Sheet2!A:F,2,0),"")</f>
        <v>Dollar Rum</v>
      </c>
      <c r="H2065" s="44">
        <f>IFERROR(VLOOKUP(F2065,Sheet2!A:G,7,0),"")</f>
        <v>65</v>
      </c>
      <c r="I2065" s="56">
        <f t="shared" si="429"/>
        <v>1755</v>
      </c>
      <c r="J2065" s="17">
        <v>435</v>
      </c>
      <c r="K2065" s="21">
        <v>295</v>
      </c>
      <c r="L2065" s="21">
        <v>3</v>
      </c>
      <c r="M2065" s="21">
        <v>2</v>
      </c>
      <c r="N2065" s="19">
        <f t="shared" si="418"/>
        <v>300</v>
      </c>
      <c r="O2065" s="20">
        <v>1</v>
      </c>
      <c r="P2065" s="20">
        <f>IFERROR(VLOOKUP(F2065,Sheet2!$A:$F,4,0),"")</f>
        <v>1161.27</v>
      </c>
      <c r="Q2065" s="20">
        <f>IFERROR(VLOOKUP(F2065,Sheet2!$A:$F,5,0),"")</f>
        <v>1190.1300000000001</v>
      </c>
      <c r="R2065" s="20">
        <f>IFERROR(VLOOKUP(F2065,Sheet2!$A:$F,6,0),"")</f>
        <v>1272.08</v>
      </c>
      <c r="S2065" s="48">
        <f t="shared" si="419"/>
        <v>342574.65</v>
      </c>
      <c r="T2065" s="48">
        <f t="shared" si="420"/>
        <v>3570.3900000000003</v>
      </c>
      <c r="U2065" s="48">
        <f t="shared" si="421"/>
        <v>2544.16</v>
      </c>
      <c r="V2065" s="48">
        <f t="shared" si="422"/>
        <v>348689.2</v>
      </c>
      <c r="W2065" s="48">
        <f t="shared" si="423"/>
        <v>187785</v>
      </c>
      <c r="X2065" s="48">
        <f t="shared" si="424"/>
        <v>2632.5</v>
      </c>
      <c r="Y2065" s="48">
        <f t="shared" si="425"/>
        <v>5391.067</v>
      </c>
      <c r="Z2065" s="48">
        <f t="shared" si="426"/>
        <v>539.10670000000005</v>
      </c>
      <c r="AA2065" s="48">
        <f t="shared" si="427"/>
        <v>5450.3687369999998</v>
      </c>
      <c r="AB2065" s="42">
        <f t="shared" si="428"/>
        <v>550487.24243700004</v>
      </c>
    </row>
    <row r="2066" spans="1:28" x14ac:dyDescent="0.25">
      <c r="A2066" s="41">
        <v>45447</v>
      </c>
      <c r="B2066" s="44" t="str">
        <f t="shared" si="417"/>
        <v>Jun</v>
      </c>
      <c r="C2066" s="16" t="s">
        <v>3</v>
      </c>
      <c r="D2066" s="16"/>
      <c r="E2066" s="16" t="s">
        <v>61</v>
      </c>
      <c r="F2066" s="16" t="s">
        <v>217</v>
      </c>
      <c r="G2066" s="20" t="str">
        <f>IFERROR(VLOOKUP(F2066,Sheet2!A:F,2,0),"")</f>
        <v>Dollar Rum</v>
      </c>
      <c r="H2066" s="44">
        <f>IFERROR(VLOOKUP(F2066,Sheet2!A:G,7,0),"")</f>
        <v>65</v>
      </c>
      <c r="I2066" s="56">
        <f t="shared" si="429"/>
        <v>1755</v>
      </c>
      <c r="J2066" s="17">
        <v>436</v>
      </c>
      <c r="K2066" s="21">
        <v>295</v>
      </c>
      <c r="L2066" s="21">
        <v>2</v>
      </c>
      <c r="M2066" s="21">
        <v>3</v>
      </c>
      <c r="N2066" s="19">
        <f t="shared" si="418"/>
        <v>300</v>
      </c>
      <c r="O2066" s="20">
        <v>1</v>
      </c>
      <c r="P2066" s="20">
        <f>IFERROR(VLOOKUP(F2066,Sheet2!$A:$F,4,0),"")</f>
        <v>1161.27</v>
      </c>
      <c r="Q2066" s="20">
        <f>IFERROR(VLOOKUP(F2066,Sheet2!$A:$F,5,0),"")</f>
        <v>1190.1300000000001</v>
      </c>
      <c r="R2066" s="20">
        <f>IFERROR(VLOOKUP(F2066,Sheet2!$A:$F,6,0),"")</f>
        <v>1272.08</v>
      </c>
      <c r="S2066" s="48">
        <f t="shared" si="419"/>
        <v>342574.65</v>
      </c>
      <c r="T2066" s="48">
        <f t="shared" si="420"/>
        <v>2380.2600000000002</v>
      </c>
      <c r="U2066" s="48">
        <f t="shared" si="421"/>
        <v>3816.24</v>
      </c>
      <c r="V2066" s="48">
        <f t="shared" si="422"/>
        <v>348771.15</v>
      </c>
      <c r="W2066" s="48">
        <f t="shared" si="423"/>
        <v>187785</v>
      </c>
      <c r="X2066" s="48">
        <f t="shared" si="424"/>
        <v>2632.5</v>
      </c>
      <c r="Y2066" s="48">
        <f t="shared" si="425"/>
        <v>5391.8865000000005</v>
      </c>
      <c r="Z2066" s="48">
        <f t="shared" si="426"/>
        <v>539.18865000000005</v>
      </c>
      <c r="AA2066" s="48">
        <f t="shared" si="427"/>
        <v>5451.1972515000007</v>
      </c>
      <c r="AB2066" s="42">
        <f t="shared" si="428"/>
        <v>550570.92240150005</v>
      </c>
    </row>
    <row r="2067" spans="1:28" x14ac:dyDescent="0.25">
      <c r="A2067" s="41">
        <v>45447</v>
      </c>
      <c r="B2067" s="44" t="str">
        <f t="shared" si="417"/>
        <v>Jun</v>
      </c>
      <c r="C2067" s="16" t="s">
        <v>3</v>
      </c>
      <c r="D2067" s="16"/>
      <c r="E2067" s="16" t="s">
        <v>61</v>
      </c>
      <c r="F2067" s="16" t="s">
        <v>217</v>
      </c>
      <c r="G2067" s="20" t="str">
        <f>IFERROR(VLOOKUP(F2067,Sheet2!A:F,2,0),"")</f>
        <v>Dollar Rum</v>
      </c>
      <c r="H2067" s="44">
        <f>IFERROR(VLOOKUP(F2067,Sheet2!A:G,7,0),"")</f>
        <v>65</v>
      </c>
      <c r="I2067" s="56">
        <f t="shared" si="429"/>
        <v>1755</v>
      </c>
      <c r="J2067" s="17">
        <v>437</v>
      </c>
      <c r="K2067" s="21">
        <v>295</v>
      </c>
      <c r="L2067" s="21">
        <v>3</v>
      </c>
      <c r="M2067" s="21">
        <v>2</v>
      </c>
      <c r="N2067" s="19">
        <f t="shared" si="418"/>
        <v>300</v>
      </c>
      <c r="O2067" s="20">
        <v>1</v>
      </c>
      <c r="P2067" s="20">
        <f>IFERROR(VLOOKUP(F2067,Sheet2!$A:$F,4,0),"")</f>
        <v>1161.27</v>
      </c>
      <c r="Q2067" s="20">
        <f>IFERROR(VLOOKUP(F2067,Sheet2!$A:$F,5,0),"")</f>
        <v>1190.1300000000001</v>
      </c>
      <c r="R2067" s="20">
        <f>IFERROR(VLOOKUP(F2067,Sheet2!$A:$F,6,0),"")</f>
        <v>1272.08</v>
      </c>
      <c r="S2067" s="48">
        <f t="shared" si="419"/>
        <v>342574.65</v>
      </c>
      <c r="T2067" s="48">
        <f t="shared" si="420"/>
        <v>3570.3900000000003</v>
      </c>
      <c r="U2067" s="48">
        <f t="shared" si="421"/>
        <v>2544.16</v>
      </c>
      <c r="V2067" s="48">
        <f t="shared" si="422"/>
        <v>348689.2</v>
      </c>
      <c r="W2067" s="48">
        <f t="shared" si="423"/>
        <v>187785</v>
      </c>
      <c r="X2067" s="48">
        <f t="shared" si="424"/>
        <v>2632.5</v>
      </c>
      <c r="Y2067" s="48">
        <f t="shared" si="425"/>
        <v>5391.067</v>
      </c>
      <c r="Z2067" s="48">
        <f t="shared" si="426"/>
        <v>539.10670000000005</v>
      </c>
      <c r="AA2067" s="48">
        <f t="shared" si="427"/>
        <v>5450.3687369999998</v>
      </c>
      <c r="AB2067" s="42">
        <f t="shared" si="428"/>
        <v>550487.24243700004</v>
      </c>
    </row>
    <row r="2068" spans="1:28" x14ac:dyDescent="0.25">
      <c r="A2068" s="41">
        <v>45447</v>
      </c>
      <c r="B2068" s="44" t="str">
        <f t="shared" si="417"/>
        <v>Jun</v>
      </c>
      <c r="C2068" s="16" t="s">
        <v>3</v>
      </c>
      <c r="D2068" s="16"/>
      <c r="E2068" s="16" t="s">
        <v>61</v>
      </c>
      <c r="F2068" s="16" t="s">
        <v>217</v>
      </c>
      <c r="G2068" s="20" t="str">
        <f>IFERROR(VLOOKUP(F2068,Sheet2!A:F,2,0),"")</f>
        <v>Dollar Rum</v>
      </c>
      <c r="H2068" s="44">
        <f>IFERROR(VLOOKUP(F2068,Sheet2!A:G,7,0),"")</f>
        <v>65</v>
      </c>
      <c r="I2068" s="56">
        <f t="shared" si="429"/>
        <v>1755</v>
      </c>
      <c r="J2068" s="17">
        <v>438</v>
      </c>
      <c r="K2068" s="21">
        <v>295</v>
      </c>
      <c r="L2068" s="21">
        <v>2</v>
      </c>
      <c r="M2068" s="21">
        <v>3</v>
      </c>
      <c r="N2068" s="19">
        <f t="shared" si="418"/>
        <v>300</v>
      </c>
      <c r="O2068" s="20">
        <v>1</v>
      </c>
      <c r="P2068" s="20">
        <f>IFERROR(VLOOKUP(F2068,Sheet2!$A:$F,4,0),"")</f>
        <v>1161.27</v>
      </c>
      <c r="Q2068" s="20">
        <f>IFERROR(VLOOKUP(F2068,Sheet2!$A:$F,5,0),"")</f>
        <v>1190.1300000000001</v>
      </c>
      <c r="R2068" s="20">
        <f>IFERROR(VLOOKUP(F2068,Sheet2!$A:$F,6,0),"")</f>
        <v>1272.08</v>
      </c>
      <c r="S2068" s="48">
        <f t="shared" si="419"/>
        <v>342574.65</v>
      </c>
      <c r="T2068" s="48">
        <f t="shared" si="420"/>
        <v>2380.2600000000002</v>
      </c>
      <c r="U2068" s="48">
        <f t="shared" si="421"/>
        <v>3816.24</v>
      </c>
      <c r="V2068" s="48">
        <f t="shared" si="422"/>
        <v>348771.15</v>
      </c>
      <c r="W2068" s="48">
        <f t="shared" si="423"/>
        <v>187785</v>
      </c>
      <c r="X2068" s="48">
        <f t="shared" si="424"/>
        <v>2632.5</v>
      </c>
      <c r="Y2068" s="48">
        <f t="shared" si="425"/>
        <v>5391.8865000000005</v>
      </c>
      <c r="Z2068" s="48">
        <f t="shared" si="426"/>
        <v>539.18865000000005</v>
      </c>
      <c r="AA2068" s="48">
        <f t="shared" si="427"/>
        <v>5451.1972515000007</v>
      </c>
      <c r="AB2068" s="42">
        <f t="shared" si="428"/>
        <v>550570.92240150005</v>
      </c>
    </row>
    <row r="2069" spans="1:28" x14ac:dyDescent="0.25">
      <c r="A2069" s="41">
        <v>45447</v>
      </c>
      <c r="B2069" s="44" t="str">
        <f t="shared" si="417"/>
        <v>Jun</v>
      </c>
      <c r="C2069" s="16" t="s">
        <v>44</v>
      </c>
      <c r="D2069" s="16"/>
      <c r="E2069" s="16" t="s">
        <v>52</v>
      </c>
      <c r="F2069" s="16" t="s">
        <v>223</v>
      </c>
      <c r="G2069" s="20" t="str">
        <f>IFERROR(VLOOKUP(F2069,Sheet2!A:F,2,0),"")</f>
        <v>Jalwa Mota Santra</v>
      </c>
      <c r="H2069" s="44">
        <f>IFERROR(VLOOKUP(F2069,Sheet2!A:G,7,0),"")</f>
        <v>50</v>
      </c>
      <c r="I2069" s="56">
        <f t="shared" si="429"/>
        <v>1350</v>
      </c>
      <c r="J2069" s="17">
        <v>309</v>
      </c>
      <c r="K2069" s="21">
        <v>100</v>
      </c>
      <c r="L2069" s="21">
        <v>100</v>
      </c>
      <c r="M2069" s="21">
        <v>100</v>
      </c>
      <c r="N2069" s="19">
        <f t="shared" si="418"/>
        <v>300</v>
      </c>
      <c r="O2069" s="20">
        <v>1</v>
      </c>
      <c r="P2069" s="20">
        <f>IFERROR(VLOOKUP(F2069,Sheet2!$A:$F,4,0),"")</f>
        <v>919.43</v>
      </c>
      <c r="Q2069" s="20">
        <f>IFERROR(VLOOKUP(F2069,Sheet2!$A:$F,5,0),"")</f>
        <v>948.3</v>
      </c>
      <c r="R2069" s="20">
        <f>IFERROR(VLOOKUP(F2069,Sheet2!$A:$F,6,0),"")</f>
        <v>1030.25</v>
      </c>
      <c r="S2069" s="48">
        <f t="shared" si="419"/>
        <v>91943</v>
      </c>
      <c r="T2069" s="48">
        <f t="shared" si="420"/>
        <v>94830</v>
      </c>
      <c r="U2069" s="48">
        <f t="shared" si="421"/>
        <v>103025</v>
      </c>
      <c r="V2069" s="48">
        <f t="shared" si="422"/>
        <v>289798</v>
      </c>
      <c r="W2069" s="48">
        <f t="shared" si="423"/>
        <v>144450</v>
      </c>
      <c r="X2069" s="48">
        <f t="shared" si="424"/>
        <v>2025</v>
      </c>
      <c r="Y2069" s="48">
        <f t="shared" si="425"/>
        <v>4362.7300000000005</v>
      </c>
      <c r="Z2069" s="48">
        <f t="shared" si="426"/>
        <v>436.27300000000008</v>
      </c>
      <c r="AA2069" s="48">
        <f t="shared" si="427"/>
        <v>4410.7200299999995</v>
      </c>
      <c r="AB2069" s="42">
        <f t="shared" si="428"/>
        <v>445482.72302999999</v>
      </c>
    </row>
    <row r="2070" spans="1:28" x14ac:dyDescent="0.25">
      <c r="A2070" s="41">
        <v>45447</v>
      </c>
      <c r="B2070" s="44" t="str">
        <f t="shared" si="417"/>
        <v>Jun</v>
      </c>
      <c r="C2070" s="16" t="s">
        <v>53</v>
      </c>
      <c r="D2070" s="16"/>
      <c r="E2070" s="16" t="s">
        <v>135</v>
      </c>
      <c r="F2070" s="16" t="s">
        <v>219</v>
      </c>
      <c r="G2070" s="20" t="str">
        <f>IFERROR(VLOOKUP(F2070,Sheet2!A:F,2,0),"")</f>
        <v>Club Whiskey</v>
      </c>
      <c r="H2070" s="44">
        <f>IFERROR(VLOOKUP(F2070,Sheet2!A:G,7,0),"")</f>
        <v>65</v>
      </c>
      <c r="I2070" s="56">
        <f t="shared" si="429"/>
        <v>1755</v>
      </c>
      <c r="J2070" s="17">
        <v>212</v>
      </c>
      <c r="K2070" s="21">
        <v>150</v>
      </c>
      <c r="L2070" s="21">
        <v>50</v>
      </c>
      <c r="M2070" s="21">
        <v>100</v>
      </c>
      <c r="N2070" s="19">
        <f t="shared" si="418"/>
        <v>300</v>
      </c>
      <c r="O2070" s="20">
        <v>1</v>
      </c>
      <c r="P2070" s="20">
        <f>IFERROR(VLOOKUP(F2070,Sheet2!$A:$F,4,0),"")</f>
        <v>1160.02</v>
      </c>
      <c r="Q2070" s="20">
        <f>IFERROR(VLOOKUP(F2070,Sheet2!$A:$F,5,0),"")</f>
        <v>1188.9000000000001</v>
      </c>
      <c r="R2070" s="20">
        <f>IFERROR(VLOOKUP(F2070,Sheet2!$A:$F,6,0),"")</f>
        <v>1270.83</v>
      </c>
      <c r="S2070" s="48">
        <f t="shared" si="419"/>
        <v>174003</v>
      </c>
      <c r="T2070" s="48">
        <f t="shared" si="420"/>
        <v>59445.000000000007</v>
      </c>
      <c r="U2070" s="48">
        <f t="shared" si="421"/>
        <v>127083</v>
      </c>
      <c r="V2070" s="48">
        <f t="shared" si="422"/>
        <v>360531</v>
      </c>
      <c r="W2070" s="48">
        <f t="shared" si="423"/>
        <v>187785</v>
      </c>
      <c r="X2070" s="48">
        <f t="shared" si="424"/>
        <v>2632.5</v>
      </c>
      <c r="Y2070" s="48">
        <f t="shared" si="425"/>
        <v>5509.4849999999997</v>
      </c>
      <c r="Z2070" s="48">
        <f t="shared" si="426"/>
        <v>550.94849999999997</v>
      </c>
      <c r="AA2070" s="48">
        <f t="shared" si="427"/>
        <v>5570.0893350000006</v>
      </c>
      <c r="AB2070" s="42">
        <f t="shared" si="428"/>
        <v>562579.02283500007</v>
      </c>
    </row>
    <row r="2071" spans="1:28" x14ac:dyDescent="0.25">
      <c r="A2071" s="41">
        <v>45447</v>
      </c>
      <c r="B2071" s="44" t="str">
        <f t="shared" si="417"/>
        <v>Jun</v>
      </c>
      <c r="C2071" s="16" t="s">
        <v>26</v>
      </c>
      <c r="D2071" s="16"/>
      <c r="E2071" s="16" t="s">
        <v>131</v>
      </c>
      <c r="F2071" s="16" t="s">
        <v>213</v>
      </c>
      <c r="G2071" s="20" t="str">
        <f>IFERROR(VLOOKUP(F2071,Sheet2!A:F,2,0),"")</f>
        <v>Malwa</v>
      </c>
      <c r="H2071" s="44">
        <f>IFERROR(VLOOKUP(F2071,Sheet2!A:G,7,0),"")</f>
        <v>50</v>
      </c>
      <c r="I2071" s="56">
        <f t="shared" si="429"/>
        <v>3600</v>
      </c>
      <c r="J2071" s="17">
        <v>219</v>
      </c>
      <c r="K2071" s="21">
        <v>800</v>
      </c>
      <c r="L2071" s="21">
        <v>0</v>
      </c>
      <c r="M2071" s="21">
        <v>0</v>
      </c>
      <c r="N2071" s="19">
        <f t="shared" si="418"/>
        <v>800</v>
      </c>
      <c r="O2071" s="20">
        <v>1</v>
      </c>
      <c r="P2071" s="20">
        <f>IFERROR(VLOOKUP(F2071,Sheet2!$A:$F,4,0),"")</f>
        <v>919.43</v>
      </c>
      <c r="Q2071" s="20">
        <f>IFERROR(VLOOKUP(F2071,Sheet2!$A:$F,5,0),"")</f>
        <v>948.3</v>
      </c>
      <c r="R2071" s="20">
        <f>IFERROR(VLOOKUP(F2071,Sheet2!$A:$F,6,0),"")</f>
        <v>1030.25</v>
      </c>
      <c r="S2071" s="48">
        <f t="shared" si="419"/>
        <v>735544</v>
      </c>
      <c r="T2071" s="48">
        <f t="shared" si="420"/>
        <v>0</v>
      </c>
      <c r="U2071" s="48">
        <f t="shared" si="421"/>
        <v>0</v>
      </c>
      <c r="V2071" s="48">
        <f t="shared" si="422"/>
        <v>735544</v>
      </c>
      <c r="W2071" s="48">
        <f t="shared" si="423"/>
        <v>385200</v>
      </c>
      <c r="X2071" s="48">
        <f t="shared" si="424"/>
        <v>5400</v>
      </c>
      <c r="Y2071" s="48">
        <f t="shared" si="425"/>
        <v>11261.44</v>
      </c>
      <c r="Z2071" s="48">
        <f t="shared" si="426"/>
        <v>1126.144</v>
      </c>
      <c r="AA2071" s="48">
        <f t="shared" si="427"/>
        <v>11385.315840000001</v>
      </c>
      <c r="AB2071" s="42">
        <f t="shared" si="428"/>
        <v>1149916.8998400001</v>
      </c>
    </row>
    <row r="2072" spans="1:28" x14ac:dyDescent="0.25">
      <c r="A2072" s="41">
        <v>45447</v>
      </c>
      <c r="B2072" s="44" t="str">
        <f t="shared" si="417"/>
        <v>Jun</v>
      </c>
      <c r="C2072" s="16" t="s">
        <v>26</v>
      </c>
      <c r="D2072" s="16"/>
      <c r="E2072" s="16" t="s">
        <v>131</v>
      </c>
      <c r="F2072" s="16" t="s">
        <v>213</v>
      </c>
      <c r="G2072" s="20" t="str">
        <f>IFERROR(VLOOKUP(F2072,Sheet2!A:F,2,0),"")</f>
        <v>Malwa</v>
      </c>
      <c r="H2072" s="44">
        <f>IFERROR(VLOOKUP(F2072,Sheet2!A:G,7,0),"")</f>
        <v>50</v>
      </c>
      <c r="I2072" s="56">
        <f t="shared" si="429"/>
        <v>2700</v>
      </c>
      <c r="J2072" s="17">
        <v>220</v>
      </c>
      <c r="K2072" s="21">
        <v>0</v>
      </c>
      <c r="L2072" s="21">
        <v>200</v>
      </c>
      <c r="M2072" s="21">
        <v>400</v>
      </c>
      <c r="N2072" s="19">
        <f t="shared" si="418"/>
        <v>600</v>
      </c>
      <c r="O2072" s="20">
        <v>1</v>
      </c>
      <c r="P2072" s="20">
        <f>IFERROR(VLOOKUP(F2072,Sheet2!$A:$F,4,0),"")</f>
        <v>919.43</v>
      </c>
      <c r="Q2072" s="20">
        <f>IFERROR(VLOOKUP(F2072,Sheet2!$A:$F,5,0),"")</f>
        <v>948.3</v>
      </c>
      <c r="R2072" s="20">
        <f>IFERROR(VLOOKUP(F2072,Sheet2!$A:$F,6,0),"")</f>
        <v>1030.25</v>
      </c>
      <c r="S2072" s="48">
        <f t="shared" si="419"/>
        <v>0</v>
      </c>
      <c r="T2072" s="48">
        <f t="shared" si="420"/>
        <v>189660</v>
      </c>
      <c r="U2072" s="48">
        <f t="shared" si="421"/>
        <v>412100</v>
      </c>
      <c r="V2072" s="48">
        <f t="shared" si="422"/>
        <v>601760</v>
      </c>
      <c r="W2072" s="48">
        <f t="shared" si="423"/>
        <v>288900</v>
      </c>
      <c r="X2072" s="48">
        <f t="shared" si="424"/>
        <v>4050</v>
      </c>
      <c r="Y2072" s="48">
        <f t="shared" si="425"/>
        <v>8947.1</v>
      </c>
      <c r="Z2072" s="48">
        <f t="shared" si="426"/>
        <v>894.71</v>
      </c>
      <c r="AA2072" s="48">
        <f t="shared" si="427"/>
        <v>9045.5180999999993</v>
      </c>
      <c r="AB2072" s="42">
        <f t="shared" si="428"/>
        <v>913597.32809999993</v>
      </c>
    </row>
    <row r="2073" spans="1:28" x14ac:dyDescent="0.25">
      <c r="A2073" s="41">
        <v>45447</v>
      </c>
      <c r="B2073" s="44" t="str">
        <f t="shared" si="417"/>
        <v>Jun</v>
      </c>
      <c r="C2073" s="16" t="s">
        <v>26</v>
      </c>
      <c r="D2073" s="16"/>
      <c r="E2073" s="16" t="s">
        <v>94</v>
      </c>
      <c r="F2073" s="16" t="s">
        <v>219</v>
      </c>
      <c r="G2073" s="20" t="str">
        <f>IFERROR(VLOOKUP(F2073,Sheet2!A:F,2,0),"")</f>
        <v>Club Whiskey</v>
      </c>
      <c r="H2073" s="44">
        <f>IFERROR(VLOOKUP(F2073,Sheet2!A:G,7,0),"")</f>
        <v>65</v>
      </c>
      <c r="I2073" s="56">
        <f t="shared" si="429"/>
        <v>585</v>
      </c>
      <c r="J2073" s="17">
        <v>221</v>
      </c>
      <c r="K2073" s="21">
        <v>50</v>
      </c>
      <c r="L2073" s="21">
        <v>30</v>
      </c>
      <c r="M2073" s="21">
        <v>20</v>
      </c>
      <c r="N2073" s="19">
        <f t="shared" si="418"/>
        <v>100</v>
      </c>
      <c r="O2073" s="20">
        <v>1</v>
      </c>
      <c r="P2073" s="20">
        <f>IFERROR(VLOOKUP(F2073,Sheet2!$A:$F,4,0),"")</f>
        <v>1160.02</v>
      </c>
      <c r="Q2073" s="20">
        <f>IFERROR(VLOOKUP(F2073,Sheet2!$A:$F,5,0),"")</f>
        <v>1188.9000000000001</v>
      </c>
      <c r="R2073" s="20">
        <f>IFERROR(VLOOKUP(F2073,Sheet2!$A:$F,6,0),"")</f>
        <v>1270.83</v>
      </c>
      <c r="S2073" s="48">
        <f t="shared" si="419"/>
        <v>58001</v>
      </c>
      <c r="T2073" s="48">
        <f t="shared" si="420"/>
        <v>35667</v>
      </c>
      <c r="U2073" s="48">
        <f t="shared" si="421"/>
        <v>25416.6</v>
      </c>
      <c r="V2073" s="48">
        <f t="shared" si="422"/>
        <v>119084.6</v>
      </c>
      <c r="W2073" s="48">
        <f t="shared" si="423"/>
        <v>62595</v>
      </c>
      <c r="X2073" s="48">
        <f t="shared" si="424"/>
        <v>877.5</v>
      </c>
      <c r="Y2073" s="48">
        <f t="shared" si="425"/>
        <v>1825.5710000000001</v>
      </c>
      <c r="Z2073" s="48">
        <f t="shared" si="426"/>
        <v>182.55710000000002</v>
      </c>
      <c r="AA2073" s="48">
        <f t="shared" si="427"/>
        <v>1845.6522810000001</v>
      </c>
      <c r="AB2073" s="42">
        <f t="shared" si="428"/>
        <v>186410.880381</v>
      </c>
    </row>
    <row r="2074" spans="1:28" x14ac:dyDescent="0.25">
      <c r="A2074" s="41">
        <v>45447</v>
      </c>
      <c r="B2074" s="44" t="str">
        <f t="shared" si="417"/>
        <v>Jun</v>
      </c>
      <c r="C2074" s="16" t="s">
        <v>26</v>
      </c>
      <c r="D2074" s="16"/>
      <c r="E2074" s="16" t="s">
        <v>94</v>
      </c>
      <c r="F2074" s="16" t="s">
        <v>213</v>
      </c>
      <c r="G2074" s="20" t="str">
        <f>IFERROR(VLOOKUP(F2074,Sheet2!A:F,2,0),"")</f>
        <v>Malwa</v>
      </c>
      <c r="H2074" s="44">
        <f>IFERROR(VLOOKUP(F2074,Sheet2!A:G,7,0),"")</f>
        <v>50</v>
      </c>
      <c r="I2074" s="56">
        <f t="shared" si="429"/>
        <v>2250</v>
      </c>
      <c r="J2074" s="17">
        <v>222</v>
      </c>
      <c r="K2074" s="21">
        <v>0</v>
      </c>
      <c r="L2074" s="21">
        <v>0</v>
      </c>
      <c r="M2074" s="21">
        <v>500</v>
      </c>
      <c r="N2074" s="19">
        <f t="shared" si="418"/>
        <v>500</v>
      </c>
      <c r="O2074" s="20">
        <v>1</v>
      </c>
      <c r="P2074" s="20">
        <f>IFERROR(VLOOKUP(F2074,Sheet2!$A:$F,4,0),"")</f>
        <v>919.43</v>
      </c>
      <c r="Q2074" s="20">
        <f>IFERROR(VLOOKUP(F2074,Sheet2!$A:$F,5,0),"")</f>
        <v>948.3</v>
      </c>
      <c r="R2074" s="20">
        <f>IFERROR(VLOOKUP(F2074,Sheet2!$A:$F,6,0),"")</f>
        <v>1030.25</v>
      </c>
      <c r="S2074" s="48">
        <f t="shared" si="419"/>
        <v>0</v>
      </c>
      <c r="T2074" s="48">
        <f t="shared" si="420"/>
        <v>0</v>
      </c>
      <c r="U2074" s="48">
        <f t="shared" si="421"/>
        <v>515125</v>
      </c>
      <c r="V2074" s="48">
        <f t="shared" si="422"/>
        <v>515125</v>
      </c>
      <c r="W2074" s="48">
        <f t="shared" si="423"/>
        <v>240750</v>
      </c>
      <c r="X2074" s="48">
        <f t="shared" si="424"/>
        <v>3375</v>
      </c>
      <c r="Y2074" s="48">
        <f t="shared" si="425"/>
        <v>7592.5</v>
      </c>
      <c r="Z2074" s="48">
        <f t="shared" si="426"/>
        <v>759.25</v>
      </c>
      <c r="AA2074" s="48">
        <f t="shared" si="427"/>
        <v>7676.0174999999999</v>
      </c>
      <c r="AB2074" s="42">
        <f t="shared" si="428"/>
        <v>775277.76749999996</v>
      </c>
    </row>
    <row r="2075" spans="1:28" x14ac:dyDescent="0.25">
      <c r="A2075" s="41">
        <v>45447</v>
      </c>
      <c r="B2075" s="44" t="str">
        <f t="shared" si="417"/>
        <v>Jun</v>
      </c>
      <c r="C2075" s="16" t="s">
        <v>26</v>
      </c>
      <c r="D2075" s="16"/>
      <c r="E2075" s="16" t="s">
        <v>94</v>
      </c>
      <c r="F2075" s="16" t="s">
        <v>216</v>
      </c>
      <c r="G2075" s="20" t="str">
        <f>IFERROR(VLOOKUP(F2075,Sheet2!A:F,2,0),"")</f>
        <v>Jugni Saunfi</v>
      </c>
      <c r="H2075" s="44">
        <f>IFERROR(VLOOKUP(F2075,Sheet2!A:G,7,0),"")</f>
        <v>50</v>
      </c>
      <c r="I2075" s="56">
        <f t="shared" si="429"/>
        <v>900</v>
      </c>
      <c r="J2075" s="17">
        <v>222</v>
      </c>
      <c r="K2075" s="21">
        <v>0</v>
      </c>
      <c r="L2075" s="21">
        <v>0</v>
      </c>
      <c r="M2075" s="21">
        <v>200</v>
      </c>
      <c r="N2075" s="19">
        <f t="shared" si="418"/>
        <v>200</v>
      </c>
      <c r="O2075" s="20">
        <v>1</v>
      </c>
      <c r="P2075" s="20">
        <f>IFERROR(VLOOKUP(F2075,Sheet2!$A:$F,4,0),"")</f>
        <v>919.43</v>
      </c>
      <c r="Q2075" s="20">
        <f>IFERROR(VLOOKUP(F2075,Sheet2!$A:$F,5,0),"")</f>
        <v>948.3</v>
      </c>
      <c r="R2075" s="20">
        <f>IFERROR(VLOOKUP(F2075,Sheet2!$A:$F,6,0),"")</f>
        <v>1030.25</v>
      </c>
      <c r="S2075" s="48">
        <f t="shared" si="419"/>
        <v>0</v>
      </c>
      <c r="T2075" s="48">
        <f t="shared" si="420"/>
        <v>0</v>
      </c>
      <c r="U2075" s="48">
        <f t="shared" si="421"/>
        <v>206050</v>
      </c>
      <c r="V2075" s="48">
        <f t="shared" si="422"/>
        <v>206050</v>
      </c>
      <c r="W2075" s="48">
        <f t="shared" si="423"/>
        <v>96300</v>
      </c>
      <c r="X2075" s="48">
        <f t="shared" si="424"/>
        <v>1350</v>
      </c>
      <c r="Y2075" s="48">
        <f t="shared" si="425"/>
        <v>3037</v>
      </c>
      <c r="Z2075" s="48">
        <f t="shared" si="426"/>
        <v>303.7</v>
      </c>
      <c r="AA2075" s="48">
        <f t="shared" si="427"/>
        <v>3070.4070000000002</v>
      </c>
      <c r="AB2075" s="42">
        <f t="shared" si="428"/>
        <v>310111.10700000002</v>
      </c>
    </row>
    <row r="2076" spans="1:28" x14ac:dyDescent="0.25">
      <c r="A2076" s="41">
        <v>45447</v>
      </c>
      <c r="B2076" s="44" t="str">
        <f t="shared" si="417"/>
        <v>Jun</v>
      </c>
      <c r="C2076" s="16" t="s">
        <v>26</v>
      </c>
      <c r="D2076" s="16"/>
      <c r="E2076" s="16" t="s">
        <v>94</v>
      </c>
      <c r="F2076" s="16" t="s">
        <v>213</v>
      </c>
      <c r="G2076" s="20" t="str">
        <f>IFERROR(VLOOKUP(F2076,Sheet2!A:F,2,0),"")</f>
        <v>Malwa</v>
      </c>
      <c r="H2076" s="44">
        <f>IFERROR(VLOOKUP(F2076,Sheet2!A:G,7,0),"")</f>
        <v>50</v>
      </c>
      <c r="I2076" s="56">
        <f t="shared" si="429"/>
        <v>2700</v>
      </c>
      <c r="J2076" s="17">
        <v>223</v>
      </c>
      <c r="K2076" s="21">
        <v>0</v>
      </c>
      <c r="L2076" s="21">
        <v>600</v>
      </c>
      <c r="M2076" s="21">
        <v>0</v>
      </c>
      <c r="N2076" s="19">
        <f t="shared" si="418"/>
        <v>600</v>
      </c>
      <c r="O2076" s="20">
        <v>1</v>
      </c>
      <c r="P2076" s="20">
        <f>IFERROR(VLOOKUP(F2076,Sheet2!$A:$F,4,0),"")</f>
        <v>919.43</v>
      </c>
      <c r="Q2076" s="20">
        <f>IFERROR(VLOOKUP(F2076,Sheet2!$A:$F,5,0),"")</f>
        <v>948.3</v>
      </c>
      <c r="R2076" s="20">
        <f>IFERROR(VLOOKUP(F2076,Sheet2!$A:$F,6,0),"")</f>
        <v>1030.25</v>
      </c>
      <c r="S2076" s="48">
        <f t="shared" si="419"/>
        <v>0</v>
      </c>
      <c r="T2076" s="48">
        <f t="shared" si="420"/>
        <v>568980</v>
      </c>
      <c r="U2076" s="48">
        <f t="shared" si="421"/>
        <v>0</v>
      </c>
      <c r="V2076" s="48">
        <f t="shared" si="422"/>
        <v>568980</v>
      </c>
      <c r="W2076" s="48">
        <f t="shared" si="423"/>
        <v>288900</v>
      </c>
      <c r="X2076" s="48">
        <f t="shared" si="424"/>
        <v>4050</v>
      </c>
      <c r="Y2076" s="48">
        <f t="shared" si="425"/>
        <v>8619.2999999999993</v>
      </c>
      <c r="Z2076" s="48">
        <f t="shared" si="426"/>
        <v>861.93</v>
      </c>
      <c r="AA2076" s="48">
        <f t="shared" si="427"/>
        <v>8714.1123000000007</v>
      </c>
      <c r="AB2076" s="42">
        <f t="shared" si="428"/>
        <v>880125.34230000013</v>
      </c>
    </row>
    <row r="2077" spans="1:28" x14ac:dyDescent="0.25">
      <c r="A2077" s="41">
        <v>45447</v>
      </c>
      <c r="B2077" s="44" t="str">
        <f t="shared" si="417"/>
        <v>Jun</v>
      </c>
      <c r="C2077" s="16" t="s">
        <v>53</v>
      </c>
      <c r="D2077" s="16"/>
      <c r="E2077" s="16" t="s">
        <v>93</v>
      </c>
      <c r="F2077" s="16" t="s">
        <v>219</v>
      </c>
      <c r="G2077" s="20" t="str">
        <f>IFERROR(VLOOKUP(F2077,Sheet2!A:F,2,0),"")</f>
        <v>Club Whiskey</v>
      </c>
      <c r="H2077" s="44">
        <f>IFERROR(VLOOKUP(F2077,Sheet2!A:G,7,0),"")</f>
        <v>65</v>
      </c>
      <c r="I2077" s="56">
        <f t="shared" si="429"/>
        <v>5499</v>
      </c>
      <c r="J2077" s="17">
        <v>213</v>
      </c>
      <c r="K2077" s="21">
        <v>640</v>
      </c>
      <c r="L2077" s="21">
        <v>150</v>
      </c>
      <c r="M2077" s="21">
        <v>150</v>
      </c>
      <c r="N2077" s="19">
        <f t="shared" si="418"/>
        <v>940</v>
      </c>
      <c r="O2077" s="20">
        <v>1</v>
      </c>
      <c r="P2077" s="20">
        <f>IFERROR(VLOOKUP(F2077,Sheet2!$A:$F,4,0),"")</f>
        <v>1160.02</v>
      </c>
      <c r="Q2077" s="20">
        <f>IFERROR(VLOOKUP(F2077,Sheet2!$A:$F,5,0),"")</f>
        <v>1188.9000000000001</v>
      </c>
      <c r="R2077" s="20">
        <f>IFERROR(VLOOKUP(F2077,Sheet2!$A:$F,6,0),"")</f>
        <v>1270.83</v>
      </c>
      <c r="S2077" s="48">
        <f t="shared" si="419"/>
        <v>742412.80000000005</v>
      </c>
      <c r="T2077" s="48">
        <f t="shared" si="420"/>
        <v>178335</v>
      </c>
      <c r="U2077" s="48">
        <f t="shared" si="421"/>
        <v>190624.5</v>
      </c>
      <c r="V2077" s="48">
        <f t="shared" si="422"/>
        <v>1111372.3</v>
      </c>
      <c r="W2077" s="48">
        <f t="shared" si="423"/>
        <v>588393</v>
      </c>
      <c r="X2077" s="48">
        <f t="shared" si="424"/>
        <v>8248.5</v>
      </c>
      <c r="Y2077" s="48">
        <f t="shared" si="425"/>
        <v>17080.137999999999</v>
      </c>
      <c r="Z2077" s="48">
        <f t="shared" si="426"/>
        <v>1708.0137999999999</v>
      </c>
      <c r="AA2077" s="48">
        <f t="shared" si="427"/>
        <v>17268.019518000001</v>
      </c>
      <c r="AB2077" s="42">
        <f t="shared" si="428"/>
        <v>1744069.9713180002</v>
      </c>
    </row>
    <row r="2078" spans="1:28" x14ac:dyDescent="0.25">
      <c r="A2078" s="41">
        <v>45447</v>
      </c>
      <c r="B2078" s="44" t="str">
        <f t="shared" si="417"/>
        <v>Jun</v>
      </c>
      <c r="C2078" s="16" t="s">
        <v>53</v>
      </c>
      <c r="D2078" s="16"/>
      <c r="E2078" s="16" t="s">
        <v>55</v>
      </c>
      <c r="F2078" s="16" t="s">
        <v>219</v>
      </c>
      <c r="G2078" s="20" t="str">
        <f>IFERROR(VLOOKUP(F2078,Sheet2!A:F,2,0),"")</f>
        <v>Club Whiskey</v>
      </c>
      <c r="H2078" s="44">
        <f>IFERROR(VLOOKUP(F2078,Sheet2!A:G,7,0),"")</f>
        <v>65</v>
      </c>
      <c r="I2078" s="56">
        <f t="shared" si="429"/>
        <v>5335.2</v>
      </c>
      <c r="J2078" s="17">
        <v>214</v>
      </c>
      <c r="K2078" s="21">
        <v>450</v>
      </c>
      <c r="L2078" s="21">
        <v>275</v>
      </c>
      <c r="M2078" s="21">
        <v>187</v>
      </c>
      <c r="N2078" s="19">
        <f t="shared" si="418"/>
        <v>912</v>
      </c>
      <c r="O2078" s="20">
        <v>1</v>
      </c>
      <c r="P2078" s="20">
        <f>IFERROR(VLOOKUP(F2078,Sheet2!$A:$F,4,0),"")</f>
        <v>1160.02</v>
      </c>
      <c r="Q2078" s="20">
        <f>IFERROR(VLOOKUP(F2078,Sheet2!$A:$F,5,0),"")</f>
        <v>1188.9000000000001</v>
      </c>
      <c r="R2078" s="20">
        <f>IFERROR(VLOOKUP(F2078,Sheet2!$A:$F,6,0),"")</f>
        <v>1270.83</v>
      </c>
      <c r="S2078" s="48">
        <f t="shared" si="419"/>
        <v>522009</v>
      </c>
      <c r="T2078" s="48">
        <f t="shared" si="420"/>
        <v>326947.5</v>
      </c>
      <c r="U2078" s="48">
        <f t="shared" si="421"/>
        <v>237645.21</v>
      </c>
      <c r="V2078" s="48">
        <f t="shared" si="422"/>
        <v>1086601.71</v>
      </c>
      <c r="W2078" s="48">
        <f t="shared" si="423"/>
        <v>570866.4</v>
      </c>
      <c r="X2078" s="48">
        <f t="shared" si="424"/>
        <v>8002.7999999999993</v>
      </c>
      <c r="Y2078" s="48">
        <f t="shared" si="425"/>
        <v>16654.7091</v>
      </c>
      <c r="Z2078" s="48">
        <f t="shared" si="426"/>
        <v>1665.47091</v>
      </c>
      <c r="AA2078" s="48">
        <f t="shared" si="427"/>
        <v>16837.9109001</v>
      </c>
      <c r="AB2078" s="42">
        <f t="shared" si="428"/>
        <v>1700629.0009100998</v>
      </c>
    </row>
    <row r="2079" spans="1:28" x14ac:dyDescent="0.25">
      <c r="A2079" s="41">
        <v>45447</v>
      </c>
      <c r="B2079" s="44" t="str">
        <f t="shared" si="417"/>
        <v>Jun</v>
      </c>
      <c r="C2079" s="16" t="s">
        <v>86</v>
      </c>
      <c r="D2079" s="16"/>
      <c r="E2079" s="16" t="s">
        <v>97</v>
      </c>
      <c r="F2079" s="16" t="s">
        <v>219</v>
      </c>
      <c r="G2079" s="20" t="str">
        <f>IFERROR(VLOOKUP(F2079,Sheet2!A:F,2,0),"")</f>
        <v>Club Whiskey</v>
      </c>
      <c r="H2079" s="44">
        <f>IFERROR(VLOOKUP(F2079,Sheet2!A:G,7,0),"")</f>
        <v>65</v>
      </c>
      <c r="I2079" s="56">
        <f t="shared" si="429"/>
        <v>2340</v>
      </c>
      <c r="J2079" s="17">
        <v>90</v>
      </c>
      <c r="K2079" s="21">
        <v>400</v>
      </c>
      <c r="L2079" s="21">
        <v>0</v>
      </c>
      <c r="M2079" s="21">
        <v>0</v>
      </c>
      <c r="N2079" s="19">
        <f t="shared" si="418"/>
        <v>400</v>
      </c>
      <c r="O2079" s="20">
        <v>1</v>
      </c>
      <c r="P2079" s="20">
        <f>IFERROR(VLOOKUP(F2079,Sheet2!$A:$F,4,0),"")</f>
        <v>1160.02</v>
      </c>
      <c r="Q2079" s="20">
        <f>IFERROR(VLOOKUP(F2079,Sheet2!$A:$F,5,0),"")</f>
        <v>1188.9000000000001</v>
      </c>
      <c r="R2079" s="20">
        <f>IFERROR(VLOOKUP(F2079,Sheet2!$A:$F,6,0),"")</f>
        <v>1270.83</v>
      </c>
      <c r="S2079" s="48">
        <f t="shared" si="419"/>
        <v>464008</v>
      </c>
      <c r="T2079" s="48">
        <f t="shared" si="420"/>
        <v>0</v>
      </c>
      <c r="U2079" s="48">
        <f t="shared" si="421"/>
        <v>0</v>
      </c>
      <c r="V2079" s="48">
        <f t="shared" si="422"/>
        <v>464008</v>
      </c>
      <c r="W2079" s="48">
        <f t="shared" si="423"/>
        <v>250380</v>
      </c>
      <c r="X2079" s="48">
        <f t="shared" si="424"/>
        <v>3510</v>
      </c>
      <c r="Y2079" s="48">
        <f t="shared" si="425"/>
        <v>7178.9800000000005</v>
      </c>
      <c r="Z2079" s="48">
        <f t="shared" si="426"/>
        <v>717.89800000000014</v>
      </c>
      <c r="AA2079" s="48">
        <f t="shared" si="427"/>
        <v>7257.9487800000006</v>
      </c>
      <c r="AB2079" s="42">
        <f t="shared" si="428"/>
        <v>733052.82678</v>
      </c>
    </row>
    <row r="2080" spans="1:28" x14ac:dyDescent="0.25">
      <c r="A2080" s="41">
        <v>45447</v>
      </c>
      <c r="B2080" s="44" t="str">
        <f t="shared" si="417"/>
        <v>Jun</v>
      </c>
      <c r="C2080" s="16" t="s">
        <v>86</v>
      </c>
      <c r="D2080" s="16"/>
      <c r="E2080" s="16" t="s">
        <v>97</v>
      </c>
      <c r="F2080" s="16" t="s">
        <v>217</v>
      </c>
      <c r="G2080" s="20" t="str">
        <f>IFERROR(VLOOKUP(F2080,Sheet2!A:F,2,0),"")</f>
        <v>Dollar Rum</v>
      </c>
      <c r="H2080" s="44">
        <f>IFERROR(VLOOKUP(F2080,Sheet2!A:G,7,0),"")</f>
        <v>65</v>
      </c>
      <c r="I2080" s="56">
        <f t="shared" si="429"/>
        <v>1170</v>
      </c>
      <c r="J2080" s="17">
        <v>91</v>
      </c>
      <c r="K2080" s="21">
        <v>100</v>
      </c>
      <c r="L2080" s="21">
        <v>100</v>
      </c>
      <c r="M2080" s="21">
        <v>0</v>
      </c>
      <c r="N2080" s="19">
        <f t="shared" si="418"/>
        <v>200</v>
      </c>
      <c r="O2080" s="20">
        <v>1</v>
      </c>
      <c r="P2080" s="20">
        <f>IFERROR(VLOOKUP(F2080,Sheet2!$A:$F,4,0),"")</f>
        <v>1161.27</v>
      </c>
      <c r="Q2080" s="20">
        <f>IFERROR(VLOOKUP(F2080,Sheet2!$A:$F,5,0),"")</f>
        <v>1190.1300000000001</v>
      </c>
      <c r="R2080" s="20">
        <f>IFERROR(VLOOKUP(F2080,Sheet2!$A:$F,6,0),"")</f>
        <v>1272.08</v>
      </c>
      <c r="S2080" s="48">
        <f t="shared" si="419"/>
        <v>116127</v>
      </c>
      <c r="T2080" s="48">
        <f t="shared" si="420"/>
        <v>119013.00000000001</v>
      </c>
      <c r="U2080" s="48">
        <f t="shared" si="421"/>
        <v>0</v>
      </c>
      <c r="V2080" s="48">
        <f t="shared" si="422"/>
        <v>235140</v>
      </c>
      <c r="W2080" s="48">
        <f t="shared" si="423"/>
        <v>125190</v>
      </c>
      <c r="X2080" s="48">
        <f t="shared" si="424"/>
        <v>1755</v>
      </c>
      <c r="Y2080" s="48">
        <f t="shared" si="425"/>
        <v>3620.85</v>
      </c>
      <c r="Z2080" s="48">
        <f t="shared" si="426"/>
        <v>362.08500000000004</v>
      </c>
      <c r="AA2080" s="48">
        <f t="shared" si="427"/>
        <v>3660.6793499999999</v>
      </c>
      <c r="AB2080" s="42">
        <f t="shared" si="428"/>
        <v>369728.61434999999</v>
      </c>
    </row>
    <row r="2081" spans="1:28" x14ac:dyDescent="0.25">
      <c r="A2081" s="41">
        <v>45447</v>
      </c>
      <c r="B2081" s="44" t="str">
        <f t="shared" si="417"/>
        <v>Jun</v>
      </c>
      <c r="C2081" s="16" t="s">
        <v>86</v>
      </c>
      <c r="D2081" s="16"/>
      <c r="E2081" s="16" t="s">
        <v>97</v>
      </c>
      <c r="F2081" s="16" t="s">
        <v>216</v>
      </c>
      <c r="G2081" s="20" t="str">
        <f>IFERROR(VLOOKUP(F2081,Sheet2!A:F,2,0),"")</f>
        <v>Jugni Saunfi</v>
      </c>
      <c r="H2081" s="44">
        <f>IFERROR(VLOOKUP(F2081,Sheet2!A:G,7,0),"")</f>
        <v>50</v>
      </c>
      <c r="I2081" s="56">
        <f t="shared" si="429"/>
        <v>450</v>
      </c>
      <c r="J2081" s="17">
        <v>91</v>
      </c>
      <c r="K2081" s="21">
        <v>0</v>
      </c>
      <c r="L2081" s="21">
        <v>0</v>
      </c>
      <c r="M2081" s="21">
        <v>100</v>
      </c>
      <c r="N2081" s="19">
        <f t="shared" si="418"/>
        <v>100</v>
      </c>
      <c r="O2081" s="20">
        <v>1</v>
      </c>
      <c r="P2081" s="20">
        <f>IFERROR(VLOOKUP(F2081,Sheet2!$A:$F,4,0),"")</f>
        <v>919.43</v>
      </c>
      <c r="Q2081" s="20">
        <f>IFERROR(VLOOKUP(F2081,Sheet2!$A:$F,5,0),"")</f>
        <v>948.3</v>
      </c>
      <c r="R2081" s="20">
        <f>IFERROR(VLOOKUP(F2081,Sheet2!$A:$F,6,0),"")</f>
        <v>1030.25</v>
      </c>
      <c r="S2081" s="48">
        <f t="shared" si="419"/>
        <v>0</v>
      </c>
      <c r="T2081" s="48">
        <f t="shared" si="420"/>
        <v>0</v>
      </c>
      <c r="U2081" s="48">
        <f t="shared" si="421"/>
        <v>103025</v>
      </c>
      <c r="V2081" s="48">
        <f t="shared" si="422"/>
        <v>103025</v>
      </c>
      <c r="W2081" s="48">
        <f t="shared" si="423"/>
        <v>48150</v>
      </c>
      <c r="X2081" s="48">
        <f t="shared" si="424"/>
        <v>675</v>
      </c>
      <c r="Y2081" s="48">
        <f t="shared" si="425"/>
        <v>1518.5</v>
      </c>
      <c r="Z2081" s="48">
        <f t="shared" si="426"/>
        <v>151.85</v>
      </c>
      <c r="AA2081" s="48">
        <f t="shared" si="427"/>
        <v>1535.2035000000001</v>
      </c>
      <c r="AB2081" s="42">
        <f t="shared" si="428"/>
        <v>155055.55350000001</v>
      </c>
    </row>
    <row r="2082" spans="1:28" x14ac:dyDescent="0.25">
      <c r="A2082" s="41">
        <v>45447</v>
      </c>
      <c r="B2082" s="44" t="str">
        <f t="shared" si="417"/>
        <v>Jun</v>
      </c>
      <c r="C2082" s="16" t="s">
        <v>86</v>
      </c>
      <c r="D2082" s="16"/>
      <c r="E2082" s="16" t="s">
        <v>97</v>
      </c>
      <c r="F2082" s="16" t="s">
        <v>216</v>
      </c>
      <c r="G2082" s="20" t="str">
        <f>IFERROR(VLOOKUP(F2082,Sheet2!A:F,2,0),"")</f>
        <v>Jugni Saunfi</v>
      </c>
      <c r="H2082" s="44">
        <f>IFERROR(VLOOKUP(F2082,Sheet2!A:G,7,0),"")</f>
        <v>50</v>
      </c>
      <c r="I2082" s="56">
        <f t="shared" si="429"/>
        <v>270</v>
      </c>
      <c r="J2082" s="17">
        <v>92</v>
      </c>
      <c r="K2082" s="21">
        <v>0</v>
      </c>
      <c r="L2082" s="21">
        <v>60</v>
      </c>
      <c r="M2082" s="21">
        <v>0</v>
      </c>
      <c r="N2082" s="19">
        <f t="shared" si="418"/>
        <v>60</v>
      </c>
      <c r="O2082" s="20">
        <v>1</v>
      </c>
      <c r="P2082" s="20">
        <f>IFERROR(VLOOKUP(F2082,Sheet2!$A:$F,4,0),"")</f>
        <v>919.43</v>
      </c>
      <c r="Q2082" s="20">
        <f>IFERROR(VLOOKUP(F2082,Sheet2!$A:$F,5,0),"")</f>
        <v>948.3</v>
      </c>
      <c r="R2082" s="20">
        <f>IFERROR(VLOOKUP(F2082,Sheet2!$A:$F,6,0),"")</f>
        <v>1030.25</v>
      </c>
      <c r="S2082" s="48">
        <f t="shared" si="419"/>
        <v>0</v>
      </c>
      <c r="T2082" s="48">
        <f t="shared" si="420"/>
        <v>56898</v>
      </c>
      <c r="U2082" s="48">
        <f t="shared" si="421"/>
        <v>0</v>
      </c>
      <c r="V2082" s="48">
        <f t="shared" si="422"/>
        <v>56898</v>
      </c>
      <c r="W2082" s="48">
        <f t="shared" si="423"/>
        <v>28890</v>
      </c>
      <c r="X2082" s="48">
        <f t="shared" si="424"/>
        <v>405</v>
      </c>
      <c r="Y2082" s="48">
        <f t="shared" si="425"/>
        <v>861.93000000000006</v>
      </c>
      <c r="Z2082" s="48">
        <f t="shared" si="426"/>
        <v>86.193000000000012</v>
      </c>
      <c r="AA2082" s="48">
        <f t="shared" si="427"/>
        <v>871.41122999999993</v>
      </c>
      <c r="AB2082" s="42">
        <f t="shared" si="428"/>
        <v>88012.53422999999</v>
      </c>
    </row>
    <row r="2083" spans="1:28" x14ac:dyDescent="0.25">
      <c r="A2083" s="41">
        <v>45447</v>
      </c>
      <c r="B2083" s="44" t="str">
        <f t="shared" si="417"/>
        <v>Jun</v>
      </c>
      <c r="C2083" s="16" t="s">
        <v>86</v>
      </c>
      <c r="D2083" s="16"/>
      <c r="E2083" s="16" t="s">
        <v>97</v>
      </c>
      <c r="F2083" s="16" t="s">
        <v>219</v>
      </c>
      <c r="G2083" s="20" t="str">
        <f>IFERROR(VLOOKUP(F2083,Sheet2!A:F,2,0),"")</f>
        <v>Club Whiskey</v>
      </c>
      <c r="H2083" s="44">
        <f>IFERROR(VLOOKUP(F2083,Sheet2!A:G,7,0),"")</f>
        <v>65</v>
      </c>
      <c r="I2083" s="56">
        <f t="shared" si="429"/>
        <v>2047.4999999999998</v>
      </c>
      <c r="J2083" s="17">
        <v>92</v>
      </c>
      <c r="K2083" s="21">
        <v>0</v>
      </c>
      <c r="L2083" s="21">
        <v>250</v>
      </c>
      <c r="M2083" s="21">
        <v>100</v>
      </c>
      <c r="N2083" s="19">
        <f t="shared" si="418"/>
        <v>350</v>
      </c>
      <c r="O2083" s="20">
        <v>1</v>
      </c>
      <c r="P2083" s="20">
        <f>IFERROR(VLOOKUP(F2083,Sheet2!$A:$F,4,0),"")</f>
        <v>1160.02</v>
      </c>
      <c r="Q2083" s="20">
        <f>IFERROR(VLOOKUP(F2083,Sheet2!$A:$F,5,0),"")</f>
        <v>1188.9000000000001</v>
      </c>
      <c r="R2083" s="20">
        <f>IFERROR(VLOOKUP(F2083,Sheet2!$A:$F,6,0),"")</f>
        <v>1270.83</v>
      </c>
      <c r="S2083" s="48">
        <f t="shared" si="419"/>
        <v>0</v>
      </c>
      <c r="T2083" s="48">
        <f t="shared" si="420"/>
        <v>297225</v>
      </c>
      <c r="U2083" s="48">
        <f t="shared" si="421"/>
        <v>127083</v>
      </c>
      <c r="V2083" s="48">
        <f t="shared" si="422"/>
        <v>424308</v>
      </c>
      <c r="W2083" s="48">
        <f t="shared" si="423"/>
        <v>219082.49999999997</v>
      </c>
      <c r="X2083" s="48">
        <f t="shared" si="424"/>
        <v>3071.2499999999995</v>
      </c>
      <c r="Y2083" s="48">
        <f t="shared" si="425"/>
        <v>6464.6175000000003</v>
      </c>
      <c r="Z2083" s="48">
        <f t="shared" si="426"/>
        <v>646.46175000000005</v>
      </c>
      <c r="AA2083" s="48">
        <f t="shared" si="427"/>
        <v>6535.7282925000009</v>
      </c>
      <c r="AB2083" s="42">
        <f t="shared" si="428"/>
        <v>660108.55754250009</v>
      </c>
    </row>
    <row r="2084" spans="1:28" x14ac:dyDescent="0.25">
      <c r="A2084" s="41">
        <v>45447</v>
      </c>
      <c r="B2084" s="44" t="str">
        <f t="shared" si="417"/>
        <v>Jun</v>
      </c>
      <c r="C2084" s="16" t="s">
        <v>86</v>
      </c>
      <c r="D2084" s="16"/>
      <c r="E2084" s="16" t="s">
        <v>97</v>
      </c>
      <c r="F2084" s="16" t="s">
        <v>217</v>
      </c>
      <c r="G2084" s="20" t="str">
        <f>IFERROR(VLOOKUP(F2084,Sheet2!A:F,2,0),"")</f>
        <v>Dollar Rum</v>
      </c>
      <c r="H2084" s="44">
        <f>IFERROR(VLOOKUP(F2084,Sheet2!A:G,7,0),"")</f>
        <v>65</v>
      </c>
      <c r="I2084" s="56">
        <f t="shared" si="429"/>
        <v>2340</v>
      </c>
      <c r="J2084" s="17">
        <v>93</v>
      </c>
      <c r="K2084" s="21">
        <v>0</v>
      </c>
      <c r="L2084" s="21">
        <v>0</v>
      </c>
      <c r="M2084" s="21">
        <v>400</v>
      </c>
      <c r="N2084" s="19">
        <f t="shared" si="418"/>
        <v>400</v>
      </c>
      <c r="O2084" s="20">
        <v>1</v>
      </c>
      <c r="P2084" s="20">
        <f>IFERROR(VLOOKUP(F2084,Sheet2!$A:$F,4,0),"")</f>
        <v>1161.27</v>
      </c>
      <c r="Q2084" s="20">
        <f>IFERROR(VLOOKUP(F2084,Sheet2!$A:$F,5,0),"")</f>
        <v>1190.1300000000001</v>
      </c>
      <c r="R2084" s="20">
        <f>IFERROR(VLOOKUP(F2084,Sheet2!$A:$F,6,0),"")</f>
        <v>1272.08</v>
      </c>
      <c r="S2084" s="48">
        <f t="shared" si="419"/>
        <v>0</v>
      </c>
      <c r="T2084" s="48">
        <f t="shared" si="420"/>
        <v>0</v>
      </c>
      <c r="U2084" s="48">
        <f t="shared" si="421"/>
        <v>508832</v>
      </c>
      <c r="V2084" s="48">
        <f t="shared" si="422"/>
        <v>508832</v>
      </c>
      <c r="W2084" s="48">
        <f t="shared" si="423"/>
        <v>250380</v>
      </c>
      <c r="X2084" s="48">
        <f t="shared" si="424"/>
        <v>3510</v>
      </c>
      <c r="Y2084" s="48">
        <f t="shared" si="425"/>
        <v>7627.22</v>
      </c>
      <c r="Z2084" s="48">
        <f t="shared" si="426"/>
        <v>762.72200000000009</v>
      </c>
      <c r="AA2084" s="48">
        <f t="shared" si="427"/>
        <v>7711.1194199999991</v>
      </c>
      <c r="AB2084" s="42">
        <f t="shared" si="428"/>
        <v>778823.06141999993</v>
      </c>
    </row>
    <row r="2085" spans="1:28" x14ac:dyDescent="0.25">
      <c r="A2085" s="41">
        <v>45448</v>
      </c>
      <c r="B2085" s="44" t="str">
        <f t="shared" si="417"/>
        <v>Jun</v>
      </c>
      <c r="C2085" s="16" t="s">
        <v>44</v>
      </c>
      <c r="D2085" s="16"/>
      <c r="E2085" s="16" t="s">
        <v>79</v>
      </c>
      <c r="F2085" s="16" t="s">
        <v>223</v>
      </c>
      <c r="G2085" s="20" t="str">
        <f>IFERROR(VLOOKUP(F2085,Sheet2!A:F,2,0),"")</f>
        <v>Jalwa Mota Santra</v>
      </c>
      <c r="H2085" s="44">
        <f>IFERROR(VLOOKUP(F2085,Sheet2!A:G,7,0),"")</f>
        <v>50</v>
      </c>
      <c r="I2085" s="56">
        <f t="shared" si="429"/>
        <v>900</v>
      </c>
      <c r="J2085" s="17">
        <v>310</v>
      </c>
      <c r="K2085" s="21">
        <v>0</v>
      </c>
      <c r="L2085" s="21">
        <v>200</v>
      </c>
      <c r="M2085" s="21">
        <v>0</v>
      </c>
      <c r="N2085" s="19">
        <f t="shared" si="418"/>
        <v>200</v>
      </c>
      <c r="O2085" s="20">
        <v>1</v>
      </c>
      <c r="P2085" s="20">
        <f>IFERROR(VLOOKUP(F2085,Sheet2!$A:$F,4,0),"")</f>
        <v>919.43</v>
      </c>
      <c r="Q2085" s="20">
        <f>IFERROR(VLOOKUP(F2085,Sheet2!$A:$F,5,0),"")</f>
        <v>948.3</v>
      </c>
      <c r="R2085" s="20">
        <f>IFERROR(VLOOKUP(F2085,Sheet2!$A:$F,6,0),"")</f>
        <v>1030.25</v>
      </c>
      <c r="S2085" s="48">
        <f t="shared" si="419"/>
        <v>0</v>
      </c>
      <c r="T2085" s="48">
        <f t="shared" si="420"/>
        <v>189660</v>
      </c>
      <c r="U2085" s="48">
        <f t="shared" si="421"/>
        <v>0</v>
      </c>
      <c r="V2085" s="48">
        <f t="shared" si="422"/>
        <v>189660</v>
      </c>
      <c r="W2085" s="48">
        <f t="shared" si="423"/>
        <v>96300</v>
      </c>
      <c r="X2085" s="48">
        <f t="shared" si="424"/>
        <v>1350</v>
      </c>
      <c r="Y2085" s="48">
        <f t="shared" si="425"/>
        <v>2873.1</v>
      </c>
      <c r="Z2085" s="48">
        <f t="shared" si="426"/>
        <v>287.31</v>
      </c>
      <c r="AA2085" s="48">
        <f t="shared" si="427"/>
        <v>2904.7040999999999</v>
      </c>
      <c r="AB2085" s="42">
        <f t="shared" si="428"/>
        <v>293375.11409999995</v>
      </c>
    </row>
    <row r="2086" spans="1:28" x14ac:dyDescent="0.25">
      <c r="A2086" s="41">
        <v>45448</v>
      </c>
      <c r="B2086" s="44" t="str">
        <f t="shared" si="417"/>
        <v>Jun</v>
      </c>
      <c r="C2086" s="16" t="s">
        <v>44</v>
      </c>
      <c r="D2086" s="16"/>
      <c r="E2086" s="16" t="s">
        <v>79</v>
      </c>
      <c r="F2086" s="16" t="s">
        <v>223</v>
      </c>
      <c r="G2086" s="20" t="str">
        <f>IFERROR(VLOOKUP(F2086,Sheet2!A:F,2,0),"")</f>
        <v>Jalwa Mota Santra</v>
      </c>
      <c r="H2086" s="44">
        <f>IFERROR(VLOOKUP(F2086,Sheet2!A:G,7,0),"")</f>
        <v>50</v>
      </c>
      <c r="I2086" s="56">
        <f t="shared" ref="I2086" si="430">IF(H2086=50,N2086*4.5)+IF(H2086=65,N2086*5.85)</f>
        <v>1350</v>
      </c>
      <c r="J2086" s="17">
        <v>311</v>
      </c>
      <c r="K2086" s="21">
        <v>300</v>
      </c>
      <c r="L2086" s="21">
        <v>0</v>
      </c>
      <c r="M2086" s="21">
        <v>0</v>
      </c>
      <c r="N2086" s="19">
        <f t="shared" si="418"/>
        <v>300</v>
      </c>
      <c r="O2086" s="20">
        <v>1</v>
      </c>
      <c r="P2086" s="20">
        <f>IFERROR(VLOOKUP(F2086,Sheet2!$A:$F,4,0),"")</f>
        <v>919.43</v>
      </c>
      <c r="Q2086" s="20">
        <f>IFERROR(VLOOKUP(F2086,Sheet2!$A:$F,5,0),"")</f>
        <v>948.3</v>
      </c>
      <c r="R2086" s="20">
        <f>IFERROR(VLOOKUP(F2086,Sheet2!$A:$F,6,0),"")</f>
        <v>1030.25</v>
      </c>
      <c r="S2086" s="48">
        <f t="shared" ref="S2086" si="431">IFERROR(K2086*P2086," ")</f>
        <v>275829</v>
      </c>
      <c r="T2086" s="48">
        <f t="shared" ref="T2086" si="432">IFERROR(Q2086*L2086," ")</f>
        <v>0</v>
      </c>
      <c r="U2086" s="48">
        <f t="shared" ref="U2086" si="433">IFERROR(R2086*M2086," ")</f>
        <v>0</v>
      </c>
      <c r="V2086" s="48">
        <f t="shared" ref="V2086" si="434">SUM(S2086:U2086)</f>
        <v>275829</v>
      </c>
      <c r="W2086" s="48">
        <f t="shared" ref="W2086" si="435">IFERROR(IF(O2086=1,I2086*107)," ")+IFERROR(IF(O2086=2,I2086*53.5)," ")</f>
        <v>144450</v>
      </c>
      <c r="X2086" s="48">
        <f t="shared" ref="X2086" si="436">I2086*1.5</f>
        <v>2025</v>
      </c>
      <c r="Y2086" s="48">
        <f t="shared" ref="Y2086" si="437">IFERROR(SUM(V2086:X2086)*1%," ")</f>
        <v>4223.04</v>
      </c>
      <c r="Z2086" s="48">
        <f t="shared" ref="Z2086" si="438">IFERROR(Y2086*10%," ")</f>
        <v>422.30400000000003</v>
      </c>
      <c r="AA2086" s="48">
        <f t="shared" ref="AA2086" si="439">IFERROR(SUM(V2086:Z2086)*1%," ")</f>
        <v>4269.4934400000002</v>
      </c>
      <c r="AB2086" s="42">
        <f t="shared" ref="AB2086" si="440">IFERROR(SUM(V2086:AA2086)," ")</f>
        <v>431218.83743999997</v>
      </c>
    </row>
    <row r="2087" spans="1:28" x14ac:dyDescent="0.25">
      <c r="A2087" s="41">
        <v>45448</v>
      </c>
      <c r="B2087" s="44" t="str">
        <f t="shared" si="417"/>
        <v>Jun</v>
      </c>
      <c r="C2087" s="16" t="s">
        <v>44</v>
      </c>
      <c r="D2087" s="16"/>
      <c r="E2087" s="16" t="s">
        <v>79</v>
      </c>
      <c r="F2087" s="16" t="s">
        <v>216</v>
      </c>
      <c r="G2087" s="20" t="str">
        <f>IFERROR(VLOOKUP(F2087,Sheet2!A:F,2,0),"")</f>
        <v>Jugni Saunfi</v>
      </c>
      <c r="H2087" s="44">
        <f>IFERROR(VLOOKUP(F2087,Sheet2!A:G,7,0),"")</f>
        <v>50</v>
      </c>
      <c r="I2087" s="56">
        <f t="shared" si="429"/>
        <v>2250</v>
      </c>
      <c r="J2087" s="17">
        <v>312</v>
      </c>
      <c r="K2087" s="21">
        <v>500</v>
      </c>
      <c r="L2087" s="21">
        <v>0</v>
      </c>
      <c r="M2087" s="21">
        <v>0</v>
      </c>
      <c r="N2087" s="19">
        <f t="shared" si="418"/>
        <v>500</v>
      </c>
      <c r="O2087" s="20">
        <v>1</v>
      </c>
      <c r="P2087" s="20">
        <f>IFERROR(VLOOKUP(F2087,Sheet2!$A:$F,4,0),"")</f>
        <v>919.43</v>
      </c>
      <c r="Q2087" s="20">
        <f>IFERROR(VLOOKUP(F2087,Sheet2!$A:$F,5,0),"")</f>
        <v>948.3</v>
      </c>
      <c r="R2087" s="20">
        <f>IFERROR(VLOOKUP(F2087,Sheet2!$A:$F,6,0),"")</f>
        <v>1030.25</v>
      </c>
      <c r="S2087" s="48">
        <f t="shared" ref="S2087:S2701" si="441">IFERROR(K2087*P2087," ")</f>
        <v>459715</v>
      </c>
      <c r="T2087" s="48">
        <f t="shared" ref="T2087:T2701" si="442">IFERROR(Q2087*L2087," ")</f>
        <v>0</v>
      </c>
      <c r="U2087" s="48">
        <f t="shared" ref="U2087:U2701" si="443">IFERROR(R2087*M2087," ")</f>
        <v>0</v>
      </c>
      <c r="V2087" s="48">
        <f t="shared" ref="V2087:V2701" si="444">SUM(S2087:U2087)</f>
        <v>459715</v>
      </c>
      <c r="W2087" s="48">
        <f t="shared" ref="W2087:W2701" si="445">IFERROR(IF(O2087=1,I2087*107)," ")+IFERROR(IF(O2087=2,I2087*53.5)," ")</f>
        <v>240750</v>
      </c>
      <c r="X2087" s="48">
        <f t="shared" ref="X2087:X2701" si="446">I2087*1.5</f>
        <v>3375</v>
      </c>
      <c r="Y2087" s="48">
        <f t="shared" ref="Y2087:Y2701" si="447">IFERROR(SUM(V2087:X2087)*1%," ")</f>
        <v>7038.4000000000005</v>
      </c>
      <c r="Z2087" s="48">
        <f t="shared" si="426"/>
        <v>703.84000000000015</v>
      </c>
      <c r="AA2087" s="48">
        <f t="shared" ref="AA2087:AA2701" si="448">IFERROR(SUM(V2087:Z2087)*1%," ")</f>
        <v>7115.8224</v>
      </c>
      <c r="AB2087" s="42">
        <f t="shared" ref="AB2087:AB2701" si="449">IFERROR(SUM(V2087:AA2087)," ")</f>
        <v>718698.06239999994</v>
      </c>
    </row>
    <row r="2088" spans="1:28" x14ac:dyDescent="0.25">
      <c r="A2088" s="41">
        <v>45448</v>
      </c>
      <c r="B2088" s="44" t="str">
        <f t="shared" si="417"/>
        <v>Jun</v>
      </c>
      <c r="C2088" s="16" t="s">
        <v>44</v>
      </c>
      <c r="D2088" s="16"/>
      <c r="E2088" s="16" t="s">
        <v>79</v>
      </c>
      <c r="F2088" s="16" t="s">
        <v>216</v>
      </c>
      <c r="G2088" s="20" t="str">
        <f>IFERROR(VLOOKUP(F2088,Sheet2!A:F,2,0),"")</f>
        <v>Jugni Saunfi</v>
      </c>
      <c r="H2088" s="44">
        <f>IFERROR(VLOOKUP(F2088,Sheet2!A:G,7,0),"")</f>
        <v>50</v>
      </c>
      <c r="I2088" s="56">
        <f t="shared" si="429"/>
        <v>1800</v>
      </c>
      <c r="J2088" s="17">
        <v>313</v>
      </c>
      <c r="K2088" s="21">
        <v>0</v>
      </c>
      <c r="L2088" s="21">
        <v>400</v>
      </c>
      <c r="M2088" s="21">
        <v>0</v>
      </c>
      <c r="N2088" s="19">
        <f t="shared" si="418"/>
        <v>400</v>
      </c>
      <c r="O2088" s="20">
        <v>1</v>
      </c>
      <c r="P2088" s="20">
        <f>IFERROR(VLOOKUP(F2088,Sheet2!$A:$F,4,0),"")</f>
        <v>919.43</v>
      </c>
      <c r="Q2088" s="20">
        <f>IFERROR(VLOOKUP(F2088,Sheet2!$A:$F,5,0),"")</f>
        <v>948.3</v>
      </c>
      <c r="R2088" s="20">
        <f>IFERROR(VLOOKUP(F2088,Sheet2!$A:$F,6,0),"")</f>
        <v>1030.25</v>
      </c>
      <c r="S2088" s="48">
        <f t="shared" si="441"/>
        <v>0</v>
      </c>
      <c r="T2088" s="48">
        <f t="shared" si="442"/>
        <v>379320</v>
      </c>
      <c r="U2088" s="48">
        <f t="shared" si="443"/>
        <v>0</v>
      </c>
      <c r="V2088" s="48">
        <f t="shared" si="444"/>
        <v>379320</v>
      </c>
      <c r="W2088" s="48">
        <f t="shared" si="445"/>
        <v>192600</v>
      </c>
      <c r="X2088" s="48">
        <f t="shared" si="446"/>
        <v>2700</v>
      </c>
      <c r="Y2088" s="48">
        <f t="shared" si="447"/>
        <v>5746.2</v>
      </c>
      <c r="Z2088" s="48">
        <f t="shared" si="426"/>
        <v>574.62</v>
      </c>
      <c r="AA2088" s="48">
        <f t="shared" si="448"/>
        <v>5809.4081999999999</v>
      </c>
      <c r="AB2088" s="42">
        <f t="shared" si="449"/>
        <v>586750.2281999999</v>
      </c>
    </row>
    <row r="2089" spans="1:28" x14ac:dyDescent="0.25">
      <c r="A2089" s="41">
        <v>45448</v>
      </c>
      <c r="B2089" s="44" t="str">
        <f t="shared" si="417"/>
        <v>Jun</v>
      </c>
      <c r="C2089" s="16" t="s">
        <v>44</v>
      </c>
      <c r="D2089" s="16"/>
      <c r="E2089" s="16" t="s">
        <v>160</v>
      </c>
      <c r="F2089" s="16" t="s">
        <v>223</v>
      </c>
      <c r="G2089" s="20" t="str">
        <f>IFERROR(VLOOKUP(F2089,Sheet2!A:F,2,0),"")</f>
        <v>Jalwa Mota Santra</v>
      </c>
      <c r="H2089" s="44">
        <f>IFERROR(VLOOKUP(F2089,Sheet2!A:G,7,0),"")</f>
        <v>50</v>
      </c>
      <c r="I2089" s="56">
        <f t="shared" si="429"/>
        <v>900</v>
      </c>
      <c r="J2089" s="17">
        <v>314</v>
      </c>
      <c r="K2089" s="21">
        <v>0</v>
      </c>
      <c r="L2089" s="21">
        <v>200</v>
      </c>
      <c r="M2089" s="21">
        <v>0</v>
      </c>
      <c r="N2089" s="19">
        <f t="shared" si="418"/>
        <v>200</v>
      </c>
      <c r="O2089" s="20">
        <v>1</v>
      </c>
      <c r="P2089" s="20">
        <f>IFERROR(VLOOKUP(F2089,Sheet2!$A:$F,4,0),"")</f>
        <v>919.43</v>
      </c>
      <c r="Q2089" s="20">
        <f>IFERROR(VLOOKUP(F2089,Sheet2!$A:$F,5,0),"")</f>
        <v>948.3</v>
      </c>
      <c r="R2089" s="20">
        <f>IFERROR(VLOOKUP(F2089,Sheet2!$A:$F,6,0),"")</f>
        <v>1030.25</v>
      </c>
      <c r="S2089" s="48">
        <f t="shared" si="441"/>
        <v>0</v>
      </c>
      <c r="T2089" s="48">
        <f t="shared" si="442"/>
        <v>189660</v>
      </c>
      <c r="U2089" s="48">
        <f t="shared" si="443"/>
        <v>0</v>
      </c>
      <c r="V2089" s="48">
        <f t="shared" si="444"/>
        <v>189660</v>
      </c>
      <c r="W2089" s="48">
        <f t="shared" si="445"/>
        <v>96300</v>
      </c>
      <c r="X2089" s="48">
        <f t="shared" si="446"/>
        <v>1350</v>
      </c>
      <c r="Y2089" s="48">
        <f t="shared" si="447"/>
        <v>2873.1</v>
      </c>
      <c r="Z2089" s="48">
        <f t="shared" si="426"/>
        <v>287.31</v>
      </c>
      <c r="AA2089" s="48">
        <f t="shared" si="448"/>
        <v>2904.7040999999999</v>
      </c>
      <c r="AB2089" s="42">
        <f t="shared" si="449"/>
        <v>293375.11409999995</v>
      </c>
    </row>
    <row r="2090" spans="1:28" x14ac:dyDescent="0.25">
      <c r="A2090" s="41">
        <v>45448</v>
      </c>
      <c r="B2090" s="44" t="str">
        <f t="shared" si="417"/>
        <v>Jun</v>
      </c>
      <c r="C2090" s="16" t="s">
        <v>44</v>
      </c>
      <c r="D2090" s="16"/>
      <c r="E2090" s="16" t="s">
        <v>160</v>
      </c>
      <c r="F2090" s="16" t="s">
        <v>223</v>
      </c>
      <c r="G2090" s="20" t="str">
        <f>IFERROR(VLOOKUP(F2090,Sheet2!A:F,2,0),"")</f>
        <v>Jalwa Mota Santra</v>
      </c>
      <c r="H2090" s="44">
        <f>IFERROR(VLOOKUP(F2090,Sheet2!A:G,7,0),"")</f>
        <v>50</v>
      </c>
      <c r="I2090" s="56">
        <f t="shared" ref="I2090" si="450">IF(H2090=50,N2090*4.5)+IF(H2090=65,N2090*5.85)</f>
        <v>1350</v>
      </c>
      <c r="J2090" s="17">
        <v>315</v>
      </c>
      <c r="K2090" s="21">
        <v>300</v>
      </c>
      <c r="L2090" s="21">
        <v>0</v>
      </c>
      <c r="M2090" s="21">
        <v>0</v>
      </c>
      <c r="N2090" s="19">
        <f t="shared" si="418"/>
        <v>300</v>
      </c>
      <c r="O2090" s="20">
        <v>1</v>
      </c>
      <c r="P2090" s="20">
        <f>IFERROR(VLOOKUP(F2090,Sheet2!$A:$F,4,0),"")</f>
        <v>919.43</v>
      </c>
      <c r="Q2090" s="20">
        <f>IFERROR(VLOOKUP(F2090,Sheet2!$A:$F,5,0),"")</f>
        <v>948.3</v>
      </c>
      <c r="R2090" s="20">
        <f>IFERROR(VLOOKUP(F2090,Sheet2!$A:$F,6,0),"")</f>
        <v>1030.25</v>
      </c>
      <c r="S2090" s="48">
        <f t="shared" si="441"/>
        <v>275829</v>
      </c>
      <c r="T2090" s="48">
        <f t="shared" si="442"/>
        <v>0</v>
      </c>
      <c r="U2090" s="48">
        <f t="shared" si="443"/>
        <v>0</v>
      </c>
      <c r="V2090" s="48">
        <f t="shared" si="444"/>
        <v>275829</v>
      </c>
      <c r="W2090" s="48">
        <f t="shared" si="445"/>
        <v>144450</v>
      </c>
      <c r="X2090" s="48">
        <f t="shared" si="446"/>
        <v>2025</v>
      </c>
      <c r="Y2090" s="48">
        <f t="shared" si="447"/>
        <v>4223.04</v>
      </c>
      <c r="Z2090" s="48">
        <f t="shared" si="426"/>
        <v>422.30400000000003</v>
      </c>
      <c r="AA2090" s="48">
        <f t="shared" si="448"/>
        <v>4269.4934400000002</v>
      </c>
      <c r="AB2090" s="42">
        <f t="shared" si="449"/>
        <v>431218.83743999997</v>
      </c>
    </row>
    <row r="2091" spans="1:28" x14ac:dyDescent="0.25">
      <c r="A2091" s="41">
        <v>45448</v>
      </c>
      <c r="B2091" s="44" t="str">
        <f t="shared" si="417"/>
        <v>Jun</v>
      </c>
      <c r="C2091" s="16" t="s">
        <v>44</v>
      </c>
      <c r="D2091" s="16"/>
      <c r="E2091" s="16" t="s">
        <v>160</v>
      </c>
      <c r="F2091" s="16" t="s">
        <v>216</v>
      </c>
      <c r="G2091" s="20" t="str">
        <f>IFERROR(VLOOKUP(F2091,Sheet2!A:F,2,0),"")</f>
        <v>Jugni Saunfi</v>
      </c>
      <c r="H2091" s="44">
        <f>IFERROR(VLOOKUP(F2091,Sheet2!A:G,7,0),"")</f>
        <v>50</v>
      </c>
      <c r="I2091" s="56">
        <f t="shared" si="429"/>
        <v>1800</v>
      </c>
      <c r="J2091" s="17">
        <v>316</v>
      </c>
      <c r="K2091" s="21">
        <v>0</v>
      </c>
      <c r="L2091" s="21">
        <v>400</v>
      </c>
      <c r="M2091" s="21">
        <v>0</v>
      </c>
      <c r="N2091" s="19">
        <f t="shared" si="418"/>
        <v>400</v>
      </c>
      <c r="O2091" s="20">
        <v>1</v>
      </c>
      <c r="P2091" s="20">
        <f>IFERROR(VLOOKUP(F2091,Sheet2!$A:$F,4,0),"")</f>
        <v>919.43</v>
      </c>
      <c r="Q2091" s="20">
        <f>IFERROR(VLOOKUP(F2091,Sheet2!$A:$F,5,0),"")</f>
        <v>948.3</v>
      </c>
      <c r="R2091" s="20">
        <f>IFERROR(VLOOKUP(F2091,Sheet2!$A:$F,6,0),"")</f>
        <v>1030.25</v>
      </c>
      <c r="S2091" s="48">
        <f t="shared" si="441"/>
        <v>0</v>
      </c>
      <c r="T2091" s="48">
        <f t="shared" si="442"/>
        <v>379320</v>
      </c>
      <c r="U2091" s="48">
        <f t="shared" si="443"/>
        <v>0</v>
      </c>
      <c r="V2091" s="48">
        <f t="shared" si="444"/>
        <v>379320</v>
      </c>
      <c r="W2091" s="48">
        <f t="shared" si="445"/>
        <v>192600</v>
      </c>
      <c r="X2091" s="48">
        <f t="shared" si="446"/>
        <v>2700</v>
      </c>
      <c r="Y2091" s="48">
        <f t="shared" si="447"/>
        <v>5746.2</v>
      </c>
      <c r="Z2091" s="48">
        <f t="shared" si="426"/>
        <v>574.62</v>
      </c>
      <c r="AA2091" s="48">
        <f t="shared" si="448"/>
        <v>5809.4081999999999</v>
      </c>
      <c r="AB2091" s="42">
        <f t="shared" si="449"/>
        <v>586750.2281999999</v>
      </c>
    </row>
    <row r="2092" spans="1:28" x14ac:dyDescent="0.25">
      <c r="A2092" s="41">
        <v>45448</v>
      </c>
      <c r="B2092" s="44" t="str">
        <f t="shared" si="417"/>
        <v>Jun</v>
      </c>
      <c r="C2092" s="16" t="s">
        <v>44</v>
      </c>
      <c r="D2092" s="16"/>
      <c r="E2092" s="16" t="s">
        <v>160</v>
      </c>
      <c r="F2092" s="16" t="s">
        <v>216</v>
      </c>
      <c r="G2092" s="20" t="str">
        <f>IFERROR(VLOOKUP(F2092,Sheet2!A:F,2,0),"")</f>
        <v>Jugni Saunfi</v>
      </c>
      <c r="H2092" s="44">
        <f>IFERROR(VLOOKUP(F2092,Sheet2!A:G,7,0),"")</f>
        <v>50</v>
      </c>
      <c r="I2092" s="56">
        <f t="shared" si="429"/>
        <v>2250</v>
      </c>
      <c r="J2092" s="17">
        <v>317</v>
      </c>
      <c r="K2092" s="21">
        <v>500</v>
      </c>
      <c r="L2092" s="21">
        <v>0</v>
      </c>
      <c r="M2092" s="21">
        <v>0</v>
      </c>
      <c r="N2092" s="19">
        <f t="shared" si="418"/>
        <v>500</v>
      </c>
      <c r="O2092" s="20">
        <v>1</v>
      </c>
      <c r="P2092" s="20">
        <f>IFERROR(VLOOKUP(F2092,Sheet2!$A:$F,4,0),"")</f>
        <v>919.43</v>
      </c>
      <c r="Q2092" s="20">
        <f>IFERROR(VLOOKUP(F2092,Sheet2!$A:$F,5,0),"")</f>
        <v>948.3</v>
      </c>
      <c r="R2092" s="20">
        <f>IFERROR(VLOOKUP(F2092,Sheet2!$A:$F,6,0),"")</f>
        <v>1030.25</v>
      </c>
      <c r="S2092" s="48">
        <f t="shared" si="441"/>
        <v>459715</v>
      </c>
      <c r="T2092" s="48">
        <f t="shared" si="442"/>
        <v>0</v>
      </c>
      <c r="U2092" s="48">
        <f t="shared" si="443"/>
        <v>0</v>
      </c>
      <c r="V2092" s="48">
        <f t="shared" si="444"/>
        <v>459715</v>
      </c>
      <c r="W2092" s="48">
        <f t="shared" si="445"/>
        <v>240750</v>
      </c>
      <c r="X2092" s="48">
        <f t="shared" si="446"/>
        <v>3375</v>
      </c>
      <c r="Y2092" s="48">
        <f t="shared" si="447"/>
        <v>7038.4000000000005</v>
      </c>
      <c r="Z2092" s="48">
        <f t="shared" si="426"/>
        <v>703.84000000000015</v>
      </c>
      <c r="AA2092" s="48">
        <f t="shared" si="448"/>
        <v>7115.8224</v>
      </c>
      <c r="AB2092" s="42">
        <f t="shared" si="449"/>
        <v>718698.06239999994</v>
      </c>
    </row>
    <row r="2093" spans="1:28" x14ac:dyDescent="0.25">
      <c r="A2093" s="41">
        <v>45448</v>
      </c>
      <c r="B2093" s="44" t="str">
        <f t="shared" si="417"/>
        <v>Jun</v>
      </c>
      <c r="C2093" s="16" t="s">
        <v>60</v>
      </c>
      <c r="D2093" s="16"/>
      <c r="E2093" s="16" t="s">
        <v>18</v>
      </c>
      <c r="F2093" s="16" t="s">
        <v>216</v>
      </c>
      <c r="G2093" s="20" t="str">
        <f>IFERROR(VLOOKUP(F2093,Sheet2!A:F,2,0),"")</f>
        <v>Jugni Saunfi</v>
      </c>
      <c r="H2093" s="44">
        <f>IFERROR(VLOOKUP(F2093,Sheet2!A:G,7,0),"")</f>
        <v>50</v>
      </c>
      <c r="I2093" s="56">
        <f t="shared" si="429"/>
        <v>3600</v>
      </c>
      <c r="J2093" s="17">
        <v>92</v>
      </c>
      <c r="K2093" s="21">
        <v>400</v>
      </c>
      <c r="L2093" s="21">
        <v>250</v>
      </c>
      <c r="M2093" s="21">
        <v>150</v>
      </c>
      <c r="N2093" s="19">
        <f t="shared" si="418"/>
        <v>800</v>
      </c>
      <c r="O2093" s="20">
        <v>1</v>
      </c>
      <c r="P2093" s="20">
        <f>IFERROR(VLOOKUP(F2093,Sheet2!$A:$F,4,0),"")</f>
        <v>919.43</v>
      </c>
      <c r="Q2093" s="20">
        <f>IFERROR(VLOOKUP(F2093,Sheet2!$A:$F,5,0),"")</f>
        <v>948.3</v>
      </c>
      <c r="R2093" s="20">
        <f>IFERROR(VLOOKUP(F2093,Sheet2!$A:$F,6,0),"")</f>
        <v>1030.25</v>
      </c>
      <c r="S2093" s="48">
        <f t="shared" si="441"/>
        <v>367772</v>
      </c>
      <c r="T2093" s="48">
        <f t="shared" si="442"/>
        <v>237075</v>
      </c>
      <c r="U2093" s="48">
        <f t="shared" si="443"/>
        <v>154537.5</v>
      </c>
      <c r="V2093" s="48">
        <f t="shared" si="444"/>
        <v>759384.5</v>
      </c>
      <c r="W2093" s="48">
        <f t="shared" si="445"/>
        <v>385200</v>
      </c>
      <c r="X2093" s="48">
        <f t="shared" si="446"/>
        <v>5400</v>
      </c>
      <c r="Y2093" s="48">
        <f t="shared" si="447"/>
        <v>11499.844999999999</v>
      </c>
      <c r="Z2093" s="48">
        <f t="shared" si="426"/>
        <v>1149.9845</v>
      </c>
      <c r="AA2093" s="48">
        <f t="shared" si="448"/>
        <v>11626.343295000001</v>
      </c>
      <c r="AB2093" s="42">
        <f t="shared" si="449"/>
        <v>1174260.672795</v>
      </c>
    </row>
    <row r="2094" spans="1:28" x14ac:dyDescent="0.25">
      <c r="A2094" s="41">
        <v>45448</v>
      </c>
      <c r="B2094" s="44" t="str">
        <f t="shared" si="417"/>
        <v>Jun</v>
      </c>
      <c r="C2094" s="16" t="s">
        <v>60</v>
      </c>
      <c r="D2094" s="16"/>
      <c r="E2094" s="16" t="s">
        <v>18</v>
      </c>
      <c r="F2094" s="16" t="s">
        <v>217</v>
      </c>
      <c r="G2094" s="20" t="str">
        <f>IFERROR(VLOOKUP(F2094,Sheet2!A:F,2,0),"")</f>
        <v>Dollar Rum</v>
      </c>
      <c r="H2094" s="44">
        <f>IFERROR(VLOOKUP(F2094,Sheet2!A:G,7,0),"")</f>
        <v>65</v>
      </c>
      <c r="I2094" s="56">
        <f t="shared" si="429"/>
        <v>3510</v>
      </c>
      <c r="J2094" s="17">
        <v>92</v>
      </c>
      <c r="K2094" s="21">
        <v>250</v>
      </c>
      <c r="L2094" s="21">
        <v>250</v>
      </c>
      <c r="M2094" s="21">
        <v>100</v>
      </c>
      <c r="N2094" s="19">
        <f t="shared" si="418"/>
        <v>600</v>
      </c>
      <c r="O2094" s="20">
        <v>1</v>
      </c>
      <c r="P2094" s="20">
        <f>IFERROR(VLOOKUP(F2094,Sheet2!$A:$F,4,0),"")</f>
        <v>1161.27</v>
      </c>
      <c r="Q2094" s="20">
        <f>IFERROR(VLOOKUP(F2094,Sheet2!$A:$F,5,0),"")</f>
        <v>1190.1300000000001</v>
      </c>
      <c r="R2094" s="20">
        <f>IFERROR(VLOOKUP(F2094,Sheet2!$A:$F,6,0),"")</f>
        <v>1272.08</v>
      </c>
      <c r="S2094" s="48">
        <f t="shared" si="441"/>
        <v>290317.5</v>
      </c>
      <c r="T2094" s="48">
        <f t="shared" si="442"/>
        <v>297532.5</v>
      </c>
      <c r="U2094" s="48">
        <f t="shared" si="443"/>
        <v>127208</v>
      </c>
      <c r="V2094" s="48">
        <f t="shared" si="444"/>
        <v>715058</v>
      </c>
      <c r="W2094" s="48">
        <f t="shared" si="445"/>
        <v>375570</v>
      </c>
      <c r="X2094" s="48">
        <f t="shared" si="446"/>
        <v>5265</v>
      </c>
      <c r="Y2094" s="48">
        <f t="shared" si="447"/>
        <v>10958.93</v>
      </c>
      <c r="Z2094" s="48">
        <f t="shared" si="426"/>
        <v>1095.893</v>
      </c>
      <c r="AA2094" s="48">
        <f t="shared" si="448"/>
        <v>11079.478229999999</v>
      </c>
      <c r="AB2094" s="42">
        <f t="shared" si="449"/>
        <v>1119027.3012299999</v>
      </c>
    </row>
    <row r="2095" spans="1:28" x14ac:dyDescent="0.25">
      <c r="A2095" s="41">
        <v>45448</v>
      </c>
      <c r="B2095" s="44" t="str">
        <f t="shared" si="417"/>
        <v>Jun</v>
      </c>
      <c r="C2095" s="16" t="s">
        <v>53</v>
      </c>
      <c r="D2095" s="16"/>
      <c r="E2095" s="16" t="s">
        <v>153</v>
      </c>
      <c r="F2095" s="16" t="s">
        <v>219</v>
      </c>
      <c r="G2095" s="20" t="str">
        <f>IFERROR(VLOOKUP(F2095,Sheet2!A:F,2,0),"")</f>
        <v>Club Whiskey</v>
      </c>
      <c r="H2095" s="44">
        <f>IFERROR(VLOOKUP(F2095,Sheet2!A:G,7,0),"")</f>
        <v>65</v>
      </c>
      <c r="I2095" s="56">
        <f t="shared" si="429"/>
        <v>1433.25</v>
      </c>
      <c r="J2095" s="17">
        <v>215</v>
      </c>
      <c r="K2095" s="21">
        <v>85</v>
      </c>
      <c r="L2095" s="21">
        <v>150</v>
      </c>
      <c r="M2095" s="21">
        <v>10</v>
      </c>
      <c r="N2095" s="19">
        <f t="shared" si="418"/>
        <v>245</v>
      </c>
      <c r="O2095" s="20">
        <v>1</v>
      </c>
      <c r="P2095" s="20">
        <f>IFERROR(VLOOKUP(F2095,Sheet2!$A:$F,4,0),"")</f>
        <v>1160.02</v>
      </c>
      <c r="Q2095" s="20">
        <f>IFERROR(VLOOKUP(F2095,Sheet2!$A:$F,5,0),"")</f>
        <v>1188.9000000000001</v>
      </c>
      <c r="R2095" s="20">
        <f>IFERROR(VLOOKUP(F2095,Sheet2!$A:$F,6,0),"")</f>
        <v>1270.83</v>
      </c>
      <c r="S2095" s="48">
        <f t="shared" si="441"/>
        <v>98601.7</v>
      </c>
      <c r="T2095" s="48">
        <f t="shared" si="442"/>
        <v>178335</v>
      </c>
      <c r="U2095" s="48">
        <f t="shared" si="443"/>
        <v>12708.3</v>
      </c>
      <c r="V2095" s="48">
        <f t="shared" si="444"/>
        <v>289645</v>
      </c>
      <c r="W2095" s="48">
        <f t="shared" si="445"/>
        <v>153357.75</v>
      </c>
      <c r="X2095" s="48">
        <f t="shared" si="446"/>
        <v>2149.875</v>
      </c>
      <c r="Y2095" s="48">
        <f t="shared" si="447"/>
        <v>4451.5262499999999</v>
      </c>
      <c r="Z2095" s="48">
        <f t="shared" si="426"/>
        <v>445.152625</v>
      </c>
      <c r="AA2095" s="48">
        <f t="shared" si="448"/>
        <v>4500.4930387499999</v>
      </c>
      <c r="AB2095" s="42">
        <f t="shared" si="449"/>
        <v>454549.79691375</v>
      </c>
    </row>
    <row r="2096" spans="1:28" x14ac:dyDescent="0.25">
      <c r="A2096" s="41">
        <v>45448</v>
      </c>
      <c r="B2096" s="44" t="str">
        <f t="shared" ref="B2096:B2103" si="451">TEXT(A2096,"MMM")</f>
        <v>Jun</v>
      </c>
      <c r="C2096" s="16" t="s">
        <v>53</v>
      </c>
      <c r="D2096" s="16"/>
      <c r="E2096" s="16" t="s">
        <v>153</v>
      </c>
      <c r="F2096" s="16" t="s">
        <v>217</v>
      </c>
      <c r="G2096" s="20" t="str">
        <f>IFERROR(VLOOKUP(F2096,Sheet2!A:F,2,0),"")</f>
        <v>Dollar Rum</v>
      </c>
      <c r="H2096" s="44">
        <f>IFERROR(VLOOKUP(F2096,Sheet2!A:G,7,0),"")</f>
        <v>65</v>
      </c>
      <c r="I2096" s="56">
        <f t="shared" si="429"/>
        <v>321.75</v>
      </c>
      <c r="J2096" s="17">
        <v>215</v>
      </c>
      <c r="K2096" s="21">
        <v>0</v>
      </c>
      <c r="L2096" s="21">
        <v>0</v>
      </c>
      <c r="M2096" s="21">
        <v>55</v>
      </c>
      <c r="N2096" s="19">
        <f t="shared" si="418"/>
        <v>55</v>
      </c>
      <c r="O2096" s="20">
        <v>1</v>
      </c>
      <c r="P2096" s="20">
        <f>IFERROR(VLOOKUP(F2096,Sheet2!$A:$F,4,0),"")</f>
        <v>1161.27</v>
      </c>
      <c r="Q2096" s="20">
        <f>IFERROR(VLOOKUP(F2096,Sheet2!$A:$F,5,0),"")</f>
        <v>1190.1300000000001</v>
      </c>
      <c r="R2096" s="20">
        <f>IFERROR(VLOOKUP(F2096,Sheet2!$A:$F,6,0),"")</f>
        <v>1272.08</v>
      </c>
      <c r="S2096" s="48">
        <f t="shared" si="441"/>
        <v>0</v>
      </c>
      <c r="T2096" s="48">
        <f t="shared" si="442"/>
        <v>0</v>
      </c>
      <c r="U2096" s="48">
        <f t="shared" si="443"/>
        <v>69964.399999999994</v>
      </c>
      <c r="V2096" s="48">
        <f t="shared" si="444"/>
        <v>69964.399999999994</v>
      </c>
      <c r="W2096" s="48">
        <f t="shared" si="445"/>
        <v>34427.25</v>
      </c>
      <c r="X2096" s="48">
        <f t="shared" si="446"/>
        <v>482.625</v>
      </c>
      <c r="Y2096" s="48">
        <f t="shared" si="447"/>
        <v>1048.7427499999999</v>
      </c>
      <c r="Z2096" s="48">
        <f t="shared" si="426"/>
        <v>104.874275</v>
      </c>
      <c r="AA2096" s="48">
        <f t="shared" si="448"/>
        <v>1060.2789202500001</v>
      </c>
      <c r="AB2096" s="42">
        <f t="shared" si="449"/>
        <v>107088.17094524999</v>
      </c>
    </row>
    <row r="2097" spans="1:28" x14ac:dyDescent="0.25">
      <c r="A2097" s="41">
        <v>45448</v>
      </c>
      <c r="B2097" s="44" t="str">
        <f t="shared" si="451"/>
        <v>Jun</v>
      </c>
      <c r="C2097" s="16" t="s">
        <v>53</v>
      </c>
      <c r="D2097" s="16"/>
      <c r="E2097" s="16" t="s">
        <v>56</v>
      </c>
      <c r="F2097" s="16" t="s">
        <v>219</v>
      </c>
      <c r="G2097" s="20" t="str">
        <f>IFERROR(VLOOKUP(F2097,Sheet2!A:F,2,0),"")</f>
        <v>Club Whiskey</v>
      </c>
      <c r="H2097" s="44">
        <f>IFERROR(VLOOKUP(F2097,Sheet2!A:G,7,0),"")</f>
        <v>65</v>
      </c>
      <c r="I2097" s="56">
        <f t="shared" si="429"/>
        <v>362.7</v>
      </c>
      <c r="J2097" s="17">
        <v>216</v>
      </c>
      <c r="K2097" s="21">
        <v>62</v>
      </c>
      <c r="L2097" s="21">
        <v>0</v>
      </c>
      <c r="M2097" s="21">
        <v>0</v>
      </c>
      <c r="N2097" s="19">
        <f t="shared" si="418"/>
        <v>62</v>
      </c>
      <c r="O2097" s="20">
        <v>1</v>
      </c>
      <c r="P2097" s="20">
        <f>IFERROR(VLOOKUP(F2097,Sheet2!$A:$F,4,0),"")</f>
        <v>1160.02</v>
      </c>
      <c r="Q2097" s="20">
        <f>IFERROR(VLOOKUP(F2097,Sheet2!$A:$F,5,0),"")</f>
        <v>1188.9000000000001</v>
      </c>
      <c r="R2097" s="20">
        <f>IFERROR(VLOOKUP(F2097,Sheet2!$A:$F,6,0),"")</f>
        <v>1270.83</v>
      </c>
      <c r="S2097" s="48">
        <f t="shared" si="441"/>
        <v>71921.240000000005</v>
      </c>
      <c r="T2097" s="48">
        <f t="shared" si="442"/>
        <v>0</v>
      </c>
      <c r="U2097" s="48">
        <f t="shared" si="443"/>
        <v>0</v>
      </c>
      <c r="V2097" s="48">
        <f t="shared" si="444"/>
        <v>71921.240000000005</v>
      </c>
      <c r="W2097" s="48">
        <f t="shared" si="445"/>
        <v>38808.9</v>
      </c>
      <c r="X2097" s="48">
        <f t="shared" si="446"/>
        <v>544.04999999999995</v>
      </c>
      <c r="Y2097" s="48">
        <f t="shared" si="447"/>
        <v>1112.7419000000002</v>
      </c>
      <c r="Z2097" s="48">
        <f t="shared" si="426"/>
        <v>111.27419000000003</v>
      </c>
      <c r="AA2097" s="48">
        <f t="shared" si="448"/>
        <v>1124.9820609000001</v>
      </c>
      <c r="AB2097" s="42">
        <f t="shared" si="449"/>
        <v>113623.18815090001</v>
      </c>
    </row>
    <row r="2098" spans="1:28" x14ac:dyDescent="0.25">
      <c r="A2098" s="41">
        <v>45448</v>
      </c>
      <c r="B2098" s="44" t="str">
        <f t="shared" si="451"/>
        <v>Jun</v>
      </c>
      <c r="C2098" s="16" t="s">
        <v>53</v>
      </c>
      <c r="D2098" s="16"/>
      <c r="E2098" s="16" t="s">
        <v>56</v>
      </c>
      <c r="F2098" s="16" t="s">
        <v>216</v>
      </c>
      <c r="G2098" s="20" t="str">
        <f>IFERROR(VLOOKUP(F2098,Sheet2!A:F,2,0),"")</f>
        <v>Jugni Saunfi</v>
      </c>
      <c r="H2098" s="44">
        <f>IFERROR(VLOOKUP(F2098,Sheet2!A:G,7,0),"")</f>
        <v>50</v>
      </c>
      <c r="I2098" s="56">
        <f t="shared" si="429"/>
        <v>769.5</v>
      </c>
      <c r="J2098" s="17">
        <v>216</v>
      </c>
      <c r="K2098" s="21">
        <v>106</v>
      </c>
      <c r="L2098" s="21">
        <v>0</v>
      </c>
      <c r="M2098" s="21">
        <v>65</v>
      </c>
      <c r="N2098" s="19">
        <f t="shared" si="418"/>
        <v>171</v>
      </c>
      <c r="O2098" s="20">
        <v>1</v>
      </c>
      <c r="P2098" s="20">
        <f>IFERROR(VLOOKUP(F2098,Sheet2!$A:$F,4,0),"")</f>
        <v>919.43</v>
      </c>
      <c r="Q2098" s="20">
        <f>IFERROR(VLOOKUP(F2098,Sheet2!$A:$F,5,0),"")</f>
        <v>948.3</v>
      </c>
      <c r="R2098" s="20">
        <f>IFERROR(VLOOKUP(F2098,Sheet2!$A:$F,6,0),"")</f>
        <v>1030.25</v>
      </c>
      <c r="S2098" s="48">
        <f t="shared" si="441"/>
        <v>97459.58</v>
      </c>
      <c r="T2098" s="48">
        <f t="shared" si="442"/>
        <v>0</v>
      </c>
      <c r="U2098" s="48">
        <f t="shared" si="443"/>
        <v>66966.25</v>
      </c>
      <c r="V2098" s="48">
        <f t="shared" si="444"/>
        <v>164425.83000000002</v>
      </c>
      <c r="W2098" s="48">
        <f t="shared" si="445"/>
        <v>82336.5</v>
      </c>
      <c r="X2098" s="48">
        <f t="shared" si="446"/>
        <v>1154.25</v>
      </c>
      <c r="Y2098" s="48">
        <f t="shared" si="447"/>
        <v>2479.1658000000002</v>
      </c>
      <c r="Z2098" s="48">
        <f t="shared" si="426"/>
        <v>247.91658000000004</v>
      </c>
      <c r="AA2098" s="48">
        <f t="shared" si="448"/>
        <v>2506.4366237999998</v>
      </c>
      <c r="AB2098" s="42">
        <f t="shared" si="449"/>
        <v>253150.09900379999</v>
      </c>
    </row>
    <row r="2099" spans="1:28" x14ac:dyDescent="0.25">
      <c r="A2099" s="41">
        <v>45448</v>
      </c>
      <c r="B2099" s="44" t="str">
        <f t="shared" si="451"/>
        <v>Jun</v>
      </c>
      <c r="C2099" s="16" t="s">
        <v>53</v>
      </c>
      <c r="D2099" s="16"/>
      <c r="E2099" s="16" t="s">
        <v>56</v>
      </c>
      <c r="F2099" s="16" t="s">
        <v>213</v>
      </c>
      <c r="G2099" s="20" t="str">
        <f>IFERROR(VLOOKUP(F2099,Sheet2!A:F,2,0),"")</f>
        <v>Malwa</v>
      </c>
      <c r="H2099" s="44">
        <f>IFERROR(VLOOKUP(F2099,Sheet2!A:G,7,0),"")</f>
        <v>50</v>
      </c>
      <c r="I2099" s="56">
        <f t="shared" si="429"/>
        <v>225</v>
      </c>
      <c r="J2099" s="17">
        <v>216</v>
      </c>
      <c r="K2099" s="21">
        <v>0</v>
      </c>
      <c r="L2099" s="21">
        <v>50</v>
      </c>
      <c r="M2099" s="21">
        <v>0</v>
      </c>
      <c r="N2099" s="19">
        <f t="shared" si="418"/>
        <v>50</v>
      </c>
      <c r="O2099" s="20">
        <v>1</v>
      </c>
      <c r="P2099" s="20">
        <f>IFERROR(VLOOKUP(F2099,Sheet2!$A:$F,4,0),"")</f>
        <v>919.43</v>
      </c>
      <c r="Q2099" s="20">
        <f>IFERROR(VLOOKUP(F2099,Sheet2!$A:$F,5,0),"")</f>
        <v>948.3</v>
      </c>
      <c r="R2099" s="20">
        <f>IFERROR(VLOOKUP(F2099,Sheet2!$A:$F,6,0),"")</f>
        <v>1030.25</v>
      </c>
      <c r="S2099" s="48">
        <f t="shared" si="441"/>
        <v>0</v>
      </c>
      <c r="T2099" s="48">
        <f t="shared" si="442"/>
        <v>47415</v>
      </c>
      <c r="U2099" s="48">
        <f t="shared" si="443"/>
        <v>0</v>
      </c>
      <c r="V2099" s="48">
        <f t="shared" si="444"/>
        <v>47415</v>
      </c>
      <c r="W2099" s="48">
        <f t="shared" si="445"/>
        <v>24075</v>
      </c>
      <c r="X2099" s="48">
        <f t="shared" si="446"/>
        <v>337.5</v>
      </c>
      <c r="Y2099" s="48">
        <f t="shared" si="447"/>
        <v>718.27499999999998</v>
      </c>
      <c r="Z2099" s="48">
        <f t="shared" si="426"/>
        <v>71.827500000000001</v>
      </c>
      <c r="AA2099" s="48">
        <f t="shared" si="448"/>
        <v>726.17602499999998</v>
      </c>
      <c r="AB2099" s="42">
        <f t="shared" si="449"/>
        <v>73343.778524999987</v>
      </c>
    </row>
    <row r="2100" spans="1:28" x14ac:dyDescent="0.25">
      <c r="A2100" s="41">
        <v>45448</v>
      </c>
      <c r="B2100" s="44" t="str">
        <f t="shared" si="451"/>
        <v>Jun</v>
      </c>
      <c r="C2100" s="16" t="s">
        <v>53</v>
      </c>
      <c r="D2100" s="16"/>
      <c r="E2100" s="16" t="s">
        <v>141</v>
      </c>
      <c r="F2100" s="16" t="s">
        <v>219</v>
      </c>
      <c r="G2100" s="20" t="str">
        <f>IFERROR(VLOOKUP(F2100,Sheet2!A:F,2,0),"")</f>
        <v>Club Whiskey</v>
      </c>
      <c r="H2100" s="44">
        <f>IFERROR(VLOOKUP(F2100,Sheet2!A:G,7,0),"")</f>
        <v>65</v>
      </c>
      <c r="I2100" s="56">
        <f t="shared" si="429"/>
        <v>1755</v>
      </c>
      <c r="J2100" s="17">
        <v>217</v>
      </c>
      <c r="K2100" s="21">
        <v>300</v>
      </c>
      <c r="L2100" s="21">
        <v>0</v>
      </c>
      <c r="M2100" s="21">
        <v>0</v>
      </c>
      <c r="N2100" s="19">
        <f t="shared" si="418"/>
        <v>300</v>
      </c>
      <c r="O2100" s="20">
        <v>1</v>
      </c>
      <c r="P2100" s="20">
        <f>IFERROR(VLOOKUP(F2100,Sheet2!$A:$F,4,0),"")</f>
        <v>1160.02</v>
      </c>
      <c r="Q2100" s="20">
        <f>IFERROR(VLOOKUP(F2100,Sheet2!$A:$F,5,0),"")</f>
        <v>1188.9000000000001</v>
      </c>
      <c r="R2100" s="20">
        <f>IFERROR(VLOOKUP(F2100,Sheet2!$A:$F,6,0),"")</f>
        <v>1270.83</v>
      </c>
      <c r="S2100" s="48">
        <f t="shared" si="441"/>
        <v>348006</v>
      </c>
      <c r="T2100" s="48">
        <f t="shared" si="442"/>
        <v>0</v>
      </c>
      <c r="U2100" s="48">
        <f t="shared" si="443"/>
        <v>0</v>
      </c>
      <c r="V2100" s="48">
        <f t="shared" si="444"/>
        <v>348006</v>
      </c>
      <c r="W2100" s="48">
        <f t="shared" si="445"/>
        <v>187785</v>
      </c>
      <c r="X2100" s="48">
        <f t="shared" si="446"/>
        <v>2632.5</v>
      </c>
      <c r="Y2100" s="48">
        <f t="shared" si="447"/>
        <v>5384.2349999999997</v>
      </c>
      <c r="Z2100" s="48">
        <f t="shared" si="426"/>
        <v>538.42349999999999</v>
      </c>
      <c r="AA2100" s="48">
        <f t="shared" si="448"/>
        <v>5443.461585</v>
      </c>
      <c r="AB2100" s="42">
        <f t="shared" si="449"/>
        <v>549789.62008500006</v>
      </c>
    </row>
    <row r="2101" spans="1:28" x14ac:dyDescent="0.25">
      <c r="A2101" s="41">
        <v>45448</v>
      </c>
      <c r="B2101" s="44" t="str">
        <f t="shared" si="451"/>
        <v>Jun</v>
      </c>
      <c r="C2101" s="16" t="s">
        <v>53</v>
      </c>
      <c r="D2101" s="16"/>
      <c r="E2101" s="16" t="s">
        <v>141</v>
      </c>
      <c r="F2101" s="16" t="s">
        <v>219</v>
      </c>
      <c r="G2101" s="20" t="str">
        <f>IFERROR(VLOOKUP(F2101,Sheet2!A:F,2,0),"")</f>
        <v>Club Whiskey</v>
      </c>
      <c r="H2101" s="44">
        <f>IFERROR(VLOOKUP(F2101,Sheet2!A:G,7,0),"")</f>
        <v>65</v>
      </c>
      <c r="I2101" s="56">
        <f t="shared" ref="I2101" si="452">IF(H2101=50,N2101*4.5)+IF(H2101=65,N2101*5.85)</f>
        <v>1579.5</v>
      </c>
      <c r="J2101" s="17">
        <v>218</v>
      </c>
      <c r="K2101" s="21">
        <v>20</v>
      </c>
      <c r="L2101" s="21">
        <v>150</v>
      </c>
      <c r="M2101" s="21">
        <v>100</v>
      </c>
      <c r="N2101" s="19">
        <f t="shared" si="418"/>
        <v>270</v>
      </c>
      <c r="O2101" s="20">
        <v>1</v>
      </c>
      <c r="P2101" s="20">
        <f>IFERROR(VLOOKUP(F2101,Sheet2!$A:$F,4,0),"")</f>
        <v>1160.02</v>
      </c>
      <c r="Q2101" s="20">
        <f>IFERROR(VLOOKUP(F2101,Sheet2!$A:$F,5,0),"")</f>
        <v>1188.9000000000001</v>
      </c>
      <c r="R2101" s="20">
        <f>IFERROR(VLOOKUP(F2101,Sheet2!$A:$F,6,0),"")</f>
        <v>1270.83</v>
      </c>
      <c r="S2101" s="48">
        <f t="shared" ref="S2101:S2145" si="453">IFERROR(K2101*P2101," ")</f>
        <v>23200.400000000001</v>
      </c>
      <c r="T2101" s="48">
        <f t="shared" ref="T2101:T2145" si="454">IFERROR(Q2101*L2101," ")</f>
        <v>178335</v>
      </c>
      <c r="U2101" s="48">
        <f t="shared" ref="U2101:U2145" si="455">IFERROR(R2101*M2101," ")</f>
        <v>127083</v>
      </c>
      <c r="V2101" s="48">
        <f t="shared" ref="V2101:V2145" si="456">SUM(S2101:U2101)</f>
        <v>328618.40000000002</v>
      </c>
      <c r="W2101" s="48">
        <f t="shared" ref="W2101:W2145" si="457">IFERROR(IF(O2101=1,I2101*107)," ")+IFERROR(IF(O2101=2,I2101*53.5)," ")</f>
        <v>169006.5</v>
      </c>
      <c r="X2101" s="48">
        <f t="shared" ref="X2101:X2145" si="458">I2101*1.5</f>
        <v>2369.25</v>
      </c>
      <c r="Y2101" s="48">
        <f t="shared" ref="Y2101:Y2145" si="459">IFERROR(SUM(V2101:X2101)*1%," ")</f>
        <v>4999.9414999999999</v>
      </c>
      <c r="Z2101" s="48">
        <f t="shared" ref="Z2101:Z2145" si="460">IFERROR(Y2101*10%," ")</f>
        <v>499.99414999999999</v>
      </c>
      <c r="AA2101" s="48">
        <f t="shared" ref="AA2101:AA2145" si="461">IFERROR(SUM(V2101:Z2101)*1%," ")</f>
        <v>5054.9408565000003</v>
      </c>
      <c r="AB2101" s="42">
        <f t="shared" ref="AB2101:AB2145" si="462">IFERROR(SUM(V2101:AA2101)," ")</f>
        <v>510549.02650650003</v>
      </c>
    </row>
    <row r="2102" spans="1:28" x14ac:dyDescent="0.25">
      <c r="A2102" s="41">
        <v>45448</v>
      </c>
      <c r="B2102" s="44" t="str">
        <f t="shared" si="451"/>
        <v>Jun</v>
      </c>
      <c r="C2102" s="16" t="s">
        <v>53</v>
      </c>
      <c r="D2102" s="16"/>
      <c r="E2102" s="16" t="s">
        <v>82</v>
      </c>
      <c r="F2102" s="16" t="s">
        <v>219</v>
      </c>
      <c r="G2102" s="20" t="str">
        <f>IFERROR(VLOOKUP(F2102,Sheet2!A:F,2,0),"")</f>
        <v>Club Whiskey</v>
      </c>
      <c r="H2102" s="44">
        <f>IFERROR(VLOOKUP(F2102,Sheet2!A:G,7,0),"")</f>
        <v>65</v>
      </c>
      <c r="I2102" s="56">
        <f t="shared" ref="I2102" si="463">IF(H2102=50,N2102*4.5)+IF(H2102=65,N2102*5.85)</f>
        <v>7604.9999999999991</v>
      </c>
      <c r="J2102" s="17">
        <v>219</v>
      </c>
      <c r="K2102" s="21">
        <v>1300</v>
      </c>
      <c r="L2102" s="21">
        <v>0</v>
      </c>
      <c r="M2102" s="21">
        <v>0</v>
      </c>
      <c r="N2102" s="19">
        <f t="shared" si="418"/>
        <v>1300</v>
      </c>
      <c r="O2102" s="20">
        <v>1</v>
      </c>
      <c r="P2102" s="20">
        <f>IFERROR(VLOOKUP(F2102,Sheet2!$A:$F,4,0),"")</f>
        <v>1160.02</v>
      </c>
      <c r="Q2102" s="20">
        <f>IFERROR(VLOOKUP(F2102,Sheet2!$A:$F,5,0),"")</f>
        <v>1188.9000000000001</v>
      </c>
      <c r="R2102" s="20">
        <f>IFERROR(VLOOKUP(F2102,Sheet2!$A:$F,6,0),"")</f>
        <v>1270.83</v>
      </c>
      <c r="S2102" s="48">
        <f t="shared" si="453"/>
        <v>1508026</v>
      </c>
      <c r="T2102" s="48">
        <f t="shared" si="454"/>
        <v>0</v>
      </c>
      <c r="U2102" s="48">
        <f t="shared" si="455"/>
        <v>0</v>
      </c>
      <c r="V2102" s="48">
        <f t="shared" si="456"/>
        <v>1508026</v>
      </c>
      <c r="W2102" s="48">
        <f t="shared" si="457"/>
        <v>813734.99999999988</v>
      </c>
      <c r="X2102" s="48">
        <f t="shared" si="458"/>
        <v>11407.499999999998</v>
      </c>
      <c r="Y2102" s="48">
        <f t="shared" si="459"/>
        <v>23331.685000000001</v>
      </c>
      <c r="Z2102" s="48">
        <f t="shared" si="460"/>
        <v>2333.1685000000002</v>
      </c>
      <c r="AA2102" s="48">
        <f t="shared" si="461"/>
        <v>23588.333535000002</v>
      </c>
      <c r="AB2102" s="42">
        <f t="shared" si="462"/>
        <v>2382421.6870350004</v>
      </c>
    </row>
    <row r="2103" spans="1:28" x14ac:dyDescent="0.25">
      <c r="A2103" s="41">
        <v>45448</v>
      </c>
      <c r="B2103" s="44" t="str">
        <f t="shared" si="451"/>
        <v>Jun</v>
      </c>
      <c r="C2103" s="16" t="s">
        <v>53</v>
      </c>
      <c r="D2103" s="16"/>
      <c r="E2103" s="16" t="s">
        <v>82</v>
      </c>
      <c r="F2103" s="16" t="s">
        <v>218</v>
      </c>
      <c r="G2103" s="20" t="str">
        <f>IFERROR(VLOOKUP(F2103,Sheet2!A:F,2,0),"")</f>
        <v>Club Rum</v>
      </c>
      <c r="H2103" s="44">
        <f>IFERROR(VLOOKUP(F2103,Sheet2!A:G,7,0),"")</f>
        <v>65</v>
      </c>
      <c r="I2103" s="56">
        <f t="shared" ref="I2103:I2145" si="464">IF(H2103=50,N2103*4.5)+IF(H2103=65,N2103*5.85)</f>
        <v>877.5</v>
      </c>
      <c r="J2103" s="17">
        <v>219</v>
      </c>
      <c r="K2103" s="21">
        <v>150</v>
      </c>
      <c r="L2103" s="21">
        <v>0</v>
      </c>
      <c r="M2103" s="21">
        <v>0</v>
      </c>
      <c r="N2103" s="19">
        <f t="shared" si="418"/>
        <v>150</v>
      </c>
      <c r="O2103" s="20">
        <v>1</v>
      </c>
      <c r="P2103" s="20">
        <f>IFERROR(VLOOKUP(F2103,Sheet2!$A:$F,4,0),"")</f>
        <v>1161.27</v>
      </c>
      <c r="Q2103" s="20">
        <f>IFERROR(VLOOKUP(F2103,Sheet2!$A:$F,5,0),"")</f>
        <v>1190.1300000000001</v>
      </c>
      <c r="R2103" s="20">
        <f>IFERROR(VLOOKUP(F2103,Sheet2!$A:$F,6,0),"")</f>
        <v>1272.08</v>
      </c>
      <c r="S2103" s="48">
        <f t="shared" si="453"/>
        <v>174190.5</v>
      </c>
      <c r="T2103" s="48">
        <f t="shared" si="454"/>
        <v>0</v>
      </c>
      <c r="U2103" s="48">
        <f t="shared" si="455"/>
        <v>0</v>
      </c>
      <c r="V2103" s="48">
        <f t="shared" si="456"/>
        <v>174190.5</v>
      </c>
      <c r="W2103" s="48">
        <f t="shared" si="457"/>
        <v>93892.5</v>
      </c>
      <c r="X2103" s="48">
        <f t="shared" si="458"/>
        <v>1316.25</v>
      </c>
      <c r="Y2103" s="48">
        <f t="shared" si="459"/>
        <v>2693.9924999999998</v>
      </c>
      <c r="Z2103" s="48">
        <f t="shared" si="460"/>
        <v>269.39924999999999</v>
      </c>
      <c r="AA2103" s="48">
        <f t="shared" si="461"/>
        <v>2723.6264175000001</v>
      </c>
      <c r="AB2103" s="42">
        <f t="shared" si="462"/>
        <v>275086.26816750003</v>
      </c>
    </row>
    <row r="2104" spans="1:28" x14ac:dyDescent="0.25">
      <c r="A2104" s="41">
        <v>45448</v>
      </c>
      <c r="B2104" s="44" t="str">
        <f t="shared" ref="B2104:B2105" si="465">TEXT(A2104,"MMM")</f>
        <v>Jun</v>
      </c>
      <c r="C2104" s="16" t="s">
        <v>53</v>
      </c>
      <c r="D2104" s="16"/>
      <c r="E2104" s="16" t="s">
        <v>135</v>
      </c>
      <c r="F2104" s="16" t="s">
        <v>221</v>
      </c>
      <c r="G2104" s="20" t="str">
        <f>IFERROR(VLOOKUP(F2104,Sheet2!A:F,2,0),"")</f>
        <v>Jugni Apple Vodka</v>
      </c>
      <c r="H2104" s="44">
        <f>IFERROR(VLOOKUP(F2104,Sheet2!A:G,7,0),"")</f>
        <v>50</v>
      </c>
      <c r="I2104" s="56">
        <f t="shared" si="464"/>
        <v>112.5</v>
      </c>
      <c r="J2104" s="17">
        <v>220</v>
      </c>
      <c r="K2104" s="21">
        <v>25</v>
      </c>
      <c r="L2104" s="21">
        <v>0</v>
      </c>
      <c r="M2104" s="21">
        <v>0</v>
      </c>
      <c r="N2104" s="19">
        <f t="shared" si="418"/>
        <v>25</v>
      </c>
      <c r="O2104" s="20">
        <v>1</v>
      </c>
      <c r="P2104" s="20">
        <f>IFERROR(VLOOKUP(F2104,Sheet2!$A:$F,4,0),"")</f>
        <v>919.43</v>
      </c>
      <c r="Q2104" s="20">
        <f>IFERROR(VLOOKUP(F2104,Sheet2!$A:$F,5,0),"")</f>
        <v>948.3</v>
      </c>
      <c r="R2104" s="20">
        <f>IFERROR(VLOOKUP(F2104,Sheet2!$A:$F,6,0),"")</f>
        <v>1030.25</v>
      </c>
      <c r="S2104" s="48">
        <f t="shared" si="453"/>
        <v>22985.75</v>
      </c>
      <c r="T2104" s="48">
        <f t="shared" si="454"/>
        <v>0</v>
      </c>
      <c r="U2104" s="48">
        <f t="shared" si="455"/>
        <v>0</v>
      </c>
      <c r="V2104" s="48">
        <f t="shared" si="456"/>
        <v>22985.75</v>
      </c>
      <c r="W2104" s="48">
        <f t="shared" si="457"/>
        <v>12037.5</v>
      </c>
      <c r="X2104" s="48">
        <f t="shared" si="458"/>
        <v>168.75</v>
      </c>
      <c r="Y2104" s="48">
        <f t="shared" si="459"/>
        <v>351.92</v>
      </c>
      <c r="Z2104" s="48">
        <f t="shared" si="460"/>
        <v>35.192</v>
      </c>
      <c r="AA2104" s="48">
        <f t="shared" si="461"/>
        <v>355.79112000000003</v>
      </c>
      <c r="AB2104" s="42">
        <f t="shared" si="462"/>
        <v>35934.903120000003</v>
      </c>
    </row>
    <row r="2105" spans="1:28" x14ac:dyDescent="0.25">
      <c r="A2105" s="41">
        <v>45448</v>
      </c>
      <c r="B2105" s="44" t="str">
        <f t="shared" si="465"/>
        <v>Jun</v>
      </c>
      <c r="C2105" s="16" t="s">
        <v>53</v>
      </c>
      <c r="D2105" s="16"/>
      <c r="E2105" s="16" t="s">
        <v>135</v>
      </c>
      <c r="F2105" s="16" t="s">
        <v>216</v>
      </c>
      <c r="G2105" s="20" t="str">
        <f>IFERROR(VLOOKUP(F2105,Sheet2!A:F,2,0),"")</f>
        <v>Jugni Saunfi</v>
      </c>
      <c r="H2105" s="44">
        <f>IFERROR(VLOOKUP(F2105,Sheet2!A:G,7,0),"")</f>
        <v>50</v>
      </c>
      <c r="I2105" s="56">
        <f t="shared" si="464"/>
        <v>4.5</v>
      </c>
      <c r="J2105" s="17">
        <v>220</v>
      </c>
      <c r="K2105" s="21">
        <v>1</v>
      </c>
      <c r="L2105" s="21">
        <v>0</v>
      </c>
      <c r="M2105" s="21">
        <v>0</v>
      </c>
      <c r="N2105" s="19">
        <f t="shared" si="418"/>
        <v>1</v>
      </c>
      <c r="O2105" s="20">
        <v>1</v>
      </c>
      <c r="P2105" s="20">
        <f>IFERROR(VLOOKUP(F2105,Sheet2!$A:$F,4,0),"")</f>
        <v>919.43</v>
      </c>
      <c r="Q2105" s="20">
        <f>IFERROR(VLOOKUP(F2105,Sheet2!$A:$F,5,0),"")</f>
        <v>948.3</v>
      </c>
      <c r="R2105" s="20">
        <f>IFERROR(VLOOKUP(F2105,Sheet2!$A:$F,6,0),"")</f>
        <v>1030.25</v>
      </c>
      <c r="S2105" s="48">
        <f t="shared" si="453"/>
        <v>919.43</v>
      </c>
      <c r="T2105" s="48">
        <f t="shared" si="454"/>
        <v>0</v>
      </c>
      <c r="U2105" s="48">
        <f t="shared" si="455"/>
        <v>0</v>
      </c>
      <c r="V2105" s="48">
        <f t="shared" si="456"/>
        <v>919.43</v>
      </c>
      <c r="W2105" s="48">
        <f t="shared" si="457"/>
        <v>481.5</v>
      </c>
      <c r="X2105" s="48">
        <f t="shared" si="458"/>
        <v>6.75</v>
      </c>
      <c r="Y2105" s="48">
        <f t="shared" si="459"/>
        <v>14.076799999999999</v>
      </c>
      <c r="Z2105" s="48">
        <f t="shared" si="460"/>
        <v>1.40768</v>
      </c>
      <c r="AA2105" s="48">
        <f t="shared" si="461"/>
        <v>14.2316448</v>
      </c>
      <c r="AB2105" s="42">
        <f t="shared" si="462"/>
        <v>1437.3961247999998</v>
      </c>
    </row>
    <row r="2106" spans="1:28" x14ac:dyDescent="0.25">
      <c r="A2106" s="41">
        <v>45448</v>
      </c>
      <c r="B2106" s="44" t="str">
        <f t="shared" ref="B2106:B2108" si="466">TEXT(A2106,"MMM")</f>
        <v>Jun</v>
      </c>
      <c r="C2106" s="16" t="s">
        <v>53</v>
      </c>
      <c r="D2106" s="16"/>
      <c r="E2106" s="16" t="s">
        <v>81</v>
      </c>
      <c r="F2106" s="16" t="s">
        <v>219</v>
      </c>
      <c r="G2106" s="20" t="str">
        <f>IFERROR(VLOOKUP(F2106,Sheet2!A:F,2,0),"")</f>
        <v>Club Whiskey</v>
      </c>
      <c r="H2106" s="44">
        <f>IFERROR(VLOOKUP(F2106,Sheet2!A:G,7,0),"")</f>
        <v>65</v>
      </c>
      <c r="I2106" s="56">
        <f t="shared" si="464"/>
        <v>1755</v>
      </c>
      <c r="J2106" s="17">
        <v>221</v>
      </c>
      <c r="K2106" s="21">
        <v>200</v>
      </c>
      <c r="L2106" s="21">
        <v>0</v>
      </c>
      <c r="M2106" s="21">
        <v>100</v>
      </c>
      <c r="N2106" s="19">
        <f t="shared" si="418"/>
        <v>300</v>
      </c>
      <c r="O2106" s="20">
        <v>1</v>
      </c>
      <c r="P2106" s="20">
        <f>IFERROR(VLOOKUP(F2106,Sheet2!$A:$F,4,0),"")</f>
        <v>1160.02</v>
      </c>
      <c r="Q2106" s="20">
        <f>IFERROR(VLOOKUP(F2106,Sheet2!$A:$F,5,0),"")</f>
        <v>1188.9000000000001</v>
      </c>
      <c r="R2106" s="20">
        <f>IFERROR(VLOOKUP(F2106,Sheet2!$A:$F,6,0),"")</f>
        <v>1270.83</v>
      </c>
      <c r="S2106" s="48">
        <f t="shared" si="453"/>
        <v>232004</v>
      </c>
      <c r="T2106" s="48">
        <f t="shared" si="454"/>
        <v>0</v>
      </c>
      <c r="U2106" s="48">
        <f t="shared" si="455"/>
        <v>127083</v>
      </c>
      <c r="V2106" s="48">
        <f t="shared" si="456"/>
        <v>359087</v>
      </c>
      <c r="W2106" s="48">
        <f t="shared" si="457"/>
        <v>187785</v>
      </c>
      <c r="X2106" s="48">
        <f t="shared" si="458"/>
        <v>2632.5</v>
      </c>
      <c r="Y2106" s="48">
        <f t="shared" si="459"/>
        <v>5495.0450000000001</v>
      </c>
      <c r="Z2106" s="48">
        <f t="shared" si="460"/>
        <v>549.50450000000001</v>
      </c>
      <c r="AA2106" s="48">
        <f t="shared" si="461"/>
        <v>5555.4904950000009</v>
      </c>
      <c r="AB2106" s="42">
        <f t="shared" si="462"/>
        <v>561104.53999500012</v>
      </c>
    </row>
    <row r="2107" spans="1:28" x14ac:dyDescent="0.25">
      <c r="A2107" s="41">
        <v>45448</v>
      </c>
      <c r="B2107" s="44" t="str">
        <f t="shared" si="466"/>
        <v>Jun</v>
      </c>
      <c r="C2107" s="16" t="s">
        <v>53</v>
      </c>
      <c r="D2107" s="16"/>
      <c r="E2107" s="16" t="s">
        <v>92</v>
      </c>
      <c r="F2107" s="16" t="s">
        <v>219</v>
      </c>
      <c r="G2107" s="20" t="str">
        <f>IFERROR(VLOOKUP(F2107,Sheet2!A:F,2,0),"")</f>
        <v>Club Whiskey</v>
      </c>
      <c r="H2107" s="44">
        <f>IFERROR(VLOOKUP(F2107,Sheet2!A:G,7,0),"")</f>
        <v>65</v>
      </c>
      <c r="I2107" s="56">
        <f t="shared" si="464"/>
        <v>1170</v>
      </c>
      <c r="J2107" s="17">
        <v>222</v>
      </c>
      <c r="K2107" s="21">
        <v>0</v>
      </c>
      <c r="L2107" s="21">
        <v>0</v>
      </c>
      <c r="M2107" s="21">
        <v>200</v>
      </c>
      <c r="N2107" s="19">
        <f t="shared" si="418"/>
        <v>200</v>
      </c>
      <c r="O2107" s="20">
        <v>1</v>
      </c>
      <c r="P2107" s="20">
        <f>IFERROR(VLOOKUP(F2107,Sheet2!$A:$F,4,0),"")</f>
        <v>1160.02</v>
      </c>
      <c r="Q2107" s="20">
        <f>IFERROR(VLOOKUP(F2107,Sheet2!$A:$F,5,0),"")</f>
        <v>1188.9000000000001</v>
      </c>
      <c r="R2107" s="20">
        <f>IFERROR(VLOOKUP(F2107,Sheet2!$A:$F,6,0),"")</f>
        <v>1270.83</v>
      </c>
      <c r="S2107" s="48">
        <f t="shared" si="453"/>
        <v>0</v>
      </c>
      <c r="T2107" s="48">
        <f t="shared" si="454"/>
        <v>0</v>
      </c>
      <c r="U2107" s="48">
        <f t="shared" si="455"/>
        <v>254166</v>
      </c>
      <c r="V2107" s="48">
        <f t="shared" si="456"/>
        <v>254166</v>
      </c>
      <c r="W2107" s="48">
        <f t="shared" si="457"/>
        <v>125190</v>
      </c>
      <c r="X2107" s="48">
        <f t="shared" si="458"/>
        <v>1755</v>
      </c>
      <c r="Y2107" s="48">
        <f t="shared" si="459"/>
        <v>3811.11</v>
      </c>
      <c r="Z2107" s="48">
        <f t="shared" si="460"/>
        <v>381.11100000000005</v>
      </c>
      <c r="AA2107" s="48">
        <f t="shared" si="461"/>
        <v>3853.0322099999998</v>
      </c>
      <c r="AB2107" s="42">
        <f t="shared" si="462"/>
        <v>389156.25320999994</v>
      </c>
    </row>
    <row r="2108" spans="1:28" x14ac:dyDescent="0.25">
      <c r="A2108" s="41">
        <v>45448</v>
      </c>
      <c r="B2108" s="44" t="str">
        <f t="shared" si="466"/>
        <v>Jun</v>
      </c>
      <c r="C2108" s="16" t="s">
        <v>53</v>
      </c>
      <c r="D2108" s="16"/>
      <c r="E2108" s="16" t="s">
        <v>92</v>
      </c>
      <c r="F2108" s="16" t="s">
        <v>219</v>
      </c>
      <c r="G2108" s="20" t="str">
        <f>IFERROR(VLOOKUP(F2108,Sheet2!A:F,2,0),"")</f>
        <v>Club Whiskey</v>
      </c>
      <c r="H2108" s="44">
        <f>IFERROR(VLOOKUP(F2108,Sheet2!A:G,7,0),"")</f>
        <v>65</v>
      </c>
      <c r="I2108" s="56">
        <f t="shared" ref="I2108" si="467">IF(H2108=50,N2108*4.5)+IF(H2108=65,N2108*5.85)</f>
        <v>1023.7499999999999</v>
      </c>
      <c r="J2108" s="17">
        <v>223</v>
      </c>
      <c r="K2108" s="21">
        <v>0</v>
      </c>
      <c r="L2108" s="21">
        <v>150</v>
      </c>
      <c r="M2108" s="21">
        <v>25</v>
      </c>
      <c r="N2108" s="19">
        <f t="shared" si="418"/>
        <v>175</v>
      </c>
      <c r="O2108" s="20">
        <v>1</v>
      </c>
      <c r="P2108" s="20">
        <f>IFERROR(VLOOKUP(F2108,Sheet2!$A:$F,4,0),"")</f>
        <v>1160.02</v>
      </c>
      <c r="Q2108" s="20">
        <f>IFERROR(VLOOKUP(F2108,Sheet2!$A:$F,5,0),"")</f>
        <v>1188.9000000000001</v>
      </c>
      <c r="R2108" s="20">
        <f>IFERROR(VLOOKUP(F2108,Sheet2!$A:$F,6,0),"")</f>
        <v>1270.83</v>
      </c>
      <c r="S2108" s="48">
        <f t="shared" si="453"/>
        <v>0</v>
      </c>
      <c r="T2108" s="48">
        <f t="shared" si="454"/>
        <v>178335</v>
      </c>
      <c r="U2108" s="48">
        <f t="shared" si="455"/>
        <v>31770.75</v>
      </c>
      <c r="V2108" s="48">
        <f t="shared" si="456"/>
        <v>210105.75</v>
      </c>
      <c r="W2108" s="48">
        <f t="shared" si="457"/>
        <v>109541.24999999999</v>
      </c>
      <c r="X2108" s="48">
        <f t="shared" si="458"/>
        <v>1535.6249999999998</v>
      </c>
      <c r="Y2108" s="48">
        <f t="shared" si="459"/>
        <v>3211.8262500000001</v>
      </c>
      <c r="Z2108" s="48">
        <f t="shared" si="460"/>
        <v>321.18262500000003</v>
      </c>
      <c r="AA2108" s="48">
        <f t="shared" si="461"/>
        <v>3247.15633875</v>
      </c>
      <c r="AB2108" s="42">
        <f t="shared" si="462"/>
        <v>327962.79021374998</v>
      </c>
    </row>
    <row r="2109" spans="1:28" x14ac:dyDescent="0.25">
      <c r="A2109" s="41">
        <v>45448</v>
      </c>
      <c r="B2109" s="44" t="str">
        <f t="shared" ref="B2109:B2113" si="468">TEXT(A2109,"MMM")</f>
        <v>Jun</v>
      </c>
      <c r="C2109" s="16" t="s">
        <v>53</v>
      </c>
      <c r="D2109" s="16"/>
      <c r="E2109" s="16" t="s">
        <v>92</v>
      </c>
      <c r="F2109" s="16" t="s">
        <v>219</v>
      </c>
      <c r="G2109" s="20" t="str">
        <f>IFERROR(VLOOKUP(F2109,Sheet2!A:F,2,0),"")</f>
        <v>Club Whiskey</v>
      </c>
      <c r="H2109" s="44">
        <f>IFERROR(VLOOKUP(F2109,Sheet2!A:G,7,0),"")</f>
        <v>65</v>
      </c>
      <c r="I2109" s="56">
        <f t="shared" ref="I2109" si="469">IF(H2109=50,N2109*4.5)+IF(H2109=65,N2109*5.85)</f>
        <v>1755</v>
      </c>
      <c r="J2109" s="17">
        <v>224</v>
      </c>
      <c r="K2109" s="21">
        <v>300</v>
      </c>
      <c r="L2109" s="21">
        <v>0</v>
      </c>
      <c r="M2109" s="21">
        <v>0</v>
      </c>
      <c r="N2109" s="19">
        <f t="shared" si="418"/>
        <v>300</v>
      </c>
      <c r="O2109" s="20">
        <v>1</v>
      </c>
      <c r="P2109" s="20">
        <f>IFERROR(VLOOKUP(F2109,Sheet2!$A:$F,4,0),"")</f>
        <v>1160.02</v>
      </c>
      <c r="Q2109" s="20">
        <f>IFERROR(VLOOKUP(F2109,Sheet2!$A:$F,5,0),"")</f>
        <v>1188.9000000000001</v>
      </c>
      <c r="R2109" s="20">
        <f>IFERROR(VLOOKUP(F2109,Sheet2!$A:$F,6,0),"")</f>
        <v>1270.83</v>
      </c>
      <c r="S2109" s="48">
        <f t="shared" si="453"/>
        <v>348006</v>
      </c>
      <c r="T2109" s="48">
        <f t="shared" si="454"/>
        <v>0</v>
      </c>
      <c r="U2109" s="48">
        <f t="shared" si="455"/>
        <v>0</v>
      </c>
      <c r="V2109" s="48">
        <f t="shared" si="456"/>
        <v>348006</v>
      </c>
      <c r="W2109" s="48">
        <f t="shared" si="457"/>
        <v>187785</v>
      </c>
      <c r="X2109" s="48">
        <f t="shared" si="458"/>
        <v>2632.5</v>
      </c>
      <c r="Y2109" s="48">
        <f t="shared" si="459"/>
        <v>5384.2349999999997</v>
      </c>
      <c r="Z2109" s="48">
        <f t="shared" si="460"/>
        <v>538.42349999999999</v>
      </c>
      <c r="AA2109" s="48">
        <f t="shared" si="461"/>
        <v>5443.461585</v>
      </c>
      <c r="AB2109" s="42">
        <f t="shared" si="462"/>
        <v>549789.62008500006</v>
      </c>
    </row>
    <row r="2110" spans="1:28" x14ac:dyDescent="0.25">
      <c r="A2110" s="41">
        <v>45448</v>
      </c>
      <c r="B2110" s="44" t="str">
        <f t="shared" si="468"/>
        <v>Jun</v>
      </c>
      <c r="C2110" s="16" t="s">
        <v>26</v>
      </c>
      <c r="D2110" s="16"/>
      <c r="E2110" s="16" t="s">
        <v>39</v>
      </c>
      <c r="F2110" s="16" t="s">
        <v>213</v>
      </c>
      <c r="G2110" s="20" t="str">
        <f>IFERROR(VLOOKUP(F2110,Sheet2!A:F,2,0),"")</f>
        <v>Malwa</v>
      </c>
      <c r="H2110" s="44">
        <f>IFERROR(VLOOKUP(F2110,Sheet2!A:G,7,0),"")</f>
        <v>50</v>
      </c>
      <c r="I2110" s="56">
        <f t="shared" si="464"/>
        <v>2250</v>
      </c>
      <c r="J2110" s="17">
        <v>224</v>
      </c>
      <c r="K2110" s="21">
        <v>0</v>
      </c>
      <c r="L2110" s="21">
        <v>500</v>
      </c>
      <c r="M2110" s="21">
        <v>0</v>
      </c>
      <c r="N2110" s="19">
        <f t="shared" si="418"/>
        <v>500</v>
      </c>
      <c r="O2110" s="20">
        <v>1</v>
      </c>
      <c r="P2110" s="20">
        <f>IFERROR(VLOOKUP(F2110,Sheet2!$A:$F,4,0),"")</f>
        <v>919.43</v>
      </c>
      <c r="Q2110" s="20">
        <f>IFERROR(VLOOKUP(F2110,Sheet2!$A:$F,5,0),"")</f>
        <v>948.3</v>
      </c>
      <c r="R2110" s="20">
        <f>IFERROR(VLOOKUP(F2110,Sheet2!$A:$F,6,0),"")</f>
        <v>1030.25</v>
      </c>
      <c r="S2110" s="48">
        <f t="shared" si="453"/>
        <v>0</v>
      </c>
      <c r="T2110" s="48">
        <f t="shared" si="454"/>
        <v>474150</v>
      </c>
      <c r="U2110" s="48">
        <f t="shared" si="455"/>
        <v>0</v>
      </c>
      <c r="V2110" s="48">
        <f t="shared" si="456"/>
        <v>474150</v>
      </c>
      <c r="W2110" s="48">
        <f t="shared" si="457"/>
        <v>240750</v>
      </c>
      <c r="X2110" s="48">
        <f t="shared" si="458"/>
        <v>3375</v>
      </c>
      <c r="Y2110" s="48">
        <f t="shared" si="459"/>
        <v>7182.75</v>
      </c>
      <c r="Z2110" s="48">
        <f t="shared" si="460"/>
        <v>718.27500000000009</v>
      </c>
      <c r="AA2110" s="48">
        <f t="shared" si="461"/>
        <v>7261.7602500000003</v>
      </c>
      <c r="AB2110" s="42">
        <f t="shared" si="462"/>
        <v>733437.78525000007</v>
      </c>
    </row>
    <row r="2111" spans="1:28" x14ac:dyDescent="0.25">
      <c r="A2111" s="41">
        <v>45448</v>
      </c>
      <c r="B2111" s="44" t="str">
        <f t="shared" si="468"/>
        <v>Jun</v>
      </c>
      <c r="C2111" s="16" t="s">
        <v>26</v>
      </c>
      <c r="D2111" s="16"/>
      <c r="E2111" s="16" t="s">
        <v>39</v>
      </c>
      <c r="F2111" s="16" t="s">
        <v>213</v>
      </c>
      <c r="G2111" s="20" t="str">
        <f>IFERROR(VLOOKUP(F2111,Sheet2!A:F,2,0),"")</f>
        <v>Malwa</v>
      </c>
      <c r="H2111" s="44">
        <f>IFERROR(VLOOKUP(F2111,Sheet2!A:G,7,0),"")</f>
        <v>50</v>
      </c>
      <c r="I2111" s="56">
        <f t="shared" ref="I2111:I2112" si="470">IF(H2111=50,N2111*4.5)+IF(H2111=65,N2111*5.85)</f>
        <v>2700</v>
      </c>
      <c r="J2111" s="17">
        <v>225</v>
      </c>
      <c r="K2111" s="21">
        <v>600</v>
      </c>
      <c r="L2111" s="21">
        <v>0</v>
      </c>
      <c r="M2111" s="21">
        <v>0</v>
      </c>
      <c r="N2111" s="19">
        <f t="shared" si="418"/>
        <v>600</v>
      </c>
      <c r="O2111" s="20">
        <v>1</v>
      </c>
      <c r="P2111" s="20">
        <f>IFERROR(VLOOKUP(F2111,Sheet2!$A:$F,4,0),"")</f>
        <v>919.43</v>
      </c>
      <c r="Q2111" s="20">
        <f>IFERROR(VLOOKUP(F2111,Sheet2!$A:$F,5,0),"")</f>
        <v>948.3</v>
      </c>
      <c r="R2111" s="20">
        <f>IFERROR(VLOOKUP(F2111,Sheet2!$A:$F,6,0),"")</f>
        <v>1030.25</v>
      </c>
      <c r="S2111" s="48">
        <f t="shared" si="453"/>
        <v>551658</v>
      </c>
      <c r="T2111" s="48">
        <f t="shared" si="454"/>
        <v>0</v>
      </c>
      <c r="U2111" s="48">
        <f t="shared" si="455"/>
        <v>0</v>
      </c>
      <c r="V2111" s="48">
        <f t="shared" si="456"/>
        <v>551658</v>
      </c>
      <c r="W2111" s="48">
        <f t="shared" si="457"/>
        <v>288900</v>
      </c>
      <c r="X2111" s="48">
        <f t="shared" si="458"/>
        <v>4050</v>
      </c>
      <c r="Y2111" s="48">
        <f t="shared" si="459"/>
        <v>8446.08</v>
      </c>
      <c r="Z2111" s="48">
        <f t="shared" si="460"/>
        <v>844.60800000000006</v>
      </c>
      <c r="AA2111" s="48">
        <f t="shared" si="461"/>
        <v>8538.9868800000004</v>
      </c>
      <c r="AB2111" s="42">
        <f t="shared" si="462"/>
        <v>862437.67487999995</v>
      </c>
    </row>
    <row r="2112" spans="1:28" x14ac:dyDescent="0.25">
      <c r="A2112" s="41">
        <v>45448</v>
      </c>
      <c r="B2112" s="44" t="str">
        <f t="shared" si="468"/>
        <v>Jun</v>
      </c>
      <c r="C2112" s="16" t="s">
        <v>26</v>
      </c>
      <c r="D2112" s="16"/>
      <c r="E2112" s="16" t="s">
        <v>39</v>
      </c>
      <c r="F2112" s="16" t="s">
        <v>213</v>
      </c>
      <c r="G2112" s="20" t="str">
        <f>IFERROR(VLOOKUP(F2112,Sheet2!A:F,2,0),"")</f>
        <v>Malwa</v>
      </c>
      <c r="H2112" s="44">
        <f>IFERROR(VLOOKUP(F2112,Sheet2!A:G,7,0),"")</f>
        <v>50</v>
      </c>
      <c r="I2112" s="56">
        <f t="shared" si="470"/>
        <v>1350</v>
      </c>
      <c r="J2112" s="17">
        <v>226</v>
      </c>
      <c r="K2112" s="21">
        <v>0</v>
      </c>
      <c r="L2112" s="21">
        <v>0</v>
      </c>
      <c r="M2112" s="21">
        <v>300</v>
      </c>
      <c r="N2112" s="19">
        <f t="shared" si="418"/>
        <v>300</v>
      </c>
      <c r="O2112" s="20">
        <v>1</v>
      </c>
      <c r="P2112" s="20">
        <f>IFERROR(VLOOKUP(F2112,Sheet2!$A:$F,4,0),"")</f>
        <v>919.43</v>
      </c>
      <c r="Q2112" s="20">
        <f>IFERROR(VLOOKUP(F2112,Sheet2!$A:$F,5,0),"")</f>
        <v>948.3</v>
      </c>
      <c r="R2112" s="20">
        <f>IFERROR(VLOOKUP(F2112,Sheet2!$A:$F,6,0),"")</f>
        <v>1030.25</v>
      </c>
      <c r="S2112" s="48">
        <f t="shared" si="453"/>
        <v>0</v>
      </c>
      <c r="T2112" s="48">
        <f t="shared" si="454"/>
        <v>0</v>
      </c>
      <c r="U2112" s="48">
        <f t="shared" si="455"/>
        <v>309075</v>
      </c>
      <c r="V2112" s="48">
        <f t="shared" si="456"/>
        <v>309075</v>
      </c>
      <c r="W2112" s="48">
        <f t="shared" si="457"/>
        <v>144450</v>
      </c>
      <c r="X2112" s="48">
        <f t="shared" si="458"/>
        <v>2025</v>
      </c>
      <c r="Y2112" s="48">
        <f t="shared" si="459"/>
        <v>4555.5</v>
      </c>
      <c r="Z2112" s="48">
        <f t="shared" si="460"/>
        <v>455.55</v>
      </c>
      <c r="AA2112" s="48">
        <f t="shared" si="461"/>
        <v>4605.6104999999998</v>
      </c>
      <c r="AB2112" s="42">
        <f t="shared" si="462"/>
        <v>465166.6605</v>
      </c>
    </row>
    <row r="2113" spans="1:28" x14ac:dyDescent="0.25">
      <c r="A2113" s="41">
        <v>45448</v>
      </c>
      <c r="B2113" s="44" t="str">
        <f t="shared" si="468"/>
        <v>Jun</v>
      </c>
      <c r="C2113" s="16" t="s">
        <v>3</v>
      </c>
      <c r="D2113" s="16"/>
      <c r="E2113" s="16" t="s">
        <v>233</v>
      </c>
      <c r="F2113" s="16" t="s">
        <v>216</v>
      </c>
      <c r="G2113" s="20" t="str">
        <f>IFERROR(VLOOKUP(F2113,Sheet2!A:F,2,0),"")</f>
        <v>Jugni Saunfi</v>
      </c>
      <c r="H2113" s="44">
        <f>IFERROR(VLOOKUP(F2113,Sheet2!A:G,7,0),"")</f>
        <v>50</v>
      </c>
      <c r="I2113" s="56">
        <f t="shared" si="464"/>
        <v>1350</v>
      </c>
      <c r="J2113" s="17">
        <v>439</v>
      </c>
      <c r="K2113" s="21">
        <v>100</v>
      </c>
      <c r="L2113" s="21">
        <v>200</v>
      </c>
      <c r="M2113" s="21">
        <v>0</v>
      </c>
      <c r="N2113" s="19">
        <f t="shared" si="418"/>
        <v>300</v>
      </c>
      <c r="O2113" s="20">
        <v>1</v>
      </c>
      <c r="P2113" s="20">
        <f>IFERROR(VLOOKUP(F2113,Sheet2!$A:$F,4,0),"")</f>
        <v>919.43</v>
      </c>
      <c r="Q2113" s="20">
        <f>IFERROR(VLOOKUP(F2113,Sheet2!$A:$F,5,0),"")</f>
        <v>948.3</v>
      </c>
      <c r="R2113" s="20">
        <f>IFERROR(VLOOKUP(F2113,Sheet2!$A:$F,6,0),"")</f>
        <v>1030.25</v>
      </c>
      <c r="S2113" s="48">
        <f t="shared" si="453"/>
        <v>91943</v>
      </c>
      <c r="T2113" s="48">
        <f t="shared" si="454"/>
        <v>189660</v>
      </c>
      <c r="U2113" s="48">
        <f t="shared" si="455"/>
        <v>0</v>
      </c>
      <c r="V2113" s="48">
        <f t="shared" si="456"/>
        <v>281603</v>
      </c>
      <c r="W2113" s="48">
        <f t="shared" si="457"/>
        <v>144450</v>
      </c>
      <c r="X2113" s="48">
        <f t="shared" si="458"/>
        <v>2025</v>
      </c>
      <c r="Y2113" s="48">
        <f t="shared" si="459"/>
        <v>4280.78</v>
      </c>
      <c r="Z2113" s="48">
        <f t="shared" si="460"/>
        <v>428.07799999999997</v>
      </c>
      <c r="AA2113" s="48">
        <f t="shared" si="461"/>
        <v>4327.8685800000003</v>
      </c>
      <c r="AB2113" s="42">
        <f t="shared" si="462"/>
        <v>437114.72658000002</v>
      </c>
    </row>
    <row r="2114" spans="1:28" x14ac:dyDescent="0.25">
      <c r="A2114" s="41">
        <v>45448</v>
      </c>
      <c r="B2114" s="44" t="str">
        <f t="shared" ref="B2114:B2124" si="471">TEXT(A2114,"MMM")</f>
        <v>Jun</v>
      </c>
      <c r="C2114" s="16" t="s">
        <v>3</v>
      </c>
      <c r="D2114" s="16"/>
      <c r="E2114" s="16" t="s">
        <v>58</v>
      </c>
      <c r="F2114" s="16" t="s">
        <v>217</v>
      </c>
      <c r="G2114" s="20" t="str">
        <f>IFERROR(VLOOKUP(F2114,Sheet2!A:F,2,0),"")</f>
        <v>Dollar Rum</v>
      </c>
      <c r="H2114" s="44">
        <f>IFERROR(VLOOKUP(F2114,Sheet2!A:G,7,0),"")</f>
        <v>65</v>
      </c>
      <c r="I2114" s="56">
        <f t="shared" si="464"/>
        <v>5399.5499999999993</v>
      </c>
      <c r="J2114" s="17">
        <v>440</v>
      </c>
      <c r="K2114" s="21">
        <v>600</v>
      </c>
      <c r="L2114" s="21">
        <v>300</v>
      </c>
      <c r="M2114" s="21">
        <v>23</v>
      </c>
      <c r="N2114" s="19">
        <f t="shared" si="418"/>
        <v>923</v>
      </c>
      <c r="O2114" s="20">
        <v>1</v>
      </c>
      <c r="P2114" s="20">
        <f>IFERROR(VLOOKUP(F2114,Sheet2!$A:$F,4,0),"")</f>
        <v>1161.27</v>
      </c>
      <c r="Q2114" s="20">
        <f>IFERROR(VLOOKUP(F2114,Sheet2!$A:$F,5,0),"")</f>
        <v>1190.1300000000001</v>
      </c>
      <c r="R2114" s="20">
        <f>IFERROR(VLOOKUP(F2114,Sheet2!$A:$F,6,0),"")</f>
        <v>1272.08</v>
      </c>
      <c r="S2114" s="48">
        <f t="shared" si="453"/>
        <v>696762</v>
      </c>
      <c r="T2114" s="48">
        <f t="shared" si="454"/>
        <v>357039.00000000006</v>
      </c>
      <c r="U2114" s="48">
        <f t="shared" si="455"/>
        <v>29257.839999999997</v>
      </c>
      <c r="V2114" s="48">
        <f t="shared" si="456"/>
        <v>1083058.8400000001</v>
      </c>
      <c r="W2114" s="48">
        <f t="shared" si="457"/>
        <v>577751.85</v>
      </c>
      <c r="X2114" s="48">
        <f t="shared" si="458"/>
        <v>8099.3249999999989</v>
      </c>
      <c r="Y2114" s="48">
        <f t="shared" si="459"/>
        <v>16689.100149999998</v>
      </c>
      <c r="Z2114" s="48">
        <f t="shared" si="460"/>
        <v>1668.9100149999999</v>
      </c>
      <c r="AA2114" s="48">
        <f t="shared" si="461"/>
        <v>16872.680251649999</v>
      </c>
      <c r="AB2114" s="42">
        <f t="shared" si="462"/>
        <v>1704140.70541665</v>
      </c>
    </row>
    <row r="2115" spans="1:28" x14ac:dyDescent="0.25">
      <c r="A2115" s="41">
        <v>45448</v>
      </c>
      <c r="B2115" s="44" t="str">
        <f t="shared" si="471"/>
        <v>Jun</v>
      </c>
      <c r="C2115" s="16" t="s">
        <v>3</v>
      </c>
      <c r="D2115" s="16"/>
      <c r="E2115" s="16" t="s">
        <v>142</v>
      </c>
      <c r="F2115" s="16" t="s">
        <v>217</v>
      </c>
      <c r="G2115" s="20" t="str">
        <f>IFERROR(VLOOKUP(F2115,Sheet2!A:F,2,0),"")</f>
        <v>Dollar Rum</v>
      </c>
      <c r="H2115" s="44">
        <f>IFERROR(VLOOKUP(F2115,Sheet2!A:G,7,0),"")</f>
        <v>65</v>
      </c>
      <c r="I2115" s="56">
        <f t="shared" ref="I2115" si="472">IF(H2115=50,N2115*4.5)+IF(H2115=65,N2115*5.85)</f>
        <v>1755</v>
      </c>
      <c r="J2115" s="17">
        <v>441</v>
      </c>
      <c r="K2115" s="21">
        <v>0</v>
      </c>
      <c r="L2115" s="21">
        <v>250</v>
      </c>
      <c r="M2115" s="21">
        <v>50</v>
      </c>
      <c r="N2115" s="19">
        <f t="shared" si="418"/>
        <v>300</v>
      </c>
      <c r="O2115" s="20">
        <v>1</v>
      </c>
      <c r="P2115" s="20">
        <f>IFERROR(VLOOKUP(F2115,Sheet2!$A:$F,4,0),"")</f>
        <v>1161.27</v>
      </c>
      <c r="Q2115" s="20">
        <f>IFERROR(VLOOKUP(F2115,Sheet2!$A:$F,5,0),"")</f>
        <v>1190.1300000000001</v>
      </c>
      <c r="R2115" s="20">
        <f>IFERROR(VLOOKUP(F2115,Sheet2!$A:$F,6,0),"")</f>
        <v>1272.08</v>
      </c>
      <c r="S2115" s="48">
        <f t="shared" si="453"/>
        <v>0</v>
      </c>
      <c r="T2115" s="48">
        <f t="shared" si="454"/>
        <v>297532.5</v>
      </c>
      <c r="U2115" s="48">
        <f t="shared" si="455"/>
        <v>63604</v>
      </c>
      <c r="V2115" s="48">
        <f t="shared" si="456"/>
        <v>361136.5</v>
      </c>
      <c r="W2115" s="48">
        <f t="shared" si="457"/>
        <v>187785</v>
      </c>
      <c r="X2115" s="48">
        <f t="shared" si="458"/>
        <v>2632.5</v>
      </c>
      <c r="Y2115" s="48">
        <f t="shared" si="459"/>
        <v>5515.54</v>
      </c>
      <c r="Z2115" s="48">
        <f t="shared" si="460"/>
        <v>551.55399999999997</v>
      </c>
      <c r="AA2115" s="48">
        <f t="shared" si="461"/>
        <v>5576.2109400000008</v>
      </c>
      <c r="AB2115" s="42">
        <f t="shared" si="462"/>
        <v>563197.30494000006</v>
      </c>
    </row>
    <row r="2116" spans="1:28" x14ac:dyDescent="0.25">
      <c r="A2116" s="41">
        <v>45448</v>
      </c>
      <c r="B2116" s="44" t="str">
        <f t="shared" si="471"/>
        <v>Jun</v>
      </c>
      <c r="C2116" s="16" t="s">
        <v>3</v>
      </c>
      <c r="D2116" s="16"/>
      <c r="E2116" s="16" t="s">
        <v>158</v>
      </c>
      <c r="F2116" s="16" t="s">
        <v>217</v>
      </c>
      <c r="G2116" s="20" t="str">
        <f>IFERROR(VLOOKUP(F2116,Sheet2!A:F,2,0),"")</f>
        <v>Dollar Rum</v>
      </c>
      <c r="H2116" s="44">
        <f>IFERROR(VLOOKUP(F2116,Sheet2!A:G,7,0),"")</f>
        <v>65</v>
      </c>
      <c r="I2116" s="56">
        <f t="shared" ref="I2116" si="473">IF(H2116=50,N2116*4.5)+IF(H2116=65,N2116*5.85)</f>
        <v>2925</v>
      </c>
      <c r="J2116" s="17">
        <v>442</v>
      </c>
      <c r="K2116" s="21">
        <v>300</v>
      </c>
      <c r="L2116" s="21">
        <v>50</v>
      </c>
      <c r="M2116" s="21">
        <v>150</v>
      </c>
      <c r="N2116" s="19">
        <f t="shared" si="418"/>
        <v>500</v>
      </c>
      <c r="O2116" s="20">
        <v>1</v>
      </c>
      <c r="P2116" s="20">
        <f>IFERROR(VLOOKUP(F2116,Sheet2!$A:$F,4,0),"")</f>
        <v>1161.27</v>
      </c>
      <c r="Q2116" s="20">
        <f>IFERROR(VLOOKUP(F2116,Sheet2!$A:$F,5,0),"")</f>
        <v>1190.1300000000001</v>
      </c>
      <c r="R2116" s="20">
        <f>IFERROR(VLOOKUP(F2116,Sheet2!$A:$F,6,0),"")</f>
        <v>1272.08</v>
      </c>
      <c r="S2116" s="48">
        <f t="shared" si="453"/>
        <v>348381</v>
      </c>
      <c r="T2116" s="48">
        <f t="shared" si="454"/>
        <v>59506.500000000007</v>
      </c>
      <c r="U2116" s="48">
        <f t="shared" si="455"/>
        <v>190812</v>
      </c>
      <c r="V2116" s="48">
        <f t="shared" si="456"/>
        <v>598699.5</v>
      </c>
      <c r="W2116" s="48">
        <f t="shared" si="457"/>
        <v>312975</v>
      </c>
      <c r="X2116" s="48">
        <f t="shared" si="458"/>
        <v>4387.5</v>
      </c>
      <c r="Y2116" s="48">
        <f t="shared" si="459"/>
        <v>9160.6200000000008</v>
      </c>
      <c r="Z2116" s="48">
        <f t="shared" si="460"/>
        <v>916.06200000000013</v>
      </c>
      <c r="AA2116" s="48">
        <f t="shared" si="461"/>
        <v>9261.3868199999997</v>
      </c>
      <c r="AB2116" s="42">
        <f t="shared" si="462"/>
        <v>935400.06882000004</v>
      </c>
    </row>
    <row r="2117" spans="1:28" x14ac:dyDescent="0.25">
      <c r="A2117" s="41">
        <v>45448</v>
      </c>
      <c r="B2117" s="44" t="str">
        <f t="shared" si="471"/>
        <v>Jun</v>
      </c>
      <c r="C2117" s="16" t="s">
        <v>3</v>
      </c>
      <c r="D2117" s="16"/>
      <c r="E2117" s="16" t="s">
        <v>158</v>
      </c>
      <c r="F2117" s="16" t="s">
        <v>217</v>
      </c>
      <c r="G2117" s="20" t="str">
        <f>IFERROR(VLOOKUP(F2117,Sheet2!A:F,2,0),"")</f>
        <v>Dollar Rum</v>
      </c>
      <c r="H2117" s="44">
        <f>IFERROR(VLOOKUP(F2117,Sheet2!A:G,7,0),"")</f>
        <v>65</v>
      </c>
      <c r="I2117" s="56">
        <f t="shared" ref="I2117" si="474">IF(H2117=50,N2117*4.5)+IF(H2117=65,N2117*5.85)</f>
        <v>1755</v>
      </c>
      <c r="J2117" s="17">
        <v>443</v>
      </c>
      <c r="K2117" s="21">
        <v>200</v>
      </c>
      <c r="L2117" s="21">
        <v>100</v>
      </c>
      <c r="M2117" s="21">
        <v>0</v>
      </c>
      <c r="N2117" s="19">
        <f t="shared" ref="N2117:N2180" si="475">SUM(K2117:M2117)</f>
        <v>300</v>
      </c>
      <c r="O2117" s="20">
        <v>1</v>
      </c>
      <c r="P2117" s="20">
        <f>IFERROR(VLOOKUP(F2117,Sheet2!$A:$F,4,0),"")</f>
        <v>1161.27</v>
      </c>
      <c r="Q2117" s="20">
        <f>IFERROR(VLOOKUP(F2117,Sheet2!$A:$F,5,0),"")</f>
        <v>1190.1300000000001</v>
      </c>
      <c r="R2117" s="20">
        <f>IFERROR(VLOOKUP(F2117,Sheet2!$A:$F,6,0),"")</f>
        <v>1272.08</v>
      </c>
      <c r="S2117" s="48">
        <f t="shared" si="453"/>
        <v>232254</v>
      </c>
      <c r="T2117" s="48">
        <f t="shared" si="454"/>
        <v>119013.00000000001</v>
      </c>
      <c r="U2117" s="48">
        <f t="shared" si="455"/>
        <v>0</v>
      </c>
      <c r="V2117" s="48">
        <f t="shared" si="456"/>
        <v>351267</v>
      </c>
      <c r="W2117" s="48">
        <f t="shared" si="457"/>
        <v>187785</v>
      </c>
      <c r="X2117" s="48">
        <f t="shared" si="458"/>
        <v>2632.5</v>
      </c>
      <c r="Y2117" s="48">
        <f t="shared" si="459"/>
        <v>5416.8450000000003</v>
      </c>
      <c r="Z2117" s="48">
        <f t="shared" si="460"/>
        <v>541.68450000000007</v>
      </c>
      <c r="AA2117" s="48">
        <f t="shared" si="461"/>
        <v>5476.4302949999992</v>
      </c>
      <c r="AB2117" s="42">
        <f t="shared" si="462"/>
        <v>553119.45979499992</v>
      </c>
    </row>
    <row r="2118" spans="1:28" x14ac:dyDescent="0.25">
      <c r="A2118" s="41">
        <v>45448</v>
      </c>
      <c r="B2118" s="44" t="str">
        <f t="shared" si="471"/>
        <v>Jun</v>
      </c>
      <c r="C2118" s="16" t="s">
        <v>3</v>
      </c>
      <c r="D2118" s="16"/>
      <c r="E2118" s="16" t="s">
        <v>38</v>
      </c>
      <c r="F2118" s="16" t="s">
        <v>217</v>
      </c>
      <c r="G2118" s="20" t="str">
        <f>IFERROR(VLOOKUP(F2118,Sheet2!A:F,2,0),"")</f>
        <v>Dollar Rum</v>
      </c>
      <c r="H2118" s="44">
        <f>IFERROR(VLOOKUP(F2118,Sheet2!A:G,7,0),"")</f>
        <v>65</v>
      </c>
      <c r="I2118" s="56">
        <f t="shared" ref="I2118" si="476">IF(H2118=50,N2118*4.5)+IF(H2118=65,N2118*5.85)</f>
        <v>1170</v>
      </c>
      <c r="J2118" s="17">
        <v>444</v>
      </c>
      <c r="K2118" s="21">
        <v>160</v>
      </c>
      <c r="L2118" s="21">
        <v>30</v>
      </c>
      <c r="M2118" s="21">
        <v>10</v>
      </c>
      <c r="N2118" s="19">
        <f t="shared" si="475"/>
        <v>200</v>
      </c>
      <c r="O2118" s="20">
        <v>1</v>
      </c>
      <c r="P2118" s="20">
        <f>IFERROR(VLOOKUP(F2118,Sheet2!$A:$F,4,0),"")</f>
        <v>1161.27</v>
      </c>
      <c r="Q2118" s="20">
        <f>IFERROR(VLOOKUP(F2118,Sheet2!$A:$F,5,0),"")</f>
        <v>1190.1300000000001</v>
      </c>
      <c r="R2118" s="20">
        <f>IFERROR(VLOOKUP(F2118,Sheet2!$A:$F,6,0),"")</f>
        <v>1272.08</v>
      </c>
      <c r="S2118" s="48">
        <f t="shared" si="453"/>
        <v>185803.2</v>
      </c>
      <c r="T2118" s="48">
        <f t="shared" si="454"/>
        <v>35703.9</v>
      </c>
      <c r="U2118" s="48">
        <f t="shared" si="455"/>
        <v>12720.8</v>
      </c>
      <c r="V2118" s="48">
        <f t="shared" si="456"/>
        <v>234227.9</v>
      </c>
      <c r="W2118" s="48">
        <f t="shared" si="457"/>
        <v>125190</v>
      </c>
      <c r="X2118" s="48">
        <f t="shared" si="458"/>
        <v>1755</v>
      </c>
      <c r="Y2118" s="48">
        <f t="shared" si="459"/>
        <v>3611.7290000000003</v>
      </c>
      <c r="Z2118" s="48">
        <f t="shared" si="460"/>
        <v>361.17290000000003</v>
      </c>
      <c r="AA2118" s="48">
        <f t="shared" si="461"/>
        <v>3651.4580190000001</v>
      </c>
      <c r="AB2118" s="42">
        <f t="shared" si="462"/>
        <v>368797.25991900003</v>
      </c>
    </row>
    <row r="2119" spans="1:28" x14ac:dyDescent="0.25">
      <c r="A2119" s="41">
        <v>45448</v>
      </c>
      <c r="B2119" s="44" t="str">
        <f t="shared" si="471"/>
        <v>Jun</v>
      </c>
      <c r="C2119" s="16" t="s">
        <v>3</v>
      </c>
      <c r="D2119" s="16"/>
      <c r="E2119" s="16" t="s">
        <v>38</v>
      </c>
      <c r="F2119" s="16" t="s">
        <v>216</v>
      </c>
      <c r="G2119" s="20" t="str">
        <f>IFERROR(VLOOKUP(F2119,Sheet2!A:F,2,0),"")</f>
        <v>Jugni Saunfi</v>
      </c>
      <c r="H2119" s="44">
        <f>IFERROR(VLOOKUP(F2119,Sheet2!A:G,7,0),"")</f>
        <v>50</v>
      </c>
      <c r="I2119" s="56">
        <f t="shared" si="464"/>
        <v>1.125</v>
      </c>
      <c r="J2119" s="17">
        <v>444</v>
      </c>
      <c r="K2119" s="21">
        <v>0.25</v>
      </c>
      <c r="L2119" s="21">
        <v>0</v>
      </c>
      <c r="M2119" s="21">
        <v>0</v>
      </c>
      <c r="N2119" s="19">
        <f t="shared" si="475"/>
        <v>0.25</v>
      </c>
      <c r="O2119" s="20">
        <v>1</v>
      </c>
      <c r="P2119" s="20">
        <f>IFERROR(VLOOKUP(F2119,Sheet2!$A:$F,4,0),"")</f>
        <v>919.43</v>
      </c>
      <c r="Q2119" s="20">
        <f>IFERROR(VLOOKUP(F2119,Sheet2!$A:$F,5,0),"")</f>
        <v>948.3</v>
      </c>
      <c r="R2119" s="20">
        <f>IFERROR(VLOOKUP(F2119,Sheet2!$A:$F,6,0),"")</f>
        <v>1030.25</v>
      </c>
      <c r="S2119" s="48">
        <f t="shared" si="453"/>
        <v>229.85749999999999</v>
      </c>
      <c r="T2119" s="48">
        <f t="shared" si="454"/>
        <v>0</v>
      </c>
      <c r="U2119" s="48">
        <f t="shared" si="455"/>
        <v>0</v>
      </c>
      <c r="V2119" s="48">
        <f t="shared" si="456"/>
        <v>229.85749999999999</v>
      </c>
      <c r="W2119" s="48">
        <f t="shared" si="457"/>
        <v>120.375</v>
      </c>
      <c r="X2119" s="48">
        <f t="shared" si="458"/>
        <v>1.6875</v>
      </c>
      <c r="Y2119" s="48">
        <f t="shared" si="459"/>
        <v>3.5191999999999997</v>
      </c>
      <c r="Z2119" s="48">
        <f t="shared" si="460"/>
        <v>0.35192000000000001</v>
      </c>
      <c r="AA2119" s="48">
        <f t="shared" si="461"/>
        <v>3.5579111999999999</v>
      </c>
      <c r="AB2119" s="42">
        <f t="shared" si="462"/>
        <v>359.34903119999996</v>
      </c>
    </row>
    <row r="2120" spans="1:28" x14ac:dyDescent="0.25">
      <c r="A2120" s="41">
        <v>45448</v>
      </c>
      <c r="B2120" s="44" t="str">
        <f t="shared" si="471"/>
        <v>Jun</v>
      </c>
      <c r="C2120" s="16" t="s">
        <v>3</v>
      </c>
      <c r="D2120" s="16"/>
      <c r="E2120" s="16" t="s">
        <v>38</v>
      </c>
      <c r="F2120" s="16" t="s">
        <v>217</v>
      </c>
      <c r="G2120" s="20" t="str">
        <f>IFERROR(VLOOKUP(F2120,Sheet2!A:F,2,0),"")</f>
        <v>Dollar Rum</v>
      </c>
      <c r="H2120" s="44">
        <f>IFERROR(VLOOKUP(F2120,Sheet2!A:G,7,0),"")</f>
        <v>65</v>
      </c>
      <c r="I2120" s="56">
        <f t="shared" si="464"/>
        <v>1170</v>
      </c>
      <c r="J2120" s="17">
        <v>445</v>
      </c>
      <c r="K2120" s="21">
        <v>170</v>
      </c>
      <c r="L2120" s="21">
        <v>30</v>
      </c>
      <c r="M2120" s="21">
        <v>0</v>
      </c>
      <c r="N2120" s="19">
        <f t="shared" si="475"/>
        <v>200</v>
      </c>
      <c r="O2120" s="20">
        <v>1</v>
      </c>
      <c r="P2120" s="20">
        <f>IFERROR(VLOOKUP(F2120,Sheet2!$A:$F,4,0),"")</f>
        <v>1161.27</v>
      </c>
      <c r="Q2120" s="20">
        <f>IFERROR(VLOOKUP(F2120,Sheet2!$A:$F,5,0),"")</f>
        <v>1190.1300000000001</v>
      </c>
      <c r="R2120" s="20">
        <f>IFERROR(VLOOKUP(F2120,Sheet2!$A:$F,6,0),"")</f>
        <v>1272.08</v>
      </c>
      <c r="S2120" s="48">
        <f t="shared" si="453"/>
        <v>197415.9</v>
      </c>
      <c r="T2120" s="48">
        <f t="shared" si="454"/>
        <v>35703.9</v>
      </c>
      <c r="U2120" s="48">
        <f t="shared" si="455"/>
        <v>0</v>
      </c>
      <c r="V2120" s="48">
        <f t="shared" si="456"/>
        <v>233119.8</v>
      </c>
      <c r="W2120" s="48">
        <f t="shared" si="457"/>
        <v>125190</v>
      </c>
      <c r="X2120" s="48">
        <f t="shared" si="458"/>
        <v>1755</v>
      </c>
      <c r="Y2120" s="48">
        <f t="shared" si="459"/>
        <v>3600.6480000000001</v>
      </c>
      <c r="Z2120" s="48">
        <f t="shared" si="460"/>
        <v>360.06480000000005</v>
      </c>
      <c r="AA2120" s="48">
        <f t="shared" si="461"/>
        <v>3640.2551279999998</v>
      </c>
      <c r="AB2120" s="42">
        <f t="shared" si="462"/>
        <v>367665.76792799996</v>
      </c>
    </row>
    <row r="2121" spans="1:28" x14ac:dyDescent="0.25">
      <c r="A2121" s="41">
        <v>45448</v>
      </c>
      <c r="B2121" s="44" t="str">
        <f t="shared" si="471"/>
        <v>Jun</v>
      </c>
      <c r="C2121" s="16" t="s">
        <v>3</v>
      </c>
      <c r="D2121" s="16"/>
      <c r="E2121" s="16" t="s">
        <v>38</v>
      </c>
      <c r="F2121" s="16" t="s">
        <v>217</v>
      </c>
      <c r="G2121" s="20" t="str">
        <f>IFERROR(VLOOKUP(F2121,Sheet2!A:F,2,0),"")</f>
        <v>Dollar Rum</v>
      </c>
      <c r="H2121" s="44">
        <f>IFERROR(VLOOKUP(F2121,Sheet2!A:G,7,0),"")</f>
        <v>65</v>
      </c>
      <c r="I2121" s="56">
        <f t="shared" si="464"/>
        <v>1755</v>
      </c>
      <c r="J2121" s="17">
        <v>446</v>
      </c>
      <c r="K2121" s="21">
        <v>250</v>
      </c>
      <c r="L2121" s="21">
        <v>40</v>
      </c>
      <c r="M2121" s="21">
        <v>10</v>
      </c>
      <c r="N2121" s="19">
        <f t="shared" si="475"/>
        <v>300</v>
      </c>
      <c r="O2121" s="20">
        <v>1</v>
      </c>
      <c r="P2121" s="20">
        <f>IFERROR(VLOOKUP(F2121,Sheet2!$A:$F,4,0),"")</f>
        <v>1161.27</v>
      </c>
      <c r="Q2121" s="20">
        <f>IFERROR(VLOOKUP(F2121,Sheet2!$A:$F,5,0),"")</f>
        <v>1190.1300000000001</v>
      </c>
      <c r="R2121" s="20">
        <f>IFERROR(VLOOKUP(F2121,Sheet2!$A:$F,6,0),"")</f>
        <v>1272.08</v>
      </c>
      <c r="S2121" s="48">
        <f t="shared" si="453"/>
        <v>290317.5</v>
      </c>
      <c r="T2121" s="48">
        <f t="shared" si="454"/>
        <v>47605.200000000004</v>
      </c>
      <c r="U2121" s="48">
        <f t="shared" si="455"/>
        <v>12720.8</v>
      </c>
      <c r="V2121" s="48">
        <f t="shared" si="456"/>
        <v>350643.5</v>
      </c>
      <c r="W2121" s="48">
        <f t="shared" si="457"/>
        <v>187785</v>
      </c>
      <c r="X2121" s="48">
        <f t="shared" si="458"/>
        <v>2632.5</v>
      </c>
      <c r="Y2121" s="48">
        <f t="shared" si="459"/>
        <v>5410.61</v>
      </c>
      <c r="Z2121" s="48">
        <f t="shared" si="460"/>
        <v>541.06100000000004</v>
      </c>
      <c r="AA2121" s="48">
        <f t="shared" si="461"/>
        <v>5470.1267099999995</v>
      </c>
      <c r="AB2121" s="42">
        <f t="shared" si="462"/>
        <v>552482.79770999996</v>
      </c>
    </row>
    <row r="2122" spans="1:28" x14ac:dyDescent="0.25">
      <c r="A2122" s="41">
        <v>45448</v>
      </c>
      <c r="B2122" s="44" t="str">
        <f t="shared" si="471"/>
        <v>Jun</v>
      </c>
      <c r="C2122" s="16" t="s">
        <v>3</v>
      </c>
      <c r="D2122" s="16"/>
      <c r="E2122" s="16" t="s">
        <v>38</v>
      </c>
      <c r="F2122" s="16" t="s">
        <v>217</v>
      </c>
      <c r="G2122" s="20" t="str">
        <f>IFERROR(VLOOKUP(F2122,Sheet2!A:F,2,0),"")</f>
        <v>Dollar Rum</v>
      </c>
      <c r="H2122" s="44">
        <f>IFERROR(VLOOKUP(F2122,Sheet2!A:G,7,0),"")</f>
        <v>65</v>
      </c>
      <c r="I2122" s="56">
        <f t="shared" ref="I2122" si="477">IF(H2122=50,N2122*4.5)+IF(H2122=65,N2122*5.85)</f>
        <v>111.14999999999999</v>
      </c>
      <c r="J2122" s="17">
        <v>447</v>
      </c>
      <c r="K2122" s="21">
        <v>19</v>
      </c>
      <c r="L2122" s="21">
        <v>0</v>
      </c>
      <c r="M2122" s="21">
        <v>0</v>
      </c>
      <c r="N2122" s="19">
        <f t="shared" si="475"/>
        <v>19</v>
      </c>
      <c r="O2122" s="20">
        <v>1</v>
      </c>
      <c r="P2122" s="20">
        <f>IFERROR(VLOOKUP(F2122,Sheet2!$A:$F,4,0),"")</f>
        <v>1161.27</v>
      </c>
      <c r="Q2122" s="20">
        <f>IFERROR(VLOOKUP(F2122,Sheet2!$A:$F,5,0),"")</f>
        <v>1190.1300000000001</v>
      </c>
      <c r="R2122" s="20">
        <f>IFERROR(VLOOKUP(F2122,Sheet2!$A:$F,6,0),"")</f>
        <v>1272.08</v>
      </c>
      <c r="S2122" s="48">
        <f t="shared" si="453"/>
        <v>22064.13</v>
      </c>
      <c r="T2122" s="48">
        <f t="shared" si="454"/>
        <v>0</v>
      </c>
      <c r="U2122" s="48">
        <f t="shared" si="455"/>
        <v>0</v>
      </c>
      <c r="V2122" s="48">
        <f t="shared" si="456"/>
        <v>22064.13</v>
      </c>
      <c r="W2122" s="48">
        <f t="shared" si="457"/>
        <v>11893.05</v>
      </c>
      <c r="X2122" s="48">
        <f t="shared" si="458"/>
        <v>166.72499999999999</v>
      </c>
      <c r="Y2122" s="48">
        <f t="shared" si="459"/>
        <v>341.23905000000002</v>
      </c>
      <c r="Z2122" s="48">
        <f t="shared" si="460"/>
        <v>34.123905000000001</v>
      </c>
      <c r="AA2122" s="48">
        <f t="shared" si="461"/>
        <v>344.99267954999999</v>
      </c>
      <c r="AB2122" s="42">
        <f t="shared" si="462"/>
        <v>34844.260634549995</v>
      </c>
    </row>
    <row r="2123" spans="1:28" x14ac:dyDescent="0.25">
      <c r="A2123" s="41">
        <v>45448</v>
      </c>
      <c r="B2123" s="44" t="str">
        <f t="shared" si="471"/>
        <v>Jun</v>
      </c>
      <c r="C2123" s="16" t="s">
        <v>3</v>
      </c>
      <c r="D2123" s="16"/>
      <c r="E2123" s="16" t="s">
        <v>125</v>
      </c>
      <c r="F2123" s="16" t="s">
        <v>220</v>
      </c>
      <c r="G2123" s="20" t="str">
        <f>IFERROR(VLOOKUP(F2123,Sheet2!A:F,2,0),"")</f>
        <v>Dollar Cinnamon</v>
      </c>
      <c r="H2123" s="44">
        <f>IFERROR(VLOOKUP(F2123,Sheet2!A:G,7,0),"")</f>
        <v>50</v>
      </c>
      <c r="I2123" s="56">
        <f t="shared" si="464"/>
        <v>877.5</v>
      </c>
      <c r="J2123" s="17">
        <v>448</v>
      </c>
      <c r="K2123" s="21">
        <v>0</v>
      </c>
      <c r="L2123" s="21">
        <v>120</v>
      </c>
      <c r="M2123" s="21">
        <v>75</v>
      </c>
      <c r="N2123" s="19">
        <f t="shared" si="475"/>
        <v>195</v>
      </c>
      <c r="O2123" s="20">
        <v>1</v>
      </c>
      <c r="P2123" s="20">
        <f>IFERROR(VLOOKUP(F2123,Sheet2!$A:$F,4,0),"")</f>
        <v>919.43</v>
      </c>
      <c r="Q2123" s="20">
        <f>IFERROR(VLOOKUP(F2123,Sheet2!$A:$F,5,0),"")</f>
        <v>948.3</v>
      </c>
      <c r="R2123" s="20">
        <f>IFERROR(VLOOKUP(F2123,Sheet2!$A:$F,6,0),"")</f>
        <v>1030.25</v>
      </c>
      <c r="S2123" s="48">
        <f t="shared" si="453"/>
        <v>0</v>
      </c>
      <c r="T2123" s="48">
        <f t="shared" si="454"/>
        <v>113796</v>
      </c>
      <c r="U2123" s="48">
        <f t="shared" si="455"/>
        <v>77268.75</v>
      </c>
      <c r="V2123" s="48">
        <f t="shared" si="456"/>
        <v>191064.75</v>
      </c>
      <c r="W2123" s="48">
        <f t="shared" si="457"/>
        <v>93892.5</v>
      </c>
      <c r="X2123" s="48">
        <f t="shared" si="458"/>
        <v>1316.25</v>
      </c>
      <c r="Y2123" s="48">
        <f t="shared" si="459"/>
        <v>2862.7350000000001</v>
      </c>
      <c r="Z2123" s="48">
        <f t="shared" si="460"/>
        <v>286.27350000000001</v>
      </c>
      <c r="AA2123" s="48">
        <f t="shared" si="461"/>
        <v>2894.225085</v>
      </c>
      <c r="AB2123" s="42">
        <f t="shared" si="462"/>
        <v>292316.73358499998</v>
      </c>
    </row>
    <row r="2124" spans="1:28" x14ac:dyDescent="0.25">
      <c r="A2124" s="41">
        <v>45448</v>
      </c>
      <c r="B2124" s="44" t="str">
        <f t="shared" si="471"/>
        <v>Jun</v>
      </c>
      <c r="C2124" s="16" t="s">
        <v>3</v>
      </c>
      <c r="D2124" s="16"/>
      <c r="E2124" s="16" t="s">
        <v>125</v>
      </c>
      <c r="F2124" s="16" t="s">
        <v>217</v>
      </c>
      <c r="G2124" s="20" t="str">
        <f>IFERROR(VLOOKUP(F2124,Sheet2!A:F,2,0),"")</f>
        <v>Dollar Rum</v>
      </c>
      <c r="H2124" s="44">
        <f>IFERROR(VLOOKUP(F2124,Sheet2!A:G,7,0),"")</f>
        <v>65</v>
      </c>
      <c r="I2124" s="56">
        <f t="shared" si="464"/>
        <v>877.5</v>
      </c>
      <c r="J2124" s="17">
        <v>448</v>
      </c>
      <c r="K2124" s="21">
        <v>0</v>
      </c>
      <c r="L2124" s="21">
        <v>75</v>
      </c>
      <c r="M2124" s="21">
        <v>75</v>
      </c>
      <c r="N2124" s="19">
        <f t="shared" si="475"/>
        <v>150</v>
      </c>
      <c r="O2124" s="20">
        <v>1</v>
      </c>
      <c r="P2124" s="20">
        <f>IFERROR(VLOOKUP(F2124,Sheet2!$A:$F,4,0),"")</f>
        <v>1161.27</v>
      </c>
      <c r="Q2124" s="20">
        <f>IFERROR(VLOOKUP(F2124,Sheet2!$A:$F,5,0),"")</f>
        <v>1190.1300000000001</v>
      </c>
      <c r="R2124" s="20">
        <f>IFERROR(VLOOKUP(F2124,Sheet2!$A:$F,6,0),"")</f>
        <v>1272.08</v>
      </c>
      <c r="S2124" s="48">
        <f t="shared" si="453"/>
        <v>0</v>
      </c>
      <c r="T2124" s="48">
        <f t="shared" si="454"/>
        <v>89259.750000000015</v>
      </c>
      <c r="U2124" s="48">
        <f t="shared" si="455"/>
        <v>95406</v>
      </c>
      <c r="V2124" s="48">
        <f t="shared" si="456"/>
        <v>184665.75</v>
      </c>
      <c r="W2124" s="48">
        <f t="shared" si="457"/>
        <v>93892.5</v>
      </c>
      <c r="X2124" s="48">
        <f t="shared" si="458"/>
        <v>1316.25</v>
      </c>
      <c r="Y2124" s="48">
        <f t="shared" si="459"/>
        <v>2798.7449999999999</v>
      </c>
      <c r="Z2124" s="48">
        <f t="shared" si="460"/>
        <v>279.87450000000001</v>
      </c>
      <c r="AA2124" s="48">
        <f t="shared" si="461"/>
        <v>2829.5311949999996</v>
      </c>
      <c r="AB2124" s="42">
        <f t="shared" si="462"/>
        <v>285782.65069499996</v>
      </c>
    </row>
    <row r="2125" spans="1:28" x14ac:dyDescent="0.25">
      <c r="A2125" s="41">
        <v>45448</v>
      </c>
      <c r="B2125" s="44" t="str">
        <f t="shared" ref="B2125:B2130" si="478">TEXT(A2125,"MMM")</f>
        <v>Jun</v>
      </c>
      <c r="C2125" s="16" t="s">
        <v>86</v>
      </c>
      <c r="D2125" s="16"/>
      <c r="E2125" s="16" t="s">
        <v>87</v>
      </c>
      <c r="F2125" s="16" t="s">
        <v>219</v>
      </c>
      <c r="G2125" s="20" t="str">
        <f>IFERROR(VLOOKUP(F2125,Sheet2!A:F,2,0),"")</f>
        <v>Club Whiskey</v>
      </c>
      <c r="H2125" s="44">
        <f>IFERROR(VLOOKUP(F2125,Sheet2!A:G,7,0),"")</f>
        <v>65</v>
      </c>
      <c r="I2125" s="56">
        <f t="shared" si="464"/>
        <v>2925</v>
      </c>
      <c r="J2125" s="17">
        <v>94</v>
      </c>
      <c r="K2125" s="21">
        <v>300</v>
      </c>
      <c r="L2125" s="21">
        <v>100</v>
      </c>
      <c r="M2125" s="21">
        <v>100</v>
      </c>
      <c r="N2125" s="19">
        <f t="shared" si="475"/>
        <v>500</v>
      </c>
      <c r="O2125" s="20">
        <v>1</v>
      </c>
      <c r="P2125" s="20">
        <f>IFERROR(VLOOKUP(F2125,Sheet2!$A:$F,4,0),"")</f>
        <v>1160.02</v>
      </c>
      <c r="Q2125" s="20">
        <f>IFERROR(VLOOKUP(F2125,Sheet2!$A:$F,5,0),"")</f>
        <v>1188.9000000000001</v>
      </c>
      <c r="R2125" s="20">
        <f>IFERROR(VLOOKUP(F2125,Sheet2!$A:$F,6,0),"")</f>
        <v>1270.83</v>
      </c>
      <c r="S2125" s="48">
        <f t="shared" si="453"/>
        <v>348006</v>
      </c>
      <c r="T2125" s="48">
        <f t="shared" si="454"/>
        <v>118890.00000000001</v>
      </c>
      <c r="U2125" s="48">
        <f t="shared" si="455"/>
        <v>127083</v>
      </c>
      <c r="V2125" s="48">
        <f t="shared" si="456"/>
        <v>593979</v>
      </c>
      <c r="W2125" s="48">
        <f t="shared" si="457"/>
        <v>312975</v>
      </c>
      <c r="X2125" s="48">
        <f t="shared" si="458"/>
        <v>4387.5</v>
      </c>
      <c r="Y2125" s="48">
        <f t="shared" si="459"/>
        <v>9113.4150000000009</v>
      </c>
      <c r="Z2125" s="48">
        <f t="shared" si="460"/>
        <v>911.34150000000011</v>
      </c>
      <c r="AA2125" s="48">
        <f t="shared" si="461"/>
        <v>9213.6625650000005</v>
      </c>
      <c r="AB2125" s="42">
        <f t="shared" si="462"/>
        <v>930579.91906500002</v>
      </c>
    </row>
    <row r="2126" spans="1:28" x14ac:dyDescent="0.25">
      <c r="A2126" s="41">
        <v>45448</v>
      </c>
      <c r="B2126" s="44" t="str">
        <f t="shared" si="478"/>
        <v>Jun</v>
      </c>
      <c r="C2126" s="16" t="s">
        <v>86</v>
      </c>
      <c r="D2126" s="16"/>
      <c r="E2126" s="16" t="s">
        <v>87</v>
      </c>
      <c r="F2126" s="16" t="s">
        <v>217</v>
      </c>
      <c r="G2126" s="20" t="str">
        <f>IFERROR(VLOOKUP(F2126,Sheet2!A:F,2,0),"")</f>
        <v>Dollar Rum</v>
      </c>
      <c r="H2126" s="44">
        <f>IFERROR(VLOOKUP(F2126,Sheet2!A:G,7,0),"")</f>
        <v>65</v>
      </c>
      <c r="I2126" s="56">
        <f t="shared" si="464"/>
        <v>1170</v>
      </c>
      <c r="J2126" s="17">
        <v>95</v>
      </c>
      <c r="K2126" s="21">
        <v>0</v>
      </c>
      <c r="L2126" s="21">
        <v>0</v>
      </c>
      <c r="M2126" s="21">
        <v>200</v>
      </c>
      <c r="N2126" s="19">
        <f t="shared" si="475"/>
        <v>200</v>
      </c>
      <c r="O2126" s="20">
        <v>1</v>
      </c>
      <c r="P2126" s="20">
        <f>IFERROR(VLOOKUP(F2126,Sheet2!$A:$F,4,0),"")</f>
        <v>1161.27</v>
      </c>
      <c r="Q2126" s="20">
        <f>IFERROR(VLOOKUP(F2126,Sheet2!$A:$F,5,0),"")</f>
        <v>1190.1300000000001</v>
      </c>
      <c r="R2126" s="20">
        <f>IFERROR(VLOOKUP(F2126,Sheet2!$A:$F,6,0),"")</f>
        <v>1272.08</v>
      </c>
      <c r="S2126" s="48">
        <f t="shared" si="453"/>
        <v>0</v>
      </c>
      <c r="T2126" s="48">
        <f t="shared" si="454"/>
        <v>0</v>
      </c>
      <c r="U2126" s="48">
        <f t="shared" si="455"/>
        <v>254416</v>
      </c>
      <c r="V2126" s="48">
        <f t="shared" si="456"/>
        <v>254416</v>
      </c>
      <c r="W2126" s="48">
        <f t="shared" si="457"/>
        <v>125190</v>
      </c>
      <c r="X2126" s="48">
        <f t="shared" si="458"/>
        <v>1755</v>
      </c>
      <c r="Y2126" s="48">
        <f t="shared" si="459"/>
        <v>3813.61</v>
      </c>
      <c r="Z2126" s="48">
        <f t="shared" si="460"/>
        <v>381.36100000000005</v>
      </c>
      <c r="AA2126" s="48">
        <f t="shared" si="461"/>
        <v>3855.5597099999995</v>
      </c>
      <c r="AB2126" s="42">
        <f t="shared" si="462"/>
        <v>389411.53070999996</v>
      </c>
    </row>
    <row r="2127" spans="1:28" x14ac:dyDescent="0.25">
      <c r="A2127" s="41">
        <v>45448</v>
      </c>
      <c r="B2127" s="44" t="str">
        <f t="shared" si="478"/>
        <v>Jun</v>
      </c>
      <c r="C2127" s="16" t="s">
        <v>86</v>
      </c>
      <c r="D2127" s="16"/>
      <c r="E2127" s="16" t="s">
        <v>87</v>
      </c>
      <c r="F2127" s="16" t="s">
        <v>216</v>
      </c>
      <c r="G2127" s="20" t="str">
        <f>IFERROR(VLOOKUP(F2127,Sheet2!A:F,2,0),"")</f>
        <v>Jugni Saunfi</v>
      </c>
      <c r="H2127" s="44">
        <f>IFERROR(VLOOKUP(F2127,Sheet2!A:G,7,0),"")</f>
        <v>50</v>
      </c>
      <c r="I2127" s="56">
        <f t="shared" si="464"/>
        <v>1575</v>
      </c>
      <c r="J2127" s="17">
        <v>95</v>
      </c>
      <c r="K2127" s="21">
        <v>250</v>
      </c>
      <c r="L2127" s="21">
        <v>100</v>
      </c>
      <c r="M2127" s="21">
        <v>0</v>
      </c>
      <c r="N2127" s="19">
        <f t="shared" si="475"/>
        <v>350</v>
      </c>
      <c r="O2127" s="20">
        <v>1</v>
      </c>
      <c r="P2127" s="20">
        <f>IFERROR(VLOOKUP(F2127,Sheet2!$A:$F,4,0),"")</f>
        <v>919.43</v>
      </c>
      <c r="Q2127" s="20">
        <f>IFERROR(VLOOKUP(F2127,Sheet2!$A:$F,5,0),"")</f>
        <v>948.3</v>
      </c>
      <c r="R2127" s="20">
        <f>IFERROR(VLOOKUP(F2127,Sheet2!$A:$F,6,0),"")</f>
        <v>1030.25</v>
      </c>
      <c r="S2127" s="48">
        <f t="shared" si="453"/>
        <v>229857.5</v>
      </c>
      <c r="T2127" s="48">
        <f t="shared" si="454"/>
        <v>94830</v>
      </c>
      <c r="U2127" s="48">
        <f t="shared" si="455"/>
        <v>0</v>
      </c>
      <c r="V2127" s="48">
        <f t="shared" si="456"/>
        <v>324687.5</v>
      </c>
      <c r="W2127" s="48">
        <f t="shared" si="457"/>
        <v>168525</v>
      </c>
      <c r="X2127" s="48">
        <f t="shared" si="458"/>
        <v>2362.5</v>
      </c>
      <c r="Y2127" s="48">
        <f t="shared" si="459"/>
        <v>4955.75</v>
      </c>
      <c r="Z2127" s="48">
        <f t="shared" si="460"/>
        <v>495.57500000000005</v>
      </c>
      <c r="AA2127" s="48">
        <f t="shared" si="461"/>
        <v>5010.26325</v>
      </c>
      <c r="AB2127" s="42">
        <f t="shared" si="462"/>
        <v>506036.58825000003</v>
      </c>
    </row>
    <row r="2128" spans="1:28" x14ac:dyDescent="0.25">
      <c r="A2128" s="41">
        <v>45448</v>
      </c>
      <c r="B2128" s="44" t="str">
        <f t="shared" si="478"/>
        <v>Jun</v>
      </c>
      <c r="C2128" s="16" t="s">
        <v>86</v>
      </c>
      <c r="D2128" s="16"/>
      <c r="E2128" s="16" t="s">
        <v>87</v>
      </c>
      <c r="F2128" s="16" t="s">
        <v>216</v>
      </c>
      <c r="G2128" s="20" t="str">
        <f>IFERROR(VLOOKUP(F2128,Sheet2!A:F,2,0),"")</f>
        <v>Jugni Saunfi</v>
      </c>
      <c r="H2128" s="44">
        <f>IFERROR(VLOOKUP(F2128,Sheet2!A:G,7,0),"")</f>
        <v>50</v>
      </c>
      <c r="I2128" s="56">
        <f t="shared" si="464"/>
        <v>450</v>
      </c>
      <c r="J2128" s="17">
        <v>96</v>
      </c>
      <c r="K2128" s="21">
        <v>0</v>
      </c>
      <c r="L2128" s="21">
        <v>0</v>
      </c>
      <c r="M2128" s="21">
        <v>100</v>
      </c>
      <c r="N2128" s="19">
        <f t="shared" si="475"/>
        <v>100</v>
      </c>
      <c r="O2128" s="20">
        <v>1</v>
      </c>
      <c r="P2128" s="20">
        <f>IFERROR(VLOOKUP(F2128,Sheet2!$A:$F,4,0),"")</f>
        <v>919.43</v>
      </c>
      <c r="Q2128" s="20">
        <f>IFERROR(VLOOKUP(F2128,Sheet2!$A:$F,5,0),"")</f>
        <v>948.3</v>
      </c>
      <c r="R2128" s="20">
        <f>IFERROR(VLOOKUP(F2128,Sheet2!$A:$F,6,0),"")</f>
        <v>1030.25</v>
      </c>
      <c r="S2128" s="48">
        <f t="shared" si="453"/>
        <v>0</v>
      </c>
      <c r="T2128" s="48">
        <f t="shared" si="454"/>
        <v>0</v>
      </c>
      <c r="U2128" s="48">
        <f t="shared" si="455"/>
        <v>103025</v>
      </c>
      <c r="V2128" s="48">
        <f t="shared" si="456"/>
        <v>103025</v>
      </c>
      <c r="W2128" s="48">
        <f t="shared" si="457"/>
        <v>48150</v>
      </c>
      <c r="X2128" s="48">
        <f t="shared" si="458"/>
        <v>675</v>
      </c>
      <c r="Y2128" s="48">
        <f t="shared" si="459"/>
        <v>1518.5</v>
      </c>
      <c r="Z2128" s="48">
        <f t="shared" si="460"/>
        <v>151.85</v>
      </c>
      <c r="AA2128" s="48">
        <f t="shared" si="461"/>
        <v>1535.2035000000001</v>
      </c>
      <c r="AB2128" s="42">
        <f t="shared" si="462"/>
        <v>155055.55350000001</v>
      </c>
    </row>
    <row r="2129" spans="1:28" x14ac:dyDescent="0.25">
      <c r="A2129" s="41">
        <v>45448</v>
      </c>
      <c r="B2129" s="44" t="str">
        <f t="shared" si="478"/>
        <v>Jun</v>
      </c>
      <c r="C2129" s="16" t="s">
        <v>86</v>
      </c>
      <c r="D2129" s="16"/>
      <c r="E2129" s="16" t="s">
        <v>87</v>
      </c>
      <c r="F2129" s="16" t="s">
        <v>222</v>
      </c>
      <c r="G2129" s="20" t="str">
        <f>IFERROR(VLOOKUP(F2129,Sheet2!A:F,2,0),"")</f>
        <v>Khasa Santra</v>
      </c>
      <c r="H2129" s="44">
        <f>IFERROR(VLOOKUP(F2129,Sheet2!A:G,7,0),"")</f>
        <v>50</v>
      </c>
      <c r="I2129" s="56">
        <f t="shared" si="464"/>
        <v>900</v>
      </c>
      <c r="J2129" s="17">
        <v>96</v>
      </c>
      <c r="K2129" s="21">
        <v>100</v>
      </c>
      <c r="L2129" s="21">
        <v>100</v>
      </c>
      <c r="M2129" s="21">
        <v>0</v>
      </c>
      <c r="N2129" s="19">
        <f t="shared" si="475"/>
        <v>200</v>
      </c>
      <c r="O2129" s="20">
        <v>1</v>
      </c>
      <c r="P2129" s="20">
        <f>IFERROR(VLOOKUP(F2129,Sheet2!$A:$F,4,0),"")</f>
        <v>919.43</v>
      </c>
      <c r="Q2129" s="20">
        <f>IFERROR(VLOOKUP(F2129,Sheet2!$A:$F,5,0),"")</f>
        <v>948.3</v>
      </c>
      <c r="R2129" s="20">
        <f>IFERROR(VLOOKUP(F2129,Sheet2!$A:$F,6,0),"")</f>
        <v>1030.25</v>
      </c>
      <c r="S2129" s="48">
        <f t="shared" si="453"/>
        <v>91943</v>
      </c>
      <c r="T2129" s="48">
        <f t="shared" si="454"/>
        <v>94830</v>
      </c>
      <c r="U2129" s="48">
        <f t="shared" si="455"/>
        <v>0</v>
      </c>
      <c r="V2129" s="48">
        <f t="shared" si="456"/>
        <v>186773</v>
      </c>
      <c r="W2129" s="48">
        <f t="shared" si="457"/>
        <v>96300</v>
      </c>
      <c r="X2129" s="48">
        <f t="shared" si="458"/>
        <v>1350</v>
      </c>
      <c r="Y2129" s="48">
        <f t="shared" si="459"/>
        <v>2844.23</v>
      </c>
      <c r="Z2129" s="48">
        <f t="shared" si="460"/>
        <v>284.423</v>
      </c>
      <c r="AA2129" s="48">
        <f t="shared" si="461"/>
        <v>2875.5165299999999</v>
      </c>
      <c r="AB2129" s="42">
        <f t="shared" si="462"/>
        <v>290427.16953000001</v>
      </c>
    </row>
    <row r="2130" spans="1:28" x14ac:dyDescent="0.25">
      <c r="A2130" s="41">
        <v>45448</v>
      </c>
      <c r="B2130" s="44" t="str">
        <f t="shared" si="478"/>
        <v>Jun</v>
      </c>
      <c r="C2130" s="16" t="s">
        <v>44</v>
      </c>
      <c r="D2130" s="16"/>
      <c r="E2130" s="16" t="s">
        <v>51</v>
      </c>
      <c r="F2130" s="16" t="s">
        <v>216</v>
      </c>
      <c r="G2130" s="20" t="str">
        <f>IFERROR(VLOOKUP(F2130,Sheet2!A:F,2,0),"")</f>
        <v>Jugni Saunfi</v>
      </c>
      <c r="H2130" s="44">
        <f>IFERROR(VLOOKUP(F2130,Sheet2!A:G,7,0),"")</f>
        <v>50</v>
      </c>
      <c r="I2130" s="56">
        <f t="shared" si="464"/>
        <v>450</v>
      </c>
      <c r="J2130" s="17">
        <v>318</v>
      </c>
      <c r="K2130" s="21">
        <v>0</v>
      </c>
      <c r="L2130" s="21">
        <v>0</v>
      </c>
      <c r="M2130" s="21">
        <v>100</v>
      </c>
      <c r="N2130" s="19">
        <f t="shared" si="475"/>
        <v>100</v>
      </c>
      <c r="O2130" s="20">
        <v>1</v>
      </c>
      <c r="P2130" s="20">
        <f>IFERROR(VLOOKUP(F2130,Sheet2!$A:$F,4,0),"")</f>
        <v>919.43</v>
      </c>
      <c r="Q2130" s="20">
        <f>IFERROR(VLOOKUP(F2130,Sheet2!$A:$F,5,0),"")</f>
        <v>948.3</v>
      </c>
      <c r="R2130" s="20">
        <f>IFERROR(VLOOKUP(F2130,Sheet2!$A:$F,6,0),"")</f>
        <v>1030.25</v>
      </c>
      <c r="S2130" s="48">
        <f t="shared" si="453"/>
        <v>0</v>
      </c>
      <c r="T2130" s="48">
        <f t="shared" si="454"/>
        <v>0</v>
      </c>
      <c r="U2130" s="48">
        <f t="shared" si="455"/>
        <v>103025</v>
      </c>
      <c r="V2130" s="48">
        <f t="shared" si="456"/>
        <v>103025</v>
      </c>
      <c r="W2130" s="48">
        <f t="shared" si="457"/>
        <v>48150</v>
      </c>
      <c r="X2130" s="48">
        <f t="shared" si="458"/>
        <v>675</v>
      </c>
      <c r="Y2130" s="48">
        <f t="shared" si="459"/>
        <v>1518.5</v>
      </c>
      <c r="Z2130" s="48">
        <f t="shared" si="460"/>
        <v>151.85</v>
      </c>
      <c r="AA2130" s="48">
        <f t="shared" si="461"/>
        <v>1535.2035000000001</v>
      </c>
      <c r="AB2130" s="42">
        <f t="shared" si="462"/>
        <v>155055.55350000001</v>
      </c>
    </row>
    <row r="2131" spans="1:28" x14ac:dyDescent="0.25">
      <c r="A2131" s="41">
        <v>45448</v>
      </c>
      <c r="B2131" s="44" t="str">
        <f t="shared" ref="B2131:B2134" si="479">TEXT(A2131,"MMM")</f>
        <v>Jun</v>
      </c>
      <c r="C2131" s="16" t="s">
        <v>44</v>
      </c>
      <c r="D2131" s="16"/>
      <c r="E2131" s="16" t="s">
        <v>51</v>
      </c>
      <c r="F2131" s="16" t="s">
        <v>216</v>
      </c>
      <c r="G2131" s="20" t="str">
        <f>IFERROR(VLOOKUP(F2131,Sheet2!A:F,2,0),"")</f>
        <v>Jugni Saunfi</v>
      </c>
      <c r="H2131" s="44">
        <f>IFERROR(VLOOKUP(F2131,Sheet2!A:G,7,0),"")</f>
        <v>50</v>
      </c>
      <c r="I2131" s="56">
        <f t="shared" si="464"/>
        <v>2700</v>
      </c>
      <c r="J2131" s="17">
        <v>319</v>
      </c>
      <c r="K2131" s="21">
        <v>0</v>
      </c>
      <c r="L2131" s="21">
        <v>600</v>
      </c>
      <c r="M2131" s="21">
        <v>0</v>
      </c>
      <c r="N2131" s="19">
        <f t="shared" si="475"/>
        <v>600</v>
      </c>
      <c r="O2131" s="20">
        <v>1</v>
      </c>
      <c r="P2131" s="20">
        <f>IFERROR(VLOOKUP(F2131,Sheet2!$A:$F,4,0),"")</f>
        <v>919.43</v>
      </c>
      <c r="Q2131" s="20">
        <f>IFERROR(VLOOKUP(F2131,Sheet2!$A:$F,5,0),"")</f>
        <v>948.3</v>
      </c>
      <c r="R2131" s="20">
        <f>IFERROR(VLOOKUP(F2131,Sheet2!$A:$F,6,0),"")</f>
        <v>1030.25</v>
      </c>
      <c r="S2131" s="48">
        <f t="shared" si="453"/>
        <v>0</v>
      </c>
      <c r="T2131" s="48">
        <f t="shared" si="454"/>
        <v>568980</v>
      </c>
      <c r="U2131" s="48">
        <f t="shared" si="455"/>
        <v>0</v>
      </c>
      <c r="V2131" s="48">
        <f t="shared" si="456"/>
        <v>568980</v>
      </c>
      <c r="W2131" s="48">
        <f t="shared" si="457"/>
        <v>288900</v>
      </c>
      <c r="X2131" s="48">
        <f t="shared" si="458"/>
        <v>4050</v>
      </c>
      <c r="Y2131" s="48">
        <f t="shared" si="459"/>
        <v>8619.2999999999993</v>
      </c>
      <c r="Z2131" s="48">
        <f t="shared" si="460"/>
        <v>861.93</v>
      </c>
      <c r="AA2131" s="48">
        <f t="shared" si="461"/>
        <v>8714.1123000000007</v>
      </c>
      <c r="AB2131" s="42">
        <f t="shared" si="462"/>
        <v>880125.34230000013</v>
      </c>
    </row>
    <row r="2132" spans="1:28" x14ac:dyDescent="0.25">
      <c r="A2132" s="41">
        <v>45448</v>
      </c>
      <c r="B2132" s="44" t="str">
        <f t="shared" si="479"/>
        <v>Jun</v>
      </c>
      <c r="C2132" s="16" t="s">
        <v>44</v>
      </c>
      <c r="D2132" s="16"/>
      <c r="E2132" s="16" t="s">
        <v>51</v>
      </c>
      <c r="F2132" s="16" t="s">
        <v>216</v>
      </c>
      <c r="G2132" s="20" t="str">
        <f>IFERROR(VLOOKUP(F2132,Sheet2!A:F,2,0),"")</f>
        <v>Jugni Saunfi</v>
      </c>
      <c r="H2132" s="44">
        <f>IFERROR(VLOOKUP(F2132,Sheet2!A:G,7,0),"")</f>
        <v>50</v>
      </c>
      <c r="I2132" s="56">
        <f t="shared" si="464"/>
        <v>1350</v>
      </c>
      <c r="J2132" s="17">
        <v>320</v>
      </c>
      <c r="K2132" s="21">
        <v>300</v>
      </c>
      <c r="L2132" s="21">
        <v>0</v>
      </c>
      <c r="M2132" s="21">
        <v>0</v>
      </c>
      <c r="N2132" s="19">
        <f t="shared" si="475"/>
        <v>300</v>
      </c>
      <c r="O2132" s="20">
        <v>1</v>
      </c>
      <c r="P2132" s="20">
        <f>IFERROR(VLOOKUP(F2132,Sheet2!$A:$F,4,0),"")</f>
        <v>919.43</v>
      </c>
      <c r="Q2132" s="20">
        <f>IFERROR(VLOOKUP(F2132,Sheet2!$A:$F,5,0),"")</f>
        <v>948.3</v>
      </c>
      <c r="R2132" s="20">
        <f>IFERROR(VLOOKUP(F2132,Sheet2!$A:$F,6,0),"")</f>
        <v>1030.25</v>
      </c>
      <c r="S2132" s="48">
        <f t="shared" si="453"/>
        <v>275829</v>
      </c>
      <c r="T2132" s="48">
        <f t="shared" si="454"/>
        <v>0</v>
      </c>
      <c r="U2132" s="48">
        <f t="shared" si="455"/>
        <v>0</v>
      </c>
      <c r="V2132" s="48">
        <f t="shared" si="456"/>
        <v>275829</v>
      </c>
      <c r="W2132" s="48">
        <f t="shared" si="457"/>
        <v>144450</v>
      </c>
      <c r="X2132" s="48">
        <f t="shared" si="458"/>
        <v>2025</v>
      </c>
      <c r="Y2132" s="48">
        <f t="shared" si="459"/>
        <v>4223.04</v>
      </c>
      <c r="Z2132" s="48">
        <f t="shared" si="460"/>
        <v>422.30400000000003</v>
      </c>
      <c r="AA2132" s="48">
        <f t="shared" si="461"/>
        <v>4269.4934400000002</v>
      </c>
      <c r="AB2132" s="42">
        <f t="shared" si="462"/>
        <v>431218.83743999997</v>
      </c>
    </row>
    <row r="2133" spans="1:28" x14ac:dyDescent="0.25">
      <c r="A2133" s="41">
        <v>45448</v>
      </c>
      <c r="B2133" s="44" t="str">
        <f t="shared" si="479"/>
        <v>Jun</v>
      </c>
      <c r="C2133" s="16" t="s">
        <v>44</v>
      </c>
      <c r="D2133" s="16"/>
      <c r="E2133" s="16" t="s">
        <v>51</v>
      </c>
      <c r="F2133" s="16" t="s">
        <v>216</v>
      </c>
      <c r="G2133" s="20" t="str">
        <f>IFERROR(VLOOKUP(F2133,Sheet2!A:F,2,0),"")</f>
        <v>Jugni Saunfi</v>
      </c>
      <c r="H2133" s="44">
        <f>IFERROR(VLOOKUP(F2133,Sheet2!A:G,7,0),"")</f>
        <v>50</v>
      </c>
      <c r="I2133" s="56">
        <f t="shared" si="464"/>
        <v>1800</v>
      </c>
      <c r="J2133" s="17">
        <v>321</v>
      </c>
      <c r="K2133" s="21">
        <v>400</v>
      </c>
      <c r="L2133" s="21">
        <v>0</v>
      </c>
      <c r="M2133" s="21">
        <v>0</v>
      </c>
      <c r="N2133" s="19">
        <f t="shared" si="475"/>
        <v>400</v>
      </c>
      <c r="O2133" s="20">
        <v>1</v>
      </c>
      <c r="P2133" s="20">
        <f>IFERROR(VLOOKUP(F2133,Sheet2!$A:$F,4,0),"")</f>
        <v>919.43</v>
      </c>
      <c r="Q2133" s="20">
        <f>IFERROR(VLOOKUP(F2133,Sheet2!$A:$F,5,0),"")</f>
        <v>948.3</v>
      </c>
      <c r="R2133" s="20">
        <f>IFERROR(VLOOKUP(F2133,Sheet2!$A:$F,6,0),"")</f>
        <v>1030.25</v>
      </c>
      <c r="S2133" s="48">
        <f t="shared" si="453"/>
        <v>367772</v>
      </c>
      <c r="T2133" s="48">
        <f t="shared" si="454"/>
        <v>0</v>
      </c>
      <c r="U2133" s="48">
        <f t="shared" si="455"/>
        <v>0</v>
      </c>
      <c r="V2133" s="48">
        <f t="shared" si="456"/>
        <v>367772</v>
      </c>
      <c r="W2133" s="48">
        <f t="shared" si="457"/>
        <v>192600</v>
      </c>
      <c r="X2133" s="48">
        <f t="shared" si="458"/>
        <v>2700</v>
      </c>
      <c r="Y2133" s="48">
        <f t="shared" si="459"/>
        <v>5630.72</v>
      </c>
      <c r="Z2133" s="48">
        <f t="shared" si="460"/>
        <v>563.072</v>
      </c>
      <c r="AA2133" s="48">
        <f t="shared" si="461"/>
        <v>5692.6579200000006</v>
      </c>
      <c r="AB2133" s="42">
        <f t="shared" si="462"/>
        <v>574958.44992000004</v>
      </c>
    </row>
    <row r="2134" spans="1:28" x14ac:dyDescent="0.25">
      <c r="A2134" s="41">
        <v>45448</v>
      </c>
      <c r="B2134" s="44" t="str">
        <f t="shared" si="479"/>
        <v>Jun</v>
      </c>
      <c r="C2134" s="16" t="s">
        <v>44</v>
      </c>
      <c r="D2134" s="16"/>
      <c r="E2134" s="16" t="s">
        <v>46</v>
      </c>
      <c r="F2134" s="16" t="s">
        <v>216</v>
      </c>
      <c r="G2134" s="20" t="str">
        <f>IFERROR(VLOOKUP(F2134,Sheet2!A:F,2,0),"")</f>
        <v>Jugni Saunfi</v>
      </c>
      <c r="H2134" s="44">
        <f>IFERROR(VLOOKUP(F2134,Sheet2!A:G,7,0),"")</f>
        <v>50</v>
      </c>
      <c r="I2134" s="56">
        <f t="shared" si="464"/>
        <v>900</v>
      </c>
      <c r="J2134" s="17">
        <v>322</v>
      </c>
      <c r="K2134" s="21">
        <v>0</v>
      </c>
      <c r="L2134" s="21">
        <v>100</v>
      </c>
      <c r="M2134" s="21">
        <v>100</v>
      </c>
      <c r="N2134" s="19">
        <f t="shared" si="475"/>
        <v>200</v>
      </c>
      <c r="O2134" s="20">
        <v>1</v>
      </c>
      <c r="P2134" s="20">
        <f>IFERROR(VLOOKUP(F2134,Sheet2!$A:$F,4,0),"")</f>
        <v>919.43</v>
      </c>
      <c r="Q2134" s="20">
        <f>IFERROR(VLOOKUP(F2134,Sheet2!$A:$F,5,0),"")</f>
        <v>948.3</v>
      </c>
      <c r="R2134" s="20">
        <f>IFERROR(VLOOKUP(F2134,Sheet2!$A:$F,6,0),"")</f>
        <v>1030.25</v>
      </c>
      <c r="S2134" s="48">
        <f t="shared" si="453"/>
        <v>0</v>
      </c>
      <c r="T2134" s="48">
        <f t="shared" si="454"/>
        <v>94830</v>
      </c>
      <c r="U2134" s="48">
        <f t="shared" si="455"/>
        <v>103025</v>
      </c>
      <c r="V2134" s="48">
        <f t="shared" si="456"/>
        <v>197855</v>
      </c>
      <c r="W2134" s="48">
        <f t="shared" si="457"/>
        <v>96300</v>
      </c>
      <c r="X2134" s="48">
        <f t="shared" si="458"/>
        <v>1350</v>
      </c>
      <c r="Y2134" s="48">
        <f t="shared" si="459"/>
        <v>2955.05</v>
      </c>
      <c r="Z2134" s="48">
        <f t="shared" si="460"/>
        <v>295.50500000000005</v>
      </c>
      <c r="AA2134" s="48">
        <f t="shared" si="461"/>
        <v>2987.55555</v>
      </c>
      <c r="AB2134" s="42">
        <f t="shared" si="462"/>
        <v>301743.11054999998</v>
      </c>
    </row>
    <row r="2135" spans="1:28" x14ac:dyDescent="0.25">
      <c r="A2135" s="41">
        <v>45448</v>
      </c>
      <c r="B2135" s="44" t="str">
        <f t="shared" ref="B2135:B2141" si="480">TEXT(A2135,"MMM")</f>
        <v>Jun</v>
      </c>
      <c r="C2135" s="16" t="s">
        <v>44</v>
      </c>
      <c r="D2135" s="16"/>
      <c r="E2135" s="16" t="s">
        <v>46</v>
      </c>
      <c r="F2135" s="16" t="s">
        <v>216</v>
      </c>
      <c r="G2135" s="20" t="str">
        <f>IFERROR(VLOOKUP(F2135,Sheet2!A:F,2,0),"")</f>
        <v>Jugni Saunfi</v>
      </c>
      <c r="H2135" s="44">
        <f>IFERROR(VLOOKUP(F2135,Sheet2!A:G,7,0),"")</f>
        <v>50</v>
      </c>
      <c r="I2135" s="56">
        <f t="shared" si="464"/>
        <v>2250</v>
      </c>
      <c r="J2135" s="17">
        <v>323</v>
      </c>
      <c r="K2135" s="21">
        <v>500</v>
      </c>
      <c r="L2135" s="21">
        <v>0</v>
      </c>
      <c r="M2135" s="21">
        <v>0</v>
      </c>
      <c r="N2135" s="19">
        <f t="shared" si="475"/>
        <v>500</v>
      </c>
      <c r="O2135" s="20">
        <v>1</v>
      </c>
      <c r="P2135" s="20">
        <f>IFERROR(VLOOKUP(F2135,Sheet2!$A:$F,4,0),"")</f>
        <v>919.43</v>
      </c>
      <c r="Q2135" s="20">
        <f>IFERROR(VLOOKUP(F2135,Sheet2!$A:$F,5,0),"")</f>
        <v>948.3</v>
      </c>
      <c r="R2135" s="20">
        <f>IFERROR(VLOOKUP(F2135,Sheet2!$A:$F,6,0),"")</f>
        <v>1030.25</v>
      </c>
      <c r="S2135" s="48">
        <f t="shared" si="453"/>
        <v>459715</v>
      </c>
      <c r="T2135" s="48">
        <f t="shared" si="454"/>
        <v>0</v>
      </c>
      <c r="U2135" s="48">
        <f t="shared" si="455"/>
        <v>0</v>
      </c>
      <c r="V2135" s="48">
        <f t="shared" si="456"/>
        <v>459715</v>
      </c>
      <c r="W2135" s="48">
        <f t="shared" si="457"/>
        <v>240750</v>
      </c>
      <c r="X2135" s="48">
        <f t="shared" si="458"/>
        <v>3375</v>
      </c>
      <c r="Y2135" s="48">
        <f t="shared" si="459"/>
        <v>7038.4000000000005</v>
      </c>
      <c r="Z2135" s="48">
        <f t="shared" si="460"/>
        <v>703.84000000000015</v>
      </c>
      <c r="AA2135" s="48">
        <f t="shared" si="461"/>
        <v>7115.8224</v>
      </c>
      <c r="AB2135" s="42">
        <f t="shared" si="462"/>
        <v>718698.06239999994</v>
      </c>
    </row>
    <row r="2136" spans="1:28" x14ac:dyDescent="0.25">
      <c r="A2136" s="41">
        <v>45448</v>
      </c>
      <c r="B2136" s="44" t="str">
        <f t="shared" si="480"/>
        <v>Jun</v>
      </c>
      <c r="C2136" s="16" t="s">
        <v>44</v>
      </c>
      <c r="D2136" s="16"/>
      <c r="E2136" s="16" t="s">
        <v>46</v>
      </c>
      <c r="F2136" s="16" t="s">
        <v>223</v>
      </c>
      <c r="G2136" s="20" t="str">
        <f>IFERROR(VLOOKUP(F2136,Sheet2!A:F,2,0),"")</f>
        <v>Jalwa Mota Santra</v>
      </c>
      <c r="H2136" s="44">
        <f>IFERROR(VLOOKUP(F2136,Sheet2!A:G,7,0),"")</f>
        <v>50</v>
      </c>
      <c r="I2136" s="56">
        <f t="shared" si="464"/>
        <v>900</v>
      </c>
      <c r="J2136" s="17">
        <v>324</v>
      </c>
      <c r="K2136" s="21">
        <v>0</v>
      </c>
      <c r="L2136" s="21">
        <v>100</v>
      </c>
      <c r="M2136" s="21">
        <v>100</v>
      </c>
      <c r="N2136" s="19">
        <f t="shared" si="475"/>
        <v>200</v>
      </c>
      <c r="O2136" s="20">
        <v>1</v>
      </c>
      <c r="P2136" s="20">
        <f>IFERROR(VLOOKUP(F2136,Sheet2!$A:$F,4,0),"")</f>
        <v>919.43</v>
      </c>
      <c r="Q2136" s="20">
        <f>IFERROR(VLOOKUP(F2136,Sheet2!$A:$F,5,0),"")</f>
        <v>948.3</v>
      </c>
      <c r="R2136" s="20">
        <f>IFERROR(VLOOKUP(F2136,Sheet2!$A:$F,6,0),"")</f>
        <v>1030.25</v>
      </c>
      <c r="S2136" s="48">
        <f t="shared" si="453"/>
        <v>0</v>
      </c>
      <c r="T2136" s="48">
        <f t="shared" si="454"/>
        <v>94830</v>
      </c>
      <c r="U2136" s="48">
        <f t="shared" si="455"/>
        <v>103025</v>
      </c>
      <c r="V2136" s="48">
        <f t="shared" si="456"/>
        <v>197855</v>
      </c>
      <c r="W2136" s="48">
        <f t="shared" si="457"/>
        <v>96300</v>
      </c>
      <c r="X2136" s="48">
        <f t="shared" si="458"/>
        <v>1350</v>
      </c>
      <c r="Y2136" s="48">
        <f t="shared" si="459"/>
        <v>2955.05</v>
      </c>
      <c r="Z2136" s="48">
        <f t="shared" si="460"/>
        <v>295.50500000000005</v>
      </c>
      <c r="AA2136" s="48">
        <f t="shared" si="461"/>
        <v>2987.55555</v>
      </c>
      <c r="AB2136" s="42">
        <f t="shared" si="462"/>
        <v>301743.11054999998</v>
      </c>
    </row>
    <row r="2137" spans="1:28" x14ac:dyDescent="0.25">
      <c r="A2137" s="41">
        <v>45448</v>
      </c>
      <c r="B2137" s="44" t="str">
        <f t="shared" si="480"/>
        <v>Jun</v>
      </c>
      <c r="C2137" s="16" t="s">
        <v>44</v>
      </c>
      <c r="D2137" s="16"/>
      <c r="E2137" s="16" t="s">
        <v>46</v>
      </c>
      <c r="F2137" s="16" t="s">
        <v>223</v>
      </c>
      <c r="G2137" s="20" t="str">
        <f>IFERROR(VLOOKUP(F2137,Sheet2!A:F,2,0),"")</f>
        <v>Jalwa Mota Santra</v>
      </c>
      <c r="H2137" s="44">
        <f>IFERROR(VLOOKUP(F2137,Sheet2!A:G,7,0),"")</f>
        <v>50</v>
      </c>
      <c r="I2137" s="56">
        <f t="shared" si="464"/>
        <v>2250</v>
      </c>
      <c r="J2137" s="17">
        <v>325</v>
      </c>
      <c r="K2137" s="21">
        <v>500</v>
      </c>
      <c r="L2137" s="21">
        <v>0</v>
      </c>
      <c r="M2137" s="21">
        <v>0</v>
      </c>
      <c r="N2137" s="19">
        <f t="shared" si="475"/>
        <v>500</v>
      </c>
      <c r="O2137" s="20">
        <v>1</v>
      </c>
      <c r="P2137" s="20">
        <f>IFERROR(VLOOKUP(F2137,Sheet2!$A:$F,4,0),"")</f>
        <v>919.43</v>
      </c>
      <c r="Q2137" s="20">
        <f>IFERROR(VLOOKUP(F2137,Sheet2!$A:$F,5,0),"")</f>
        <v>948.3</v>
      </c>
      <c r="R2137" s="20">
        <f>IFERROR(VLOOKUP(F2137,Sheet2!$A:$F,6,0),"")</f>
        <v>1030.25</v>
      </c>
      <c r="S2137" s="48">
        <f t="shared" si="453"/>
        <v>459715</v>
      </c>
      <c r="T2137" s="48">
        <f t="shared" si="454"/>
        <v>0</v>
      </c>
      <c r="U2137" s="48">
        <f t="shared" si="455"/>
        <v>0</v>
      </c>
      <c r="V2137" s="48">
        <f t="shared" si="456"/>
        <v>459715</v>
      </c>
      <c r="W2137" s="48">
        <f t="shared" si="457"/>
        <v>240750</v>
      </c>
      <c r="X2137" s="48">
        <f t="shared" si="458"/>
        <v>3375</v>
      </c>
      <c r="Y2137" s="48">
        <f t="shared" si="459"/>
        <v>7038.4000000000005</v>
      </c>
      <c r="Z2137" s="48">
        <f t="shared" si="460"/>
        <v>703.84000000000015</v>
      </c>
      <c r="AA2137" s="48">
        <f t="shared" si="461"/>
        <v>7115.8224</v>
      </c>
      <c r="AB2137" s="42">
        <f t="shared" si="462"/>
        <v>718698.06239999994</v>
      </c>
    </row>
    <row r="2138" spans="1:28" x14ac:dyDescent="0.25">
      <c r="A2138" s="41">
        <v>45448</v>
      </c>
      <c r="B2138" s="44" t="str">
        <f t="shared" si="480"/>
        <v>Jun</v>
      </c>
      <c r="C2138" s="16" t="s">
        <v>53</v>
      </c>
      <c r="D2138" s="16"/>
      <c r="E2138" s="16" t="s">
        <v>135</v>
      </c>
      <c r="F2138" s="16" t="s">
        <v>219</v>
      </c>
      <c r="G2138" s="20" t="str">
        <f>IFERROR(VLOOKUP(F2138,Sheet2!A:F,2,0),"")</f>
        <v>Club Whiskey</v>
      </c>
      <c r="H2138" s="44">
        <f>IFERROR(VLOOKUP(F2138,Sheet2!A:G,7,0),"")</f>
        <v>65</v>
      </c>
      <c r="I2138" s="56">
        <f t="shared" si="464"/>
        <v>1755</v>
      </c>
      <c r="J2138" s="17">
        <v>225</v>
      </c>
      <c r="K2138" s="21">
        <v>230</v>
      </c>
      <c r="L2138" s="21">
        <v>43</v>
      </c>
      <c r="M2138" s="21">
        <v>27</v>
      </c>
      <c r="N2138" s="19">
        <f t="shared" si="475"/>
        <v>300</v>
      </c>
      <c r="O2138" s="20">
        <v>1</v>
      </c>
      <c r="P2138" s="20">
        <f>IFERROR(VLOOKUP(F2138,Sheet2!$A:$F,4,0),"")</f>
        <v>1160.02</v>
      </c>
      <c r="Q2138" s="20">
        <f>IFERROR(VLOOKUP(F2138,Sheet2!$A:$F,5,0),"")</f>
        <v>1188.9000000000001</v>
      </c>
      <c r="R2138" s="20">
        <f>IFERROR(VLOOKUP(F2138,Sheet2!$A:$F,6,0),"")</f>
        <v>1270.83</v>
      </c>
      <c r="S2138" s="48">
        <f t="shared" si="453"/>
        <v>266804.59999999998</v>
      </c>
      <c r="T2138" s="48">
        <f t="shared" si="454"/>
        <v>51122.700000000004</v>
      </c>
      <c r="U2138" s="48">
        <f t="shared" si="455"/>
        <v>34312.409999999996</v>
      </c>
      <c r="V2138" s="48">
        <f t="shared" si="456"/>
        <v>352239.70999999996</v>
      </c>
      <c r="W2138" s="48">
        <f t="shared" si="457"/>
        <v>187785</v>
      </c>
      <c r="X2138" s="48">
        <f t="shared" si="458"/>
        <v>2632.5</v>
      </c>
      <c r="Y2138" s="48">
        <f t="shared" si="459"/>
        <v>5426.5720999999994</v>
      </c>
      <c r="Z2138" s="48">
        <f t="shared" si="460"/>
        <v>542.65720999999996</v>
      </c>
      <c r="AA2138" s="48">
        <f t="shared" si="461"/>
        <v>5486.2643930999993</v>
      </c>
      <c r="AB2138" s="42">
        <f t="shared" si="462"/>
        <v>554112.70370309998</v>
      </c>
    </row>
    <row r="2139" spans="1:28" x14ac:dyDescent="0.25">
      <c r="A2139" s="41">
        <v>45448</v>
      </c>
      <c r="B2139" s="44" t="str">
        <f t="shared" si="480"/>
        <v>Jun</v>
      </c>
      <c r="C2139" s="16" t="s">
        <v>53</v>
      </c>
      <c r="D2139" s="16"/>
      <c r="E2139" s="16" t="s">
        <v>135</v>
      </c>
      <c r="F2139" s="16" t="s">
        <v>219</v>
      </c>
      <c r="G2139" s="20" t="str">
        <f>IFERROR(VLOOKUP(F2139,Sheet2!A:F,2,0),"")</f>
        <v>Club Whiskey</v>
      </c>
      <c r="H2139" s="44">
        <f>IFERROR(VLOOKUP(F2139,Sheet2!A:G,7,0),"")</f>
        <v>65</v>
      </c>
      <c r="I2139" s="56">
        <f t="shared" si="464"/>
        <v>1755</v>
      </c>
      <c r="J2139" s="17">
        <v>226</v>
      </c>
      <c r="K2139" s="21">
        <v>220</v>
      </c>
      <c r="L2139" s="21">
        <v>40</v>
      </c>
      <c r="M2139" s="21">
        <v>40</v>
      </c>
      <c r="N2139" s="19">
        <f t="shared" si="475"/>
        <v>300</v>
      </c>
      <c r="O2139" s="20">
        <v>1</v>
      </c>
      <c r="P2139" s="20">
        <f>IFERROR(VLOOKUP(F2139,Sheet2!$A:$F,4,0),"")</f>
        <v>1160.02</v>
      </c>
      <c r="Q2139" s="20">
        <f>IFERROR(VLOOKUP(F2139,Sheet2!$A:$F,5,0),"")</f>
        <v>1188.9000000000001</v>
      </c>
      <c r="R2139" s="20">
        <f>IFERROR(VLOOKUP(F2139,Sheet2!$A:$F,6,0),"")</f>
        <v>1270.83</v>
      </c>
      <c r="S2139" s="48">
        <f t="shared" si="453"/>
        <v>255204.4</v>
      </c>
      <c r="T2139" s="48">
        <f t="shared" si="454"/>
        <v>47556</v>
      </c>
      <c r="U2139" s="48">
        <f t="shared" si="455"/>
        <v>50833.2</v>
      </c>
      <c r="V2139" s="48">
        <f t="shared" si="456"/>
        <v>353593.60000000003</v>
      </c>
      <c r="W2139" s="48">
        <f t="shared" si="457"/>
        <v>187785</v>
      </c>
      <c r="X2139" s="48">
        <f t="shared" si="458"/>
        <v>2632.5</v>
      </c>
      <c r="Y2139" s="48">
        <f t="shared" si="459"/>
        <v>5440.1110000000008</v>
      </c>
      <c r="Z2139" s="48">
        <f t="shared" si="460"/>
        <v>544.01110000000006</v>
      </c>
      <c r="AA2139" s="48">
        <f t="shared" si="461"/>
        <v>5499.9522210000014</v>
      </c>
      <c r="AB2139" s="42">
        <f t="shared" si="462"/>
        <v>555495.17432100012</v>
      </c>
    </row>
    <row r="2140" spans="1:28" x14ac:dyDescent="0.25">
      <c r="A2140" s="41">
        <v>45448</v>
      </c>
      <c r="B2140" s="44" t="str">
        <f t="shared" si="480"/>
        <v>Jun</v>
      </c>
      <c r="C2140" s="16" t="s">
        <v>53</v>
      </c>
      <c r="D2140" s="16"/>
      <c r="E2140" s="16" t="s">
        <v>135</v>
      </c>
      <c r="F2140" s="16" t="s">
        <v>219</v>
      </c>
      <c r="G2140" s="20" t="str">
        <f>IFERROR(VLOOKUP(F2140,Sheet2!A:F,2,0),"")</f>
        <v>Club Whiskey</v>
      </c>
      <c r="H2140" s="44">
        <f>IFERROR(VLOOKUP(F2140,Sheet2!A:G,7,0),"")</f>
        <v>65</v>
      </c>
      <c r="I2140" s="56">
        <f t="shared" si="464"/>
        <v>906.75</v>
      </c>
      <c r="J2140" s="17">
        <v>227</v>
      </c>
      <c r="K2140" s="21">
        <v>155</v>
      </c>
      <c r="L2140" s="21">
        <v>0</v>
      </c>
      <c r="M2140" s="21">
        <v>0</v>
      </c>
      <c r="N2140" s="19">
        <f t="shared" si="475"/>
        <v>155</v>
      </c>
      <c r="O2140" s="20">
        <v>1</v>
      </c>
      <c r="P2140" s="20">
        <f>IFERROR(VLOOKUP(F2140,Sheet2!$A:$F,4,0),"")</f>
        <v>1160.02</v>
      </c>
      <c r="Q2140" s="20">
        <f>IFERROR(VLOOKUP(F2140,Sheet2!$A:$F,5,0),"")</f>
        <v>1188.9000000000001</v>
      </c>
      <c r="R2140" s="20">
        <f>IFERROR(VLOOKUP(F2140,Sheet2!$A:$F,6,0),"")</f>
        <v>1270.83</v>
      </c>
      <c r="S2140" s="48">
        <f t="shared" si="453"/>
        <v>179803.1</v>
      </c>
      <c r="T2140" s="48">
        <f t="shared" si="454"/>
        <v>0</v>
      </c>
      <c r="U2140" s="48">
        <f t="shared" si="455"/>
        <v>0</v>
      </c>
      <c r="V2140" s="48">
        <f t="shared" si="456"/>
        <v>179803.1</v>
      </c>
      <c r="W2140" s="48">
        <f t="shared" si="457"/>
        <v>97022.25</v>
      </c>
      <c r="X2140" s="48">
        <f t="shared" si="458"/>
        <v>1360.125</v>
      </c>
      <c r="Y2140" s="48">
        <f t="shared" si="459"/>
        <v>2781.85475</v>
      </c>
      <c r="Z2140" s="48">
        <f t="shared" si="460"/>
        <v>278.185475</v>
      </c>
      <c r="AA2140" s="48">
        <f t="shared" si="461"/>
        <v>2812.4551522500001</v>
      </c>
      <c r="AB2140" s="42">
        <f t="shared" si="462"/>
        <v>284057.97037724999</v>
      </c>
    </row>
    <row r="2141" spans="1:28" x14ac:dyDescent="0.25">
      <c r="A2141" s="41">
        <v>45449</v>
      </c>
      <c r="B2141" s="44" t="str">
        <f t="shared" si="480"/>
        <v>Jun</v>
      </c>
      <c r="C2141" s="16" t="s">
        <v>44</v>
      </c>
      <c r="D2141" s="16"/>
      <c r="E2141" s="16" t="s">
        <v>238</v>
      </c>
      <c r="F2141" s="16" t="s">
        <v>216</v>
      </c>
      <c r="G2141" s="20" t="str">
        <f>IFERROR(VLOOKUP(F2141,Sheet2!A:F,2,0),"")</f>
        <v>Jugni Saunfi</v>
      </c>
      <c r="H2141" s="44">
        <f>IFERROR(VLOOKUP(F2141,Sheet2!A:G,7,0),"")</f>
        <v>50</v>
      </c>
      <c r="I2141" s="56">
        <f t="shared" si="464"/>
        <v>1800</v>
      </c>
      <c r="J2141" s="17">
        <v>326</v>
      </c>
      <c r="K2141" s="21">
        <v>400</v>
      </c>
      <c r="L2141" s="21">
        <v>0</v>
      </c>
      <c r="M2141" s="21">
        <v>0</v>
      </c>
      <c r="N2141" s="19">
        <f t="shared" si="475"/>
        <v>400</v>
      </c>
      <c r="O2141" s="20">
        <v>1</v>
      </c>
      <c r="P2141" s="20">
        <f>IFERROR(VLOOKUP(F2141,Sheet2!$A:$F,4,0),"")</f>
        <v>919.43</v>
      </c>
      <c r="Q2141" s="20">
        <f>IFERROR(VLOOKUP(F2141,Sheet2!$A:$F,5,0),"")</f>
        <v>948.3</v>
      </c>
      <c r="R2141" s="20">
        <f>IFERROR(VLOOKUP(F2141,Sheet2!$A:$F,6,0),"")</f>
        <v>1030.25</v>
      </c>
      <c r="S2141" s="48">
        <f t="shared" si="453"/>
        <v>367772</v>
      </c>
      <c r="T2141" s="48">
        <f t="shared" si="454"/>
        <v>0</v>
      </c>
      <c r="U2141" s="48">
        <f t="shared" si="455"/>
        <v>0</v>
      </c>
      <c r="V2141" s="48">
        <f t="shared" si="456"/>
        <v>367772</v>
      </c>
      <c r="W2141" s="48">
        <f t="shared" si="457"/>
        <v>192600</v>
      </c>
      <c r="X2141" s="48">
        <f t="shared" si="458"/>
        <v>2700</v>
      </c>
      <c r="Y2141" s="48">
        <f t="shared" si="459"/>
        <v>5630.72</v>
      </c>
      <c r="Z2141" s="48">
        <f t="shared" si="460"/>
        <v>563.072</v>
      </c>
      <c r="AA2141" s="48">
        <f t="shared" si="461"/>
        <v>5692.6579200000006</v>
      </c>
      <c r="AB2141" s="42">
        <f t="shared" si="462"/>
        <v>574958.44992000004</v>
      </c>
    </row>
    <row r="2142" spans="1:28" x14ac:dyDescent="0.25">
      <c r="A2142" s="41">
        <v>45449</v>
      </c>
      <c r="B2142" s="44" t="str">
        <f t="shared" ref="B2142:B2147" si="481">TEXT(A2142,"MMM")</f>
        <v>Jun</v>
      </c>
      <c r="C2142" s="16" t="s">
        <v>44</v>
      </c>
      <c r="D2142" s="16"/>
      <c r="E2142" s="16" t="s">
        <v>238</v>
      </c>
      <c r="F2142" s="16" t="s">
        <v>216</v>
      </c>
      <c r="G2142" s="20" t="str">
        <f>IFERROR(VLOOKUP(F2142,Sheet2!A:F,2,0),"")</f>
        <v>Jugni Saunfi</v>
      </c>
      <c r="H2142" s="44">
        <f>IFERROR(VLOOKUP(F2142,Sheet2!A:G,7,0),"")</f>
        <v>50</v>
      </c>
      <c r="I2142" s="56">
        <f t="shared" si="464"/>
        <v>1800</v>
      </c>
      <c r="J2142" s="17">
        <v>327</v>
      </c>
      <c r="K2142" s="21">
        <v>400</v>
      </c>
      <c r="L2142" s="21">
        <v>0</v>
      </c>
      <c r="M2142" s="21">
        <v>0</v>
      </c>
      <c r="N2142" s="19">
        <f t="shared" si="475"/>
        <v>400</v>
      </c>
      <c r="O2142" s="20">
        <v>1</v>
      </c>
      <c r="P2142" s="20">
        <f>IFERROR(VLOOKUP(F2142,Sheet2!$A:$F,4,0),"")</f>
        <v>919.43</v>
      </c>
      <c r="Q2142" s="20">
        <f>IFERROR(VLOOKUP(F2142,Sheet2!$A:$F,5,0),"")</f>
        <v>948.3</v>
      </c>
      <c r="R2142" s="20">
        <f>IFERROR(VLOOKUP(F2142,Sheet2!$A:$F,6,0),"")</f>
        <v>1030.25</v>
      </c>
      <c r="S2142" s="48">
        <f t="shared" si="453"/>
        <v>367772</v>
      </c>
      <c r="T2142" s="48">
        <f t="shared" si="454"/>
        <v>0</v>
      </c>
      <c r="U2142" s="48">
        <f t="shared" si="455"/>
        <v>0</v>
      </c>
      <c r="V2142" s="48">
        <f t="shared" si="456"/>
        <v>367772</v>
      </c>
      <c r="W2142" s="48">
        <f t="shared" si="457"/>
        <v>192600</v>
      </c>
      <c r="X2142" s="48">
        <f t="shared" si="458"/>
        <v>2700</v>
      </c>
      <c r="Y2142" s="48">
        <f t="shared" si="459"/>
        <v>5630.72</v>
      </c>
      <c r="Z2142" s="48">
        <f t="shared" si="460"/>
        <v>563.072</v>
      </c>
      <c r="AA2142" s="48">
        <f t="shared" si="461"/>
        <v>5692.6579200000006</v>
      </c>
      <c r="AB2142" s="42">
        <f t="shared" si="462"/>
        <v>574958.44992000004</v>
      </c>
    </row>
    <row r="2143" spans="1:28" x14ac:dyDescent="0.25">
      <c r="A2143" s="41">
        <v>45449</v>
      </c>
      <c r="B2143" s="44" t="str">
        <f t="shared" si="481"/>
        <v>Jun</v>
      </c>
      <c r="C2143" s="16" t="s">
        <v>44</v>
      </c>
      <c r="D2143" s="16"/>
      <c r="E2143" s="16" t="s">
        <v>238</v>
      </c>
      <c r="F2143" s="16" t="s">
        <v>221</v>
      </c>
      <c r="G2143" s="20" t="str">
        <f>IFERROR(VLOOKUP(F2143,Sheet2!A:F,2,0),"")</f>
        <v>Jugni Apple Vodka</v>
      </c>
      <c r="H2143" s="44">
        <f>IFERROR(VLOOKUP(F2143,Sheet2!A:G,7,0),"")</f>
        <v>50</v>
      </c>
      <c r="I2143" s="56">
        <f t="shared" si="464"/>
        <v>900</v>
      </c>
      <c r="J2143" s="17">
        <v>328</v>
      </c>
      <c r="K2143" s="21">
        <v>200</v>
      </c>
      <c r="L2143" s="21">
        <v>0</v>
      </c>
      <c r="M2143" s="21">
        <v>0</v>
      </c>
      <c r="N2143" s="19">
        <f t="shared" si="475"/>
        <v>200</v>
      </c>
      <c r="O2143" s="20">
        <v>1</v>
      </c>
      <c r="P2143" s="20">
        <f>IFERROR(VLOOKUP(F2143,Sheet2!$A:$F,4,0),"")</f>
        <v>919.43</v>
      </c>
      <c r="Q2143" s="20">
        <f>IFERROR(VLOOKUP(F2143,Sheet2!$A:$F,5,0),"")</f>
        <v>948.3</v>
      </c>
      <c r="R2143" s="20">
        <f>IFERROR(VLOOKUP(F2143,Sheet2!$A:$F,6,0),"")</f>
        <v>1030.25</v>
      </c>
      <c r="S2143" s="48">
        <f t="shared" si="453"/>
        <v>183886</v>
      </c>
      <c r="T2143" s="48">
        <f t="shared" si="454"/>
        <v>0</v>
      </c>
      <c r="U2143" s="48">
        <f t="shared" si="455"/>
        <v>0</v>
      </c>
      <c r="V2143" s="48">
        <f t="shared" si="456"/>
        <v>183886</v>
      </c>
      <c r="W2143" s="48">
        <f t="shared" si="457"/>
        <v>96300</v>
      </c>
      <c r="X2143" s="48">
        <f t="shared" si="458"/>
        <v>1350</v>
      </c>
      <c r="Y2143" s="48">
        <f t="shared" si="459"/>
        <v>2815.36</v>
      </c>
      <c r="Z2143" s="48">
        <f t="shared" si="460"/>
        <v>281.536</v>
      </c>
      <c r="AA2143" s="48">
        <f t="shared" si="461"/>
        <v>2846.3289600000003</v>
      </c>
      <c r="AB2143" s="42">
        <f t="shared" si="462"/>
        <v>287479.22496000002</v>
      </c>
    </row>
    <row r="2144" spans="1:28" x14ac:dyDescent="0.25">
      <c r="A2144" s="41">
        <v>45449</v>
      </c>
      <c r="B2144" s="44" t="str">
        <f t="shared" si="481"/>
        <v>Jun</v>
      </c>
      <c r="C2144" s="16" t="s">
        <v>44</v>
      </c>
      <c r="D2144" s="16"/>
      <c r="E2144" s="16" t="s">
        <v>238</v>
      </c>
      <c r="F2144" s="16" t="s">
        <v>223</v>
      </c>
      <c r="G2144" s="20" t="str">
        <f>IFERROR(VLOOKUP(F2144,Sheet2!A:F,2,0),"")</f>
        <v>Jalwa Mota Santra</v>
      </c>
      <c r="H2144" s="44">
        <f>IFERROR(VLOOKUP(F2144,Sheet2!A:G,7,0),"")</f>
        <v>50</v>
      </c>
      <c r="I2144" s="56">
        <f t="shared" si="464"/>
        <v>1800</v>
      </c>
      <c r="J2144" s="17">
        <v>329</v>
      </c>
      <c r="K2144" s="21">
        <v>400</v>
      </c>
      <c r="L2144" s="21">
        <v>0</v>
      </c>
      <c r="M2144" s="21">
        <v>0</v>
      </c>
      <c r="N2144" s="19">
        <f t="shared" si="475"/>
        <v>400</v>
      </c>
      <c r="O2144" s="20">
        <v>1</v>
      </c>
      <c r="P2144" s="20">
        <f>IFERROR(VLOOKUP(F2144,Sheet2!$A:$F,4,0),"")</f>
        <v>919.43</v>
      </c>
      <c r="Q2144" s="20">
        <f>IFERROR(VLOOKUP(F2144,Sheet2!$A:$F,5,0),"")</f>
        <v>948.3</v>
      </c>
      <c r="R2144" s="20">
        <f>IFERROR(VLOOKUP(F2144,Sheet2!$A:$F,6,0),"")</f>
        <v>1030.25</v>
      </c>
      <c r="S2144" s="48">
        <f t="shared" si="453"/>
        <v>367772</v>
      </c>
      <c r="T2144" s="48">
        <f t="shared" si="454"/>
        <v>0</v>
      </c>
      <c r="U2144" s="48">
        <f t="shared" si="455"/>
        <v>0</v>
      </c>
      <c r="V2144" s="48">
        <f t="shared" si="456"/>
        <v>367772</v>
      </c>
      <c r="W2144" s="48">
        <f t="shared" si="457"/>
        <v>192600</v>
      </c>
      <c r="X2144" s="48">
        <f t="shared" si="458"/>
        <v>2700</v>
      </c>
      <c r="Y2144" s="48">
        <f t="shared" si="459"/>
        <v>5630.72</v>
      </c>
      <c r="Z2144" s="48">
        <f t="shared" si="460"/>
        <v>563.072</v>
      </c>
      <c r="AA2144" s="48">
        <f t="shared" si="461"/>
        <v>5692.6579200000006</v>
      </c>
      <c r="AB2144" s="42">
        <f t="shared" si="462"/>
        <v>574958.44992000004</v>
      </c>
    </row>
    <row r="2145" spans="1:28" x14ac:dyDescent="0.25">
      <c r="A2145" s="41">
        <v>45449</v>
      </c>
      <c r="B2145" s="44" t="str">
        <f t="shared" si="481"/>
        <v>Jun</v>
      </c>
      <c r="C2145" s="16" t="s">
        <v>44</v>
      </c>
      <c r="D2145" s="16"/>
      <c r="E2145" s="16" t="s">
        <v>52</v>
      </c>
      <c r="F2145" s="16" t="s">
        <v>221</v>
      </c>
      <c r="G2145" s="20" t="str">
        <f>IFERROR(VLOOKUP(F2145,Sheet2!A:F,2,0),"")</f>
        <v>Jugni Apple Vodka</v>
      </c>
      <c r="H2145" s="44">
        <f>IFERROR(VLOOKUP(F2145,Sheet2!A:G,7,0),"")</f>
        <v>50</v>
      </c>
      <c r="I2145" s="56">
        <f t="shared" si="464"/>
        <v>1350</v>
      </c>
      <c r="J2145" s="17">
        <v>330</v>
      </c>
      <c r="K2145" s="21">
        <v>100</v>
      </c>
      <c r="L2145" s="21">
        <v>200</v>
      </c>
      <c r="M2145" s="21">
        <v>0</v>
      </c>
      <c r="N2145" s="19">
        <f t="shared" si="475"/>
        <v>300</v>
      </c>
      <c r="O2145" s="20">
        <v>1</v>
      </c>
      <c r="P2145" s="20">
        <f>IFERROR(VLOOKUP(F2145,Sheet2!$A:$F,4,0),"")</f>
        <v>919.43</v>
      </c>
      <c r="Q2145" s="20">
        <f>IFERROR(VLOOKUP(F2145,Sheet2!$A:$F,5,0),"")</f>
        <v>948.3</v>
      </c>
      <c r="R2145" s="20">
        <f>IFERROR(VLOOKUP(F2145,Sheet2!$A:$F,6,0),"")</f>
        <v>1030.25</v>
      </c>
      <c r="S2145" s="48">
        <f t="shared" si="453"/>
        <v>91943</v>
      </c>
      <c r="T2145" s="48">
        <f t="shared" si="454"/>
        <v>189660</v>
      </c>
      <c r="U2145" s="48">
        <f t="shared" si="455"/>
        <v>0</v>
      </c>
      <c r="V2145" s="48">
        <f t="shared" si="456"/>
        <v>281603</v>
      </c>
      <c r="W2145" s="48">
        <f t="shared" si="457"/>
        <v>144450</v>
      </c>
      <c r="X2145" s="48">
        <f t="shared" si="458"/>
        <v>2025</v>
      </c>
      <c r="Y2145" s="48">
        <f t="shared" si="459"/>
        <v>4280.78</v>
      </c>
      <c r="Z2145" s="48">
        <f t="shared" si="460"/>
        <v>428.07799999999997</v>
      </c>
      <c r="AA2145" s="48">
        <f t="shared" si="461"/>
        <v>4327.8685800000003</v>
      </c>
      <c r="AB2145" s="42">
        <f t="shared" si="462"/>
        <v>437114.72658000002</v>
      </c>
    </row>
    <row r="2146" spans="1:28" x14ac:dyDescent="0.25">
      <c r="A2146" s="41">
        <v>45449</v>
      </c>
      <c r="B2146" s="44" t="str">
        <f t="shared" si="481"/>
        <v>Jun</v>
      </c>
      <c r="C2146" s="16" t="s">
        <v>44</v>
      </c>
      <c r="D2146" s="16"/>
      <c r="E2146" s="16" t="s">
        <v>52</v>
      </c>
      <c r="F2146" s="16" t="s">
        <v>221</v>
      </c>
      <c r="G2146" s="20" t="str">
        <f>IFERROR(VLOOKUP(F2146,Sheet2!A:F,2,0),"")</f>
        <v>Jugni Apple Vodka</v>
      </c>
      <c r="H2146" s="44">
        <f>IFERROR(VLOOKUP(F2146,Sheet2!A:G,7,0),"")</f>
        <v>50</v>
      </c>
      <c r="I2146" s="56">
        <f t="shared" si="429"/>
        <v>900</v>
      </c>
      <c r="J2146" s="17">
        <v>331</v>
      </c>
      <c r="K2146" s="21">
        <v>200</v>
      </c>
      <c r="L2146" s="21">
        <v>0</v>
      </c>
      <c r="M2146" s="21">
        <v>0</v>
      </c>
      <c r="N2146" s="19">
        <f t="shared" si="475"/>
        <v>200</v>
      </c>
      <c r="O2146" s="20">
        <v>1</v>
      </c>
      <c r="P2146" s="20">
        <f>IFERROR(VLOOKUP(F2146,Sheet2!$A:$F,4,0),"")</f>
        <v>919.43</v>
      </c>
      <c r="Q2146" s="20">
        <f>IFERROR(VLOOKUP(F2146,Sheet2!$A:$F,5,0),"")</f>
        <v>948.3</v>
      </c>
      <c r="R2146" s="20">
        <f>IFERROR(VLOOKUP(F2146,Sheet2!$A:$F,6,0),"")</f>
        <v>1030.25</v>
      </c>
      <c r="S2146" s="48">
        <f t="shared" si="441"/>
        <v>183886</v>
      </c>
      <c r="T2146" s="48">
        <f t="shared" si="442"/>
        <v>0</v>
      </c>
      <c r="U2146" s="48">
        <f t="shared" si="443"/>
        <v>0</v>
      </c>
      <c r="V2146" s="48">
        <f t="shared" si="444"/>
        <v>183886</v>
      </c>
      <c r="W2146" s="48">
        <f t="shared" si="445"/>
        <v>96300</v>
      </c>
      <c r="X2146" s="48">
        <f t="shared" si="446"/>
        <v>1350</v>
      </c>
      <c r="Y2146" s="48">
        <f t="shared" si="447"/>
        <v>2815.36</v>
      </c>
      <c r="Z2146" s="48">
        <f t="shared" si="426"/>
        <v>281.536</v>
      </c>
      <c r="AA2146" s="48">
        <f t="shared" si="448"/>
        <v>2846.3289600000003</v>
      </c>
      <c r="AB2146" s="42">
        <f t="shared" si="449"/>
        <v>287479.22496000002</v>
      </c>
    </row>
    <row r="2147" spans="1:28" x14ac:dyDescent="0.25">
      <c r="A2147" s="41">
        <v>45449</v>
      </c>
      <c r="B2147" s="44" t="str">
        <f t="shared" si="481"/>
        <v>Jun</v>
      </c>
      <c r="C2147" s="16" t="s">
        <v>44</v>
      </c>
      <c r="D2147" s="16"/>
      <c r="E2147" s="16" t="s">
        <v>52</v>
      </c>
      <c r="F2147" s="16" t="s">
        <v>223</v>
      </c>
      <c r="G2147" s="20" t="str">
        <f>IFERROR(VLOOKUP(F2147,Sheet2!A:F,2,0),"")</f>
        <v>Jalwa Mota Santra</v>
      </c>
      <c r="H2147" s="44">
        <f>IFERROR(VLOOKUP(F2147,Sheet2!A:G,7,0),"")</f>
        <v>50</v>
      </c>
      <c r="I2147" s="56">
        <f t="shared" si="429"/>
        <v>450</v>
      </c>
      <c r="J2147" s="17">
        <v>331</v>
      </c>
      <c r="K2147" s="21">
        <v>100</v>
      </c>
      <c r="L2147" s="21">
        <v>0</v>
      </c>
      <c r="M2147" s="21">
        <v>0</v>
      </c>
      <c r="N2147" s="19">
        <f t="shared" si="475"/>
        <v>100</v>
      </c>
      <c r="O2147" s="20">
        <v>1</v>
      </c>
      <c r="P2147" s="20">
        <f>IFERROR(VLOOKUP(F2147,Sheet2!$A:$F,4,0),"")</f>
        <v>919.43</v>
      </c>
      <c r="Q2147" s="20">
        <f>IFERROR(VLOOKUP(F2147,Sheet2!$A:$F,5,0),"")</f>
        <v>948.3</v>
      </c>
      <c r="R2147" s="20">
        <f>IFERROR(VLOOKUP(F2147,Sheet2!$A:$F,6,0),"")</f>
        <v>1030.25</v>
      </c>
      <c r="S2147" s="48">
        <f t="shared" si="441"/>
        <v>91943</v>
      </c>
      <c r="T2147" s="48">
        <f t="shared" si="442"/>
        <v>0</v>
      </c>
      <c r="U2147" s="48">
        <f t="shared" si="443"/>
        <v>0</v>
      </c>
      <c r="V2147" s="48">
        <f t="shared" si="444"/>
        <v>91943</v>
      </c>
      <c r="W2147" s="48">
        <f t="shared" si="445"/>
        <v>48150</v>
      </c>
      <c r="X2147" s="48">
        <f t="shared" si="446"/>
        <v>675</v>
      </c>
      <c r="Y2147" s="48">
        <f t="shared" si="447"/>
        <v>1407.68</v>
      </c>
      <c r="Z2147" s="48">
        <f t="shared" si="426"/>
        <v>140.768</v>
      </c>
      <c r="AA2147" s="48">
        <f t="shared" si="448"/>
        <v>1423.1644800000001</v>
      </c>
      <c r="AB2147" s="42">
        <f t="shared" si="449"/>
        <v>143739.61248000001</v>
      </c>
    </row>
    <row r="2148" spans="1:28" x14ac:dyDescent="0.25">
      <c r="A2148" s="41">
        <v>45449</v>
      </c>
      <c r="B2148" s="44" t="str">
        <f t="shared" ref="B2148:B2151" si="482">TEXT(A2148,"MMM")</f>
        <v>Jun</v>
      </c>
      <c r="C2148" s="16" t="s">
        <v>44</v>
      </c>
      <c r="D2148" s="16"/>
      <c r="E2148" s="16" t="s">
        <v>52</v>
      </c>
      <c r="F2148" s="16" t="s">
        <v>223</v>
      </c>
      <c r="G2148" s="20" t="str">
        <f>IFERROR(VLOOKUP(F2148,Sheet2!A:F,2,0),"")</f>
        <v>Jalwa Mota Santra</v>
      </c>
      <c r="H2148" s="44">
        <f>IFERROR(VLOOKUP(F2148,Sheet2!A:G,7,0),"")</f>
        <v>50</v>
      </c>
      <c r="I2148" s="56">
        <f t="shared" si="429"/>
        <v>1125</v>
      </c>
      <c r="J2148" s="17">
        <v>332</v>
      </c>
      <c r="K2148" s="21">
        <v>100</v>
      </c>
      <c r="L2148" s="21">
        <v>150</v>
      </c>
      <c r="M2148" s="21">
        <v>0</v>
      </c>
      <c r="N2148" s="19">
        <f t="shared" si="475"/>
        <v>250</v>
      </c>
      <c r="O2148" s="20">
        <v>1</v>
      </c>
      <c r="P2148" s="20">
        <f>IFERROR(VLOOKUP(F2148,Sheet2!$A:$F,4,0),"")</f>
        <v>919.43</v>
      </c>
      <c r="Q2148" s="20">
        <f>IFERROR(VLOOKUP(F2148,Sheet2!$A:$F,5,0),"")</f>
        <v>948.3</v>
      </c>
      <c r="R2148" s="20">
        <f>IFERROR(VLOOKUP(F2148,Sheet2!$A:$F,6,0),"")</f>
        <v>1030.25</v>
      </c>
      <c r="S2148" s="48">
        <f t="shared" si="441"/>
        <v>91943</v>
      </c>
      <c r="T2148" s="48">
        <f t="shared" si="442"/>
        <v>142245</v>
      </c>
      <c r="U2148" s="48">
        <f t="shared" si="443"/>
        <v>0</v>
      </c>
      <c r="V2148" s="48">
        <f t="shared" si="444"/>
        <v>234188</v>
      </c>
      <c r="W2148" s="48">
        <f t="shared" si="445"/>
        <v>120375</v>
      </c>
      <c r="X2148" s="48">
        <f t="shared" si="446"/>
        <v>1687.5</v>
      </c>
      <c r="Y2148" s="48">
        <f t="shared" si="447"/>
        <v>3562.5050000000001</v>
      </c>
      <c r="Z2148" s="48">
        <f t="shared" si="426"/>
        <v>356.25050000000005</v>
      </c>
      <c r="AA2148" s="48">
        <f t="shared" si="448"/>
        <v>3601.6925550000005</v>
      </c>
      <c r="AB2148" s="42">
        <f t="shared" si="449"/>
        <v>363770.94805500004</v>
      </c>
    </row>
    <row r="2149" spans="1:28" x14ac:dyDescent="0.25">
      <c r="A2149" s="41">
        <v>45449</v>
      </c>
      <c r="B2149" s="44" t="str">
        <f t="shared" si="482"/>
        <v>Jun</v>
      </c>
      <c r="C2149" s="16" t="s">
        <v>44</v>
      </c>
      <c r="D2149" s="16"/>
      <c r="E2149" s="16" t="s">
        <v>52</v>
      </c>
      <c r="F2149" s="16" t="s">
        <v>221</v>
      </c>
      <c r="G2149" s="20" t="str">
        <f>IFERROR(VLOOKUP(F2149,Sheet2!A:F,2,0),"")</f>
        <v>Jugni Apple Vodka</v>
      </c>
      <c r="H2149" s="44">
        <f>IFERROR(VLOOKUP(F2149,Sheet2!A:G,7,0),"")</f>
        <v>50</v>
      </c>
      <c r="I2149" s="56">
        <f t="shared" si="429"/>
        <v>225</v>
      </c>
      <c r="J2149" s="17">
        <v>332</v>
      </c>
      <c r="K2149" s="21">
        <v>0</v>
      </c>
      <c r="L2149" s="21">
        <v>0</v>
      </c>
      <c r="M2149" s="21">
        <v>50</v>
      </c>
      <c r="N2149" s="19">
        <f t="shared" si="475"/>
        <v>50</v>
      </c>
      <c r="O2149" s="20">
        <v>1</v>
      </c>
      <c r="P2149" s="20">
        <f>IFERROR(VLOOKUP(F2149,Sheet2!$A:$F,4,0),"")</f>
        <v>919.43</v>
      </c>
      <c r="Q2149" s="20">
        <f>IFERROR(VLOOKUP(F2149,Sheet2!$A:$F,5,0),"")</f>
        <v>948.3</v>
      </c>
      <c r="R2149" s="20">
        <f>IFERROR(VLOOKUP(F2149,Sheet2!$A:$F,6,0),"")</f>
        <v>1030.25</v>
      </c>
      <c r="S2149" s="48">
        <f t="shared" si="441"/>
        <v>0</v>
      </c>
      <c r="T2149" s="48">
        <f t="shared" si="442"/>
        <v>0</v>
      </c>
      <c r="U2149" s="48">
        <f t="shared" si="443"/>
        <v>51512.5</v>
      </c>
      <c r="V2149" s="48">
        <f t="shared" si="444"/>
        <v>51512.5</v>
      </c>
      <c r="W2149" s="48">
        <f t="shared" si="445"/>
        <v>24075</v>
      </c>
      <c r="X2149" s="48">
        <f t="shared" si="446"/>
        <v>337.5</v>
      </c>
      <c r="Y2149" s="48">
        <f t="shared" si="447"/>
        <v>759.25</v>
      </c>
      <c r="Z2149" s="48">
        <f t="shared" si="426"/>
        <v>75.924999999999997</v>
      </c>
      <c r="AA2149" s="48">
        <f t="shared" si="448"/>
        <v>767.60175000000004</v>
      </c>
      <c r="AB2149" s="42">
        <f t="shared" si="449"/>
        <v>77527.776750000005</v>
      </c>
    </row>
    <row r="2150" spans="1:28" x14ac:dyDescent="0.25">
      <c r="A2150" s="41">
        <v>45449</v>
      </c>
      <c r="B2150" s="44" t="str">
        <f t="shared" si="482"/>
        <v>Jun</v>
      </c>
      <c r="C2150" s="16" t="s">
        <v>44</v>
      </c>
      <c r="D2150" s="16"/>
      <c r="E2150" s="16" t="s">
        <v>52</v>
      </c>
      <c r="F2150" s="16" t="s">
        <v>223</v>
      </c>
      <c r="G2150" s="20" t="str">
        <f>IFERROR(VLOOKUP(F2150,Sheet2!A:F,2,0),"")</f>
        <v>Jalwa Mota Santra</v>
      </c>
      <c r="H2150" s="44">
        <f>IFERROR(VLOOKUP(F2150,Sheet2!A:G,7,0),"")</f>
        <v>50</v>
      </c>
      <c r="I2150" s="56">
        <f t="shared" si="429"/>
        <v>1350</v>
      </c>
      <c r="J2150" s="17">
        <v>333</v>
      </c>
      <c r="K2150" s="21">
        <v>100</v>
      </c>
      <c r="L2150" s="21">
        <v>100</v>
      </c>
      <c r="M2150" s="21">
        <v>100</v>
      </c>
      <c r="N2150" s="19">
        <f t="shared" si="475"/>
        <v>300</v>
      </c>
      <c r="O2150" s="20">
        <v>1</v>
      </c>
      <c r="P2150" s="20">
        <f>IFERROR(VLOOKUP(F2150,Sheet2!$A:$F,4,0),"")</f>
        <v>919.43</v>
      </c>
      <c r="Q2150" s="20">
        <f>IFERROR(VLOOKUP(F2150,Sheet2!$A:$F,5,0),"")</f>
        <v>948.3</v>
      </c>
      <c r="R2150" s="20">
        <f>IFERROR(VLOOKUP(F2150,Sheet2!$A:$F,6,0),"")</f>
        <v>1030.25</v>
      </c>
      <c r="S2150" s="48">
        <f t="shared" si="441"/>
        <v>91943</v>
      </c>
      <c r="T2150" s="48">
        <f t="shared" si="442"/>
        <v>94830</v>
      </c>
      <c r="U2150" s="48">
        <f t="shared" si="443"/>
        <v>103025</v>
      </c>
      <c r="V2150" s="48">
        <f t="shared" si="444"/>
        <v>289798</v>
      </c>
      <c r="W2150" s="48">
        <f t="shared" si="445"/>
        <v>144450</v>
      </c>
      <c r="X2150" s="48">
        <f t="shared" si="446"/>
        <v>2025</v>
      </c>
      <c r="Y2150" s="48">
        <f t="shared" si="447"/>
        <v>4362.7300000000005</v>
      </c>
      <c r="Z2150" s="48">
        <f t="shared" si="426"/>
        <v>436.27300000000008</v>
      </c>
      <c r="AA2150" s="48">
        <f t="shared" si="448"/>
        <v>4410.7200299999995</v>
      </c>
      <c r="AB2150" s="42">
        <f t="shared" si="449"/>
        <v>445482.72302999999</v>
      </c>
    </row>
    <row r="2151" spans="1:28" x14ac:dyDescent="0.25">
      <c r="A2151" s="41">
        <v>45449</v>
      </c>
      <c r="B2151" s="44" t="str">
        <f t="shared" si="482"/>
        <v>Jun</v>
      </c>
      <c r="C2151" s="16" t="s">
        <v>53</v>
      </c>
      <c r="D2151" s="16"/>
      <c r="E2151" s="16" t="s">
        <v>141</v>
      </c>
      <c r="F2151" s="16" t="s">
        <v>219</v>
      </c>
      <c r="G2151" s="20" t="str">
        <f>IFERROR(VLOOKUP(F2151,Sheet2!A:F,2,0),"")</f>
        <v>Club Whiskey</v>
      </c>
      <c r="H2151" s="44">
        <f>IFERROR(VLOOKUP(F2151,Sheet2!A:G,7,0),"")</f>
        <v>65</v>
      </c>
      <c r="I2151" s="56">
        <f t="shared" si="429"/>
        <v>1345.5</v>
      </c>
      <c r="J2151" s="17">
        <v>228</v>
      </c>
      <c r="K2151" s="21">
        <v>0</v>
      </c>
      <c r="L2151" s="21">
        <v>80</v>
      </c>
      <c r="M2151" s="21">
        <v>150</v>
      </c>
      <c r="N2151" s="19">
        <f t="shared" si="475"/>
        <v>230</v>
      </c>
      <c r="O2151" s="20">
        <v>1</v>
      </c>
      <c r="P2151" s="20">
        <f>IFERROR(VLOOKUP(F2151,Sheet2!$A:$F,4,0),"")</f>
        <v>1160.02</v>
      </c>
      <c r="Q2151" s="20">
        <f>IFERROR(VLOOKUP(F2151,Sheet2!$A:$F,5,0),"")</f>
        <v>1188.9000000000001</v>
      </c>
      <c r="R2151" s="20">
        <f>IFERROR(VLOOKUP(F2151,Sheet2!$A:$F,6,0),"")</f>
        <v>1270.83</v>
      </c>
      <c r="S2151" s="48">
        <f t="shared" si="441"/>
        <v>0</v>
      </c>
      <c r="T2151" s="48">
        <f t="shared" si="442"/>
        <v>95112</v>
      </c>
      <c r="U2151" s="48">
        <f t="shared" si="443"/>
        <v>190624.5</v>
      </c>
      <c r="V2151" s="48">
        <f t="shared" si="444"/>
        <v>285736.5</v>
      </c>
      <c r="W2151" s="48">
        <f t="shared" si="445"/>
        <v>143968.5</v>
      </c>
      <c r="X2151" s="48">
        <f t="shared" si="446"/>
        <v>2018.25</v>
      </c>
      <c r="Y2151" s="48">
        <f t="shared" si="447"/>
        <v>4317.2325000000001</v>
      </c>
      <c r="Z2151" s="48">
        <f t="shared" si="426"/>
        <v>431.72325000000001</v>
      </c>
      <c r="AA2151" s="48">
        <f t="shared" si="448"/>
        <v>4364.7220575000001</v>
      </c>
      <c r="AB2151" s="42">
        <f t="shared" si="449"/>
        <v>440836.92780749995</v>
      </c>
    </row>
    <row r="2152" spans="1:28" x14ac:dyDescent="0.25">
      <c r="A2152" s="41">
        <v>45449</v>
      </c>
      <c r="B2152" s="44" t="str">
        <f t="shared" ref="B2152:B2165" si="483">TEXT(A2152,"MMM")</f>
        <v>Jun</v>
      </c>
      <c r="C2152" s="16" t="s">
        <v>53</v>
      </c>
      <c r="D2152" s="16"/>
      <c r="E2152" s="16" t="s">
        <v>92</v>
      </c>
      <c r="F2152" s="16" t="s">
        <v>219</v>
      </c>
      <c r="G2152" s="20" t="str">
        <f>IFERROR(VLOOKUP(F2152,Sheet2!A:F,2,0),"")</f>
        <v>Club Whiskey</v>
      </c>
      <c r="H2152" s="44">
        <f>IFERROR(VLOOKUP(F2152,Sheet2!A:G,7,0),"")</f>
        <v>65</v>
      </c>
      <c r="I2152" s="56">
        <f t="shared" si="429"/>
        <v>819</v>
      </c>
      <c r="J2152" s="17">
        <v>229</v>
      </c>
      <c r="K2152" s="21">
        <v>0</v>
      </c>
      <c r="L2152" s="21">
        <v>100</v>
      </c>
      <c r="M2152" s="21">
        <v>40</v>
      </c>
      <c r="N2152" s="19">
        <f t="shared" si="475"/>
        <v>140</v>
      </c>
      <c r="O2152" s="20">
        <v>1</v>
      </c>
      <c r="P2152" s="20">
        <f>IFERROR(VLOOKUP(F2152,Sheet2!$A:$F,4,0),"")</f>
        <v>1160.02</v>
      </c>
      <c r="Q2152" s="20">
        <f>IFERROR(VLOOKUP(F2152,Sheet2!$A:$F,5,0),"")</f>
        <v>1188.9000000000001</v>
      </c>
      <c r="R2152" s="20">
        <f>IFERROR(VLOOKUP(F2152,Sheet2!$A:$F,6,0),"")</f>
        <v>1270.83</v>
      </c>
      <c r="S2152" s="48">
        <f t="shared" si="441"/>
        <v>0</v>
      </c>
      <c r="T2152" s="48">
        <f t="shared" si="442"/>
        <v>118890.00000000001</v>
      </c>
      <c r="U2152" s="48">
        <f t="shared" si="443"/>
        <v>50833.2</v>
      </c>
      <c r="V2152" s="48">
        <f t="shared" si="444"/>
        <v>169723.2</v>
      </c>
      <c r="W2152" s="48">
        <f t="shared" si="445"/>
        <v>87633</v>
      </c>
      <c r="X2152" s="48">
        <f t="shared" si="446"/>
        <v>1228.5</v>
      </c>
      <c r="Y2152" s="48">
        <f t="shared" si="447"/>
        <v>2585.8470000000002</v>
      </c>
      <c r="Z2152" s="48">
        <f t="shared" si="426"/>
        <v>258.58470000000005</v>
      </c>
      <c r="AA2152" s="48">
        <f t="shared" si="448"/>
        <v>2614.2913170000002</v>
      </c>
      <c r="AB2152" s="42">
        <f t="shared" si="449"/>
        <v>264043.42301700002</v>
      </c>
    </row>
    <row r="2153" spans="1:28" x14ac:dyDescent="0.25">
      <c r="A2153" s="41">
        <v>45449</v>
      </c>
      <c r="B2153" s="44" t="str">
        <f t="shared" si="483"/>
        <v>Jun</v>
      </c>
      <c r="C2153" s="16" t="s">
        <v>53</v>
      </c>
      <c r="D2153" s="16"/>
      <c r="E2153" s="16" t="s">
        <v>92</v>
      </c>
      <c r="F2153" s="16" t="s">
        <v>219</v>
      </c>
      <c r="G2153" s="20" t="str">
        <f>IFERROR(VLOOKUP(F2153,Sheet2!A:F,2,0),"")</f>
        <v>Club Whiskey</v>
      </c>
      <c r="H2153" s="44">
        <f>IFERROR(VLOOKUP(F2153,Sheet2!A:G,7,0),"")</f>
        <v>65</v>
      </c>
      <c r="I2153" s="56">
        <f t="shared" si="429"/>
        <v>1170</v>
      </c>
      <c r="J2153" s="17">
        <v>230</v>
      </c>
      <c r="K2153" s="21">
        <v>0</v>
      </c>
      <c r="L2153" s="21">
        <v>100</v>
      </c>
      <c r="M2153" s="21">
        <v>100</v>
      </c>
      <c r="N2153" s="19">
        <f t="shared" si="475"/>
        <v>200</v>
      </c>
      <c r="O2153" s="20">
        <v>1</v>
      </c>
      <c r="P2153" s="20">
        <f>IFERROR(VLOOKUP(F2153,Sheet2!$A:$F,4,0),"")</f>
        <v>1160.02</v>
      </c>
      <c r="Q2153" s="20">
        <f>IFERROR(VLOOKUP(F2153,Sheet2!$A:$F,5,0),"")</f>
        <v>1188.9000000000001</v>
      </c>
      <c r="R2153" s="20">
        <f>IFERROR(VLOOKUP(F2153,Sheet2!$A:$F,6,0),"")</f>
        <v>1270.83</v>
      </c>
      <c r="S2153" s="48">
        <f t="shared" si="441"/>
        <v>0</v>
      </c>
      <c r="T2153" s="48">
        <f t="shared" si="442"/>
        <v>118890.00000000001</v>
      </c>
      <c r="U2153" s="48">
        <f t="shared" si="443"/>
        <v>127083</v>
      </c>
      <c r="V2153" s="48">
        <f t="shared" si="444"/>
        <v>245973</v>
      </c>
      <c r="W2153" s="48">
        <f t="shared" si="445"/>
        <v>125190</v>
      </c>
      <c r="X2153" s="48">
        <f t="shared" si="446"/>
        <v>1755</v>
      </c>
      <c r="Y2153" s="48">
        <f t="shared" si="447"/>
        <v>3729.1800000000003</v>
      </c>
      <c r="Z2153" s="48">
        <f t="shared" si="426"/>
        <v>372.91800000000006</v>
      </c>
      <c r="AA2153" s="48">
        <f t="shared" si="448"/>
        <v>3770.2009800000001</v>
      </c>
      <c r="AB2153" s="42">
        <f t="shared" si="449"/>
        <v>380790.29898000002</v>
      </c>
    </row>
    <row r="2154" spans="1:28" x14ac:dyDescent="0.25">
      <c r="A2154" s="41">
        <v>45449</v>
      </c>
      <c r="B2154" s="44" t="str">
        <f t="shared" si="483"/>
        <v>Jun</v>
      </c>
      <c r="C2154" s="16" t="s">
        <v>53</v>
      </c>
      <c r="D2154" s="16"/>
      <c r="E2154" s="16" t="s">
        <v>92</v>
      </c>
      <c r="F2154" s="16" t="s">
        <v>219</v>
      </c>
      <c r="G2154" s="20" t="str">
        <f>IFERROR(VLOOKUP(F2154,Sheet2!A:F,2,0),"")</f>
        <v>Club Whiskey</v>
      </c>
      <c r="H2154" s="44">
        <f>IFERROR(VLOOKUP(F2154,Sheet2!A:G,7,0),"")</f>
        <v>65</v>
      </c>
      <c r="I2154" s="56">
        <f t="shared" si="429"/>
        <v>1755</v>
      </c>
      <c r="J2154" s="17">
        <v>231</v>
      </c>
      <c r="K2154" s="21">
        <v>0</v>
      </c>
      <c r="L2154" s="21">
        <v>160</v>
      </c>
      <c r="M2154" s="21">
        <v>140</v>
      </c>
      <c r="N2154" s="19">
        <f t="shared" si="475"/>
        <v>300</v>
      </c>
      <c r="O2154" s="20">
        <v>1</v>
      </c>
      <c r="P2154" s="20">
        <f>IFERROR(VLOOKUP(F2154,Sheet2!$A:$F,4,0),"")</f>
        <v>1160.02</v>
      </c>
      <c r="Q2154" s="20">
        <f>IFERROR(VLOOKUP(F2154,Sheet2!$A:$F,5,0),"")</f>
        <v>1188.9000000000001</v>
      </c>
      <c r="R2154" s="20">
        <f>IFERROR(VLOOKUP(F2154,Sheet2!$A:$F,6,0),"")</f>
        <v>1270.83</v>
      </c>
      <c r="S2154" s="48">
        <f t="shared" si="441"/>
        <v>0</v>
      </c>
      <c r="T2154" s="48">
        <f t="shared" si="442"/>
        <v>190224</v>
      </c>
      <c r="U2154" s="48">
        <f t="shared" si="443"/>
        <v>177916.19999999998</v>
      </c>
      <c r="V2154" s="48">
        <f t="shared" si="444"/>
        <v>368140.19999999995</v>
      </c>
      <c r="W2154" s="48">
        <f t="shared" si="445"/>
        <v>187785</v>
      </c>
      <c r="X2154" s="48">
        <f t="shared" si="446"/>
        <v>2632.5</v>
      </c>
      <c r="Y2154" s="48">
        <f t="shared" si="447"/>
        <v>5585.5769999999993</v>
      </c>
      <c r="Z2154" s="48">
        <f t="shared" si="426"/>
        <v>558.55769999999995</v>
      </c>
      <c r="AA2154" s="48">
        <f t="shared" si="448"/>
        <v>5647.0183470000002</v>
      </c>
      <c r="AB2154" s="42">
        <f t="shared" si="449"/>
        <v>570348.85304700001</v>
      </c>
    </row>
    <row r="2155" spans="1:28" x14ac:dyDescent="0.25">
      <c r="A2155" s="41">
        <v>45449</v>
      </c>
      <c r="B2155" s="44" t="str">
        <f t="shared" si="483"/>
        <v>Jun</v>
      </c>
      <c r="C2155" s="16" t="s">
        <v>53</v>
      </c>
      <c r="D2155" s="16"/>
      <c r="E2155" s="16" t="s">
        <v>92</v>
      </c>
      <c r="F2155" s="16" t="s">
        <v>219</v>
      </c>
      <c r="G2155" s="20" t="str">
        <f>IFERROR(VLOOKUP(F2155,Sheet2!A:F,2,0),"")</f>
        <v>Club Whiskey</v>
      </c>
      <c r="H2155" s="44">
        <f>IFERROR(VLOOKUP(F2155,Sheet2!A:G,7,0),"")</f>
        <v>65</v>
      </c>
      <c r="I2155" s="56">
        <f t="shared" si="429"/>
        <v>1170</v>
      </c>
      <c r="J2155" s="17">
        <v>232</v>
      </c>
      <c r="K2155" s="21">
        <v>0</v>
      </c>
      <c r="L2155" s="21">
        <v>100</v>
      </c>
      <c r="M2155" s="21">
        <v>100</v>
      </c>
      <c r="N2155" s="19">
        <f t="shared" si="475"/>
        <v>200</v>
      </c>
      <c r="O2155" s="20">
        <v>1</v>
      </c>
      <c r="P2155" s="20">
        <f>IFERROR(VLOOKUP(F2155,Sheet2!$A:$F,4,0),"")</f>
        <v>1160.02</v>
      </c>
      <c r="Q2155" s="20">
        <f>IFERROR(VLOOKUP(F2155,Sheet2!$A:$F,5,0),"")</f>
        <v>1188.9000000000001</v>
      </c>
      <c r="R2155" s="20">
        <f>IFERROR(VLOOKUP(F2155,Sheet2!$A:$F,6,0),"")</f>
        <v>1270.83</v>
      </c>
      <c r="S2155" s="48">
        <f t="shared" si="441"/>
        <v>0</v>
      </c>
      <c r="T2155" s="48">
        <f t="shared" si="442"/>
        <v>118890.00000000001</v>
      </c>
      <c r="U2155" s="48">
        <f t="shared" si="443"/>
        <v>127083</v>
      </c>
      <c r="V2155" s="48">
        <f t="shared" si="444"/>
        <v>245973</v>
      </c>
      <c r="W2155" s="48">
        <f t="shared" si="445"/>
        <v>125190</v>
      </c>
      <c r="X2155" s="48">
        <f t="shared" si="446"/>
        <v>1755</v>
      </c>
      <c r="Y2155" s="48">
        <f t="shared" si="447"/>
        <v>3729.1800000000003</v>
      </c>
      <c r="Z2155" s="48">
        <f t="shared" si="426"/>
        <v>372.91800000000006</v>
      </c>
      <c r="AA2155" s="48">
        <f t="shared" si="448"/>
        <v>3770.2009800000001</v>
      </c>
      <c r="AB2155" s="42">
        <f t="shared" si="449"/>
        <v>380790.29898000002</v>
      </c>
    </row>
    <row r="2156" spans="1:28" x14ac:dyDescent="0.25">
      <c r="A2156" s="41">
        <v>45449</v>
      </c>
      <c r="B2156" s="44" t="str">
        <f t="shared" si="483"/>
        <v>Jun</v>
      </c>
      <c r="C2156" s="16" t="s">
        <v>53</v>
      </c>
      <c r="D2156" s="16"/>
      <c r="E2156" s="16" t="s">
        <v>92</v>
      </c>
      <c r="F2156" s="16" t="s">
        <v>219</v>
      </c>
      <c r="G2156" s="20" t="str">
        <f>IFERROR(VLOOKUP(F2156,Sheet2!A:F,2,0),"")</f>
        <v>Club Whiskey</v>
      </c>
      <c r="H2156" s="44">
        <f>IFERROR(VLOOKUP(F2156,Sheet2!A:G,7,0),"")</f>
        <v>65</v>
      </c>
      <c r="I2156" s="56">
        <f t="shared" si="429"/>
        <v>585</v>
      </c>
      <c r="J2156" s="17">
        <v>233</v>
      </c>
      <c r="K2156" s="21">
        <v>100</v>
      </c>
      <c r="L2156" s="21">
        <v>0</v>
      </c>
      <c r="M2156" s="21">
        <v>0</v>
      </c>
      <c r="N2156" s="19">
        <f t="shared" si="475"/>
        <v>100</v>
      </c>
      <c r="O2156" s="20">
        <v>1</v>
      </c>
      <c r="P2156" s="20">
        <f>IFERROR(VLOOKUP(F2156,Sheet2!$A:$F,4,0),"")</f>
        <v>1160.02</v>
      </c>
      <c r="Q2156" s="20">
        <f>IFERROR(VLOOKUP(F2156,Sheet2!$A:$F,5,0),"")</f>
        <v>1188.9000000000001</v>
      </c>
      <c r="R2156" s="20">
        <f>IFERROR(VLOOKUP(F2156,Sheet2!$A:$F,6,0),"")</f>
        <v>1270.83</v>
      </c>
      <c r="S2156" s="48">
        <f t="shared" si="441"/>
        <v>116002</v>
      </c>
      <c r="T2156" s="48">
        <f t="shared" si="442"/>
        <v>0</v>
      </c>
      <c r="U2156" s="48">
        <f t="shared" si="443"/>
        <v>0</v>
      </c>
      <c r="V2156" s="48">
        <f t="shared" si="444"/>
        <v>116002</v>
      </c>
      <c r="W2156" s="48">
        <f t="shared" si="445"/>
        <v>62595</v>
      </c>
      <c r="X2156" s="48">
        <f t="shared" si="446"/>
        <v>877.5</v>
      </c>
      <c r="Y2156" s="48">
        <f t="shared" si="447"/>
        <v>1794.7450000000001</v>
      </c>
      <c r="Z2156" s="48">
        <f t="shared" si="426"/>
        <v>179.47450000000003</v>
      </c>
      <c r="AA2156" s="48">
        <f t="shared" si="448"/>
        <v>1814.4871950000002</v>
      </c>
      <c r="AB2156" s="42">
        <f t="shared" si="449"/>
        <v>183263.206695</v>
      </c>
    </row>
    <row r="2157" spans="1:28" x14ac:dyDescent="0.25">
      <c r="A2157" s="41">
        <v>45449</v>
      </c>
      <c r="B2157" s="44" t="str">
        <f t="shared" si="483"/>
        <v>Jun</v>
      </c>
      <c r="C2157" s="16" t="s">
        <v>53</v>
      </c>
      <c r="D2157" s="16"/>
      <c r="E2157" s="16" t="s">
        <v>92</v>
      </c>
      <c r="F2157" s="16" t="s">
        <v>219</v>
      </c>
      <c r="G2157" s="20" t="str">
        <f>IFERROR(VLOOKUP(F2157,Sheet2!A:F,2,0),"")</f>
        <v>Club Whiskey</v>
      </c>
      <c r="H2157" s="44">
        <f>IFERROR(VLOOKUP(F2157,Sheet2!A:G,7,0),"")</f>
        <v>65</v>
      </c>
      <c r="I2157" s="56">
        <f t="shared" si="429"/>
        <v>1170</v>
      </c>
      <c r="J2157" s="17">
        <v>234</v>
      </c>
      <c r="K2157" s="21">
        <v>0</v>
      </c>
      <c r="L2157" s="21">
        <v>100</v>
      </c>
      <c r="M2157" s="21">
        <v>100</v>
      </c>
      <c r="N2157" s="19">
        <f t="shared" si="475"/>
        <v>200</v>
      </c>
      <c r="O2157" s="20">
        <v>1</v>
      </c>
      <c r="P2157" s="20">
        <f>IFERROR(VLOOKUP(F2157,Sheet2!$A:$F,4,0),"")</f>
        <v>1160.02</v>
      </c>
      <c r="Q2157" s="20">
        <f>IFERROR(VLOOKUP(F2157,Sheet2!$A:$F,5,0),"")</f>
        <v>1188.9000000000001</v>
      </c>
      <c r="R2157" s="20">
        <f>IFERROR(VLOOKUP(F2157,Sheet2!$A:$F,6,0),"")</f>
        <v>1270.83</v>
      </c>
      <c r="S2157" s="48">
        <f t="shared" si="441"/>
        <v>0</v>
      </c>
      <c r="T2157" s="48">
        <f t="shared" si="442"/>
        <v>118890.00000000001</v>
      </c>
      <c r="U2157" s="48">
        <f t="shared" si="443"/>
        <v>127083</v>
      </c>
      <c r="V2157" s="48">
        <f t="shared" si="444"/>
        <v>245973</v>
      </c>
      <c r="W2157" s="48">
        <f t="shared" si="445"/>
        <v>125190</v>
      </c>
      <c r="X2157" s="48">
        <f t="shared" si="446"/>
        <v>1755</v>
      </c>
      <c r="Y2157" s="48">
        <f t="shared" si="447"/>
        <v>3729.1800000000003</v>
      </c>
      <c r="Z2157" s="48">
        <f t="shared" si="426"/>
        <v>372.91800000000006</v>
      </c>
      <c r="AA2157" s="48">
        <f t="shared" si="448"/>
        <v>3770.2009800000001</v>
      </c>
      <c r="AB2157" s="42">
        <f t="shared" si="449"/>
        <v>380790.29898000002</v>
      </c>
    </row>
    <row r="2158" spans="1:28" x14ac:dyDescent="0.25">
      <c r="A2158" s="41">
        <v>45449</v>
      </c>
      <c r="B2158" s="44" t="str">
        <f t="shared" si="483"/>
        <v>Jun</v>
      </c>
      <c r="C2158" s="16" t="s">
        <v>53</v>
      </c>
      <c r="D2158" s="16"/>
      <c r="E2158" s="16" t="s">
        <v>92</v>
      </c>
      <c r="F2158" s="16" t="s">
        <v>219</v>
      </c>
      <c r="G2158" s="20" t="str">
        <f>IFERROR(VLOOKUP(F2158,Sheet2!A:F,2,0),"")</f>
        <v>Club Whiskey</v>
      </c>
      <c r="H2158" s="44">
        <f>IFERROR(VLOOKUP(F2158,Sheet2!A:G,7,0),"")</f>
        <v>65</v>
      </c>
      <c r="I2158" s="56">
        <f t="shared" si="429"/>
        <v>1755</v>
      </c>
      <c r="J2158" s="17">
        <v>235</v>
      </c>
      <c r="K2158" s="21">
        <v>100</v>
      </c>
      <c r="L2158" s="21">
        <v>100</v>
      </c>
      <c r="M2158" s="21">
        <v>100</v>
      </c>
      <c r="N2158" s="19">
        <f t="shared" si="475"/>
        <v>300</v>
      </c>
      <c r="O2158" s="20">
        <v>1</v>
      </c>
      <c r="P2158" s="20">
        <f>IFERROR(VLOOKUP(F2158,Sheet2!$A:$F,4,0),"")</f>
        <v>1160.02</v>
      </c>
      <c r="Q2158" s="20">
        <f>IFERROR(VLOOKUP(F2158,Sheet2!$A:$F,5,0),"")</f>
        <v>1188.9000000000001</v>
      </c>
      <c r="R2158" s="20">
        <f>IFERROR(VLOOKUP(F2158,Sheet2!$A:$F,6,0),"")</f>
        <v>1270.83</v>
      </c>
      <c r="S2158" s="48">
        <f t="shared" si="441"/>
        <v>116002</v>
      </c>
      <c r="T2158" s="48">
        <f t="shared" si="442"/>
        <v>118890.00000000001</v>
      </c>
      <c r="U2158" s="48">
        <f t="shared" si="443"/>
        <v>127083</v>
      </c>
      <c r="V2158" s="48">
        <f t="shared" si="444"/>
        <v>361975</v>
      </c>
      <c r="W2158" s="48">
        <f t="shared" si="445"/>
        <v>187785</v>
      </c>
      <c r="X2158" s="48">
        <f t="shared" si="446"/>
        <v>2632.5</v>
      </c>
      <c r="Y2158" s="48">
        <f t="shared" si="447"/>
        <v>5523.9250000000002</v>
      </c>
      <c r="Z2158" s="48">
        <f t="shared" si="426"/>
        <v>552.39250000000004</v>
      </c>
      <c r="AA2158" s="48">
        <f t="shared" si="448"/>
        <v>5584.6881750000002</v>
      </c>
      <c r="AB2158" s="42">
        <f t="shared" si="449"/>
        <v>564053.50567500002</v>
      </c>
    </row>
    <row r="2159" spans="1:28" x14ac:dyDescent="0.25">
      <c r="A2159" s="41">
        <v>45449</v>
      </c>
      <c r="B2159" s="44" t="str">
        <f t="shared" si="483"/>
        <v>Jun</v>
      </c>
      <c r="C2159" s="16" t="s">
        <v>53</v>
      </c>
      <c r="D2159" s="16"/>
      <c r="E2159" s="16" t="s">
        <v>81</v>
      </c>
      <c r="F2159" s="16" t="s">
        <v>219</v>
      </c>
      <c r="G2159" s="20" t="str">
        <f>IFERROR(VLOOKUP(F2159,Sheet2!A:F,2,0),"")</f>
        <v>Club Whiskey</v>
      </c>
      <c r="H2159" s="44">
        <f>IFERROR(VLOOKUP(F2159,Sheet2!A:G,7,0),"")</f>
        <v>65</v>
      </c>
      <c r="I2159" s="56">
        <f t="shared" si="429"/>
        <v>1638</v>
      </c>
      <c r="J2159" s="17">
        <v>236</v>
      </c>
      <c r="K2159" s="21">
        <v>140</v>
      </c>
      <c r="L2159" s="21">
        <v>140</v>
      </c>
      <c r="M2159" s="21">
        <v>0</v>
      </c>
      <c r="N2159" s="19">
        <f t="shared" si="475"/>
        <v>280</v>
      </c>
      <c r="O2159" s="20">
        <v>1</v>
      </c>
      <c r="P2159" s="20">
        <f>IFERROR(VLOOKUP(F2159,Sheet2!$A:$F,4,0),"")</f>
        <v>1160.02</v>
      </c>
      <c r="Q2159" s="20">
        <f>IFERROR(VLOOKUP(F2159,Sheet2!$A:$F,5,0),"")</f>
        <v>1188.9000000000001</v>
      </c>
      <c r="R2159" s="20">
        <f>IFERROR(VLOOKUP(F2159,Sheet2!$A:$F,6,0),"")</f>
        <v>1270.83</v>
      </c>
      <c r="S2159" s="48">
        <f t="shared" si="441"/>
        <v>162402.79999999999</v>
      </c>
      <c r="T2159" s="48">
        <f t="shared" si="442"/>
        <v>166446</v>
      </c>
      <c r="U2159" s="48">
        <f t="shared" si="443"/>
        <v>0</v>
      </c>
      <c r="V2159" s="48">
        <f t="shared" si="444"/>
        <v>328848.8</v>
      </c>
      <c r="W2159" s="48">
        <f t="shared" si="445"/>
        <v>175266</v>
      </c>
      <c r="X2159" s="48">
        <f t="shared" si="446"/>
        <v>2457</v>
      </c>
      <c r="Y2159" s="48">
        <f t="shared" si="447"/>
        <v>5065.7179999999998</v>
      </c>
      <c r="Z2159" s="48">
        <f t="shared" si="426"/>
        <v>506.5718</v>
      </c>
      <c r="AA2159" s="48">
        <f t="shared" si="448"/>
        <v>5121.4408979999998</v>
      </c>
      <c r="AB2159" s="42">
        <f t="shared" si="449"/>
        <v>517265.53069799993</v>
      </c>
    </row>
    <row r="2160" spans="1:28" x14ac:dyDescent="0.25">
      <c r="A2160" s="41">
        <v>45449</v>
      </c>
      <c r="B2160" s="44" t="str">
        <f t="shared" si="483"/>
        <v>Jun</v>
      </c>
      <c r="C2160" s="16" t="s">
        <v>53</v>
      </c>
      <c r="D2160" s="16"/>
      <c r="E2160" s="16" t="s">
        <v>81</v>
      </c>
      <c r="F2160" s="16" t="s">
        <v>219</v>
      </c>
      <c r="G2160" s="20" t="str">
        <f>IFERROR(VLOOKUP(F2160,Sheet2!A:F,2,0),"")</f>
        <v>Club Whiskey</v>
      </c>
      <c r="H2160" s="44">
        <f>IFERROR(VLOOKUP(F2160,Sheet2!A:G,7,0),"")</f>
        <v>65</v>
      </c>
      <c r="I2160" s="56">
        <f t="shared" si="429"/>
        <v>1579.5</v>
      </c>
      <c r="J2160" s="17">
        <v>237</v>
      </c>
      <c r="K2160" s="21">
        <v>210</v>
      </c>
      <c r="L2160" s="21">
        <v>60</v>
      </c>
      <c r="M2160" s="21">
        <v>0</v>
      </c>
      <c r="N2160" s="19">
        <f t="shared" si="475"/>
        <v>270</v>
      </c>
      <c r="O2160" s="20">
        <v>1</v>
      </c>
      <c r="P2160" s="20">
        <f>IFERROR(VLOOKUP(F2160,Sheet2!$A:$F,4,0),"")</f>
        <v>1160.02</v>
      </c>
      <c r="Q2160" s="20">
        <f>IFERROR(VLOOKUP(F2160,Sheet2!$A:$F,5,0),"")</f>
        <v>1188.9000000000001</v>
      </c>
      <c r="R2160" s="20">
        <f>IFERROR(VLOOKUP(F2160,Sheet2!$A:$F,6,0),"")</f>
        <v>1270.83</v>
      </c>
      <c r="S2160" s="48">
        <f t="shared" si="441"/>
        <v>243604.19999999998</v>
      </c>
      <c r="T2160" s="48">
        <f t="shared" si="442"/>
        <v>71334</v>
      </c>
      <c r="U2160" s="48">
        <f t="shared" si="443"/>
        <v>0</v>
      </c>
      <c r="V2160" s="48">
        <f t="shared" si="444"/>
        <v>314938.19999999995</v>
      </c>
      <c r="W2160" s="48">
        <f t="shared" si="445"/>
        <v>169006.5</v>
      </c>
      <c r="X2160" s="48">
        <f t="shared" si="446"/>
        <v>2369.25</v>
      </c>
      <c r="Y2160" s="48">
        <f t="shared" si="447"/>
        <v>4863.1394999999993</v>
      </c>
      <c r="Z2160" s="48">
        <f t="shared" si="426"/>
        <v>486.31394999999998</v>
      </c>
      <c r="AA2160" s="48">
        <f t="shared" si="448"/>
        <v>4916.634034499999</v>
      </c>
      <c r="AB2160" s="42">
        <f t="shared" si="449"/>
        <v>496580.03748449992</v>
      </c>
    </row>
    <row r="2161" spans="1:28" x14ac:dyDescent="0.25">
      <c r="A2161" s="41">
        <v>45449</v>
      </c>
      <c r="B2161" s="44" t="str">
        <f t="shared" si="483"/>
        <v>Jun</v>
      </c>
      <c r="C2161" s="16" t="s">
        <v>53</v>
      </c>
      <c r="D2161" s="16"/>
      <c r="E2161" s="16" t="s">
        <v>81</v>
      </c>
      <c r="F2161" s="16" t="s">
        <v>219</v>
      </c>
      <c r="G2161" s="20" t="str">
        <f>IFERROR(VLOOKUP(F2161,Sheet2!A:F,2,0),"")</f>
        <v>Club Whiskey</v>
      </c>
      <c r="H2161" s="44">
        <f>IFERROR(VLOOKUP(F2161,Sheet2!A:G,7,0),"")</f>
        <v>65</v>
      </c>
      <c r="I2161" s="56">
        <f t="shared" si="429"/>
        <v>2340</v>
      </c>
      <c r="J2161" s="17">
        <v>238</v>
      </c>
      <c r="K2161" s="21">
        <v>150</v>
      </c>
      <c r="L2161" s="21">
        <v>220</v>
      </c>
      <c r="M2161" s="21">
        <v>30</v>
      </c>
      <c r="N2161" s="19">
        <f t="shared" si="475"/>
        <v>400</v>
      </c>
      <c r="O2161" s="20">
        <v>1</v>
      </c>
      <c r="P2161" s="20">
        <f>IFERROR(VLOOKUP(F2161,Sheet2!$A:$F,4,0),"")</f>
        <v>1160.02</v>
      </c>
      <c r="Q2161" s="20">
        <f>IFERROR(VLOOKUP(F2161,Sheet2!$A:$F,5,0),"")</f>
        <v>1188.9000000000001</v>
      </c>
      <c r="R2161" s="20">
        <f>IFERROR(VLOOKUP(F2161,Sheet2!$A:$F,6,0),"")</f>
        <v>1270.83</v>
      </c>
      <c r="S2161" s="48">
        <f t="shared" si="441"/>
        <v>174003</v>
      </c>
      <c r="T2161" s="48">
        <f t="shared" si="442"/>
        <v>261558.00000000003</v>
      </c>
      <c r="U2161" s="48">
        <f t="shared" si="443"/>
        <v>38124.899999999994</v>
      </c>
      <c r="V2161" s="48">
        <f t="shared" si="444"/>
        <v>473685.9</v>
      </c>
      <c r="W2161" s="48">
        <f t="shared" si="445"/>
        <v>250380</v>
      </c>
      <c r="X2161" s="48">
        <f t="shared" si="446"/>
        <v>3510</v>
      </c>
      <c r="Y2161" s="48">
        <f t="shared" si="447"/>
        <v>7275.759</v>
      </c>
      <c r="Z2161" s="48">
        <f t="shared" ref="Z2161:Z2727" si="484">IFERROR(Y2161*10%," ")</f>
        <v>727.57590000000005</v>
      </c>
      <c r="AA2161" s="48">
        <f t="shared" si="448"/>
        <v>7355.7923490000003</v>
      </c>
      <c r="AB2161" s="42">
        <f t="shared" si="449"/>
        <v>742935.02724900004</v>
      </c>
    </row>
    <row r="2162" spans="1:28" x14ac:dyDescent="0.25">
      <c r="A2162" s="41">
        <v>45449</v>
      </c>
      <c r="B2162" s="44" t="str">
        <f t="shared" si="483"/>
        <v>Jun</v>
      </c>
      <c r="C2162" s="16" t="s">
        <v>53</v>
      </c>
      <c r="D2162" s="16"/>
      <c r="E2162" s="16" t="s">
        <v>81</v>
      </c>
      <c r="F2162" s="16" t="s">
        <v>219</v>
      </c>
      <c r="G2162" s="20" t="str">
        <f>IFERROR(VLOOKUP(F2162,Sheet2!A:F,2,0),"")</f>
        <v>Club Whiskey</v>
      </c>
      <c r="H2162" s="44">
        <f>IFERROR(VLOOKUP(F2162,Sheet2!A:G,7,0),"")</f>
        <v>65</v>
      </c>
      <c r="I2162" s="56">
        <f t="shared" ref="I2162:I2727" si="485">IF(H2162=50,N2162*4.5)+IF(H2162=65,N2162*5.85)</f>
        <v>2632.5</v>
      </c>
      <c r="J2162" s="17">
        <v>239</v>
      </c>
      <c r="K2162" s="21">
        <v>150</v>
      </c>
      <c r="L2162" s="21">
        <v>280</v>
      </c>
      <c r="M2162" s="21">
        <v>20</v>
      </c>
      <c r="N2162" s="19">
        <f t="shared" si="475"/>
        <v>450</v>
      </c>
      <c r="O2162" s="20">
        <v>1</v>
      </c>
      <c r="P2162" s="20">
        <f>IFERROR(VLOOKUP(F2162,Sheet2!$A:$F,4,0),"")</f>
        <v>1160.02</v>
      </c>
      <c r="Q2162" s="20">
        <f>IFERROR(VLOOKUP(F2162,Sheet2!$A:$F,5,0),"")</f>
        <v>1188.9000000000001</v>
      </c>
      <c r="R2162" s="20">
        <f>IFERROR(VLOOKUP(F2162,Sheet2!$A:$F,6,0),"")</f>
        <v>1270.83</v>
      </c>
      <c r="S2162" s="48">
        <f t="shared" si="441"/>
        <v>174003</v>
      </c>
      <c r="T2162" s="48">
        <f t="shared" si="442"/>
        <v>332892</v>
      </c>
      <c r="U2162" s="48">
        <f t="shared" si="443"/>
        <v>25416.6</v>
      </c>
      <c r="V2162" s="48">
        <f t="shared" si="444"/>
        <v>532311.6</v>
      </c>
      <c r="W2162" s="48">
        <f t="shared" si="445"/>
        <v>281677.5</v>
      </c>
      <c r="X2162" s="48">
        <f t="shared" si="446"/>
        <v>3948.75</v>
      </c>
      <c r="Y2162" s="48">
        <f t="shared" si="447"/>
        <v>8179.3784999999998</v>
      </c>
      <c r="Z2162" s="48">
        <f t="shared" si="484"/>
        <v>817.93785000000003</v>
      </c>
      <c r="AA2162" s="48">
        <f t="shared" si="448"/>
        <v>8269.3516634999996</v>
      </c>
      <c r="AB2162" s="42">
        <f t="shared" si="449"/>
        <v>835204.51801349991</v>
      </c>
    </row>
    <row r="2163" spans="1:28" x14ac:dyDescent="0.25">
      <c r="A2163" s="41">
        <v>45449</v>
      </c>
      <c r="B2163" s="44" t="str">
        <f t="shared" si="483"/>
        <v>Jun</v>
      </c>
      <c r="C2163" s="16" t="s">
        <v>95</v>
      </c>
      <c r="D2163" s="16"/>
      <c r="E2163" s="16" t="s">
        <v>96</v>
      </c>
      <c r="F2163" s="16" t="s">
        <v>222</v>
      </c>
      <c r="G2163" s="20" t="str">
        <f>IFERROR(VLOOKUP(F2163,Sheet2!A:F,2,0),"")</f>
        <v>Khasa Santra</v>
      </c>
      <c r="H2163" s="44">
        <f>IFERROR(VLOOKUP(F2163,Sheet2!A:G,7,0),"")</f>
        <v>50</v>
      </c>
      <c r="I2163" s="56">
        <f t="shared" si="485"/>
        <v>1350</v>
      </c>
      <c r="J2163" s="17">
        <v>20</v>
      </c>
      <c r="K2163" s="21">
        <v>100</v>
      </c>
      <c r="L2163" s="21">
        <v>200</v>
      </c>
      <c r="M2163" s="21">
        <v>0</v>
      </c>
      <c r="N2163" s="19">
        <f t="shared" si="475"/>
        <v>300</v>
      </c>
      <c r="O2163" s="20">
        <v>1</v>
      </c>
      <c r="P2163" s="20">
        <f>IFERROR(VLOOKUP(F2163,Sheet2!$A:$F,4,0),"")</f>
        <v>919.43</v>
      </c>
      <c r="Q2163" s="20">
        <f>IFERROR(VLOOKUP(F2163,Sheet2!$A:$F,5,0),"")</f>
        <v>948.3</v>
      </c>
      <c r="R2163" s="20">
        <f>IFERROR(VLOOKUP(F2163,Sheet2!$A:$F,6,0),"")</f>
        <v>1030.25</v>
      </c>
      <c r="S2163" s="48">
        <f t="shared" si="441"/>
        <v>91943</v>
      </c>
      <c r="T2163" s="48">
        <f t="shared" si="442"/>
        <v>189660</v>
      </c>
      <c r="U2163" s="48">
        <f t="shared" si="443"/>
        <v>0</v>
      </c>
      <c r="V2163" s="48">
        <f t="shared" si="444"/>
        <v>281603</v>
      </c>
      <c r="W2163" s="48">
        <f t="shared" si="445"/>
        <v>144450</v>
      </c>
      <c r="X2163" s="48">
        <f t="shared" si="446"/>
        <v>2025</v>
      </c>
      <c r="Y2163" s="48">
        <f t="shared" si="447"/>
        <v>4280.78</v>
      </c>
      <c r="Z2163" s="48">
        <f t="shared" si="484"/>
        <v>428.07799999999997</v>
      </c>
      <c r="AA2163" s="48">
        <f t="shared" si="448"/>
        <v>4327.8685800000003</v>
      </c>
      <c r="AB2163" s="42">
        <f t="shared" si="449"/>
        <v>437114.72658000002</v>
      </c>
    </row>
    <row r="2164" spans="1:28" x14ac:dyDescent="0.25">
      <c r="A2164" s="41">
        <v>45449</v>
      </c>
      <c r="B2164" s="44" t="str">
        <f t="shared" si="483"/>
        <v>Jun</v>
      </c>
      <c r="C2164" s="16" t="s">
        <v>60</v>
      </c>
      <c r="D2164" s="16"/>
      <c r="E2164" s="16" t="s">
        <v>101</v>
      </c>
      <c r="F2164" s="16" t="s">
        <v>213</v>
      </c>
      <c r="G2164" s="20" t="str">
        <f>IFERROR(VLOOKUP(F2164,Sheet2!A:F,2,0),"")</f>
        <v>Malwa</v>
      </c>
      <c r="H2164" s="44">
        <f>IFERROR(VLOOKUP(F2164,Sheet2!A:G,7,0),"")</f>
        <v>50</v>
      </c>
      <c r="I2164" s="56">
        <f t="shared" si="485"/>
        <v>1782</v>
      </c>
      <c r="J2164" s="17">
        <v>93</v>
      </c>
      <c r="K2164" s="21">
        <v>300</v>
      </c>
      <c r="L2164" s="21">
        <v>30</v>
      </c>
      <c r="M2164" s="21">
        <v>66</v>
      </c>
      <c r="N2164" s="19">
        <f t="shared" si="475"/>
        <v>396</v>
      </c>
      <c r="O2164" s="20">
        <v>1</v>
      </c>
      <c r="P2164" s="20">
        <f>IFERROR(VLOOKUP(F2164,Sheet2!$A:$F,4,0),"")</f>
        <v>919.43</v>
      </c>
      <c r="Q2164" s="20">
        <f>IFERROR(VLOOKUP(F2164,Sheet2!$A:$F,5,0),"")</f>
        <v>948.3</v>
      </c>
      <c r="R2164" s="20">
        <f>IFERROR(VLOOKUP(F2164,Sheet2!$A:$F,6,0),"")</f>
        <v>1030.25</v>
      </c>
      <c r="S2164" s="48">
        <f t="shared" si="441"/>
        <v>275829</v>
      </c>
      <c r="T2164" s="48">
        <f t="shared" si="442"/>
        <v>28449</v>
      </c>
      <c r="U2164" s="48">
        <f t="shared" si="443"/>
        <v>67996.5</v>
      </c>
      <c r="V2164" s="48">
        <f t="shared" si="444"/>
        <v>372274.5</v>
      </c>
      <c r="W2164" s="48">
        <f t="shared" si="445"/>
        <v>190674</v>
      </c>
      <c r="X2164" s="48">
        <f t="shared" si="446"/>
        <v>2673</v>
      </c>
      <c r="Y2164" s="48">
        <f t="shared" si="447"/>
        <v>5656.2150000000001</v>
      </c>
      <c r="Z2164" s="48">
        <f t="shared" si="484"/>
        <v>565.62150000000008</v>
      </c>
      <c r="AA2164" s="48">
        <f t="shared" si="448"/>
        <v>5718.4333649999999</v>
      </c>
      <c r="AB2164" s="42">
        <f t="shared" si="449"/>
        <v>577561.76986499992</v>
      </c>
    </row>
    <row r="2165" spans="1:28" x14ac:dyDescent="0.25">
      <c r="A2165" s="41">
        <v>45449</v>
      </c>
      <c r="B2165" s="44" t="str">
        <f t="shared" si="483"/>
        <v>Jun</v>
      </c>
      <c r="C2165" s="16" t="s">
        <v>59</v>
      </c>
      <c r="D2165" s="16"/>
      <c r="E2165" s="16" t="s">
        <v>109</v>
      </c>
      <c r="F2165" s="16" t="s">
        <v>216</v>
      </c>
      <c r="G2165" s="20" t="str">
        <f>IFERROR(VLOOKUP(F2165,Sheet2!A:F,2,0),"")</f>
        <v>Jugni Saunfi</v>
      </c>
      <c r="H2165" s="44">
        <f>IFERROR(VLOOKUP(F2165,Sheet2!A:G,7,0),"")</f>
        <v>50</v>
      </c>
      <c r="I2165" s="56">
        <f t="shared" si="485"/>
        <v>1350</v>
      </c>
      <c r="J2165" s="17">
        <v>271</v>
      </c>
      <c r="K2165" s="21">
        <v>300</v>
      </c>
      <c r="L2165" s="21">
        <v>0</v>
      </c>
      <c r="M2165" s="21">
        <v>0</v>
      </c>
      <c r="N2165" s="19">
        <f t="shared" si="475"/>
        <v>300</v>
      </c>
      <c r="O2165" s="20">
        <v>1</v>
      </c>
      <c r="P2165" s="20">
        <f>IFERROR(VLOOKUP(F2165,Sheet2!$A:$F,4,0),"")</f>
        <v>919.43</v>
      </c>
      <c r="Q2165" s="20">
        <f>IFERROR(VLOOKUP(F2165,Sheet2!$A:$F,5,0),"")</f>
        <v>948.3</v>
      </c>
      <c r="R2165" s="20">
        <f>IFERROR(VLOOKUP(F2165,Sheet2!$A:$F,6,0),"")</f>
        <v>1030.25</v>
      </c>
      <c r="S2165" s="48">
        <f t="shared" si="441"/>
        <v>275829</v>
      </c>
      <c r="T2165" s="48">
        <f t="shared" si="442"/>
        <v>0</v>
      </c>
      <c r="U2165" s="48">
        <f t="shared" si="443"/>
        <v>0</v>
      </c>
      <c r="V2165" s="48">
        <f t="shared" si="444"/>
        <v>275829</v>
      </c>
      <c r="W2165" s="48">
        <f t="shared" si="445"/>
        <v>144450</v>
      </c>
      <c r="X2165" s="48">
        <f t="shared" si="446"/>
        <v>2025</v>
      </c>
      <c r="Y2165" s="48">
        <f t="shared" si="447"/>
        <v>4223.04</v>
      </c>
      <c r="Z2165" s="48">
        <f t="shared" si="484"/>
        <v>422.30400000000003</v>
      </c>
      <c r="AA2165" s="48">
        <f t="shared" si="448"/>
        <v>4269.4934400000002</v>
      </c>
      <c r="AB2165" s="42">
        <f t="shared" si="449"/>
        <v>431218.83743999997</v>
      </c>
    </row>
    <row r="2166" spans="1:28" x14ac:dyDescent="0.25">
      <c r="A2166" s="41">
        <v>45449</v>
      </c>
      <c r="B2166" s="44" t="str">
        <f t="shared" ref="B2166:B2181" si="486">TEXT(A2166,"MMM")</f>
        <v>Jun</v>
      </c>
      <c r="C2166" s="16" t="s">
        <v>59</v>
      </c>
      <c r="D2166" s="16"/>
      <c r="E2166" s="16" t="s">
        <v>109</v>
      </c>
      <c r="F2166" s="16" t="s">
        <v>216</v>
      </c>
      <c r="G2166" s="20" t="str">
        <f>IFERROR(VLOOKUP(F2166,Sheet2!A:F,2,0),"")</f>
        <v>Jugni Saunfi</v>
      </c>
      <c r="H2166" s="44">
        <f>IFERROR(VLOOKUP(F2166,Sheet2!A:G,7,0),"")</f>
        <v>50</v>
      </c>
      <c r="I2166" s="56">
        <f t="shared" si="485"/>
        <v>1350</v>
      </c>
      <c r="J2166" s="17">
        <v>272</v>
      </c>
      <c r="K2166" s="21">
        <v>300</v>
      </c>
      <c r="L2166" s="21">
        <v>0</v>
      </c>
      <c r="M2166" s="21">
        <v>0</v>
      </c>
      <c r="N2166" s="19">
        <f t="shared" si="475"/>
        <v>300</v>
      </c>
      <c r="O2166" s="20">
        <v>1</v>
      </c>
      <c r="P2166" s="20">
        <f>IFERROR(VLOOKUP(F2166,Sheet2!$A:$F,4,0),"")</f>
        <v>919.43</v>
      </c>
      <c r="Q2166" s="20">
        <f>IFERROR(VLOOKUP(F2166,Sheet2!$A:$F,5,0),"")</f>
        <v>948.3</v>
      </c>
      <c r="R2166" s="20">
        <f>IFERROR(VLOOKUP(F2166,Sheet2!$A:$F,6,0),"")</f>
        <v>1030.25</v>
      </c>
      <c r="S2166" s="48">
        <f t="shared" si="441"/>
        <v>275829</v>
      </c>
      <c r="T2166" s="48">
        <f t="shared" si="442"/>
        <v>0</v>
      </c>
      <c r="U2166" s="48">
        <f t="shared" si="443"/>
        <v>0</v>
      </c>
      <c r="V2166" s="48">
        <f t="shared" si="444"/>
        <v>275829</v>
      </c>
      <c r="W2166" s="48">
        <f t="shared" si="445"/>
        <v>144450</v>
      </c>
      <c r="X2166" s="48">
        <f t="shared" si="446"/>
        <v>2025</v>
      </c>
      <c r="Y2166" s="48">
        <f t="shared" si="447"/>
        <v>4223.04</v>
      </c>
      <c r="Z2166" s="48">
        <f t="shared" si="484"/>
        <v>422.30400000000003</v>
      </c>
      <c r="AA2166" s="48">
        <f t="shared" si="448"/>
        <v>4269.4934400000002</v>
      </c>
      <c r="AB2166" s="42">
        <f t="shared" si="449"/>
        <v>431218.83743999997</v>
      </c>
    </row>
    <row r="2167" spans="1:28" x14ac:dyDescent="0.25">
      <c r="A2167" s="41">
        <v>45449</v>
      </c>
      <c r="B2167" s="44" t="str">
        <f t="shared" si="486"/>
        <v>Jun</v>
      </c>
      <c r="C2167" s="16" t="s">
        <v>59</v>
      </c>
      <c r="D2167" s="16"/>
      <c r="E2167" s="16" t="s">
        <v>109</v>
      </c>
      <c r="F2167" s="16" t="s">
        <v>216</v>
      </c>
      <c r="G2167" s="20" t="str">
        <f>IFERROR(VLOOKUP(F2167,Sheet2!A:F,2,0),"")</f>
        <v>Jugni Saunfi</v>
      </c>
      <c r="H2167" s="44">
        <f>IFERROR(VLOOKUP(F2167,Sheet2!A:G,7,0),"")</f>
        <v>50</v>
      </c>
      <c r="I2167" s="56">
        <f t="shared" si="485"/>
        <v>1350</v>
      </c>
      <c r="J2167" s="17">
        <v>273</v>
      </c>
      <c r="K2167" s="21">
        <v>0</v>
      </c>
      <c r="L2167" s="21">
        <v>300</v>
      </c>
      <c r="M2167" s="21">
        <v>0</v>
      </c>
      <c r="N2167" s="19">
        <f t="shared" si="475"/>
        <v>300</v>
      </c>
      <c r="O2167" s="20">
        <v>1</v>
      </c>
      <c r="P2167" s="20">
        <f>IFERROR(VLOOKUP(F2167,Sheet2!$A:$F,4,0),"")</f>
        <v>919.43</v>
      </c>
      <c r="Q2167" s="20">
        <f>IFERROR(VLOOKUP(F2167,Sheet2!$A:$F,5,0),"")</f>
        <v>948.3</v>
      </c>
      <c r="R2167" s="20">
        <f>IFERROR(VLOOKUP(F2167,Sheet2!$A:$F,6,0),"")</f>
        <v>1030.25</v>
      </c>
      <c r="S2167" s="48">
        <f t="shared" si="441"/>
        <v>0</v>
      </c>
      <c r="T2167" s="48">
        <f t="shared" si="442"/>
        <v>284490</v>
      </c>
      <c r="U2167" s="48">
        <f t="shared" si="443"/>
        <v>0</v>
      </c>
      <c r="V2167" s="48">
        <f t="shared" si="444"/>
        <v>284490</v>
      </c>
      <c r="W2167" s="48">
        <f t="shared" si="445"/>
        <v>144450</v>
      </c>
      <c r="X2167" s="48">
        <f t="shared" si="446"/>
        <v>2025</v>
      </c>
      <c r="Y2167" s="48">
        <f t="shared" si="447"/>
        <v>4309.6499999999996</v>
      </c>
      <c r="Z2167" s="48">
        <f t="shared" si="484"/>
        <v>430.96499999999997</v>
      </c>
      <c r="AA2167" s="48">
        <f t="shared" si="448"/>
        <v>4357.0561500000003</v>
      </c>
      <c r="AB2167" s="42">
        <f t="shared" si="449"/>
        <v>440062.67115000007</v>
      </c>
    </row>
    <row r="2168" spans="1:28" x14ac:dyDescent="0.25">
      <c r="A2168" s="41">
        <v>45449</v>
      </c>
      <c r="B2168" s="44" t="str">
        <f t="shared" si="486"/>
        <v>Jun</v>
      </c>
      <c r="C2168" s="16" t="s">
        <v>59</v>
      </c>
      <c r="D2168" s="16"/>
      <c r="E2168" s="16" t="s">
        <v>109</v>
      </c>
      <c r="F2168" s="16" t="s">
        <v>216</v>
      </c>
      <c r="G2168" s="20" t="str">
        <f>IFERROR(VLOOKUP(F2168,Sheet2!A:F,2,0),"")</f>
        <v>Jugni Saunfi</v>
      </c>
      <c r="H2168" s="44">
        <f>IFERROR(VLOOKUP(F2168,Sheet2!A:G,7,0),"")</f>
        <v>50</v>
      </c>
      <c r="I2168" s="56">
        <f t="shared" si="485"/>
        <v>900</v>
      </c>
      <c r="J2168" s="17">
        <v>274</v>
      </c>
      <c r="K2168" s="21">
        <v>0</v>
      </c>
      <c r="L2168" s="21">
        <v>200</v>
      </c>
      <c r="M2168" s="21">
        <v>0</v>
      </c>
      <c r="N2168" s="19">
        <f t="shared" si="475"/>
        <v>200</v>
      </c>
      <c r="O2168" s="20">
        <v>1</v>
      </c>
      <c r="P2168" s="20">
        <f>IFERROR(VLOOKUP(F2168,Sheet2!$A:$F,4,0),"")</f>
        <v>919.43</v>
      </c>
      <c r="Q2168" s="20">
        <f>IFERROR(VLOOKUP(F2168,Sheet2!$A:$F,5,0),"")</f>
        <v>948.3</v>
      </c>
      <c r="R2168" s="20">
        <f>IFERROR(VLOOKUP(F2168,Sheet2!$A:$F,6,0),"")</f>
        <v>1030.25</v>
      </c>
      <c r="S2168" s="48">
        <f t="shared" si="441"/>
        <v>0</v>
      </c>
      <c r="T2168" s="48">
        <f t="shared" si="442"/>
        <v>189660</v>
      </c>
      <c r="U2168" s="48">
        <f t="shared" si="443"/>
        <v>0</v>
      </c>
      <c r="V2168" s="48">
        <f t="shared" si="444"/>
        <v>189660</v>
      </c>
      <c r="W2168" s="48">
        <f t="shared" si="445"/>
        <v>96300</v>
      </c>
      <c r="X2168" s="48">
        <f t="shared" si="446"/>
        <v>1350</v>
      </c>
      <c r="Y2168" s="48">
        <f t="shared" si="447"/>
        <v>2873.1</v>
      </c>
      <c r="Z2168" s="48">
        <f t="shared" si="484"/>
        <v>287.31</v>
      </c>
      <c r="AA2168" s="48">
        <f t="shared" si="448"/>
        <v>2904.7040999999999</v>
      </c>
      <c r="AB2168" s="42">
        <f t="shared" si="449"/>
        <v>293375.11409999995</v>
      </c>
    </row>
    <row r="2169" spans="1:28" x14ac:dyDescent="0.25">
      <c r="A2169" s="41">
        <v>45449</v>
      </c>
      <c r="B2169" s="44" t="str">
        <f t="shared" si="486"/>
        <v>Jun</v>
      </c>
      <c r="C2169" s="16" t="s">
        <v>59</v>
      </c>
      <c r="D2169" s="16"/>
      <c r="E2169" s="16" t="s">
        <v>109</v>
      </c>
      <c r="F2169" s="16" t="s">
        <v>216</v>
      </c>
      <c r="G2169" s="20" t="str">
        <f>IFERROR(VLOOKUP(F2169,Sheet2!A:F,2,0),"")</f>
        <v>Jugni Saunfi</v>
      </c>
      <c r="H2169" s="44">
        <f>IFERROR(VLOOKUP(F2169,Sheet2!A:G,7,0),"")</f>
        <v>50</v>
      </c>
      <c r="I2169" s="56">
        <f t="shared" si="485"/>
        <v>1350</v>
      </c>
      <c r="J2169" s="17">
        <v>275</v>
      </c>
      <c r="K2169" s="21">
        <v>0</v>
      </c>
      <c r="L2169" s="21">
        <v>0</v>
      </c>
      <c r="M2169" s="21">
        <v>300</v>
      </c>
      <c r="N2169" s="19">
        <f t="shared" si="475"/>
        <v>300</v>
      </c>
      <c r="O2169" s="20">
        <v>1</v>
      </c>
      <c r="P2169" s="20">
        <f>IFERROR(VLOOKUP(F2169,Sheet2!$A:$F,4,0),"")</f>
        <v>919.43</v>
      </c>
      <c r="Q2169" s="20">
        <f>IFERROR(VLOOKUP(F2169,Sheet2!$A:$F,5,0),"")</f>
        <v>948.3</v>
      </c>
      <c r="R2169" s="20">
        <f>IFERROR(VLOOKUP(F2169,Sheet2!$A:$F,6,0),"")</f>
        <v>1030.25</v>
      </c>
      <c r="S2169" s="48">
        <f t="shared" si="441"/>
        <v>0</v>
      </c>
      <c r="T2169" s="48">
        <f t="shared" si="442"/>
        <v>0</v>
      </c>
      <c r="U2169" s="48">
        <f t="shared" si="443"/>
        <v>309075</v>
      </c>
      <c r="V2169" s="48">
        <f t="shared" si="444"/>
        <v>309075</v>
      </c>
      <c r="W2169" s="48">
        <f t="shared" si="445"/>
        <v>144450</v>
      </c>
      <c r="X2169" s="48">
        <f t="shared" si="446"/>
        <v>2025</v>
      </c>
      <c r="Y2169" s="48">
        <f t="shared" si="447"/>
        <v>4555.5</v>
      </c>
      <c r="Z2169" s="48">
        <f t="shared" si="484"/>
        <v>455.55</v>
      </c>
      <c r="AA2169" s="48">
        <f t="shared" si="448"/>
        <v>4605.6104999999998</v>
      </c>
      <c r="AB2169" s="42">
        <f t="shared" si="449"/>
        <v>465166.6605</v>
      </c>
    </row>
    <row r="2170" spans="1:28" x14ac:dyDescent="0.25">
      <c r="A2170" s="41">
        <v>45449</v>
      </c>
      <c r="B2170" s="44" t="str">
        <f t="shared" si="486"/>
        <v>Jun</v>
      </c>
      <c r="C2170" s="16" t="s">
        <v>59</v>
      </c>
      <c r="D2170" s="16"/>
      <c r="E2170" s="16" t="s">
        <v>109</v>
      </c>
      <c r="F2170" s="16" t="s">
        <v>213</v>
      </c>
      <c r="G2170" s="20" t="str">
        <f>IFERROR(VLOOKUP(F2170,Sheet2!A:F,2,0),"")</f>
        <v>Malwa</v>
      </c>
      <c r="H2170" s="44">
        <f>IFERROR(VLOOKUP(F2170,Sheet2!A:G,7,0),"")</f>
        <v>50</v>
      </c>
      <c r="I2170" s="56">
        <f t="shared" si="485"/>
        <v>864</v>
      </c>
      <c r="J2170" s="17">
        <v>276</v>
      </c>
      <c r="K2170" s="21">
        <v>192</v>
      </c>
      <c r="L2170" s="21">
        <v>0</v>
      </c>
      <c r="M2170" s="21">
        <v>0</v>
      </c>
      <c r="N2170" s="19">
        <f t="shared" si="475"/>
        <v>192</v>
      </c>
      <c r="O2170" s="20">
        <v>1</v>
      </c>
      <c r="P2170" s="20">
        <f>IFERROR(VLOOKUP(F2170,Sheet2!$A:$F,4,0),"")</f>
        <v>919.43</v>
      </c>
      <c r="Q2170" s="20">
        <f>IFERROR(VLOOKUP(F2170,Sheet2!$A:$F,5,0),"")</f>
        <v>948.3</v>
      </c>
      <c r="R2170" s="20">
        <f>IFERROR(VLOOKUP(F2170,Sheet2!$A:$F,6,0),"")</f>
        <v>1030.25</v>
      </c>
      <c r="S2170" s="48">
        <f t="shared" si="441"/>
        <v>176530.56</v>
      </c>
      <c r="T2170" s="48">
        <f t="shared" si="442"/>
        <v>0</v>
      </c>
      <c r="U2170" s="48">
        <f t="shared" si="443"/>
        <v>0</v>
      </c>
      <c r="V2170" s="48">
        <f t="shared" si="444"/>
        <v>176530.56</v>
      </c>
      <c r="W2170" s="48">
        <f t="shared" si="445"/>
        <v>92448</v>
      </c>
      <c r="X2170" s="48">
        <f t="shared" si="446"/>
        <v>1296</v>
      </c>
      <c r="Y2170" s="48">
        <f t="shared" si="447"/>
        <v>2702.7456000000002</v>
      </c>
      <c r="Z2170" s="48">
        <f t="shared" si="484"/>
        <v>270.27456000000001</v>
      </c>
      <c r="AA2170" s="48">
        <f t="shared" si="448"/>
        <v>2732.4758016000001</v>
      </c>
      <c r="AB2170" s="42">
        <f t="shared" si="449"/>
        <v>275980.05596160004</v>
      </c>
    </row>
    <row r="2171" spans="1:28" x14ac:dyDescent="0.25">
      <c r="A2171" s="41">
        <v>45449</v>
      </c>
      <c r="B2171" s="44" t="str">
        <f t="shared" si="486"/>
        <v>Jun</v>
      </c>
      <c r="C2171" s="16" t="s">
        <v>59</v>
      </c>
      <c r="D2171" s="16"/>
      <c r="E2171" s="16" t="s">
        <v>99</v>
      </c>
      <c r="F2171" s="16" t="s">
        <v>216</v>
      </c>
      <c r="G2171" s="20" t="str">
        <f>IFERROR(VLOOKUP(F2171,Sheet2!A:F,2,0),"")</f>
        <v>Jugni Saunfi</v>
      </c>
      <c r="H2171" s="44">
        <f>IFERROR(VLOOKUP(F2171,Sheet2!A:G,7,0),"")</f>
        <v>50</v>
      </c>
      <c r="I2171" s="56">
        <f t="shared" si="485"/>
        <v>1350</v>
      </c>
      <c r="J2171" s="17">
        <v>277</v>
      </c>
      <c r="K2171" s="21">
        <v>300</v>
      </c>
      <c r="L2171" s="21">
        <v>0</v>
      </c>
      <c r="M2171" s="21">
        <v>0</v>
      </c>
      <c r="N2171" s="19">
        <f t="shared" si="475"/>
        <v>300</v>
      </c>
      <c r="O2171" s="20">
        <v>1</v>
      </c>
      <c r="P2171" s="20">
        <f>IFERROR(VLOOKUP(F2171,Sheet2!$A:$F,4,0),"")</f>
        <v>919.43</v>
      </c>
      <c r="Q2171" s="20">
        <f>IFERROR(VLOOKUP(F2171,Sheet2!$A:$F,5,0),"")</f>
        <v>948.3</v>
      </c>
      <c r="R2171" s="20">
        <f>IFERROR(VLOOKUP(F2171,Sheet2!$A:$F,6,0),"")</f>
        <v>1030.25</v>
      </c>
      <c r="S2171" s="48">
        <f t="shared" si="441"/>
        <v>275829</v>
      </c>
      <c r="T2171" s="48">
        <f t="shared" si="442"/>
        <v>0</v>
      </c>
      <c r="U2171" s="48">
        <f t="shared" si="443"/>
        <v>0</v>
      </c>
      <c r="V2171" s="48">
        <f t="shared" si="444"/>
        <v>275829</v>
      </c>
      <c r="W2171" s="48">
        <f t="shared" si="445"/>
        <v>144450</v>
      </c>
      <c r="X2171" s="48">
        <f t="shared" si="446"/>
        <v>2025</v>
      </c>
      <c r="Y2171" s="48">
        <f t="shared" si="447"/>
        <v>4223.04</v>
      </c>
      <c r="Z2171" s="48">
        <f t="shared" si="484"/>
        <v>422.30400000000003</v>
      </c>
      <c r="AA2171" s="48">
        <f t="shared" si="448"/>
        <v>4269.4934400000002</v>
      </c>
      <c r="AB2171" s="42">
        <f t="shared" si="449"/>
        <v>431218.83743999997</v>
      </c>
    </row>
    <row r="2172" spans="1:28" x14ac:dyDescent="0.25">
      <c r="A2172" s="41">
        <v>45449</v>
      </c>
      <c r="B2172" s="44" t="str">
        <f t="shared" si="486"/>
        <v>Jun</v>
      </c>
      <c r="C2172" s="16" t="s">
        <v>59</v>
      </c>
      <c r="D2172" s="16"/>
      <c r="E2172" s="16" t="s">
        <v>99</v>
      </c>
      <c r="F2172" s="16" t="s">
        <v>216</v>
      </c>
      <c r="G2172" s="20" t="str">
        <f>IFERROR(VLOOKUP(F2172,Sheet2!A:F,2,0),"")</f>
        <v>Jugni Saunfi</v>
      </c>
      <c r="H2172" s="44">
        <f>IFERROR(VLOOKUP(F2172,Sheet2!A:G,7,0),"")</f>
        <v>50</v>
      </c>
      <c r="I2172" s="56">
        <f t="shared" si="485"/>
        <v>1350</v>
      </c>
      <c r="J2172" s="17">
        <v>278</v>
      </c>
      <c r="K2172" s="21">
        <v>300</v>
      </c>
      <c r="L2172" s="21">
        <v>0</v>
      </c>
      <c r="M2172" s="21">
        <v>0</v>
      </c>
      <c r="N2172" s="19">
        <f t="shared" si="475"/>
        <v>300</v>
      </c>
      <c r="O2172" s="20">
        <v>1</v>
      </c>
      <c r="P2172" s="20">
        <f>IFERROR(VLOOKUP(F2172,Sheet2!$A:$F,4,0),"")</f>
        <v>919.43</v>
      </c>
      <c r="Q2172" s="20">
        <f>IFERROR(VLOOKUP(F2172,Sheet2!$A:$F,5,0),"")</f>
        <v>948.3</v>
      </c>
      <c r="R2172" s="20">
        <f>IFERROR(VLOOKUP(F2172,Sheet2!$A:$F,6,0),"")</f>
        <v>1030.25</v>
      </c>
      <c r="S2172" s="48">
        <f t="shared" si="441"/>
        <v>275829</v>
      </c>
      <c r="T2172" s="48">
        <f t="shared" si="442"/>
        <v>0</v>
      </c>
      <c r="U2172" s="48">
        <f t="shared" si="443"/>
        <v>0</v>
      </c>
      <c r="V2172" s="48">
        <f t="shared" si="444"/>
        <v>275829</v>
      </c>
      <c r="W2172" s="48">
        <f t="shared" si="445"/>
        <v>144450</v>
      </c>
      <c r="X2172" s="48">
        <f t="shared" si="446"/>
        <v>2025</v>
      </c>
      <c r="Y2172" s="48">
        <f t="shared" si="447"/>
        <v>4223.04</v>
      </c>
      <c r="Z2172" s="48">
        <f t="shared" si="484"/>
        <v>422.30400000000003</v>
      </c>
      <c r="AA2172" s="48">
        <f t="shared" si="448"/>
        <v>4269.4934400000002</v>
      </c>
      <c r="AB2172" s="42">
        <f t="shared" si="449"/>
        <v>431218.83743999997</v>
      </c>
    </row>
    <row r="2173" spans="1:28" x14ac:dyDescent="0.25">
      <c r="A2173" s="41">
        <v>45449</v>
      </c>
      <c r="B2173" s="44" t="str">
        <f t="shared" si="486"/>
        <v>Jun</v>
      </c>
      <c r="C2173" s="16" t="s">
        <v>59</v>
      </c>
      <c r="D2173" s="16"/>
      <c r="E2173" s="16" t="s">
        <v>99</v>
      </c>
      <c r="F2173" s="16" t="s">
        <v>216</v>
      </c>
      <c r="G2173" s="20" t="str">
        <f>IFERROR(VLOOKUP(F2173,Sheet2!A:F,2,0),"")</f>
        <v>Jugni Saunfi</v>
      </c>
      <c r="H2173" s="44">
        <f>IFERROR(VLOOKUP(F2173,Sheet2!A:G,7,0),"")</f>
        <v>50</v>
      </c>
      <c r="I2173" s="56">
        <f t="shared" si="485"/>
        <v>900</v>
      </c>
      <c r="J2173" s="17">
        <v>279</v>
      </c>
      <c r="K2173" s="21">
        <v>200</v>
      </c>
      <c r="L2173" s="21">
        <v>0</v>
      </c>
      <c r="M2173" s="21">
        <v>0</v>
      </c>
      <c r="N2173" s="19">
        <f t="shared" si="475"/>
        <v>200</v>
      </c>
      <c r="O2173" s="20">
        <v>1</v>
      </c>
      <c r="P2173" s="20">
        <f>IFERROR(VLOOKUP(F2173,Sheet2!$A:$F,4,0),"")</f>
        <v>919.43</v>
      </c>
      <c r="Q2173" s="20">
        <f>IFERROR(VLOOKUP(F2173,Sheet2!$A:$F,5,0),"")</f>
        <v>948.3</v>
      </c>
      <c r="R2173" s="20">
        <f>IFERROR(VLOOKUP(F2173,Sheet2!$A:$F,6,0),"")</f>
        <v>1030.25</v>
      </c>
      <c r="S2173" s="48">
        <f t="shared" si="441"/>
        <v>183886</v>
      </c>
      <c r="T2173" s="48">
        <f t="shared" si="442"/>
        <v>0</v>
      </c>
      <c r="U2173" s="48">
        <f t="shared" si="443"/>
        <v>0</v>
      </c>
      <c r="V2173" s="48">
        <f t="shared" si="444"/>
        <v>183886</v>
      </c>
      <c r="W2173" s="48">
        <f t="shared" si="445"/>
        <v>96300</v>
      </c>
      <c r="X2173" s="48">
        <f t="shared" si="446"/>
        <v>1350</v>
      </c>
      <c r="Y2173" s="48">
        <f t="shared" si="447"/>
        <v>2815.36</v>
      </c>
      <c r="Z2173" s="48">
        <f t="shared" si="484"/>
        <v>281.536</v>
      </c>
      <c r="AA2173" s="48">
        <f t="shared" si="448"/>
        <v>2846.3289600000003</v>
      </c>
      <c r="AB2173" s="42">
        <f t="shared" si="449"/>
        <v>287479.22496000002</v>
      </c>
    </row>
    <row r="2174" spans="1:28" x14ac:dyDescent="0.25">
      <c r="A2174" s="41">
        <v>45449</v>
      </c>
      <c r="B2174" s="44" t="str">
        <f t="shared" si="486"/>
        <v>Jun</v>
      </c>
      <c r="C2174" s="16" t="s">
        <v>59</v>
      </c>
      <c r="D2174" s="16"/>
      <c r="E2174" s="16" t="s">
        <v>99</v>
      </c>
      <c r="F2174" s="16" t="s">
        <v>216</v>
      </c>
      <c r="G2174" s="20" t="str">
        <f>IFERROR(VLOOKUP(F2174,Sheet2!A:F,2,0),"")</f>
        <v>Jugni Saunfi</v>
      </c>
      <c r="H2174" s="44">
        <f>IFERROR(VLOOKUP(F2174,Sheet2!A:G,7,0),"")</f>
        <v>50</v>
      </c>
      <c r="I2174" s="56">
        <f t="shared" ref="I2174:I2237" si="487">IF(H2174=50,N2174*4.5)+IF(H2174=65,N2174*5.85)</f>
        <v>1350</v>
      </c>
      <c r="J2174" s="17">
        <v>280</v>
      </c>
      <c r="K2174" s="21">
        <v>0</v>
      </c>
      <c r="L2174" s="21">
        <v>300</v>
      </c>
      <c r="M2174" s="21">
        <v>0</v>
      </c>
      <c r="N2174" s="19">
        <f t="shared" si="475"/>
        <v>300</v>
      </c>
      <c r="O2174" s="20">
        <v>1</v>
      </c>
      <c r="P2174" s="20">
        <f>IFERROR(VLOOKUP(F2174,Sheet2!$A:$F,4,0),"")</f>
        <v>919.43</v>
      </c>
      <c r="Q2174" s="20">
        <f>IFERROR(VLOOKUP(F2174,Sheet2!$A:$F,5,0),"")</f>
        <v>948.3</v>
      </c>
      <c r="R2174" s="20">
        <f>IFERROR(VLOOKUP(F2174,Sheet2!$A:$F,6,0),"")</f>
        <v>1030.25</v>
      </c>
      <c r="S2174" s="48">
        <f t="shared" ref="S2174:S2237" si="488">IFERROR(K2174*P2174," ")</f>
        <v>0</v>
      </c>
      <c r="T2174" s="48">
        <f t="shared" ref="T2174:T2237" si="489">IFERROR(Q2174*L2174," ")</f>
        <v>284490</v>
      </c>
      <c r="U2174" s="48">
        <f t="shared" ref="U2174:U2237" si="490">IFERROR(R2174*M2174," ")</f>
        <v>0</v>
      </c>
      <c r="V2174" s="48">
        <f t="shared" ref="V2174:V2237" si="491">SUM(S2174:U2174)</f>
        <v>284490</v>
      </c>
      <c r="W2174" s="48">
        <f t="shared" ref="W2174:W2237" si="492">IFERROR(IF(O2174=1,I2174*107)," ")+IFERROR(IF(O2174=2,I2174*53.5)," ")</f>
        <v>144450</v>
      </c>
      <c r="X2174" s="48">
        <f t="shared" ref="X2174:X2237" si="493">I2174*1.5</f>
        <v>2025</v>
      </c>
      <c r="Y2174" s="48">
        <f t="shared" ref="Y2174:Y2237" si="494">IFERROR(SUM(V2174:X2174)*1%," ")</f>
        <v>4309.6499999999996</v>
      </c>
      <c r="Z2174" s="48">
        <f t="shared" ref="Z2174:Z2237" si="495">IFERROR(Y2174*10%," ")</f>
        <v>430.96499999999997</v>
      </c>
      <c r="AA2174" s="48">
        <f t="shared" ref="AA2174:AA2237" si="496">IFERROR(SUM(V2174:Z2174)*1%," ")</f>
        <v>4357.0561500000003</v>
      </c>
      <c r="AB2174" s="42">
        <f t="shared" ref="AB2174:AB2237" si="497">IFERROR(SUM(V2174:AA2174)," ")</f>
        <v>440062.67115000007</v>
      </c>
    </row>
    <row r="2175" spans="1:28" x14ac:dyDescent="0.25">
      <c r="A2175" s="41">
        <v>45449</v>
      </c>
      <c r="B2175" s="44" t="str">
        <f t="shared" si="486"/>
        <v>Jun</v>
      </c>
      <c r="C2175" s="16" t="s">
        <v>59</v>
      </c>
      <c r="D2175" s="16"/>
      <c r="E2175" s="16" t="s">
        <v>99</v>
      </c>
      <c r="F2175" s="16" t="s">
        <v>216</v>
      </c>
      <c r="G2175" s="20" t="str">
        <f>IFERROR(VLOOKUP(F2175,Sheet2!A:F,2,0),"")</f>
        <v>Jugni Saunfi</v>
      </c>
      <c r="H2175" s="44">
        <f>IFERROR(VLOOKUP(F2175,Sheet2!A:G,7,0),"")</f>
        <v>50</v>
      </c>
      <c r="I2175" s="56">
        <f t="shared" si="487"/>
        <v>1350</v>
      </c>
      <c r="J2175" s="17">
        <v>281</v>
      </c>
      <c r="K2175" s="21">
        <v>0</v>
      </c>
      <c r="L2175" s="21">
        <v>200</v>
      </c>
      <c r="M2175" s="21">
        <v>100</v>
      </c>
      <c r="N2175" s="19">
        <f t="shared" si="475"/>
        <v>300</v>
      </c>
      <c r="O2175" s="20">
        <v>1</v>
      </c>
      <c r="P2175" s="20">
        <f>IFERROR(VLOOKUP(F2175,Sheet2!$A:$F,4,0),"")</f>
        <v>919.43</v>
      </c>
      <c r="Q2175" s="20">
        <f>IFERROR(VLOOKUP(F2175,Sheet2!$A:$F,5,0),"")</f>
        <v>948.3</v>
      </c>
      <c r="R2175" s="20">
        <f>IFERROR(VLOOKUP(F2175,Sheet2!$A:$F,6,0),"")</f>
        <v>1030.25</v>
      </c>
      <c r="S2175" s="48">
        <f t="shared" si="488"/>
        <v>0</v>
      </c>
      <c r="T2175" s="48">
        <f t="shared" si="489"/>
        <v>189660</v>
      </c>
      <c r="U2175" s="48">
        <f t="shared" si="490"/>
        <v>103025</v>
      </c>
      <c r="V2175" s="48">
        <f t="shared" si="491"/>
        <v>292685</v>
      </c>
      <c r="W2175" s="48">
        <f t="shared" si="492"/>
        <v>144450</v>
      </c>
      <c r="X2175" s="48">
        <f t="shared" si="493"/>
        <v>2025</v>
      </c>
      <c r="Y2175" s="48">
        <f t="shared" si="494"/>
        <v>4391.6000000000004</v>
      </c>
      <c r="Z2175" s="48">
        <f t="shared" si="495"/>
        <v>439.16000000000008</v>
      </c>
      <c r="AA2175" s="48">
        <f t="shared" si="496"/>
        <v>4439.9075999999995</v>
      </c>
      <c r="AB2175" s="42">
        <f t="shared" si="497"/>
        <v>448430.66759999993</v>
      </c>
    </row>
    <row r="2176" spans="1:28" x14ac:dyDescent="0.25">
      <c r="A2176" s="41">
        <v>45449</v>
      </c>
      <c r="B2176" s="44" t="str">
        <f t="shared" si="486"/>
        <v>Jun</v>
      </c>
      <c r="C2176" s="16" t="s">
        <v>59</v>
      </c>
      <c r="D2176" s="16"/>
      <c r="E2176" s="16" t="s">
        <v>30</v>
      </c>
      <c r="F2176" s="16" t="s">
        <v>216</v>
      </c>
      <c r="G2176" s="20" t="str">
        <f>IFERROR(VLOOKUP(F2176,Sheet2!A:F,2,0),"")</f>
        <v>Jugni Saunfi</v>
      </c>
      <c r="H2176" s="44">
        <f>IFERROR(VLOOKUP(F2176,Sheet2!A:G,7,0),"")</f>
        <v>50</v>
      </c>
      <c r="I2176" s="56">
        <f t="shared" si="487"/>
        <v>1350</v>
      </c>
      <c r="J2176" s="17">
        <v>282</v>
      </c>
      <c r="K2176" s="21">
        <v>300</v>
      </c>
      <c r="L2176" s="21">
        <v>0</v>
      </c>
      <c r="M2176" s="21">
        <v>0</v>
      </c>
      <c r="N2176" s="19">
        <f t="shared" si="475"/>
        <v>300</v>
      </c>
      <c r="O2176" s="20">
        <v>1</v>
      </c>
      <c r="P2176" s="20">
        <f>IFERROR(VLOOKUP(F2176,Sheet2!$A:$F,4,0),"")</f>
        <v>919.43</v>
      </c>
      <c r="Q2176" s="20">
        <f>IFERROR(VLOOKUP(F2176,Sheet2!$A:$F,5,0),"")</f>
        <v>948.3</v>
      </c>
      <c r="R2176" s="20">
        <f>IFERROR(VLOOKUP(F2176,Sheet2!$A:$F,6,0),"")</f>
        <v>1030.25</v>
      </c>
      <c r="S2176" s="48">
        <f t="shared" si="488"/>
        <v>275829</v>
      </c>
      <c r="T2176" s="48">
        <f t="shared" si="489"/>
        <v>0</v>
      </c>
      <c r="U2176" s="48">
        <f t="shared" si="490"/>
        <v>0</v>
      </c>
      <c r="V2176" s="48">
        <f t="shared" si="491"/>
        <v>275829</v>
      </c>
      <c r="W2176" s="48">
        <f t="shared" si="492"/>
        <v>144450</v>
      </c>
      <c r="X2176" s="48">
        <f t="shared" si="493"/>
        <v>2025</v>
      </c>
      <c r="Y2176" s="48">
        <f t="shared" si="494"/>
        <v>4223.04</v>
      </c>
      <c r="Z2176" s="48">
        <f t="shared" si="495"/>
        <v>422.30400000000003</v>
      </c>
      <c r="AA2176" s="48">
        <f t="shared" si="496"/>
        <v>4269.4934400000002</v>
      </c>
      <c r="AB2176" s="42">
        <f t="shared" si="497"/>
        <v>431218.83743999997</v>
      </c>
    </row>
    <row r="2177" spans="1:28" x14ac:dyDescent="0.25">
      <c r="A2177" s="41">
        <v>45449</v>
      </c>
      <c r="B2177" s="44" t="str">
        <f t="shared" si="486"/>
        <v>Jun</v>
      </c>
      <c r="C2177" s="16" t="s">
        <v>59</v>
      </c>
      <c r="D2177" s="16"/>
      <c r="E2177" s="16" t="s">
        <v>30</v>
      </c>
      <c r="F2177" s="16" t="s">
        <v>216</v>
      </c>
      <c r="G2177" s="20" t="str">
        <f>IFERROR(VLOOKUP(F2177,Sheet2!A:F,2,0),"")</f>
        <v>Jugni Saunfi</v>
      </c>
      <c r="H2177" s="44">
        <f>IFERROR(VLOOKUP(F2177,Sheet2!A:G,7,0),"")</f>
        <v>50</v>
      </c>
      <c r="I2177" s="56">
        <f t="shared" si="487"/>
        <v>1350</v>
      </c>
      <c r="J2177" s="17">
        <v>283</v>
      </c>
      <c r="K2177" s="21">
        <v>200</v>
      </c>
      <c r="L2177" s="21">
        <v>100</v>
      </c>
      <c r="M2177" s="21">
        <v>0</v>
      </c>
      <c r="N2177" s="19">
        <f t="shared" si="475"/>
        <v>300</v>
      </c>
      <c r="O2177" s="20">
        <v>1</v>
      </c>
      <c r="P2177" s="20">
        <f>IFERROR(VLOOKUP(F2177,Sheet2!$A:$F,4,0),"")</f>
        <v>919.43</v>
      </c>
      <c r="Q2177" s="20">
        <f>IFERROR(VLOOKUP(F2177,Sheet2!$A:$F,5,0),"")</f>
        <v>948.3</v>
      </c>
      <c r="R2177" s="20">
        <f>IFERROR(VLOOKUP(F2177,Sheet2!$A:$F,6,0),"")</f>
        <v>1030.25</v>
      </c>
      <c r="S2177" s="48">
        <f t="shared" si="488"/>
        <v>183886</v>
      </c>
      <c r="T2177" s="48">
        <f t="shared" si="489"/>
        <v>94830</v>
      </c>
      <c r="U2177" s="48">
        <f t="shared" si="490"/>
        <v>0</v>
      </c>
      <c r="V2177" s="48">
        <f t="shared" si="491"/>
        <v>278716</v>
      </c>
      <c r="W2177" s="48">
        <f t="shared" si="492"/>
        <v>144450</v>
      </c>
      <c r="X2177" s="48">
        <f t="shared" si="493"/>
        <v>2025</v>
      </c>
      <c r="Y2177" s="48">
        <f t="shared" si="494"/>
        <v>4251.91</v>
      </c>
      <c r="Z2177" s="48">
        <f t="shared" si="495"/>
        <v>425.19100000000003</v>
      </c>
      <c r="AA2177" s="48">
        <f t="shared" si="496"/>
        <v>4298.6810099999993</v>
      </c>
      <c r="AB2177" s="42">
        <f t="shared" si="497"/>
        <v>434166.78200999997</v>
      </c>
    </row>
    <row r="2178" spans="1:28" x14ac:dyDescent="0.25">
      <c r="A2178" s="41">
        <v>45449</v>
      </c>
      <c r="B2178" s="44" t="str">
        <f t="shared" si="486"/>
        <v>Jun</v>
      </c>
      <c r="C2178" s="16" t="s">
        <v>59</v>
      </c>
      <c r="D2178" s="16"/>
      <c r="E2178" s="16" t="s">
        <v>30</v>
      </c>
      <c r="F2178" s="16" t="s">
        <v>216</v>
      </c>
      <c r="G2178" s="20" t="str">
        <f>IFERROR(VLOOKUP(F2178,Sheet2!A:F,2,0),"")</f>
        <v>Jugni Saunfi</v>
      </c>
      <c r="H2178" s="44">
        <f>IFERROR(VLOOKUP(F2178,Sheet2!A:G,7,0),"")</f>
        <v>50</v>
      </c>
      <c r="I2178" s="56">
        <f t="shared" si="487"/>
        <v>1350</v>
      </c>
      <c r="J2178" s="17">
        <v>284</v>
      </c>
      <c r="K2178" s="21">
        <v>0</v>
      </c>
      <c r="L2178" s="21">
        <v>300</v>
      </c>
      <c r="M2178" s="21">
        <v>0</v>
      </c>
      <c r="N2178" s="19">
        <f t="shared" si="475"/>
        <v>300</v>
      </c>
      <c r="O2178" s="20">
        <v>1</v>
      </c>
      <c r="P2178" s="20">
        <f>IFERROR(VLOOKUP(F2178,Sheet2!$A:$F,4,0),"")</f>
        <v>919.43</v>
      </c>
      <c r="Q2178" s="20">
        <f>IFERROR(VLOOKUP(F2178,Sheet2!$A:$F,5,0),"")</f>
        <v>948.3</v>
      </c>
      <c r="R2178" s="20">
        <f>IFERROR(VLOOKUP(F2178,Sheet2!$A:$F,6,0),"")</f>
        <v>1030.25</v>
      </c>
      <c r="S2178" s="48">
        <f t="shared" si="488"/>
        <v>0</v>
      </c>
      <c r="T2178" s="48">
        <f t="shared" si="489"/>
        <v>284490</v>
      </c>
      <c r="U2178" s="48">
        <f t="shared" si="490"/>
        <v>0</v>
      </c>
      <c r="V2178" s="48">
        <f t="shared" si="491"/>
        <v>284490</v>
      </c>
      <c r="W2178" s="48">
        <f t="shared" si="492"/>
        <v>144450</v>
      </c>
      <c r="X2178" s="48">
        <f t="shared" si="493"/>
        <v>2025</v>
      </c>
      <c r="Y2178" s="48">
        <f t="shared" si="494"/>
        <v>4309.6499999999996</v>
      </c>
      <c r="Z2178" s="48">
        <f t="shared" si="495"/>
        <v>430.96499999999997</v>
      </c>
      <c r="AA2178" s="48">
        <f t="shared" si="496"/>
        <v>4357.0561500000003</v>
      </c>
      <c r="AB2178" s="42">
        <f t="shared" si="497"/>
        <v>440062.67115000007</v>
      </c>
    </row>
    <row r="2179" spans="1:28" x14ac:dyDescent="0.25">
      <c r="A2179" s="41">
        <v>45449</v>
      </c>
      <c r="B2179" s="44" t="str">
        <f t="shared" si="486"/>
        <v>Jun</v>
      </c>
      <c r="C2179" s="16" t="s">
        <v>59</v>
      </c>
      <c r="D2179" s="16"/>
      <c r="E2179" s="16" t="s">
        <v>30</v>
      </c>
      <c r="F2179" s="16" t="s">
        <v>216</v>
      </c>
      <c r="G2179" s="20" t="str">
        <f>IFERROR(VLOOKUP(F2179,Sheet2!A:F,2,0),"")</f>
        <v>Jugni Saunfi</v>
      </c>
      <c r="H2179" s="44">
        <f>IFERROR(VLOOKUP(F2179,Sheet2!A:G,7,0),"")</f>
        <v>50</v>
      </c>
      <c r="I2179" s="56">
        <f t="shared" si="487"/>
        <v>1350</v>
      </c>
      <c r="J2179" s="17">
        <v>285</v>
      </c>
      <c r="K2179" s="21">
        <v>0</v>
      </c>
      <c r="L2179" s="21">
        <v>0</v>
      </c>
      <c r="M2179" s="21">
        <v>300</v>
      </c>
      <c r="N2179" s="19">
        <f t="shared" si="475"/>
        <v>300</v>
      </c>
      <c r="O2179" s="20">
        <v>1</v>
      </c>
      <c r="P2179" s="20">
        <f>IFERROR(VLOOKUP(F2179,Sheet2!$A:$F,4,0),"")</f>
        <v>919.43</v>
      </c>
      <c r="Q2179" s="20">
        <f>IFERROR(VLOOKUP(F2179,Sheet2!$A:$F,5,0),"")</f>
        <v>948.3</v>
      </c>
      <c r="R2179" s="20">
        <f>IFERROR(VLOOKUP(F2179,Sheet2!$A:$F,6,0),"")</f>
        <v>1030.25</v>
      </c>
      <c r="S2179" s="48">
        <f t="shared" si="488"/>
        <v>0</v>
      </c>
      <c r="T2179" s="48">
        <f t="shared" si="489"/>
        <v>0</v>
      </c>
      <c r="U2179" s="48">
        <f t="shared" si="490"/>
        <v>309075</v>
      </c>
      <c r="V2179" s="48">
        <f t="shared" si="491"/>
        <v>309075</v>
      </c>
      <c r="W2179" s="48">
        <f t="shared" si="492"/>
        <v>144450</v>
      </c>
      <c r="X2179" s="48">
        <f t="shared" si="493"/>
        <v>2025</v>
      </c>
      <c r="Y2179" s="48">
        <f t="shared" si="494"/>
        <v>4555.5</v>
      </c>
      <c r="Z2179" s="48">
        <f t="shared" si="495"/>
        <v>455.55</v>
      </c>
      <c r="AA2179" s="48">
        <f t="shared" si="496"/>
        <v>4605.6104999999998</v>
      </c>
      <c r="AB2179" s="42">
        <f t="shared" si="497"/>
        <v>465166.6605</v>
      </c>
    </row>
    <row r="2180" spans="1:28" x14ac:dyDescent="0.25">
      <c r="A2180" s="41">
        <v>45449</v>
      </c>
      <c r="B2180" s="44" t="str">
        <f t="shared" si="486"/>
        <v>Jun</v>
      </c>
      <c r="C2180" s="16" t="s">
        <v>59</v>
      </c>
      <c r="D2180" s="16"/>
      <c r="E2180" s="16" t="s">
        <v>30</v>
      </c>
      <c r="F2180" s="16" t="s">
        <v>216</v>
      </c>
      <c r="G2180" s="20" t="str">
        <f>IFERROR(VLOOKUP(F2180,Sheet2!A:F,2,0),"")</f>
        <v>Jugni Saunfi</v>
      </c>
      <c r="H2180" s="44">
        <f>IFERROR(VLOOKUP(F2180,Sheet2!A:G,7,0),"")</f>
        <v>50</v>
      </c>
      <c r="I2180" s="56">
        <f t="shared" si="487"/>
        <v>900</v>
      </c>
      <c r="J2180" s="17">
        <v>286</v>
      </c>
      <c r="K2180" s="21">
        <v>0</v>
      </c>
      <c r="L2180" s="21">
        <v>0</v>
      </c>
      <c r="M2180" s="21">
        <v>200</v>
      </c>
      <c r="N2180" s="19">
        <f t="shared" si="475"/>
        <v>200</v>
      </c>
      <c r="O2180" s="20">
        <v>1</v>
      </c>
      <c r="P2180" s="20">
        <f>IFERROR(VLOOKUP(F2180,Sheet2!$A:$F,4,0),"")</f>
        <v>919.43</v>
      </c>
      <c r="Q2180" s="20">
        <f>IFERROR(VLOOKUP(F2180,Sheet2!$A:$F,5,0),"")</f>
        <v>948.3</v>
      </c>
      <c r="R2180" s="20">
        <f>IFERROR(VLOOKUP(F2180,Sheet2!$A:$F,6,0),"")</f>
        <v>1030.25</v>
      </c>
      <c r="S2180" s="48">
        <f t="shared" si="488"/>
        <v>0</v>
      </c>
      <c r="T2180" s="48">
        <f t="shared" si="489"/>
        <v>0</v>
      </c>
      <c r="U2180" s="48">
        <f t="shared" si="490"/>
        <v>206050</v>
      </c>
      <c r="V2180" s="48">
        <f t="shared" si="491"/>
        <v>206050</v>
      </c>
      <c r="W2180" s="48">
        <f t="shared" si="492"/>
        <v>96300</v>
      </c>
      <c r="X2180" s="48">
        <f t="shared" si="493"/>
        <v>1350</v>
      </c>
      <c r="Y2180" s="48">
        <f t="shared" si="494"/>
        <v>3037</v>
      </c>
      <c r="Z2180" s="48">
        <f t="shared" si="495"/>
        <v>303.7</v>
      </c>
      <c r="AA2180" s="48">
        <f t="shared" si="496"/>
        <v>3070.4070000000002</v>
      </c>
      <c r="AB2180" s="42">
        <f t="shared" si="497"/>
        <v>310111.10700000002</v>
      </c>
    </row>
    <row r="2181" spans="1:28" x14ac:dyDescent="0.25">
      <c r="A2181" s="41">
        <v>45449</v>
      </c>
      <c r="B2181" s="44" t="str">
        <f t="shared" si="486"/>
        <v>Jun</v>
      </c>
      <c r="C2181" s="16" t="s">
        <v>3</v>
      </c>
      <c r="D2181" s="16"/>
      <c r="E2181" s="16" t="s">
        <v>50</v>
      </c>
      <c r="F2181" s="16" t="s">
        <v>220</v>
      </c>
      <c r="G2181" s="20" t="str">
        <f>IFERROR(VLOOKUP(F2181,Sheet2!A:F,2,0),"")</f>
        <v>Dollar Cinnamon</v>
      </c>
      <c r="H2181" s="44">
        <f>IFERROR(VLOOKUP(F2181,Sheet2!A:G,7,0),"")</f>
        <v>50</v>
      </c>
      <c r="I2181" s="56">
        <f t="shared" si="487"/>
        <v>1800</v>
      </c>
      <c r="J2181" s="17">
        <v>449</v>
      </c>
      <c r="K2181" s="21">
        <v>300</v>
      </c>
      <c r="L2181" s="21">
        <v>100</v>
      </c>
      <c r="M2181" s="21">
        <v>0</v>
      </c>
      <c r="N2181" s="19">
        <f t="shared" ref="N2181:N2244" si="498">SUM(K2181:M2181)</f>
        <v>400</v>
      </c>
      <c r="O2181" s="20">
        <v>1</v>
      </c>
      <c r="P2181" s="20">
        <f>IFERROR(VLOOKUP(F2181,Sheet2!$A:$F,4,0),"")</f>
        <v>919.43</v>
      </c>
      <c r="Q2181" s="20">
        <f>IFERROR(VLOOKUP(F2181,Sheet2!$A:$F,5,0),"")</f>
        <v>948.3</v>
      </c>
      <c r="R2181" s="20">
        <f>IFERROR(VLOOKUP(F2181,Sheet2!$A:$F,6,0),"")</f>
        <v>1030.25</v>
      </c>
      <c r="S2181" s="48">
        <f t="shared" si="488"/>
        <v>275829</v>
      </c>
      <c r="T2181" s="48">
        <f t="shared" si="489"/>
        <v>94830</v>
      </c>
      <c r="U2181" s="48">
        <f t="shared" si="490"/>
        <v>0</v>
      </c>
      <c r="V2181" s="48">
        <f t="shared" si="491"/>
        <v>370659</v>
      </c>
      <c r="W2181" s="48">
        <f t="shared" si="492"/>
        <v>192600</v>
      </c>
      <c r="X2181" s="48">
        <f t="shared" si="493"/>
        <v>2700</v>
      </c>
      <c r="Y2181" s="48">
        <f t="shared" si="494"/>
        <v>5659.59</v>
      </c>
      <c r="Z2181" s="48">
        <f t="shared" si="495"/>
        <v>565.95900000000006</v>
      </c>
      <c r="AA2181" s="48">
        <f t="shared" si="496"/>
        <v>5721.8454899999997</v>
      </c>
      <c r="AB2181" s="42">
        <f t="shared" si="497"/>
        <v>577906.39448999998</v>
      </c>
    </row>
    <row r="2182" spans="1:28" x14ac:dyDescent="0.25">
      <c r="A2182" s="41">
        <v>45449</v>
      </c>
      <c r="B2182" s="44" t="str">
        <f t="shared" ref="B2182:B2190" si="499">TEXT(A2182,"MMM")</f>
        <v>Jun</v>
      </c>
      <c r="C2182" s="16" t="s">
        <v>3</v>
      </c>
      <c r="D2182" s="16"/>
      <c r="E2182" s="16" t="s">
        <v>50</v>
      </c>
      <c r="F2182" s="16" t="s">
        <v>216</v>
      </c>
      <c r="G2182" s="20" t="str">
        <f>IFERROR(VLOOKUP(F2182,Sheet2!A:F,2,0),"")</f>
        <v>Jugni Saunfi</v>
      </c>
      <c r="H2182" s="44">
        <f>IFERROR(VLOOKUP(F2182,Sheet2!A:G,7,0),"")</f>
        <v>50</v>
      </c>
      <c r="I2182" s="56">
        <f t="shared" si="487"/>
        <v>3285</v>
      </c>
      <c r="J2182" s="17">
        <v>449</v>
      </c>
      <c r="K2182" s="21">
        <v>430</v>
      </c>
      <c r="L2182" s="21">
        <v>300</v>
      </c>
      <c r="M2182" s="21">
        <v>0</v>
      </c>
      <c r="N2182" s="19">
        <f t="shared" si="498"/>
        <v>730</v>
      </c>
      <c r="O2182" s="20">
        <v>1</v>
      </c>
      <c r="P2182" s="20">
        <f>IFERROR(VLOOKUP(F2182,Sheet2!$A:$F,4,0),"")</f>
        <v>919.43</v>
      </c>
      <c r="Q2182" s="20">
        <f>IFERROR(VLOOKUP(F2182,Sheet2!$A:$F,5,0),"")</f>
        <v>948.3</v>
      </c>
      <c r="R2182" s="20">
        <f>IFERROR(VLOOKUP(F2182,Sheet2!$A:$F,6,0),"")</f>
        <v>1030.25</v>
      </c>
      <c r="S2182" s="48">
        <f t="shared" si="488"/>
        <v>395354.89999999997</v>
      </c>
      <c r="T2182" s="48">
        <f t="shared" si="489"/>
        <v>284490</v>
      </c>
      <c r="U2182" s="48">
        <f t="shared" si="490"/>
        <v>0</v>
      </c>
      <c r="V2182" s="48">
        <f t="shared" si="491"/>
        <v>679844.89999999991</v>
      </c>
      <c r="W2182" s="48">
        <f t="shared" si="492"/>
        <v>351495</v>
      </c>
      <c r="X2182" s="48">
        <f t="shared" si="493"/>
        <v>4927.5</v>
      </c>
      <c r="Y2182" s="48">
        <f t="shared" si="494"/>
        <v>10362.673999999999</v>
      </c>
      <c r="Z2182" s="48">
        <f t="shared" si="495"/>
        <v>1036.2674</v>
      </c>
      <c r="AA2182" s="48">
        <f t="shared" si="496"/>
        <v>10476.663413999999</v>
      </c>
      <c r="AB2182" s="42">
        <f t="shared" si="497"/>
        <v>1058143.0048139999</v>
      </c>
    </row>
    <row r="2183" spans="1:28" x14ac:dyDescent="0.25">
      <c r="A2183" s="41">
        <v>45449</v>
      </c>
      <c r="B2183" s="44" t="str">
        <f t="shared" si="499"/>
        <v>Jun</v>
      </c>
      <c r="C2183" s="16" t="s">
        <v>3</v>
      </c>
      <c r="D2183" s="16"/>
      <c r="E2183" s="16" t="s">
        <v>36</v>
      </c>
      <c r="F2183" s="16" t="s">
        <v>217</v>
      </c>
      <c r="G2183" s="20" t="str">
        <f>IFERROR(VLOOKUP(F2183,Sheet2!A:F,2,0),"")</f>
        <v>Dollar Rum</v>
      </c>
      <c r="H2183" s="44">
        <f>IFERROR(VLOOKUP(F2183,Sheet2!A:G,7,0),"")</f>
        <v>65</v>
      </c>
      <c r="I2183" s="56">
        <f t="shared" si="487"/>
        <v>936</v>
      </c>
      <c r="J2183" s="17">
        <v>450</v>
      </c>
      <c r="K2183" s="21">
        <v>0</v>
      </c>
      <c r="L2183" s="21">
        <v>60</v>
      </c>
      <c r="M2183" s="21">
        <v>100</v>
      </c>
      <c r="N2183" s="19">
        <f t="shared" si="498"/>
        <v>160</v>
      </c>
      <c r="O2183" s="20">
        <v>1</v>
      </c>
      <c r="P2183" s="20">
        <f>IFERROR(VLOOKUP(F2183,Sheet2!$A:$F,4,0),"")</f>
        <v>1161.27</v>
      </c>
      <c r="Q2183" s="20">
        <f>IFERROR(VLOOKUP(F2183,Sheet2!$A:$F,5,0),"")</f>
        <v>1190.1300000000001</v>
      </c>
      <c r="R2183" s="20">
        <f>IFERROR(VLOOKUP(F2183,Sheet2!$A:$F,6,0),"")</f>
        <v>1272.08</v>
      </c>
      <c r="S2183" s="48">
        <f t="shared" si="488"/>
        <v>0</v>
      </c>
      <c r="T2183" s="48">
        <f t="shared" si="489"/>
        <v>71407.8</v>
      </c>
      <c r="U2183" s="48">
        <f t="shared" si="490"/>
        <v>127208</v>
      </c>
      <c r="V2183" s="48">
        <f t="shared" si="491"/>
        <v>198615.8</v>
      </c>
      <c r="W2183" s="48">
        <f t="shared" si="492"/>
        <v>100152</v>
      </c>
      <c r="X2183" s="48">
        <f t="shared" si="493"/>
        <v>1404</v>
      </c>
      <c r="Y2183" s="48">
        <f t="shared" si="494"/>
        <v>3001.7179999999998</v>
      </c>
      <c r="Z2183" s="48">
        <f t="shared" si="495"/>
        <v>300.17180000000002</v>
      </c>
      <c r="AA2183" s="48">
        <f t="shared" si="496"/>
        <v>3034.7368980000001</v>
      </c>
      <c r="AB2183" s="42">
        <f t="shared" si="497"/>
        <v>306508.426698</v>
      </c>
    </row>
    <row r="2184" spans="1:28" x14ac:dyDescent="0.25">
      <c r="A2184" s="41">
        <v>45449</v>
      </c>
      <c r="B2184" s="44" t="str">
        <f t="shared" si="499"/>
        <v>Jun</v>
      </c>
      <c r="C2184" s="16" t="s">
        <v>3</v>
      </c>
      <c r="D2184" s="16"/>
      <c r="E2184" s="16" t="s">
        <v>36</v>
      </c>
      <c r="F2184" s="16" t="s">
        <v>216</v>
      </c>
      <c r="G2184" s="20" t="str">
        <f>IFERROR(VLOOKUP(F2184,Sheet2!A:F,2,0),"")</f>
        <v>Jugni Saunfi</v>
      </c>
      <c r="H2184" s="44">
        <f>IFERROR(VLOOKUP(F2184,Sheet2!A:G,7,0),"")</f>
        <v>50</v>
      </c>
      <c r="I2184" s="56">
        <f t="shared" si="487"/>
        <v>1350</v>
      </c>
      <c r="J2184" s="17">
        <v>450</v>
      </c>
      <c r="K2184" s="21">
        <v>0</v>
      </c>
      <c r="L2184" s="21">
        <v>200</v>
      </c>
      <c r="M2184" s="21">
        <v>100</v>
      </c>
      <c r="N2184" s="19">
        <f t="shared" si="498"/>
        <v>300</v>
      </c>
      <c r="O2184" s="20">
        <v>1</v>
      </c>
      <c r="P2184" s="20">
        <f>IFERROR(VLOOKUP(F2184,Sheet2!$A:$F,4,0),"")</f>
        <v>919.43</v>
      </c>
      <c r="Q2184" s="20">
        <f>IFERROR(VLOOKUP(F2184,Sheet2!$A:$F,5,0),"")</f>
        <v>948.3</v>
      </c>
      <c r="R2184" s="20">
        <f>IFERROR(VLOOKUP(F2184,Sheet2!$A:$F,6,0),"")</f>
        <v>1030.25</v>
      </c>
      <c r="S2184" s="48">
        <f t="shared" si="488"/>
        <v>0</v>
      </c>
      <c r="T2184" s="48">
        <f t="shared" si="489"/>
        <v>189660</v>
      </c>
      <c r="U2184" s="48">
        <f t="shared" si="490"/>
        <v>103025</v>
      </c>
      <c r="V2184" s="48">
        <f t="shared" si="491"/>
        <v>292685</v>
      </c>
      <c r="W2184" s="48">
        <f t="shared" si="492"/>
        <v>144450</v>
      </c>
      <c r="X2184" s="48">
        <f t="shared" si="493"/>
        <v>2025</v>
      </c>
      <c r="Y2184" s="48">
        <f t="shared" si="494"/>
        <v>4391.6000000000004</v>
      </c>
      <c r="Z2184" s="48">
        <f t="shared" si="495"/>
        <v>439.16000000000008</v>
      </c>
      <c r="AA2184" s="48">
        <f t="shared" si="496"/>
        <v>4439.9075999999995</v>
      </c>
      <c r="AB2184" s="42">
        <f t="shared" si="497"/>
        <v>448430.66759999993</v>
      </c>
    </row>
    <row r="2185" spans="1:28" x14ac:dyDescent="0.25">
      <c r="A2185" s="41">
        <v>45449</v>
      </c>
      <c r="B2185" s="44" t="str">
        <f t="shared" si="499"/>
        <v>Jun</v>
      </c>
      <c r="C2185" s="16" t="s">
        <v>3</v>
      </c>
      <c r="D2185" s="16"/>
      <c r="E2185" s="16" t="s">
        <v>36</v>
      </c>
      <c r="F2185" s="16" t="s">
        <v>217</v>
      </c>
      <c r="G2185" s="20" t="str">
        <f>IFERROR(VLOOKUP(F2185,Sheet2!A:F,2,0),"")</f>
        <v>Dollar Rum</v>
      </c>
      <c r="H2185" s="44">
        <f>IFERROR(VLOOKUP(F2185,Sheet2!A:G,7,0),"")</f>
        <v>65</v>
      </c>
      <c r="I2185" s="56">
        <f t="shared" si="487"/>
        <v>819</v>
      </c>
      <c r="J2185" s="17">
        <v>451</v>
      </c>
      <c r="K2185" s="21">
        <v>0</v>
      </c>
      <c r="L2185" s="21">
        <v>140</v>
      </c>
      <c r="M2185" s="21">
        <v>0</v>
      </c>
      <c r="N2185" s="19">
        <f t="shared" si="498"/>
        <v>140</v>
      </c>
      <c r="O2185" s="20">
        <v>1</v>
      </c>
      <c r="P2185" s="20">
        <f>IFERROR(VLOOKUP(F2185,Sheet2!$A:$F,4,0),"")</f>
        <v>1161.27</v>
      </c>
      <c r="Q2185" s="20">
        <f>IFERROR(VLOOKUP(F2185,Sheet2!$A:$F,5,0),"")</f>
        <v>1190.1300000000001</v>
      </c>
      <c r="R2185" s="20">
        <f>IFERROR(VLOOKUP(F2185,Sheet2!$A:$F,6,0),"")</f>
        <v>1272.08</v>
      </c>
      <c r="S2185" s="48">
        <f t="shared" si="488"/>
        <v>0</v>
      </c>
      <c r="T2185" s="48">
        <f t="shared" si="489"/>
        <v>166618.20000000001</v>
      </c>
      <c r="U2185" s="48">
        <f t="shared" si="490"/>
        <v>0</v>
      </c>
      <c r="V2185" s="48">
        <f t="shared" si="491"/>
        <v>166618.20000000001</v>
      </c>
      <c r="W2185" s="48">
        <f t="shared" si="492"/>
        <v>87633</v>
      </c>
      <c r="X2185" s="48">
        <f t="shared" si="493"/>
        <v>1228.5</v>
      </c>
      <c r="Y2185" s="48">
        <f t="shared" si="494"/>
        <v>2554.797</v>
      </c>
      <c r="Z2185" s="48">
        <f t="shared" si="495"/>
        <v>255.47970000000001</v>
      </c>
      <c r="AA2185" s="48">
        <f t="shared" si="496"/>
        <v>2582.8997669999999</v>
      </c>
      <c r="AB2185" s="42">
        <f t="shared" si="497"/>
        <v>260872.87646699999</v>
      </c>
    </row>
    <row r="2186" spans="1:28" x14ac:dyDescent="0.25">
      <c r="A2186" s="41">
        <v>45449</v>
      </c>
      <c r="B2186" s="44" t="str">
        <f t="shared" si="499"/>
        <v>Jun</v>
      </c>
      <c r="C2186" s="16" t="s">
        <v>3</v>
      </c>
      <c r="D2186" s="16"/>
      <c r="E2186" s="16" t="s">
        <v>37</v>
      </c>
      <c r="F2186" s="16" t="s">
        <v>217</v>
      </c>
      <c r="G2186" s="20" t="str">
        <f>IFERROR(VLOOKUP(F2186,Sheet2!A:F,2,0),"")</f>
        <v>Dollar Rum</v>
      </c>
      <c r="H2186" s="44">
        <f>IFERROR(VLOOKUP(F2186,Sheet2!A:G,7,0),"")</f>
        <v>65</v>
      </c>
      <c r="I2186" s="56">
        <f t="shared" si="487"/>
        <v>2340</v>
      </c>
      <c r="J2186" s="17">
        <v>452</v>
      </c>
      <c r="K2186" s="21">
        <v>300</v>
      </c>
      <c r="L2186" s="21">
        <v>70</v>
      </c>
      <c r="M2186" s="21">
        <v>30</v>
      </c>
      <c r="N2186" s="19">
        <f t="shared" si="498"/>
        <v>400</v>
      </c>
      <c r="O2186" s="20">
        <v>1</v>
      </c>
      <c r="P2186" s="20">
        <f>IFERROR(VLOOKUP(F2186,Sheet2!$A:$F,4,0),"")</f>
        <v>1161.27</v>
      </c>
      <c r="Q2186" s="20">
        <f>IFERROR(VLOOKUP(F2186,Sheet2!$A:$F,5,0),"")</f>
        <v>1190.1300000000001</v>
      </c>
      <c r="R2186" s="20">
        <f>IFERROR(VLOOKUP(F2186,Sheet2!$A:$F,6,0),"")</f>
        <v>1272.08</v>
      </c>
      <c r="S2186" s="48">
        <f t="shared" si="488"/>
        <v>348381</v>
      </c>
      <c r="T2186" s="48">
        <f t="shared" si="489"/>
        <v>83309.100000000006</v>
      </c>
      <c r="U2186" s="48">
        <f t="shared" si="490"/>
        <v>38162.399999999994</v>
      </c>
      <c r="V2186" s="48">
        <f t="shared" si="491"/>
        <v>469852.5</v>
      </c>
      <c r="W2186" s="48">
        <f t="shared" si="492"/>
        <v>250380</v>
      </c>
      <c r="X2186" s="48">
        <f t="shared" si="493"/>
        <v>3510</v>
      </c>
      <c r="Y2186" s="48">
        <f t="shared" si="494"/>
        <v>7237.4250000000002</v>
      </c>
      <c r="Z2186" s="48">
        <f t="shared" si="495"/>
        <v>723.74250000000006</v>
      </c>
      <c r="AA2186" s="48">
        <f t="shared" si="496"/>
        <v>7317.0366750000012</v>
      </c>
      <c r="AB2186" s="42">
        <f t="shared" si="497"/>
        <v>739020.70417500008</v>
      </c>
    </row>
    <row r="2187" spans="1:28" x14ac:dyDescent="0.25">
      <c r="A2187" s="41">
        <v>45449</v>
      </c>
      <c r="B2187" s="44" t="str">
        <f t="shared" si="499"/>
        <v>Jun</v>
      </c>
      <c r="C2187" s="16" t="s">
        <v>3</v>
      </c>
      <c r="D2187" s="16"/>
      <c r="E2187" s="16" t="s">
        <v>37</v>
      </c>
      <c r="F2187" s="16" t="s">
        <v>217</v>
      </c>
      <c r="G2187" s="20" t="str">
        <f>IFERROR(VLOOKUP(F2187,Sheet2!A:F,2,0),"")</f>
        <v>Dollar Rum</v>
      </c>
      <c r="H2187" s="44">
        <f>IFERROR(VLOOKUP(F2187,Sheet2!A:G,7,0),"")</f>
        <v>65</v>
      </c>
      <c r="I2187" s="56">
        <f t="shared" si="487"/>
        <v>1755</v>
      </c>
      <c r="J2187" s="17">
        <v>453</v>
      </c>
      <c r="K2187" s="21">
        <v>250</v>
      </c>
      <c r="L2187" s="21">
        <v>30</v>
      </c>
      <c r="M2187" s="21">
        <v>20</v>
      </c>
      <c r="N2187" s="19">
        <f t="shared" si="498"/>
        <v>300</v>
      </c>
      <c r="O2187" s="20">
        <v>1</v>
      </c>
      <c r="P2187" s="20">
        <f>IFERROR(VLOOKUP(F2187,Sheet2!$A:$F,4,0),"")</f>
        <v>1161.27</v>
      </c>
      <c r="Q2187" s="20">
        <f>IFERROR(VLOOKUP(F2187,Sheet2!$A:$F,5,0),"")</f>
        <v>1190.1300000000001</v>
      </c>
      <c r="R2187" s="20">
        <f>IFERROR(VLOOKUP(F2187,Sheet2!$A:$F,6,0),"")</f>
        <v>1272.08</v>
      </c>
      <c r="S2187" s="48">
        <f t="shared" si="488"/>
        <v>290317.5</v>
      </c>
      <c r="T2187" s="48">
        <f t="shared" si="489"/>
        <v>35703.9</v>
      </c>
      <c r="U2187" s="48">
        <f t="shared" si="490"/>
        <v>25441.599999999999</v>
      </c>
      <c r="V2187" s="48">
        <f t="shared" si="491"/>
        <v>351463</v>
      </c>
      <c r="W2187" s="48">
        <f t="shared" si="492"/>
        <v>187785</v>
      </c>
      <c r="X2187" s="48">
        <f t="shared" si="493"/>
        <v>2632.5</v>
      </c>
      <c r="Y2187" s="48">
        <f t="shared" si="494"/>
        <v>5418.8050000000003</v>
      </c>
      <c r="Z2187" s="48">
        <f t="shared" si="495"/>
        <v>541.8805000000001</v>
      </c>
      <c r="AA2187" s="48">
        <f t="shared" si="496"/>
        <v>5478.4118550000003</v>
      </c>
      <c r="AB2187" s="42">
        <f t="shared" si="497"/>
        <v>553319.59735499998</v>
      </c>
    </row>
    <row r="2188" spans="1:28" x14ac:dyDescent="0.25">
      <c r="A2188" s="41">
        <v>45449</v>
      </c>
      <c r="B2188" s="44" t="str">
        <f t="shared" si="499"/>
        <v>Jun</v>
      </c>
      <c r="C2188" s="16" t="s">
        <v>3</v>
      </c>
      <c r="D2188" s="16"/>
      <c r="E2188" s="16" t="s">
        <v>20</v>
      </c>
      <c r="F2188" s="16" t="s">
        <v>216</v>
      </c>
      <c r="G2188" s="20" t="str">
        <f>IFERROR(VLOOKUP(F2188,Sheet2!A:F,2,0),"")</f>
        <v>Jugni Saunfi</v>
      </c>
      <c r="H2188" s="44">
        <f>IFERROR(VLOOKUP(F2188,Sheet2!A:G,7,0),"")</f>
        <v>50</v>
      </c>
      <c r="I2188" s="56">
        <f t="shared" si="487"/>
        <v>5400</v>
      </c>
      <c r="J2188" s="17">
        <v>454</v>
      </c>
      <c r="K2188" s="21">
        <v>800</v>
      </c>
      <c r="L2188" s="21">
        <v>350</v>
      </c>
      <c r="M2188" s="21">
        <v>50</v>
      </c>
      <c r="N2188" s="19">
        <f t="shared" si="498"/>
        <v>1200</v>
      </c>
      <c r="O2188" s="20">
        <v>1</v>
      </c>
      <c r="P2188" s="20">
        <f>IFERROR(VLOOKUP(F2188,Sheet2!$A:$F,4,0),"")</f>
        <v>919.43</v>
      </c>
      <c r="Q2188" s="20">
        <f>IFERROR(VLOOKUP(F2188,Sheet2!$A:$F,5,0),"")</f>
        <v>948.3</v>
      </c>
      <c r="R2188" s="20">
        <f>IFERROR(VLOOKUP(F2188,Sheet2!$A:$F,6,0),"")</f>
        <v>1030.25</v>
      </c>
      <c r="S2188" s="48">
        <f t="shared" si="488"/>
        <v>735544</v>
      </c>
      <c r="T2188" s="48">
        <f t="shared" si="489"/>
        <v>331905</v>
      </c>
      <c r="U2188" s="48">
        <f t="shared" si="490"/>
        <v>51512.5</v>
      </c>
      <c r="V2188" s="48">
        <f t="shared" si="491"/>
        <v>1118961.5</v>
      </c>
      <c r="W2188" s="48">
        <f t="shared" si="492"/>
        <v>577800</v>
      </c>
      <c r="X2188" s="48">
        <f t="shared" si="493"/>
        <v>8100</v>
      </c>
      <c r="Y2188" s="48">
        <f t="shared" si="494"/>
        <v>17048.615000000002</v>
      </c>
      <c r="Z2188" s="48">
        <f t="shared" si="495"/>
        <v>1704.8615000000002</v>
      </c>
      <c r="AA2188" s="48">
        <f t="shared" si="496"/>
        <v>17236.149765000002</v>
      </c>
      <c r="AB2188" s="42">
        <f t="shared" si="497"/>
        <v>1740851.1262650001</v>
      </c>
    </row>
    <row r="2189" spans="1:28" x14ac:dyDescent="0.25">
      <c r="A2189" s="41">
        <v>45449</v>
      </c>
      <c r="B2189" s="44" t="str">
        <f t="shared" si="499"/>
        <v>Jun</v>
      </c>
      <c r="C2189" s="16" t="s">
        <v>26</v>
      </c>
      <c r="D2189" s="16"/>
      <c r="E2189" s="16" t="s">
        <v>134</v>
      </c>
      <c r="F2189" s="16" t="s">
        <v>213</v>
      </c>
      <c r="G2189" s="20" t="str">
        <f>IFERROR(VLOOKUP(F2189,Sheet2!A:F,2,0),"")</f>
        <v>Malwa</v>
      </c>
      <c r="H2189" s="44">
        <f>IFERROR(VLOOKUP(F2189,Sheet2!A:G,7,0),"")</f>
        <v>50</v>
      </c>
      <c r="I2189" s="56">
        <f t="shared" si="487"/>
        <v>3600</v>
      </c>
      <c r="J2189" s="17">
        <v>227</v>
      </c>
      <c r="K2189" s="21">
        <v>300</v>
      </c>
      <c r="L2189" s="21">
        <v>500</v>
      </c>
      <c r="M2189" s="21">
        <v>0</v>
      </c>
      <c r="N2189" s="19">
        <f t="shared" si="498"/>
        <v>800</v>
      </c>
      <c r="O2189" s="20">
        <v>1</v>
      </c>
      <c r="P2189" s="20">
        <f>IFERROR(VLOOKUP(F2189,Sheet2!$A:$F,4,0),"")</f>
        <v>919.43</v>
      </c>
      <c r="Q2189" s="20">
        <f>IFERROR(VLOOKUP(F2189,Sheet2!$A:$F,5,0),"")</f>
        <v>948.3</v>
      </c>
      <c r="R2189" s="20">
        <f>IFERROR(VLOOKUP(F2189,Sheet2!$A:$F,6,0),"")</f>
        <v>1030.25</v>
      </c>
      <c r="S2189" s="48">
        <f t="shared" si="488"/>
        <v>275829</v>
      </c>
      <c r="T2189" s="48">
        <f t="shared" si="489"/>
        <v>474150</v>
      </c>
      <c r="U2189" s="48">
        <f t="shared" si="490"/>
        <v>0</v>
      </c>
      <c r="V2189" s="48">
        <f t="shared" si="491"/>
        <v>749979</v>
      </c>
      <c r="W2189" s="48">
        <f t="shared" si="492"/>
        <v>385200</v>
      </c>
      <c r="X2189" s="48">
        <f t="shared" si="493"/>
        <v>5400</v>
      </c>
      <c r="Y2189" s="48">
        <f t="shared" si="494"/>
        <v>11405.79</v>
      </c>
      <c r="Z2189" s="48">
        <f t="shared" si="495"/>
        <v>1140.5790000000002</v>
      </c>
      <c r="AA2189" s="48">
        <f t="shared" si="496"/>
        <v>11531.25369</v>
      </c>
      <c r="AB2189" s="42">
        <f t="shared" si="497"/>
        <v>1164656.6226899999</v>
      </c>
    </row>
    <row r="2190" spans="1:28" x14ac:dyDescent="0.25">
      <c r="A2190" s="41">
        <v>45449</v>
      </c>
      <c r="B2190" s="44" t="str">
        <f t="shared" si="499"/>
        <v>Jun</v>
      </c>
      <c r="C2190" s="16" t="s">
        <v>26</v>
      </c>
      <c r="D2190" s="16"/>
      <c r="E2190" s="16" t="s">
        <v>134</v>
      </c>
      <c r="F2190" s="16" t="s">
        <v>213</v>
      </c>
      <c r="G2190" s="20" t="str">
        <f>IFERROR(VLOOKUP(F2190,Sheet2!A:F,2,0),"")</f>
        <v>Malwa</v>
      </c>
      <c r="H2190" s="44">
        <f>IFERROR(VLOOKUP(F2190,Sheet2!A:G,7,0),"")</f>
        <v>50</v>
      </c>
      <c r="I2190" s="56">
        <f t="shared" si="487"/>
        <v>2700</v>
      </c>
      <c r="J2190" s="17">
        <v>228</v>
      </c>
      <c r="K2190" s="21">
        <v>0</v>
      </c>
      <c r="L2190" s="21">
        <v>0</v>
      </c>
      <c r="M2190" s="21">
        <v>600</v>
      </c>
      <c r="N2190" s="19">
        <f t="shared" si="498"/>
        <v>600</v>
      </c>
      <c r="O2190" s="20">
        <v>1</v>
      </c>
      <c r="P2190" s="20">
        <f>IFERROR(VLOOKUP(F2190,Sheet2!$A:$F,4,0),"")</f>
        <v>919.43</v>
      </c>
      <c r="Q2190" s="20">
        <f>IFERROR(VLOOKUP(F2190,Sheet2!$A:$F,5,0),"")</f>
        <v>948.3</v>
      </c>
      <c r="R2190" s="20">
        <f>IFERROR(VLOOKUP(F2190,Sheet2!$A:$F,6,0),"")</f>
        <v>1030.25</v>
      </c>
      <c r="S2190" s="48">
        <f t="shared" si="488"/>
        <v>0</v>
      </c>
      <c r="T2190" s="48">
        <f t="shared" si="489"/>
        <v>0</v>
      </c>
      <c r="U2190" s="48">
        <f t="shared" si="490"/>
        <v>618150</v>
      </c>
      <c r="V2190" s="48">
        <f t="shared" si="491"/>
        <v>618150</v>
      </c>
      <c r="W2190" s="48">
        <f t="shared" si="492"/>
        <v>288900</v>
      </c>
      <c r="X2190" s="48">
        <f t="shared" si="493"/>
        <v>4050</v>
      </c>
      <c r="Y2190" s="48">
        <f t="shared" si="494"/>
        <v>9111</v>
      </c>
      <c r="Z2190" s="48">
        <f t="shared" si="495"/>
        <v>911.1</v>
      </c>
      <c r="AA2190" s="48">
        <f t="shared" si="496"/>
        <v>9211.2209999999995</v>
      </c>
      <c r="AB2190" s="42">
        <f t="shared" si="497"/>
        <v>930333.321</v>
      </c>
    </row>
    <row r="2191" spans="1:28" x14ac:dyDescent="0.25">
      <c r="A2191" s="41">
        <v>45449</v>
      </c>
      <c r="B2191" s="44" t="str">
        <f t="shared" ref="B2191:B2201" si="500">TEXT(A2191,"MMM")</f>
        <v>Jun</v>
      </c>
      <c r="C2191" s="16" t="s">
        <v>26</v>
      </c>
      <c r="D2191" s="16"/>
      <c r="E2191" s="16" t="s">
        <v>178</v>
      </c>
      <c r="F2191" s="16" t="s">
        <v>216</v>
      </c>
      <c r="G2191" s="20" t="str">
        <f>IFERROR(VLOOKUP(F2191,Sheet2!A:F,2,0),"")</f>
        <v>Jugni Saunfi</v>
      </c>
      <c r="H2191" s="44">
        <f>IFERROR(VLOOKUP(F2191,Sheet2!A:G,7,0),"")</f>
        <v>50</v>
      </c>
      <c r="I2191" s="56">
        <f t="shared" si="487"/>
        <v>2250</v>
      </c>
      <c r="J2191" s="17">
        <v>229</v>
      </c>
      <c r="K2191" s="21">
        <v>500</v>
      </c>
      <c r="L2191" s="21">
        <v>0</v>
      </c>
      <c r="M2191" s="21">
        <v>0</v>
      </c>
      <c r="N2191" s="19">
        <f t="shared" si="498"/>
        <v>500</v>
      </c>
      <c r="O2191" s="20">
        <v>1</v>
      </c>
      <c r="P2191" s="20">
        <f>IFERROR(VLOOKUP(F2191,Sheet2!$A:$F,4,0),"")</f>
        <v>919.43</v>
      </c>
      <c r="Q2191" s="20">
        <f>IFERROR(VLOOKUP(F2191,Sheet2!$A:$F,5,0),"")</f>
        <v>948.3</v>
      </c>
      <c r="R2191" s="20">
        <f>IFERROR(VLOOKUP(F2191,Sheet2!$A:$F,6,0),"")</f>
        <v>1030.25</v>
      </c>
      <c r="S2191" s="48">
        <f t="shared" si="488"/>
        <v>459715</v>
      </c>
      <c r="T2191" s="48">
        <f t="shared" si="489"/>
        <v>0</v>
      </c>
      <c r="U2191" s="48">
        <f t="shared" si="490"/>
        <v>0</v>
      </c>
      <c r="V2191" s="48">
        <f t="shared" si="491"/>
        <v>459715</v>
      </c>
      <c r="W2191" s="48">
        <f t="shared" si="492"/>
        <v>240750</v>
      </c>
      <c r="X2191" s="48">
        <f t="shared" si="493"/>
        <v>3375</v>
      </c>
      <c r="Y2191" s="48">
        <f t="shared" si="494"/>
        <v>7038.4000000000005</v>
      </c>
      <c r="Z2191" s="48">
        <f t="shared" si="495"/>
        <v>703.84000000000015</v>
      </c>
      <c r="AA2191" s="48">
        <f t="shared" si="496"/>
        <v>7115.8224</v>
      </c>
      <c r="AB2191" s="42">
        <f t="shared" si="497"/>
        <v>718698.06239999994</v>
      </c>
    </row>
    <row r="2192" spans="1:28" x14ac:dyDescent="0.25">
      <c r="A2192" s="41">
        <v>45449</v>
      </c>
      <c r="B2192" s="44" t="str">
        <f t="shared" si="500"/>
        <v>Jun</v>
      </c>
      <c r="C2192" s="16" t="s">
        <v>26</v>
      </c>
      <c r="D2192" s="16"/>
      <c r="E2192" s="16" t="s">
        <v>178</v>
      </c>
      <c r="F2192" s="16" t="s">
        <v>216</v>
      </c>
      <c r="G2192" s="20" t="str">
        <f>IFERROR(VLOOKUP(F2192,Sheet2!A:F,2,0),"")</f>
        <v>Jugni Saunfi</v>
      </c>
      <c r="H2192" s="44">
        <f>IFERROR(VLOOKUP(F2192,Sheet2!A:G,7,0),"")</f>
        <v>50</v>
      </c>
      <c r="I2192" s="56">
        <f t="shared" si="487"/>
        <v>4050</v>
      </c>
      <c r="J2192" s="17">
        <v>230</v>
      </c>
      <c r="K2192" s="21">
        <v>0</v>
      </c>
      <c r="L2192" s="21">
        <v>400</v>
      </c>
      <c r="M2192" s="21">
        <v>500</v>
      </c>
      <c r="N2192" s="19">
        <f t="shared" si="498"/>
        <v>900</v>
      </c>
      <c r="O2192" s="20">
        <v>1</v>
      </c>
      <c r="P2192" s="20">
        <f>IFERROR(VLOOKUP(F2192,Sheet2!$A:$F,4,0),"")</f>
        <v>919.43</v>
      </c>
      <c r="Q2192" s="20">
        <f>IFERROR(VLOOKUP(F2192,Sheet2!$A:$F,5,0),"")</f>
        <v>948.3</v>
      </c>
      <c r="R2192" s="20">
        <f>IFERROR(VLOOKUP(F2192,Sheet2!$A:$F,6,0),"")</f>
        <v>1030.25</v>
      </c>
      <c r="S2192" s="48">
        <f t="shared" si="488"/>
        <v>0</v>
      </c>
      <c r="T2192" s="48">
        <f t="shared" si="489"/>
        <v>379320</v>
      </c>
      <c r="U2192" s="48">
        <f t="shared" si="490"/>
        <v>515125</v>
      </c>
      <c r="V2192" s="48">
        <f t="shared" si="491"/>
        <v>894445</v>
      </c>
      <c r="W2192" s="48">
        <f t="shared" si="492"/>
        <v>433350</v>
      </c>
      <c r="X2192" s="48">
        <f t="shared" si="493"/>
        <v>6075</v>
      </c>
      <c r="Y2192" s="48">
        <f t="shared" si="494"/>
        <v>13338.7</v>
      </c>
      <c r="Z2192" s="48">
        <f t="shared" si="495"/>
        <v>1333.8700000000001</v>
      </c>
      <c r="AA2192" s="48">
        <f t="shared" si="496"/>
        <v>13485.425700000002</v>
      </c>
      <c r="AB2192" s="42">
        <f t="shared" si="497"/>
        <v>1362027.9957000001</v>
      </c>
    </row>
    <row r="2193" spans="1:28" x14ac:dyDescent="0.25">
      <c r="A2193" s="41">
        <v>45449</v>
      </c>
      <c r="B2193" s="44" t="str">
        <f t="shared" si="500"/>
        <v>Jun</v>
      </c>
      <c r="C2193" s="16" t="s">
        <v>44</v>
      </c>
      <c r="D2193" s="16"/>
      <c r="E2193" s="16" t="s">
        <v>52</v>
      </c>
      <c r="F2193" s="16" t="s">
        <v>223</v>
      </c>
      <c r="G2193" s="20" t="str">
        <f>IFERROR(VLOOKUP(F2193,Sheet2!A:F,2,0),"")</f>
        <v>Jalwa Mota Santra</v>
      </c>
      <c r="H2193" s="44">
        <f>IFERROR(VLOOKUP(F2193,Sheet2!A:G,7,0),"")</f>
        <v>50</v>
      </c>
      <c r="I2193" s="56">
        <f t="shared" si="487"/>
        <v>1350</v>
      </c>
      <c r="J2193" s="17">
        <v>334</v>
      </c>
      <c r="K2193" s="21">
        <v>100</v>
      </c>
      <c r="L2193" s="21">
        <v>100</v>
      </c>
      <c r="M2193" s="21">
        <v>100</v>
      </c>
      <c r="N2193" s="19">
        <f t="shared" si="498"/>
        <v>300</v>
      </c>
      <c r="O2193" s="20">
        <v>1</v>
      </c>
      <c r="P2193" s="20">
        <f>IFERROR(VLOOKUP(F2193,Sheet2!$A:$F,4,0),"")</f>
        <v>919.43</v>
      </c>
      <c r="Q2193" s="20">
        <f>IFERROR(VLOOKUP(F2193,Sheet2!$A:$F,5,0),"")</f>
        <v>948.3</v>
      </c>
      <c r="R2193" s="20">
        <f>IFERROR(VLOOKUP(F2193,Sheet2!$A:$F,6,0),"")</f>
        <v>1030.25</v>
      </c>
      <c r="S2193" s="48">
        <f t="shared" si="488"/>
        <v>91943</v>
      </c>
      <c r="T2193" s="48">
        <f t="shared" si="489"/>
        <v>94830</v>
      </c>
      <c r="U2193" s="48">
        <f t="shared" si="490"/>
        <v>103025</v>
      </c>
      <c r="V2193" s="48">
        <f t="shared" si="491"/>
        <v>289798</v>
      </c>
      <c r="W2193" s="48">
        <f t="shared" si="492"/>
        <v>144450</v>
      </c>
      <c r="X2193" s="48">
        <f t="shared" si="493"/>
        <v>2025</v>
      </c>
      <c r="Y2193" s="48">
        <f t="shared" si="494"/>
        <v>4362.7300000000005</v>
      </c>
      <c r="Z2193" s="48">
        <f t="shared" si="495"/>
        <v>436.27300000000008</v>
      </c>
      <c r="AA2193" s="48">
        <f t="shared" si="496"/>
        <v>4410.7200299999995</v>
      </c>
      <c r="AB2193" s="42">
        <f t="shared" si="497"/>
        <v>445482.72302999999</v>
      </c>
    </row>
    <row r="2194" spans="1:28" x14ac:dyDescent="0.25">
      <c r="A2194" s="41">
        <v>45449</v>
      </c>
      <c r="B2194" s="44" t="str">
        <f t="shared" si="500"/>
        <v>Jun</v>
      </c>
      <c r="C2194" s="16" t="s">
        <v>44</v>
      </c>
      <c r="D2194" s="16"/>
      <c r="E2194" s="16" t="s">
        <v>52</v>
      </c>
      <c r="F2194" s="16" t="s">
        <v>223</v>
      </c>
      <c r="G2194" s="20" t="str">
        <f>IFERROR(VLOOKUP(F2194,Sheet2!A:F,2,0),"")</f>
        <v>Jalwa Mota Santra</v>
      </c>
      <c r="H2194" s="44">
        <f>IFERROR(VLOOKUP(F2194,Sheet2!A:G,7,0),"")</f>
        <v>50</v>
      </c>
      <c r="I2194" s="56">
        <f t="shared" si="487"/>
        <v>1350</v>
      </c>
      <c r="J2194" s="17">
        <v>335</v>
      </c>
      <c r="K2194" s="21">
        <v>100</v>
      </c>
      <c r="L2194" s="21">
        <v>100</v>
      </c>
      <c r="M2194" s="21">
        <v>100</v>
      </c>
      <c r="N2194" s="19">
        <f t="shared" si="498"/>
        <v>300</v>
      </c>
      <c r="O2194" s="20">
        <v>1</v>
      </c>
      <c r="P2194" s="20">
        <f>IFERROR(VLOOKUP(F2194,Sheet2!$A:$F,4,0),"")</f>
        <v>919.43</v>
      </c>
      <c r="Q2194" s="20">
        <f>IFERROR(VLOOKUP(F2194,Sheet2!$A:$F,5,0),"")</f>
        <v>948.3</v>
      </c>
      <c r="R2194" s="20">
        <f>IFERROR(VLOOKUP(F2194,Sheet2!$A:$F,6,0),"")</f>
        <v>1030.25</v>
      </c>
      <c r="S2194" s="48">
        <f t="shared" si="488"/>
        <v>91943</v>
      </c>
      <c r="T2194" s="48">
        <f t="shared" si="489"/>
        <v>94830</v>
      </c>
      <c r="U2194" s="48">
        <f t="shared" si="490"/>
        <v>103025</v>
      </c>
      <c r="V2194" s="48">
        <f t="shared" si="491"/>
        <v>289798</v>
      </c>
      <c r="W2194" s="48">
        <f t="shared" si="492"/>
        <v>144450</v>
      </c>
      <c r="X2194" s="48">
        <f t="shared" si="493"/>
        <v>2025</v>
      </c>
      <c r="Y2194" s="48">
        <f t="shared" si="494"/>
        <v>4362.7300000000005</v>
      </c>
      <c r="Z2194" s="48">
        <f t="shared" si="495"/>
        <v>436.27300000000008</v>
      </c>
      <c r="AA2194" s="48">
        <f t="shared" si="496"/>
        <v>4410.7200299999995</v>
      </c>
      <c r="AB2194" s="42">
        <f t="shared" si="497"/>
        <v>445482.72302999999</v>
      </c>
    </row>
    <row r="2195" spans="1:28" x14ac:dyDescent="0.25">
      <c r="A2195" s="41">
        <v>45449</v>
      </c>
      <c r="B2195" s="44" t="str">
        <f t="shared" si="500"/>
        <v>Jun</v>
      </c>
      <c r="C2195" s="16" t="s">
        <v>44</v>
      </c>
      <c r="D2195" s="16"/>
      <c r="E2195" s="16" t="s">
        <v>52</v>
      </c>
      <c r="F2195" s="16" t="s">
        <v>223</v>
      </c>
      <c r="G2195" s="20" t="str">
        <f>IFERROR(VLOOKUP(F2195,Sheet2!A:F,2,0),"")</f>
        <v>Jalwa Mota Santra</v>
      </c>
      <c r="H2195" s="44">
        <f>IFERROR(VLOOKUP(F2195,Sheet2!A:G,7,0),"")</f>
        <v>50</v>
      </c>
      <c r="I2195" s="56">
        <f t="shared" si="487"/>
        <v>1350</v>
      </c>
      <c r="J2195" s="17">
        <v>336</v>
      </c>
      <c r="K2195" s="21">
        <v>100</v>
      </c>
      <c r="L2195" s="21">
        <v>100</v>
      </c>
      <c r="M2195" s="21">
        <v>100</v>
      </c>
      <c r="N2195" s="19">
        <f t="shared" si="498"/>
        <v>300</v>
      </c>
      <c r="O2195" s="20">
        <v>1</v>
      </c>
      <c r="P2195" s="20">
        <f>IFERROR(VLOOKUP(F2195,Sheet2!$A:$F,4,0),"")</f>
        <v>919.43</v>
      </c>
      <c r="Q2195" s="20">
        <f>IFERROR(VLOOKUP(F2195,Sheet2!$A:$F,5,0),"")</f>
        <v>948.3</v>
      </c>
      <c r="R2195" s="20">
        <f>IFERROR(VLOOKUP(F2195,Sheet2!$A:$F,6,0),"")</f>
        <v>1030.25</v>
      </c>
      <c r="S2195" s="48">
        <f t="shared" si="488"/>
        <v>91943</v>
      </c>
      <c r="T2195" s="48">
        <f t="shared" si="489"/>
        <v>94830</v>
      </c>
      <c r="U2195" s="48">
        <f t="shared" si="490"/>
        <v>103025</v>
      </c>
      <c r="V2195" s="48">
        <f t="shared" si="491"/>
        <v>289798</v>
      </c>
      <c r="W2195" s="48">
        <f t="shared" si="492"/>
        <v>144450</v>
      </c>
      <c r="X2195" s="48">
        <f t="shared" si="493"/>
        <v>2025</v>
      </c>
      <c r="Y2195" s="48">
        <f t="shared" si="494"/>
        <v>4362.7300000000005</v>
      </c>
      <c r="Z2195" s="48">
        <f t="shared" si="495"/>
        <v>436.27300000000008</v>
      </c>
      <c r="AA2195" s="48">
        <f t="shared" si="496"/>
        <v>4410.7200299999995</v>
      </c>
      <c r="AB2195" s="42">
        <f t="shared" si="497"/>
        <v>445482.72302999999</v>
      </c>
    </row>
    <row r="2196" spans="1:28" x14ac:dyDescent="0.25">
      <c r="A2196" s="41">
        <v>45449</v>
      </c>
      <c r="B2196" s="44" t="str">
        <f t="shared" si="500"/>
        <v>Jun</v>
      </c>
      <c r="C2196" s="16" t="s">
        <v>44</v>
      </c>
      <c r="D2196" s="16"/>
      <c r="E2196" s="16" t="s">
        <v>52</v>
      </c>
      <c r="F2196" s="16" t="s">
        <v>223</v>
      </c>
      <c r="G2196" s="20" t="str">
        <f>IFERROR(VLOOKUP(F2196,Sheet2!A:F,2,0),"")</f>
        <v>Jalwa Mota Santra</v>
      </c>
      <c r="H2196" s="44">
        <f>IFERROR(VLOOKUP(F2196,Sheet2!A:G,7,0),"")</f>
        <v>50</v>
      </c>
      <c r="I2196" s="56">
        <f t="shared" si="487"/>
        <v>1350</v>
      </c>
      <c r="J2196" s="17">
        <v>337</v>
      </c>
      <c r="K2196" s="21">
        <v>100</v>
      </c>
      <c r="L2196" s="21">
        <v>100</v>
      </c>
      <c r="M2196" s="21">
        <v>100</v>
      </c>
      <c r="N2196" s="19">
        <f t="shared" si="498"/>
        <v>300</v>
      </c>
      <c r="O2196" s="20">
        <v>1</v>
      </c>
      <c r="P2196" s="20">
        <f>IFERROR(VLOOKUP(F2196,Sheet2!$A:$F,4,0),"")</f>
        <v>919.43</v>
      </c>
      <c r="Q2196" s="20">
        <f>IFERROR(VLOOKUP(F2196,Sheet2!$A:$F,5,0),"")</f>
        <v>948.3</v>
      </c>
      <c r="R2196" s="20">
        <f>IFERROR(VLOOKUP(F2196,Sheet2!$A:$F,6,0),"")</f>
        <v>1030.25</v>
      </c>
      <c r="S2196" s="48">
        <f t="shared" si="488"/>
        <v>91943</v>
      </c>
      <c r="T2196" s="48">
        <f t="shared" si="489"/>
        <v>94830</v>
      </c>
      <c r="U2196" s="48">
        <f t="shared" si="490"/>
        <v>103025</v>
      </c>
      <c r="V2196" s="48">
        <f t="shared" si="491"/>
        <v>289798</v>
      </c>
      <c r="W2196" s="48">
        <f t="shared" si="492"/>
        <v>144450</v>
      </c>
      <c r="X2196" s="48">
        <f t="shared" si="493"/>
        <v>2025</v>
      </c>
      <c r="Y2196" s="48">
        <f t="shared" si="494"/>
        <v>4362.7300000000005</v>
      </c>
      <c r="Z2196" s="48">
        <f t="shared" si="495"/>
        <v>436.27300000000008</v>
      </c>
      <c r="AA2196" s="48">
        <f t="shared" si="496"/>
        <v>4410.7200299999995</v>
      </c>
      <c r="AB2196" s="42">
        <f t="shared" si="497"/>
        <v>445482.72302999999</v>
      </c>
    </row>
    <row r="2197" spans="1:28" x14ac:dyDescent="0.25">
      <c r="A2197" s="41">
        <v>45449</v>
      </c>
      <c r="B2197" s="44" t="str">
        <f t="shared" si="500"/>
        <v>Jun</v>
      </c>
      <c r="C2197" s="16" t="s">
        <v>60</v>
      </c>
      <c r="D2197" s="16"/>
      <c r="E2197" s="16" t="s">
        <v>118</v>
      </c>
      <c r="F2197" s="16" t="s">
        <v>213</v>
      </c>
      <c r="G2197" s="20" t="str">
        <f>IFERROR(VLOOKUP(F2197,Sheet2!A:F,2,0),"")</f>
        <v>Malwa</v>
      </c>
      <c r="H2197" s="44">
        <f>IFERROR(VLOOKUP(F2197,Sheet2!A:G,7,0),"")</f>
        <v>50</v>
      </c>
      <c r="I2197" s="56">
        <f t="shared" si="487"/>
        <v>1575</v>
      </c>
      <c r="J2197" s="17">
        <v>94</v>
      </c>
      <c r="K2197" s="21">
        <v>350</v>
      </c>
      <c r="L2197" s="21">
        <v>0</v>
      </c>
      <c r="M2197" s="21">
        <v>0</v>
      </c>
      <c r="N2197" s="19">
        <f t="shared" si="498"/>
        <v>350</v>
      </c>
      <c r="O2197" s="20">
        <v>1</v>
      </c>
      <c r="P2197" s="20">
        <f>IFERROR(VLOOKUP(F2197,Sheet2!$A:$F,4,0),"")</f>
        <v>919.43</v>
      </c>
      <c r="Q2197" s="20">
        <f>IFERROR(VLOOKUP(F2197,Sheet2!$A:$F,5,0),"")</f>
        <v>948.3</v>
      </c>
      <c r="R2197" s="20">
        <f>IFERROR(VLOOKUP(F2197,Sheet2!$A:$F,6,0),"")</f>
        <v>1030.25</v>
      </c>
      <c r="S2197" s="48">
        <f t="shared" si="488"/>
        <v>321800.5</v>
      </c>
      <c r="T2197" s="48">
        <f t="shared" si="489"/>
        <v>0</v>
      </c>
      <c r="U2197" s="48">
        <f t="shared" si="490"/>
        <v>0</v>
      </c>
      <c r="V2197" s="48">
        <f t="shared" si="491"/>
        <v>321800.5</v>
      </c>
      <c r="W2197" s="48">
        <f t="shared" si="492"/>
        <v>168525</v>
      </c>
      <c r="X2197" s="48">
        <f t="shared" si="493"/>
        <v>2362.5</v>
      </c>
      <c r="Y2197" s="48">
        <f t="shared" si="494"/>
        <v>4926.88</v>
      </c>
      <c r="Z2197" s="48">
        <f t="shared" si="495"/>
        <v>492.68800000000005</v>
      </c>
      <c r="AA2197" s="48">
        <f t="shared" si="496"/>
        <v>4981.0756800000008</v>
      </c>
      <c r="AB2197" s="42">
        <f t="shared" si="497"/>
        <v>503088.64368000004</v>
      </c>
    </row>
    <row r="2198" spans="1:28" x14ac:dyDescent="0.25">
      <c r="A2198" s="41">
        <v>45449</v>
      </c>
      <c r="B2198" s="44" t="str">
        <f t="shared" si="500"/>
        <v>Jun</v>
      </c>
      <c r="C2198" s="16" t="s">
        <v>60</v>
      </c>
      <c r="D2198" s="16"/>
      <c r="E2198" s="16" t="s">
        <v>118</v>
      </c>
      <c r="F2198" s="16" t="s">
        <v>213</v>
      </c>
      <c r="G2198" s="20" t="str">
        <f>IFERROR(VLOOKUP(F2198,Sheet2!A:F,2,0),"")</f>
        <v>Malwa</v>
      </c>
      <c r="H2198" s="44">
        <f>IFERROR(VLOOKUP(F2198,Sheet2!A:G,7,0),"")</f>
        <v>50</v>
      </c>
      <c r="I2198" s="56">
        <f t="shared" si="487"/>
        <v>1575</v>
      </c>
      <c r="J2198" s="17">
        <v>95</v>
      </c>
      <c r="K2198" s="21">
        <v>350</v>
      </c>
      <c r="L2198" s="21">
        <v>0</v>
      </c>
      <c r="M2198" s="21">
        <v>0</v>
      </c>
      <c r="N2198" s="19">
        <f t="shared" si="498"/>
        <v>350</v>
      </c>
      <c r="O2198" s="20">
        <v>1</v>
      </c>
      <c r="P2198" s="20">
        <f>IFERROR(VLOOKUP(F2198,Sheet2!$A:$F,4,0),"")</f>
        <v>919.43</v>
      </c>
      <c r="Q2198" s="20">
        <f>IFERROR(VLOOKUP(F2198,Sheet2!$A:$F,5,0),"")</f>
        <v>948.3</v>
      </c>
      <c r="R2198" s="20">
        <f>IFERROR(VLOOKUP(F2198,Sheet2!$A:$F,6,0),"")</f>
        <v>1030.25</v>
      </c>
      <c r="S2198" s="48">
        <f t="shared" si="488"/>
        <v>321800.5</v>
      </c>
      <c r="T2198" s="48">
        <f t="shared" si="489"/>
        <v>0</v>
      </c>
      <c r="U2198" s="48">
        <f t="shared" si="490"/>
        <v>0</v>
      </c>
      <c r="V2198" s="48">
        <f t="shared" si="491"/>
        <v>321800.5</v>
      </c>
      <c r="W2198" s="48">
        <f t="shared" si="492"/>
        <v>168525</v>
      </c>
      <c r="X2198" s="48">
        <f t="shared" si="493"/>
        <v>2362.5</v>
      </c>
      <c r="Y2198" s="48">
        <f t="shared" si="494"/>
        <v>4926.88</v>
      </c>
      <c r="Z2198" s="48">
        <f t="shared" si="495"/>
        <v>492.68800000000005</v>
      </c>
      <c r="AA2198" s="48">
        <f t="shared" si="496"/>
        <v>4981.0756800000008</v>
      </c>
      <c r="AB2198" s="42">
        <f t="shared" si="497"/>
        <v>503088.64368000004</v>
      </c>
    </row>
    <row r="2199" spans="1:28" x14ac:dyDescent="0.25">
      <c r="A2199" s="41">
        <v>45449</v>
      </c>
      <c r="B2199" s="44" t="str">
        <f t="shared" si="500"/>
        <v>Jun</v>
      </c>
      <c r="C2199" s="16" t="s">
        <v>60</v>
      </c>
      <c r="D2199" s="16"/>
      <c r="E2199" s="16" t="s">
        <v>118</v>
      </c>
      <c r="F2199" s="16" t="s">
        <v>213</v>
      </c>
      <c r="G2199" s="20" t="str">
        <f>IFERROR(VLOOKUP(F2199,Sheet2!A:F,2,0),"")</f>
        <v>Malwa</v>
      </c>
      <c r="H2199" s="44">
        <f>IFERROR(VLOOKUP(F2199,Sheet2!A:G,7,0),"")</f>
        <v>50</v>
      </c>
      <c r="I2199" s="56">
        <f t="shared" si="487"/>
        <v>1575</v>
      </c>
      <c r="J2199" s="17">
        <v>96</v>
      </c>
      <c r="K2199" s="21">
        <v>0</v>
      </c>
      <c r="L2199" s="21">
        <v>250</v>
      </c>
      <c r="M2199" s="21">
        <v>100</v>
      </c>
      <c r="N2199" s="19">
        <f t="shared" si="498"/>
        <v>350</v>
      </c>
      <c r="O2199" s="20">
        <v>1</v>
      </c>
      <c r="P2199" s="20">
        <f>IFERROR(VLOOKUP(F2199,Sheet2!$A:$F,4,0),"")</f>
        <v>919.43</v>
      </c>
      <c r="Q2199" s="20">
        <f>IFERROR(VLOOKUP(F2199,Sheet2!$A:$F,5,0),"")</f>
        <v>948.3</v>
      </c>
      <c r="R2199" s="20">
        <f>IFERROR(VLOOKUP(F2199,Sheet2!$A:$F,6,0),"")</f>
        <v>1030.25</v>
      </c>
      <c r="S2199" s="48">
        <f t="shared" si="488"/>
        <v>0</v>
      </c>
      <c r="T2199" s="48">
        <f t="shared" si="489"/>
        <v>237075</v>
      </c>
      <c r="U2199" s="48">
        <f t="shared" si="490"/>
        <v>103025</v>
      </c>
      <c r="V2199" s="48">
        <f t="shared" si="491"/>
        <v>340100</v>
      </c>
      <c r="W2199" s="48">
        <f t="shared" si="492"/>
        <v>168525</v>
      </c>
      <c r="X2199" s="48">
        <f t="shared" si="493"/>
        <v>2362.5</v>
      </c>
      <c r="Y2199" s="48">
        <f t="shared" si="494"/>
        <v>5109.875</v>
      </c>
      <c r="Z2199" s="48">
        <f t="shared" si="495"/>
        <v>510.98750000000001</v>
      </c>
      <c r="AA2199" s="48">
        <f t="shared" si="496"/>
        <v>5166.0836250000002</v>
      </c>
      <c r="AB2199" s="42">
        <f t="shared" si="497"/>
        <v>521774.44612500002</v>
      </c>
    </row>
    <row r="2200" spans="1:28" x14ac:dyDescent="0.25">
      <c r="A2200" s="41">
        <v>45449</v>
      </c>
      <c r="B2200" s="44" t="str">
        <f t="shared" si="500"/>
        <v>Jun</v>
      </c>
      <c r="C2200" s="16" t="s">
        <v>60</v>
      </c>
      <c r="D2200" s="16"/>
      <c r="E2200" s="16" t="s">
        <v>118</v>
      </c>
      <c r="F2200" s="16" t="s">
        <v>213</v>
      </c>
      <c r="G2200" s="20" t="str">
        <f>IFERROR(VLOOKUP(F2200,Sheet2!A:F,2,0),"")</f>
        <v>Malwa</v>
      </c>
      <c r="H2200" s="44">
        <f>IFERROR(VLOOKUP(F2200,Sheet2!A:G,7,0),"")</f>
        <v>50</v>
      </c>
      <c r="I2200" s="56">
        <f t="shared" si="487"/>
        <v>1575</v>
      </c>
      <c r="J2200" s="17">
        <v>97</v>
      </c>
      <c r="K2200" s="21">
        <v>200</v>
      </c>
      <c r="L2200" s="21">
        <v>100</v>
      </c>
      <c r="M2200" s="21">
        <v>50</v>
      </c>
      <c r="N2200" s="19">
        <f t="shared" si="498"/>
        <v>350</v>
      </c>
      <c r="O2200" s="20">
        <v>1</v>
      </c>
      <c r="P2200" s="20">
        <f>IFERROR(VLOOKUP(F2200,Sheet2!$A:$F,4,0),"")</f>
        <v>919.43</v>
      </c>
      <c r="Q2200" s="20">
        <f>IFERROR(VLOOKUP(F2200,Sheet2!$A:$F,5,0),"")</f>
        <v>948.3</v>
      </c>
      <c r="R2200" s="20">
        <f>IFERROR(VLOOKUP(F2200,Sheet2!$A:$F,6,0),"")</f>
        <v>1030.25</v>
      </c>
      <c r="S2200" s="48">
        <f t="shared" si="488"/>
        <v>183886</v>
      </c>
      <c r="T2200" s="48">
        <f t="shared" si="489"/>
        <v>94830</v>
      </c>
      <c r="U2200" s="48">
        <f t="shared" si="490"/>
        <v>51512.5</v>
      </c>
      <c r="V2200" s="48">
        <f t="shared" si="491"/>
        <v>330228.5</v>
      </c>
      <c r="W2200" s="48">
        <f t="shared" si="492"/>
        <v>168525</v>
      </c>
      <c r="X2200" s="48">
        <f t="shared" si="493"/>
        <v>2362.5</v>
      </c>
      <c r="Y2200" s="48">
        <f t="shared" si="494"/>
        <v>5011.16</v>
      </c>
      <c r="Z2200" s="48">
        <f t="shared" si="495"/>
        <v>501.11599999999999</v>
      </c>
      <c r="AA2200" s="48">
        <f t="shared" si="496"/>
        <v>5066.2827600000001</v>
      </c>
      <c r="AB2200" s="42">
        <f t="shared" si="497"/>
        <v>511694.55875999993</v>
      </c>
    </row>
    <row r="2201" spans="1:28" x14ac:dyDescent="0.25">
      <c r="A2201" s="41">
        <v>45449</v>
      </c>
      <c r="B2201" s="44" t="str">
        <f t="shared" si="500"/>
        <v>Jun</v>
      </c>
      <c r="C2201" s="16" t="s">
        <v>113</v>
      </c>
      <c r="D2201" s="16"/>
      <c r="E2201" s="16" t="s">
        <v>111</v>
      </c>
      <c r="F2201" s="16" t="s">
        <v>216</v>
      </c>
      <c r="G2201" s="20" t="str">
        <f>IFERROR(VLOOKUP(F2201,Sheet2!A:F,2,0),"")</f>
        <v>Jugni Saunfi</v>
      </c>
      <c r="H2201" s="44">
        <f>IFERROR(VLOOKUP(F2201,Sheet2!A:G,7,0),"")</f>
        <v>50</v>
      </c>
      <c r="I2201" s="56">
        <f t="shared" si="487"/>
        <v>1125</v>
      </c>
      <c r="J2201" s="17">
        <v>113</v>
      </c>
      <c r="K2201" s="21">
        <v>250</v>
      </c>
      <c r="L2201" s="21">
        <v>0</v>
      </c>
      <c r="M2201" s="21">
        <v>0</v>
      </c>
      <c r="N2201" s="19">
        <f t="shared" si="498"/>
        <v>250</v>
      </c>
      <c r="O2201" s="20">
        <v>1</v>
      </c>
      <c r="P2201" s="20">
        <f>IFERROR(VLOOKUP(F2201,Sheet2!$A:$F,4,0),"")</f>
        <v>919.43</v>
      </c>
      <c r="Q2201" s="20">
        <f>IFERROR(VLOOKUP(F2201,Sheet2!$A:$F,5,0),"")</f>
        <v>948.3</v>
      </c>
      <c r="R2201" s="20">
        <f>IFERROR(VLOOKUP(F2201,Sheet2!$A:$F,6,0),"")</f>
        <v>1030.25</v>
      </c>
      <c r="S2201" s="48">
        <f t="shared" si="488"/>
        <v>229857.5</v>
      </c>
      <c r="T2201" s="48">
        <f t="shared" si="489"/>
        <v>0</v>
      </c>
      <c r="U2201" s="48">
        <f t="shared" si="490"/>
        <v>0</v>
      </c>
      <c r="V2201" s="48">
        <f t="shared" si="491"/>
        <v>229857.5</v>
      </c>
      <c r="W2201" s="48">
        <f t="shared" si="492"/>
        <v>120375</v>
      </c>
      <c r="X2201" s="48">
        <f t="shared" si="493"/>
        <v>1687.5</v>
      </c>
      <c r="Y2201" s="48">
        <f t="shared" si="494"/>
        <v>3519.2000000000003</v>
      </c>
      <c r="Z2201" s="48">
        <f t="shared" si="495"/>
        <v>351.92000000000007</v>
      </c>
      <c r="AA2201" s="48">
        <f t="shared" si="496"/>
        <v>3557.9112</v>
      </c>
      <c r="AB2201" s="42">
        <f t="shared" si="497"/>
        <v>359349.03119999997</v>
      </c>
    </row>
    <row r="2202" spans="1:28" x14ac:dyDescent="0.25">
      <c r="A2202" s="41">
        <v>45449</v>
      </c>
      <c r="B2202" s="44" t="str">
        <f t="shared" ref="B2202:B2211" si="501">TEXT(A2202,"MMM")</f>
        <v>Jun</v>
      </c>
      <c r="C2202" s="16" t="s">
        <v>113</v>
      </c>
      <c r="D2202" s="16"/>
      <c r="E2202" s="16" t="s">
        <v>111</v>
      </c>
      <c r="F2202" s="16" t="s">
        <v>216</v>
      </c>
      <c r="G2202" s="20" t="str">
        <f>IFERROR(VLOOKUP(F2202,Sheet2!A:F,2,0),"")</f>
        <v>Jugni Saunfi</v>
      </c>
      <c r="H2202" s="44">
        <f>IFERROR(VLOOKUP(F2202,Sheet2!A:G,7,0),"")</f>
        <v>50</v>
      </c>
      <c r="I2202" s="56">
        <f t="shared" ref="I2202:I2203" si="502">IF(H2202=50,N2202*4.5)+IF(H2202=65,N2202*5.85)</f>
        <v>1125</v>
      </c>
      <c r="J2202" s="17">
        <v>114</v>
      </c>
      <c r="K2202" s="21">
        <v>250</v>
      </c>
      <c r="L2202" s="21">
        <v>0</v>
      </c>
      <c r="M2202" s="21">
        <v>0</v>
      </c>
      <c r="N2202" s="19">
        <f t="shared" si="498"/>
        <v>250</v>
      </c>
      <c r="O2202" s="20">
        <v>1</v>
      </c>
      <c r="P2202" s="20">
        <f>IFERROR(VLOOKUP(F2202,Sheet2!$A:$F,4,0),"")</f>
        <v>919.43</v>
      </c>
      <c r="Q2202" s="20">
        <f>IFERROR(VLOOKUP(F2202,Sheet2!$A:$F,5,0),"")</f>
        <v>948.3</v>
      </c>
      <c r="R2202" s="20">
        <f>IFERROR(VLOOKUP(F2202,Sheet2!$A:$F,6,0),"")</f>
        <v>1030.25</v>
      </c>
      <c r="S2202" s="48">
        <f t="shared" si="488"/>
        <v>229857.5</v>
      </c>
      <c r="T2202" s="48">
        <f t="shared" si="489"/>
        <v>0</v>
      </c>
      <c r="U2202" s="48">
        <f t="shared" si="490"/>
        <v>0</v>
      </c>
      <c r="V2202" s="48">
        <f t="shared" si="491"/>
        <v>229857.5</v>
      </c>
      <c r="W2202" s="48">
        <f t="shared" si="492"/>
        <v>120375</v>
      </c>
      <c r="X2202" s="48">
        <f t="shared" si="493"/>
        <v>1687.5</v>
      </c>
      <c r="Y2202" s="48">
        <f t="shared" si="494"/>
        <v>3519.2000000000003</v>
      </c>
      <c r="Z2202" s="48">
        <f t="shared" si="495"/>
        <v>351.92000000000007</v>
      </c>
      <c r="AA2202" s="48">
        <f t="shared" si="496"/>
        <v>3557.9112</v>
      </c>
      <c r="AB2202" s="42">
        <f t="shared" si="497"/>
        <v>359349.03119999997</v>
      </c>
    </row>
    <row r="2203" spans="1:28" x14ac:dyDescent="0.25">
      <c r="A2203" s="41">
        <v>45449</v>
      </c>
      <c r="B2203" s="44" t="str">
        <f t="shared" si="501"/>
        <v>Jun</v>
      </c>
      <c r="C2203" s="16" t="s">
        <v>113</v>
      </c>
      <c r="D2203" s="16"/>
      <c r="E2203" s="16" t="s">
        <v>111</v>
      </c>
      <c r="F2203" s="16" t="s">
        <v>216</v>
      </c>
      <c r="G2203" s="20" t="str">
        <f>IFERROR(VLOOKUP(F2203,Sheet2!A:F,2,0),"")</f>
        <v>Jugni Saunfi</v>
      </c>
      <c r="H2203" s="44">
        <f>IFERROR(VLOOKUP(F2203,Sheet2!A:G,7,0),"")</f>
        <v>50</v>
      </c>
      <c r="I2203" s="56">
        <f t="shared" si="502"/>
        <v>1125</v>
      </c>
      <c r="J2203" s="17">
        <v>115</v>
      </c>
      <c r="K2203" s="21">
        <v>250</v>
      </c>
      <c r="L2203" s="21">
        <v>0</v>
      </c>
      <c r="M2203" s="21">
        <v>0</v>
      </c>
      <c r="N2203" s="19">
        <f t="shared" si="498"/>
        <v>250</v>
      </c>
      <c r="O2203" s="20">
        <v>1</v>
      </c>
      <c r="P2203" s="20">
        <f>IFERROR(VLOOKUP(F2203,Sheet2!$A:$F,4,0),"")</f>
        <v>919.43</v>
      </c>
      <c r="Q2203" s="20">
        <f>IFERROR(VLOOKUP(F2203,Sheet2!$A:$F,5,0),"")</f>
        <v>948.3</v>
      </c>
      <c r="R2203" s="20">
        <f>IFERROR(VLOOKUP(F2203,Sheet2!$A:$F,6,0),"")</f>
        <v>1030.25</v>
      </c>
      <c r="S2203" s="48">
        <f t="shared" si="488"/>
        <v>229857.5</v>
      </c>
      <c r="T2203" s="48">
        <f t="shared" si="489"/>
        <v>0</v>
      </c>
      <c r="U2203" s="48">
        <f t="shared" si="490"/>
        <v>0</v>
      </c>
      <c r="V2203" s="48">
        <f t="shared" si="491"/>
        <v>229857.5</v>
      </c>
      <c r="W2203" s="48">
        <f t="shared" si="492"/>
        <v>120375</v>
      </c>
      <c r="X2203" s="48">
        <f t="shared" si="493"/>
        <v>1687.5</v>
      </c>
      <c r="Y2203" s="48">
        <f t="shared" si="494"/>
        <v>3519.2000000000003</v>
      </c>
      <c r="Z2203" s="48">
        <f t="shared" si="495"/>
        <v>351.92000000000007</v>
      </c>
      <c r="AA2203" s="48">
        <f t="shared" si="496"/>
        <v>3557.9112</v>
      </c>
      <c r="AB2203" s="42">
        <f t="shared" si="497"/>
        <v>359349.03119999997</v>
      </c>
    </row>
    <row r="2204" spans="1:28" x14ac:dyDescent="0.25">
      <c r="A2204" s="41">
        <v>45450</v>
      </c>
      <c r="B2204" s="44" t="str">
        <f t="shared" si="501"/>
        <v>Jun</v>
      </c>
      <c r="C2204" s="16" t="s">
        <v>44</v>
      </c>
      <c r="D2204" s="16"/>
      <c r="E2204" s="16" t="s">
        <v>79</v>
      </c>
      <c r="F2204" s="16" t="s">
        <v>223</v>
      </c>
      <c r="G2204" s="20" t="str">
        <f>IFERROR(VLOOKUP(F2204,Sheet2!A:F,2,0),"")</f>
        <v>Jalwa Mota Santra</v>
      </c>
      <c r="H2204" s="44">
        <f>IFERROR(VLOOKUP(F2204,Sheet2!A:G,7,0),"")</f>
        <v>50</v>
      </c>
      <c r="I2204" s="56">
        <f t="shared" si="487"/>
        <v>450</v>
      </c>
      <c r="J2204" s="17">
        <v>338</v>
      </c>
      <c r="K2204" s="21">
        <v>100</v>
      </c>
      <c r="L2204" s="21">
        <v>0</v>
      </c>
      <c r="M2204" s="21">
        <v>0</v>
      </c>
      <c r="N2204" s="19">
        <f t="shared" si="498"/>
        <v>100</v>
      </c>
      <c r="O2204" s="20">
        <v>1</v>
      </c>
      <c r="P2204" s="20">
        <f>IFERROR(VLOOKUP(F2204,Sheet2!$A:$F,4,0),"")</f>
        <v>919.43</v>
      </c>
      <c r="Q2204" s="20">
        <f>IFERROR(VLOOKUP(F2204,Sheet2!$A:$F,5,0),"")</f>
        <v>948.3</v>
      </c>
      <c r="R2204" s="20">
        <f>IFERROR(VLOOKUP(F2204,Sheet2!$A:$F,6,0),"")</f>
        <v>1030.25</v>
      </c>
      <c r="S2204" s="48">
        <f t="shared" si="488"/>
        <v>91943</v>
      </c>
      <c r="T2204" s="48">
        <f t="shared" si="489"/>
        <v>0</v>
      </c>
      <c r="U2204" s="48">
        <f t="shared" si="490"/>
        <v>0</v>
      </c>
      <c r="V2204" s="48">
        <f t="shared" si="491"/>
        <v>91943</v>
      </c>
      <c r="W2204" s="48">
        <f t="shared" si="492"/>
        <v>48150</v>
      </c>
      <c r="X2204" s="48">
        <f t="shared" si="493"/>
        <v>675</v>
      </c>
      <c r="Y2204" s="48">
        <f t="shared" si="494"/>
        <v>1407.68</v>
      </c>
      <c r="Z2204" s="48">
        <f t="shared" si="495"/>
        <v>140.768</v>
      </c>
      <c r="AA2204" s="48">
        <f t="shared" si="496"/>
        <v>1423.1644800000001</v>
      </c>
      <c r="AB2204" s="42">
        <f t="shared" si="497"/>
        <v>143739.61248000001</v>
      </c>
    </row>
    <row r="2205" spans="1:28" x14ac:dyDescent="0.25">
      <c r="A2205" s="41">
        <v>45450</v>
      </c>
      <c r="B2205" s="44" t="str">
        <f t="shared" si="501"/>
        <v>Jun</v>
      </c>
      <c r="C2205" s="16" t="s">
        <v>44</v>
      </c>
      <c r="D2205" s="16"/>
      <c r="E2205" s="16" t="s">
        <v>79</v>
      </c>
      <c r="F2205" s="16" t="s">
        <v>216</v>
      </c>
      <c r="G2205" s="20" t="str">
        <f>IFERROR(VLOOKUP(F2205,Sheet2!A:F,2,0),"")</f>
        <v>Jugni Saunfi</v>
      </c>
      <c r="H2205" s="44">
        <f>IFERROR(VLOOKUP(F2205,Sheet2!A:G,7,0),"")</f>
        <v>50</v>
      </c>
      <c r="I2205" s="56">
        <f t="shared" si="487"/>
        <v>900</v>
      </c>
      <c r="J2205" s="17">
        <v>338</v>
      </c>
      <c r="K2205" s="21">
        <v>0</v>
      </c>
      <c r="L2205" s="21">
        <v>200</v>
      </c>
      <c r="M2205" s="21">
        <v>0</v>
      </c>
      <c r="N2205" s="19">
        <f t="shared" si="498"/>
        <v>200</v>
      </c>
      <c r="O2205" s="20">
        <v>1</v>
      </c>
      <c r="P2205" s="20">
        <f>IFERROR(VLOOKUP(F2205,Sheet2!$A:$F,4,0),"")</f>
        <v>919.43</v>
      </c>
      <c r="Q2205" s="20">
        <f>IFERROR(VLOOKUP(F2205,Sheet2!$A:$F,5,0),"")</f>
        <v>948.3</v>
      </c>
      <c r="R2205" s="20">
        <f>IFERROR(VLOOKUP(F2205,Sheet2!$A:$F,6,0),"")</f>
        <v>1030.25</v>
      </c>
      <c r="S2205" s="48">
        <f t="shared" si="488"/>
        <v>0</v>
      </c>
      <c r="T2205" s="48">
        <f t="shared" si="489"/>
        <v>189660</v>
      </c>
      <c r="U2205" s="48">
        <f t="shared" si="490"/>
        <v>0</v>
      </c>
      <c r="V2205" s="48">
        <f t="shared" si="491"/>
        <v>189660</v>
      </c>
      <c r="W2205" s="48">
        <f t="shared" si="492"/>
        <v>96300</v>
      </c>
      <c r="X2205" s="48">
        <f t="shared" si="493"/>
        <v>1350</v>
      </c>
      <c r="Y2205" s="48">
        <f t="shared" si="494"/>
        <v>2873.1</v>
      </c>
      <c r="Z2205" s="48">
        <f t="shared" si="495"/>
        <v>287.31</v>
      </c>
      <c r="AA2205" s="48">
        <f t="shared" si="496"/>
        <v>2904.7040999999999</v>
      </c>
      <c r="AB2205" s="42">
        <f t="shared" si="497"/>
        <v>293375.11409999995</v>
      </c>
    </row>
    <row r="2206" spans="1:28" x14ac:dyDescent="0.25">
      <c r="A2206" s="41">
        <v>45450</v>
      </c>
      <c r="B2206" s="44" t="str">
        <f t="shared" si="501"/>
        <v>Jun</v>
      </c>
      <c r="C2206" s="16" t="s">
        <v>44</v>
      </c>
      <c r="D2206" s="16"/>
      <c r="E2206" s="16" t="s">
        <v>84</v>
      </c>
      <c r="F2206" s="16" t="s">
        <v>216</v>
      </c>
      <c r="G2206" s="20" t="str">
        <f>IFERROR(VLOOKUP(F2206,Sheet2!A:F,2,0),"")</f>
        <v>Jugni Saunfi</v>
      </c>
      <c r="H2206" s="44">
        <f>IFERROR(VLOOKUP(F2206,Sheet2!A:G,7,0),"")</f>
        <v>50</v>
      </c>
      <c r="I2206" s="56">
        <f t="shared" si="487"/>
        <v>1800</v>
      </c>
      <c r="J2206" s="17">
        <v>339</v>
      </c>
      <c r="K2206" s="21">
        <v>0</v>
      </c>
      <c r="L2206" s="21">
        <v>0</v>
      </c>
      <c r="M2206" s="21">
        <v>400</v>
      </c>
      <c r="N2206" s="19">
        <f t="shared" si="498"/>
        <v>400</v>
      </c>
      <c r="O2206" s="20">
        <v>1</v>
      </c>
      <c r="P2206" s="20">
        <f>IFERROR(VLOOKUP(F2206,Sheet2!$A:$F,4,0),"")</f>
        <v>919.43</v>
      </c>
      <c r="Q2206" s="20">
        <f>IFERROR(VLOOKUP(F2206,Sheet2!$A:$F,5,0),"")</f>
        <v>948.3</v>
      </c>
      <c r="R2206" s="20">
        <f>IFERROR(VLOOKUP(F2206,Sheet2!$A:$F,6,0),"")</f>
        <v>1030.25</v>
      </c>
      <c r="S2206" s="48">
        <f t="shared" si="488"/>
        <v>0</v>
      </c>
      <c r="T2206" s="48">
        <f t="shared" si="489"/>
        <v>0</v>
      </c>
      <c r="U2206" s="48">
        <f t="shared" si="490"/>
        <v>412100</v>
      </c>
      <c r="V2206" s="48">
        <f t="shared" si="491"/>
        <v>412100</v>
      </c>
      <c r="W2206" s="48">
        <f t="shared" si="492"/>
        <v>192600</v>
      </c>
      <c r="X2206" s="48">
        <f t="shared" si="493"/>
        <v>2700</v>
      </c>
      <c r="Y2206" s="48">
        <f t="shared" si="494"/>
        <v>6074</v>
      </c>
      <c r="Z2206" s="48">
        <f t="shared" si="495"/>
        <v>607.4</v>
      </c>
      <c r="AA2206" s="48">
        <f t="shared" si="496"/>
        <v>6140.8140000000003</v>
      </c>
      <c r="AB2206" s="42">
        <f t="shared" si="497"/>
        <v>620222.21400000004</v>
      </c>
    </row>
    <row r="2207" spans="1:28" x14ac:dyDescent="0.25">
      <c r="A2207" s="41">
        <v>45450</v>
      </c>
      <c r="B2207" s="44" t="str">
        <f t="shared" si="501"/>
        <v>Jun</v>
      </c>
      <c r="C2207" s="16" t="s">
        <v>44</v>
      </c>
      <c r="D2207" s="16"/>
      <c r="E2207" s="16" t="s">
        <v>84</v>
      </c>
      <c r="F2207" s="16" t="s">
        <v>216</v>
      </c>
      <c r="G2207" s="20" t="str">
        <f>IFERROR(VLOOKUP(F2207,Sheet2!A:F,2,0),"")</f>
        <v>Jugni Saunfi</v>
      </c>
      <c r="H2207" s="44">
        <f>IFERROR(VLOOKUP(F2207,Sheet2!A:G,7,0),"")</f>
        <v>50</v>
      </c>
      <c r="I2207" s="56">
        <f t="shared" si="487"/>
        <v>2250</v>
      </c>
      <c r="J2207" s="17">
        <v>340</v>
      </c>
      <c r="K2207" s="21">
        <v>0</v>
      </c>
      <c r="L2207" s="21">
        <v>500</v>
      </c>
      <c r="M2207" s="21">
        <v>0</v>
      </c>
      <c r="N2207" s="19">
        <f t="shared" si="498"/>
        <v>500</v>
      </c>
      <c r="O2207" s="20">
        <v>1</v>
      </c>
      <c r="P2207" s="20">
        <f>IFERROR(VLOOKUP(F2207,Sheet2!$A:$F,4,0),"")</f>
        <v>919.43</v>
      </c>
      <c r="Q2207" s="20">
        <f>IFERROR(VLOOKUP(F2207,Sheet2!$A:$F,5,0),"")</f>
        <v>948.3</v>
      </c>
      <c r="R2207" s="20">
        <f>IFERROR(VLOOKUP(F2207,Sheet2!$A:$F,6,0),"")</f>
        <v>1030.25</v>
      </c>
      <c r="S2207" s="48">
        <f t="shared" si="488"/>
        <v>0</v>
      </c>
      <c r="T2207" s="48">
        <f t="shared" si="489"/>
        <v>474150</v>
      </c>
      <c r="U2207" s="48">
        <f t="shared" si="490"/>
        <v>0</v>
      </c>
      <c r="V2207" s="48">
        <f t="shared" si="491"/>
        <v>474150</v>
      </c>
      <c r="W2207" s="48">
        <f t="shared" si="492"/>
        <v>240750</v>
      </c>
      <c r="X2207" s="48">
        <f t="shared" si="493"/>
        <v>3375</v>
      </c>
      <c r="Y2207" s="48">
        <f t="shared" si="494"/>
        <v>7182.75</v>
      </c>
      <c r="Z2207" s="48">
        <f t="shared" si="495"/>
        <v>718.27500000000009</v>
      </c>
      <c r="AA2207" s="48">
        <f t="shared" si="496"/>
        <v>7261.7602500000003</v>
      </c>
      <c r="AB2207" s="42">
        <f t="shared" si="497"/>
        <v>733437.78525000007</v>
      </c>
    </row>
    <row r="2208" spans="1:28" x14ac:dyDescent="0.25">
      <c r="A2208" s="41">
        <v>45450</v>
      </c>
      <c r="B2208" s="44" t="str">
        <f t="shared" si="501"/>
        <v>Jun</v>
      </c>
      <c r="C2208" s="16" t="s">
        <v>44</v>
      </c>
      <c r="D2208" s="16"/>
      <c r="E2208" s="16" t="s">
        <v>84</v>
      </c>
      <c r="F2208" s="16" t="s">
        <v>216</v>
      </c>
      <c r="G2208" s="20" t="str">
        <f>IFERROR(VLOOKUP(F2208,Sheet2!A:F,2,0),"")</f>
        <v>Jugni Saunfi</v>
      </c>
      <c r="H2208" s="44">
        <f>IFERROR(VLOOKUP(F2208,Sheet2!A:G,7,0),"")</f>
        <v>50</v>
      </c>
      <c r="I2208" s="56">
        <f t="shared" si="487"/>
        <v>2250</v>
      </c>
      <c r="J2208" s="17">
        <v>341</v>
      </c>
      <c r="K2208" s="21">
        <v>500</v>
      </c>
      <c r="L2208" s="21">
        <v>0</v>
      </c>
      <c r="M2208" s="21">
        <v>0</v>
      </c>
      <c r="N2208" s="19">
        <f t="shared" si="498"/>
        <v>500</v>
      </c>
      <c r="O2208" s="20">
        <v>1</v>
      </c>
      <c r="P2208" s="20">
        <f>IFERROR(VLOOKUP(F2208,Sheet2!$A:$F,4,0),"")</f>
        <v>919.43</v>
      </c>
      <c r="Q2208" s="20">
        <f>IFERROR(VLOOKUP(F2208,Sheet2!$A:$F,5,0),"")</f>
        <v>948.3</v>
      </c>
      <c r="R2208" s="20">
        <f>IFERROR(VLOOKUP(F2208,Sheet2!$A:$F,6,0),"")</f>
        <v>1030.25</v>
      </c>
      <c r="S2208" s="48">
        <f t="shared" si="488"/>
        <v>459715</v>
      </c>
      <c r="T2208" s="48">
        <f t="shared" si="489"/>
        <v>0</v>
      </c>
      <c r="U2208" s="48">
        <f t="shared" si="490"/>
        <v>0</v>
      </c>
      <c r="V2208" s="48">
        <f t="shared" si="491"/>
        <v>459715</v>
      </c>
      <c r="W2208" s="48">
        <f t="shared" si="492"/>
        <v>240750</v>
      </c>
      <c r="X2208" s="48">
        <f t="shared" si="493"/>
        <v>3375</v>
      </c>
      <c r="Y2208" s="48">
        <f t="shared" si="494"/>
        <v>7038.4000000000005</v>
      </c>
      <c r="Z2208" s="48">
        <f t="shared" si="495"/>
        <v>703.84000000000015</v>
      </c>
      <c r="AA2208" s="48">
        <f t="shared" si="496"/>
        <v>7115.8224</v>
      </c>
      <c r="AB2208" s="42">
        <f t="shared" si="497"/>
        <v>718698.06239999994</v>
      </c>
    </row>
    <row r="2209" spans="1:28" x14ac:dyDescent="0.25">
      <c r="A2209" s="41">
        <v>45450</v>
      </c>
      <c r="B2209" s="44" t="str">
        <f t="shared" si="501"/>
        <v>Jun</v>
      </c>
      <c r="C2209" s="16" t="s">
        <v>44</v>
      </c>
      <c r="D2209" s="16"/>
      <c r="E2209" s="16" t="s">
        <v>84</v>
      </c>
      <c r="F2209" s="16" t="s">
        <v>223</v>
      </c>
      <c r="G2209" s="20" t="str">
        <f>IFERROR(VLOOKUP(F2209,Sheet2!A:F,2,0),"")</f>
        <v>Jalwa Mota Santra</v>
      </c>
      <c r="H2209" s="44">
        <f>IFERROR(VLOOKUP(F2209,Sheet2!A:G,7,0),"")</f>
        <v>50</v>
      </c>
      <c r="I2209" s="56">
        <f t="shared" si="487"/>
        <v>450</v>
      </c>
      <c r="J2209" s="17">
        <v>342</v>
      </c>
      <c r="K2209" s="21">
        <v>0</v>
      </c>
      <c r="L2209" s="21">
        <v>50</v>
      </c>
      <c r="M2209" s="21">
        <v>50</v>
      </c>
      <c r="N2209" s="19">
        <f t="shared" si="498"/>
        <v>100</v>
      </c>
      <c r="O2209" s="20">
        <v>1</v>
      </c>
      <c r="P2209" s="20">
        <f>IFERROR(VLOOKUP(F2209,Sheet2!$A:$F,4,0),"")</f>
        <v>919.43</v>
      </c>
      <c r="Q2209" s="20">
        <f>IFERROR(VLOOKUP(F2209,Sheet2!$A:$F,5,0),"")</f>
        <v>948.3</v>
      </c>
      <c r="R2209" s="20">
        <f>IFERROR(VLOOKUP(F2209,Sheet2!$A:$F,6,0),"")</f>
        <v>1030.25</v>
      </c>
      <c r="S2209" s="48">
        <f t="shared" si="488"/>
        <v>0</v>
      </c>
      <c r="T2209" s="48">
        <f t="shared" si="489"/>
        <v>47415</v>
      </c>
      <c r="U2209" s="48">
        <f t="shared" si="490"/>
        <v>51512.5</v>
      </c>
      <c r="V2209" s="48">
        <f t="shared" si="491"/>
        <v>98927.5</v>
      </c>
      <c r="W2209" s="48">
        <f t="shared" si="492"/>
        <v>48150</v>
      </c>
      <c r="X2209" s="48">
        <f t="shared" si="493"/>
        <v>675</v>
      </c>
      <c r="Y2209" s="48">
        <f t="shared" si="494"/>
        <v>1477.5250000000001</v>
      </c>
      <c r="Z2209" s="48">
        <f t="shared" si="495"/>
        <v>147.75250000000003</v>
      </c>
      <c r="AA2209" s="48">
        <f t="shared" si="496"/>
        <v>1493.777775</v>
      </c>
      <c r="AB2209" s="42">
        <f t="shared" si="497"/>
        <v>150871.55527499999</v>
      </c>
    </row>
    <row r="2210" spans="1:28" x14ac:dyDescent="0.25">
      <c r="A2210" s="41">
        <v>45450</v>
      </c>
      <c r="B2210" s="44" t="str">
        <f t="shared" si="501"/>
        <v>Jun</v>
      </c>
      <c r="C2210" s="16" t="s">
        <v>44</v>
      </c>
      <c r="D2210" s="16"/>
      <c r="E2210" s="16" t="s">
        <v>79</v>
      </c>
      <c r="F2210" s="16" t="s">
        <v>223</v>
      </c>
      <c r="G2210" s="20" t="str">
        <f>IFERROR(VLOOKUP(F2210,Sheet2!A:F,2,0),"")</f>
        <v>Jalwa Mota Santra</v>
      </c>
      <c r="H2210" s="44">
        <f>IFERROR(VLOOKUP(F2210,Sheet2!A:G,7,0),"")</f>
        <v>50</v>
      </c>
      <c r="I2210" s="56">
        <f t="shared" si="487"/>
        <v>1350</v>
      </c>
      <c r="J2210" s="17">
        <v>343</v>
      </c>
      <c r="K2210" s="21">
        <v>100</v>
      </c>
      <c r="L2210" s="21">
        <v>100</v>
      </c>
      <c r="M2210" s="21">
        <v>100</v>
      </c>
      <c r="N2210" s="19">
        <f t="shared" si="498"/>
        <v>300</v>
      </c>
      <c r="O2210" s="20">
        <v>1</v>
      </c>
      <c r="P2210" s="20">
        <f>IFERROR(VLOOKUP(F2210,Sheet2!$A:$F,4,0),"")</f>
        <v>919.43</v>
      </c>
      <c r="Q2210" s="20">
        <f>IFERROR(VLOOKUP(F2210,Sheet2!$A:$F,5,0),"")</f>
        <v>948.3</v>
      </c>
      <c r="R2210" s="20">
        <f>IFERROR(VLOOKUP(F2210,Sheet2!$A:$F,6,0),"")</f>
        <v>1030.25</v>
      </c>
      <c r="S2210" s="48">
        <f t="shared" si="488"/>
        <v>91943</v>
      </c>
      <c r="T2210" s="48">
        <f t="shared" si="489"/>
        <v>94830</v>
      </c>
      <c r="U2210" s="48">
        <f t="shared" si="490"/>
        <v>103025</v>
      </c>
      <c r="V2210" s="48">
        <f t="shared" si="491"/>
        <v>289798</v>
      </c>
      <c r="W2210" s="48">
        <f t="shared" si="492"/>
        <v>144450</v>
      </c>
      <c r="X2210" s="48">
        <f t="shared" si="493"/>
        <v>2025</v>
      </c>
      <c r="Y2210" s="48">
        <f t="shared" si="494"/>
        <v>4362.7300000000005</v>
      </c>
      <c r="Z2210" s="48">
        <f t="shared" si="495"/>
        <v>436.27300000000008</v>
      </c>
      <c r="AA2210" s="48">
        <f t="shared" si="496"/>
        <v>4410.7200299999995</v>
      </c>
      <c r="AB2210" s="42">
        <f t="shared" si="497"/>
        <v>445482.72302999999</v>
      </c>
    </row>
    <row r="2211" spans="1:28" x14ac:dyDescent="0.25">
      <c r="A2211" s="41">
        <v>45450</v>
      </c>
      <c r="B2211" s="44" t="str">
        <f t="shared" si="501"/>
        <v>Jun</v>
      </c>
      <c r="C2211" s="16" t="s">
        <v>3</v>
      </c>
      <c r="D2211" s="16"/>
      <c r="E2211" s="16" t="s">
        <v>62</v>
      </c>
      <c r="F2211" s="16" t="s">
        <v>216</v>
      </c>
      <c r="G2211" s="20" t="str">
        <f>IFERROR(VLOOKUP(F2211,Sheet2!A:F,2,0),"")</f>
        <v>Jugni Saunfi</v>
      </c>
      <c r="H2211" s="44">
        <f>IFERROR(VLOOKUP(F2211,Sheet2!A:G,7,0),"")</f>
        <v>50</v>
      </c>
      <c r="I2211" s="56">
        <f t="shared" si="487"/>
        <v>3105</v>
      </c>
      <c r="J2211" s="17">
        <v>455</v>
      </c>
      <c r="K2211" s="21">
        <v>600</v>
      </c>
      <c r="L2211" s="21">
        <v>90</v>
      </c>
      <c r="M2211" s="21">
        <v>0</v>
      </c>
      <c r="N2211" s="19">
        <f t="shared" si="498"/>
        <v>690</v>
      </c>
      <c r="O2211" s="20">
        <v>1</v>
      </c>
      <c r="P2211" s="20">
        <f>IFERROR(VLOOKUP(F2211,Sheet2!$A:$F,4,0),"")</f>
        <v>919.43</v>
      </c>
      <c r="Q2211" s="20">
        <f>IFERROR(VLOOKUP(F2211,Sheet2!$A:$F,5,0),"")</f>
        <v>948.3</v>
      </c>
      <c r="R2211" s="20">
        <f>IFERROR(VLOOKUP(F2211,Sheet2!$A:$F,6,0),"")</f>
        <v>1030.25</v>
      </c>
      <c r="S2211" s="48">
        <f t="shared" si="488"/>
        <v>551658</v>
      </c>
      <c r="T2211" s="48">
        <f t="shared" si="489"/>
        <v>85347</v>
      </c>
      <c r="U2211" s="48">
        <f t="shared" si="490"/>
        <v>0</v>
      </c>
      <c r="V2211" s="48">
        <f t="shared" si="491"/>
        <v>637005</v>
      </c>
      <c r="W2211" s="48">
        <f t="shared" si="492"/>
        <v>332235</v>
      </c>
      <c r="X2211" s="48">
        <f t="shared" si="493"/>
        <v>4657.5</v>
      </c>
      <c r="Y2211" s="48">
        <f t="shared" si="494"/>
        <v>9738.9750000000004</v>
      </c>
      <c r="Z2211" s="48">
        <f t="shared" si="495"/>
        <v>973.89750000000004</v>
      </c>
      <c r="AA2211" s="48">
        <f t="shared" si="496"/>
        <v>9846.103724999999</v>
      </c>
      <c r="AB2211" s="42">
        <f t="shared" si="497"/>
        <v>994456.47622499999</v>
      </c>
    </row>
    <row r="2212" spans="1:28" x14ac:dyDescent="0.25">
      <c r="A2212" s="41">
        <v>45450</v>
      </c>
      <c r="B2212" s="44" t="str">
        <f t="shared" ref="B2212:B2215" si="503">TEXT(A2212,"MMM")</f>
        <v>Jun</v>
      </c>
      <c r="C2212" s="16" t="s">
        <v>3</v>
      </c>
      <c r="D2212" s="16"/>
      <c r="E2212" s="16" t="s">
        <v>71</v>
      </c>
      <c r="F2212" s="16" t="s">
        <v>220</v>
      </c>
      <c r="G2212" s="20" t="str">
        <f>IFERROR(VLOOKUP(F2212,Sheet2!A:F,2,0),"")</f>
        <v>Dollar Cinnamon</v>
      </c>
      <c r="H2212" s="44">
        <f>IFERROR(VLOOKUP(F2212,Sheet2!A:G,7,0),"")</f>
        <v>50</v>
      </c>
      <c r="I2212" s="56">
        <f t="shared" si="487"/>
        <v>220.5</v>
      </c>
      <c r="J2212" s="17">
        <v>456</v>
      </c>
      <c r="K2212" s="21">
        <v>49</v>
      </c>
      <c r="L2212" s="21">
        <v>0</v>
      </c>
      <c r="M2212" s="21">
        <v>0</v>
      </c>
      <c r="N2212" s="19">
        <f t="shared" si="498"/>
        <v>49</v>
      </c>
      <c r="O2212" s="20">
        <v>1</v>
      </c>
      <c r="P2212" s="20">
        <f>IFERROR(VLOOKUP(F2212,Sheet2!$A:$F,4,0),"")</f>
        <v>919.43</v>
      </c>
      <c r="Q2212" s="20">
        <f>IFERROR(VLOOKUP(F2212,Sheet2!$A:$F,5,0),"")</f>
        <v>948.3</v>
      </c>
      <c r="R2212" s="20">
        <f>IFERROR(VLOOKUP(F2212,Sheet2!$A:$F,6,0),"")</f>
        <v>1030.25</v>
      </c>
      <c r="S2212" s="48">
        <f t="shared" si="488"/>
        <v>45052.07</v>
      </c>
      <c r="T2212" s="48">
        <f t="shared" si="489"/>
        <v>0</v>
      </c>
      <c r="U2212" s="48">
        <f t="shared" si="490"/>
        <v>0</v>
      </c>
      <c r="V2212" s="48">
        <f t="shared" si="491"/>
        <v>45052.07</v>
      </c>
      <c r="W2212" s="48">
        <f t="shared" si="492"/>
        <v>23593.5</v>
      </c>
      <c r="X2212" s="48">
        <f t="shared" si="493"/>
        <v>330.75</v>
      </c>
      <c r="Y2212" s="48">
        <f t="shared" si="494"/>
        <v>689.7632000000001</v>
      </c>
      <c r="Z2212" s="48">
        <f t="shared" si="495"/>
        <v>68.976320000000015</v>
      </c>
      <c r="AA2212" s="48">
        <f t="shared" si="496"/>
        <v>697.35059520000016</v>
      </c>
      <c r="AB2212" s="42">
        <f t="shared" si="497"/>
        <v>70432.410115200008</v>
      </c>
    </row>
    <row r="2213" spans="1:28" x14ac:dyDescent="0.25">
      <c r="A2213" s="41">
        <v>45450</v>
      </c>
      <c r="B2213" s="44" t="str">
        <f t="shared" si="503"/>
        <v>Jun</v>
      </c>
      <c r="C2213" s="16" t="s">
        <v>3</v>
      </c>
      <c r="D2213" s="16"/>
      <c r="E2213" s="16" t="s">
        <v>71</v>
      </c>
      <c r="F2213" s="16" t="s">
        <v>217</v>
      </c>
      <c r="G2213" s="20" t="str">
        <f>IFERROR(VLOOKUP(F2213,Sheet2!A:F,2,0),"")</f>
        <v>Dollar Rum</v>
      </c>
      <c r="H2213" s="44">
        <f>IFERROR(VLOOKUP(F2213,Sheet2!A:G,7,0),"")</f>
        <v>65</v>
      </c>
      <c r="I2213" s="56">
        <f t="shared" si="487"/>
        <v>1579.5</v>
      </c>
      <c r="J2213" s="17">
        <v>456</v>
      </c>
      <c r="K2213" s="21">
        <v>0</v>
      </c>
      <c r="L2213" s="21">
        <v>200</v>
      </c>
      <c r="M2213" s="21">
        <v>70</v>
      </c>
      <c r="N2213" s="19">
        <f t="shared" si="498"/>
        <v>270</v>
      </c>
      <c r="O2213" s="20">
        <v>1</v>
      </c>
      <c r="P2213" s="20">
        <f>IFERROR(VLOOKUP(F2213,Sheet2!$A:$F,4,0),"")</f>
        <v>1161.27</v>
      </c>
      <c r="Q2213" s="20">
        <f>IFERROR(VLOOKUP(F2213,Sheet2!$A:$F,5,0),"")</f>
        <v>1190.1300000000001</v>
      </c>
      <c r="R2213" s="20">
        <f>IFERROR(VLOOKUP(F2213,Sheet2!$A:$F,6,0),"")</f>
        <v>1272.08</v>
      </c>
      <c r="S2213" s="48">
        <f t="shared" si="488"/>
        <v>0</v>
      </c>
      <c r="T2213" s="48">
        <f t="shared" si="489"/>
        <v>238026.00000000003</v>
      </c>
      <c r="U2213" s="48">
        <f t="shared" si="490"/>
        <v>89045.599999999991</v>
      </c>
      <c r="V2213" s="48">
        <f t="shared" si="491"/>
        <v>327071.60000000003</v>
      </c>
      <c r="W2213" s="48">
        <f t="shared" si="492"/>
        <v>169006.5</v>
      </c>
      <c r="X2213" s="48">
        <f t="shared" si="493"/>
        <v>2369.25</v>
      </c>
      <c r="Y2213" s="48">
        <f t="shared" si="494"/>
        <v>4984.4735000000001</v>
      </c>
      <c r="Z2213" s="48">
        <f t="shared" si="495"/>
        <v>498.44735000000003</v>
      </c>
      <c r="AA2213" s="48">
        <f t="shared" si="496"/>
        <v>5039.3027085000003</v>
      </c>
      <c r="AB2213" s="42">
        <f t="shared" si="497"/>
        <v>508969.57355850004</v>
      </c>
    </row>
    <row r="2214" spans="1:28" x14ac:dyDescent="0.25">
      <c r="A2214" s="41">
        <v>45450</v>
      </c>
      <c r="B2214" s="44" t="str">
        <f t="shared" si="503"/>
        <v>Jun</v>
      </c>
      <c r="C2214" s="16" t="s">
        <v>3</v>
      </c>
      <c r="D2214" s="16"/>
      <c r="E2214" s="16" t="s">
        <v>41</v>
      </c>
      <c r="F2214" s="16" t="s">
        <v>217</v>
      </c>
      <c r="G2214" s="20" t="str">
        <f>IFERROR(VLOOKUP(F2214,Sheet2!A:F,2,0),"")</f>
        <v>Dollar Rum</v>
      </c>
      <c r="H2214" s="44">
        <f>IFERROR(VLOOKUP(F2214,Sheet2!A:G,7,0),"")</f>
        <v>65</v>
      </c>
      <c r="I2214" s="56">
        <f t="shared" si="487"/>
        <v>1755</v>
      </c>
      <c r="J2214" s="17">
        <v>457</v>
      </c>
      <c r="K2214" s="21">
        <v>250</v>
      </c>
      <c r="L2214" s="21">
        <v>0</v>
      </c>
      <c r="M2214" s="21">
        <v>50</v>
      </c>
      <c r="N2214" s="19">
        <f t="shared" si="498"/>
        <v>300</v>
      </c>
      <c r="O2214" s="20">
        <v>1</v>
      </c>
      <c r="P2214" s="20">
        <f>IFERROR(VLOOKUP(F2214,Sheet2!$A:$F,4,0),"")</f>
        <v>1161.27</v>
      </c>
      <c r="Q2214" s="20">
        <f>IFERROR(VLOOKUP(F2214,Sheet2!$A:$F,5,0),"")</f>
        <v>1190.1300000000001</v>
      </c>
      <c r="R2214" s="20">
        <f>IFERROR(VLOOKUP(F2214,Sheet2!$A:$F,6,0),"")</f>
        <v>1272.08</v>
      </c>
      <c r="S2214" s="48">
        <f t="shared" si="488"/>
        <v>290317.5</v>
      </c>
      <c r="T2214" s="48">
        <f t="shared" si="489"/>
        <v>0</v>
      </c>
      <c r="U2214" s="48">
        <f t="shared" si="490"/>
        <v>63604</v>
      </c>
      <c r="V2214" s="48">
        <f t="shared" si="491"/>
        <v>353921.5</v>
      </c>
      <c r="W2214" s="48">
        <f t="shared" si="492"/>
        <v>187785</v>
      </c>
      <c r="X2214" s="48">
        <f t="shared" si="493"/>
        <v>2632.5</v>
      </c>
      <c r="Y2214" s="48">
        <f t="shared" si="494"/>
        <v>5443.39</v>
      </c>
      <c r="Z2214" s="48">
        <f t="shared" si="495"/>
        <v>544.33900000000006</v>
      </c>
      <c r="AA2214" s="48">
        <f t="shared" si="496"/>
        <v>5503.2672900000007</v>
      </c>
      <c r="AB2214" s="42">
        <f t="shared" si="497"/>
        <v>555829.99629000004</v>
      </c>
    </row>
    <row r="2215" spans="1:28" x14ac:dyDescent="0.25">
      <c r="A2215" s="41">
        <v>45450</v>
      </c>
      <c r="B2215" s="44" t="str">
        <f t="shared" si="503"/>
        <v>Jun</v>
      </c>
      <c r="C2215" s="16" t="s">
        <v>3</v>
      </c>
      <c r="D2215" s="16"/>
      <c r="E2215" s="16" t="s">
        <v>41</v>
      </c>
      <c r="F2215" s="16" t="s">
        <v>217</v>
      </c>
      <c r="G2215" s="20" t="str">
        <f>IFERROR(VLOOKUP(F2215,Sheet2!A:F,2,0),"")</f>
        <v>Dollar Rum</v>
      </c>
      <c r="H2215" s="44">
        <f>IFERROR(VLOOKUP(F2215,Sheet2!A:G,7,0),"")</f>
        <v>65</v>
      </c>
      <c r="I2215" s="56">
        <f t="shared" ref="I2215" si="504">IF(H2215=50,N2215*4.5)+IF(H2215=65,N2215*5.85)</f>
        <v>1755</v>
      </c>
      <c r="J2215" s="17">
        <v>458</v>
      </c>
      <c r="K2215" s="21">
        <v>250</v>
      </c>
      <c r="L2215" s="21">
        <v>50</v>
      </c>
      <c r="M2215" s="21">
        <v>0</v>
      </c>
      <c r="N2215" s="19">
        <f t="shared" si="498"/>
        <v>300</v>
      </c>
      <c r="O2215" s="20">
        <v>1</v>
      </c>
      <c r="P2215" s="20">
        <f>IFERROR(VLOOKUP(F2215,Sheet2!$A:$F,4,0),"")</f>
        <v>1161.27</v>
      </c>
      <c r="Q2215" s="20">
        <f>IFERROR(VLOOKUP(F2215,Sheet2!$A:$F,5,0),"")</f>
        <v>1190.1300000000001</v>
      </c>
      <c r="R2215" s="20">
        <f>IFERROR(VLOOKUP(F2215,Sheet2!$A:$F,6,0),"")</f>
        <v>1272.08</v>
      </c>
      <c r="S2215" s="48">
        <f t="shared" si="488"/>
        <v>290317.5</v>
      </c>
      <c r="T2215" s="48">
        <f t="shared" si="489"/>
        <v>59506.500000000007</v>
      </c>
      <c r="U2215" s="48">
        <f t="shared" si="490"/>
        <v>0</v>
      </c>
      <c r="V2215" s="48">
        <f t="shared" si="491"/>
        <v>349824</v>
      </c>
      <c r="W2215" s="48">
        <f t="shared" si="492"/>
        <v>187785</v>
      </c>
      <c r="X2215" s="48">
        <f t="shared" si="493"/>
        <v>2632.5</v>
      </c>
      <c r="Y2215" s="48">
        <f t="shared" si="494"/>
        <v>5402.415</v>
      </c>
      <c r="Z2215" s="48">
        <f t="shared" si="495"/>
        <v>540.24149999999997</v>
      </c>
      <c r="AA2215" s="48">
        <f t="shared" si="496"/>
        <v>5461.8415650000006</v>
      </c>
      <c r="AB2215" s="42">
        <f t="shared" si="497"/>
        <v>551645.99806500005</v>
      </c>
    </row>
    <row r="2216" spans="1:28" x14ac:dyDescent="0.25">
      <c r="A2216" s="41">
        <v>45450</v>
      </c>
      <c r="B2216" s="44" t="str">
        <f t="shared" ref="B2216" si="505">TEXT(A2216,"MMM")</f>
        <v>Jun</v>
      </c>
      <c r="C2216" s="16" t="s">
        <v>3</v>
      </c>
      <c r="D2216" s="16"/>
      <c r="E2216" s="16" t="s">
        <v>76</v>
      </c>
      <c r="F2216" s="16" t="s">
        <v>216</v>
      </c>
      <c r="G2216" s="20" t="str">
        <f>IFERROR(VLOOKUP(F2216,Sheet2!A:F,2,0),"")</f>
        <v>Jugni Saunfi</v>
      </c>
      <c r="H2216" s="44">
        <f>IFERROR(VLOOKUP(F2216,Sheet2!A:G,7,0),"")</f>
        <v>50</v>
      </c>
      <c r="I2216" s="56">
        <f t="shared" si="487"/>
        <v>1350</v>
      </c>
      <c r="J2216" s="17">
        <v>459</v>
      </c>
      <c r="K2216" s="21">
        <v>175</v>
      </c>
      <c r="L2216" s="21">
        <v>75</v>
      </c>
      <c r="M2216" s="21">
        <v>50</v>
      </c>
      <c r="N2216" s="19">
        <f t="shared" si="498"/>
        <v>300</v>
      </c>
      <c r="O2216" s="20">
        <v>1</v>
      </c>
      <c r="P2216" s="20">
        <f>IFERROR(VLOOKUP(F2216,Sheet2!$A:$F,4,0),"")</f>
        <v>919.43</v>
      </c>
      <c r="Q2216" s="20">
        <f>IFERROR(VLOOKUP(F2216,Sheet2!$A:$F,5,0),"")</f>
        <v>948.3</v>
      </c>
      <c r="R2216" s="20">
        <f>IFERROR(VLOOKUP(F2216,Sheet2!$A:$F,6,0),"")</f>
        <v>1030.25</v>
      </c>
      <c r="S2216" s="48">
        <f t="shared" si="488"/>
        <v>160900.25</v>
      </c>
      <c r="T2216" s="48">
        <f t="shared" si="489"/>
        <v>71122.5</v>
      </c>
      <c r="U2216" s="48">
        <f t="shared" si="490"/>
        <v>51512.5</v>
      </c>
      <c r="V2216" s="48">
        <f t="shared" si="491"/>
        <v>283535.25</v>
      </c>
      <c r="W2216" s="48">
        <f t="shared" si="492"/>
        <v>144450</v>
      </c>
      <c r="X2216" s="48">
        <f t="shared" si="493"/>
        <v>2025</v>
      </c>
      <c r="Y2216" s="48">
        <f t="shared" si="494"/>
        <v>4300.1025</v>
      </c>
      <c r="Z2216" s="48">
        <f t="shared" si="495"/>
        <v>430.01025000000004</v>
      </c>
      <c r="AA2216" s="48">
        <f t="shared" si="496"/>
        <v>4347.4036274999999</v>
      </c>
      <c r="AB2216" s="42">
        <f t="shared" si="497"/>
        <v>439087.76637749997</v>
      </c>
    </row>
    <row r="2217" spans="1:28" x14ac:dyDescent="0.25">
      <c r="A2217" s="41">
        <v>45450</v>
      </c>
      <c r="B2217" s="44" t="str">
        <f t="shared" ref="B2217:B2222" si="506">TEXT(A2217,"MMM")</f>
        <v>Jun</v>
      </c>
      <c r="C2217" s="16" t="s">
        <v>3</v>
      </c>
      <c r="D2217" s="16"/>
      <c r="E2217" s="16" t="s">
        <v>61</v>
      </c>
      <c r="F2217" s="16" t="s">
        <v>221</v>
      </c>
      <c r="G2217" s="20" t="str">
        <f>IFERROR(VLOOKUP(F2217,Sheet2!A:F,2,0),"")</f>
        <v>Jugni Apple Vodka</v>
      </c>
      <c r="H2217" s="44">
        <f>IFERROR(VLOOKUP(F2217,Sheet2!A:G,7,0),"")</f>
        <v>50</v>
      </c>
      <c r="I2217" s="56">
        <f t="shared" si="487"/>
        <v>360</v>
      </c>
      <c r="J2217" s="17">
        <v>460</v>
      </c>
      <c r="K2217" s="21">
        <v>0</v>
      </c>
      <c r="L2217" s="21">
        <v>40</v>
      </c>
      <c r="M2217" s="21">
        <v>40</v>
      </c>
      <c r="N2217" s="19">
        <f t="shared" si="498"/>
        <v>80</v>
      </c>
      <c r="O2217" s="20">
        <v>1</v>
      </c>
      <c r="P2217" s="20">
        <f>IFERROR(VLOOKUP(F2217,Sheet2!$A:$F,4,0),"")</f>
        <v>919.43</v>
      </c>
      <c r="Q2217" s="20">
        <f>IFERROR(VLOOKUP(F2217,Sheet2!$A:$F,5,0),"")</f>
        <v>948.3</v>
      </c>
      <c r="R2217" s="20">
        <f>IFERROR(VLOOKUP(F2217,Sheet2!$A:$F,6,0),"")</f>
        <v>1030.25</v>
      </c>
      <c r="S2217" s="48">
        <f t="shared" si="488"/>
        <v>0</v>
      </c>
      <c r="T2217" s="48">
        <f t="shared" si="489"/>
        <v>37932</v>
      </c>
      <c r="U2217" s="48">
        <f t="shared" si="490"/>
        <v>41210</v>
      </c>
      <c r="V2217" s="48">
        <f t="shared" si="491"/>
        <v>79142</v>
      </c>
      <c r="W2217" s="48">
        <f t="shared" si="492"/>
        <v>38520</v>
      </c>
      <c r="X2217" s="48">
        <f t="shared" si="493"/>
        <v>540</v>
      </c>
      <c r="Y2217" s="48">
        <f t="shared" si="494"/>
        <v>1182.02</v>
      </c>
      <c r="Z2217" s="48">
        <f t="shared" si="495"/>
        <v>118.202</v>
      </c>
      <c r="AA2217" s="48">
        <f t="shared" si="496"/>
        <v>1195.0222200000001</v>
      </c>
      <c r="AB2217" s="42">
        <f t="shared" si="497"/>
        <v>120697.24422000001</v>
      </c>
    </row>
    <row r="2218" spans="1:28" x14ac:dyDescent="0.25">
      <c r="A2218" s="41">
        <v>45450</v>
      </c>
      <c r="B2218" s="44" t="str">
        <f t="shared" si="506"/>
        <v>Jun</v>
      </c>
      <c r="C2218" s="16" t="s">
        <v>3</v>
      </c>
      <c r="D2218" s="16"/>
      <c r="E2218" s="16" t="s">
        <v>120</v>
      </c>
      <c r="F2218" s="16" t="s">
        <v>217</v>
      </c>
      <c r="G2218" s="20" t="str">
        <f>IFERROR(VLOOKUP(F2218,Sheet2!A:F,2,0),"")</f>
        <v>Dollar Rum</v>
      </c>
      <c r="H2218" s="44">
        <f>IFERROR(VLOOKUP(F2218,Sheet2!A:G,7,0),"")</f>
        <v>65</v>
      </c>
      <c r="I2218" s="56">
        <f t="shared" si="487"/>
        <v>2047.4999999999998</v>
      </c>
      <c r="J2218" s="17">
        <v>461</v>
      </c>
      <c r="K2218" s="21">
        <v>300</v>
      </c>
      <c r="L2218" s="21">
        <v>25</v>
      </c>
      <c r="M2218" s="21">
        <v>25</v>
      </c>
      <c r="N2218" s="19">
        <f t="shared" si="498"/>
        <v>350</v>
      </c>
      <c r="O2218" s="20">
        <v>1</v>
      </c>
      <c r="P2218" s="20">
        <f>IFERROR(VLOOKUP(F2218,Sheet2!$A:$F,4,0),"")</f>
        <v>1161.27</v>
      </c>
      <c r="Q2218" s="20">
        <f>IFERROR(VLOOKUP(F2218,Sheet2!$A:$F,5,0),"")</f>
        <v>1190.1300000000001</v>
      </c>
      <c r="R2218" s="20">
        <f>IFERROR(VLOOKUP(F2218,Sheet2!$A:$F,6,0),"")</f>
        <v>1272.08</v>
      </c>
      <c r="S2218" s="48">
        <f t="shared" si="488"/>
        <v>348381</v>
      </c>
      <c r="T2218" s="48">
        <f t="shared" si="489"/>
        <v>29753.250000000004</v>
      </c>
      <c r="U2218" s="48">
        <f t="shared" si="490"/>
        <v>31802</v>
      </c>
      <c r="V2218" s="48">
        <f t="shared" si="491"/>
        <v>409936.25</v>
      </c>
      <c r="W2218" s="48">
        <f t="shared" si="492"/>
        <v>219082.49999999997</v>
      </c>
      <c r="X2218" s="48">
        <f t="shared" si="493"/>
        <v>3071.2499999999995</v>
      </c>
      <c r="Y2218" s="48">
        <f t="shared" si="494"/>
        <v>6320.9000000000005</v>
      </c>
      <c r="Z2218" s="48">
        <f t="shared" si="495"/>
        <v>632.09000000000015</v>
      </c>
      <c r="AA2218" s="48">
        <f t="shared" si="496"/>
        <v>6390.4299000000001</v>
      </c>
      <c r="AB2218" s="42">
        <f t="shared" si="497"/>
        <v>645433.41989999998</v>
      </c>
    </row>
    <row r="2219" spans="1:28" x14ac:dyDescent="0.25">
      <c r="A2219" s="41">
        <v>45450</v>
      </c>
      <c r="B2219" s="44" t="str">
        <f t="shared" si="506"/>
        <v>Jun</v>
      </c>
      <c r="C2219" s="16" t="s">
        <v>44</v>
      </c>
      <c r="D2219" s="16"/>
      <c r="E2219" s="16" t="s">
        <v>46</v>
      </c>
      <c r="F2219" s="16" t="s">
        <v>223</v>
      </c>
      <c r="G2219" s="20" t="str">
        <f>IFERROR(VLOOKUP(F2219,Sheet2!A:F,2,0),"")</f>
        <v>Jalwa Mota Santra</v>
      </c>
      <c r="H2219" s="44">
        <f>IFERROR(VLOOKUP(F2219,Sheet2!A:G,7,0),"")</f>
        <v>50</v>
      </c>
      <c r="I2219" s="56">
        <f t="shared" si="487"/>
        <v>1800</v>
      </c>
      <c r="J2219" s="17">
        <v>344</v>
      </c>
      <c r="K2219" s="21">
        <v>0</v>
      </c>
      <c r="L2219" s="21">
        <v>0</v>
      </c>
      <c r="M2219" s="21">
        <v>400</v>
      </c>
      <c r="N2219" s="19">
        <f t="shared" si="498"/>
        <v>400</v>
      </c>
      <c r="O2219" s="20">
        <v>1</v>
      </c>
      <c r="P2219" s="20">
        <f>IFERROR(VLOOKUP(F2219,Sheet2!$A:$F,4,0),"")</f>
        <v>919.43</v>
      </c>
      <c r="Q2219" s="20">
        <f>IFERROR(VLOOKUP(F2219,Sheet2!$A:$F,5,0),"")</f>
        <v>948.3</v>
      </c>
      <c r="R2219" s="20">
        <f>IFERROR(VLOOKUP(F2219,Sheet2!$A:$F,6,0),"")</f>
        <v>1030.25</v>
      </c>
      <c r="S2219" s="48">
        <f t="shared" si="488"/>
        <v>0</v>
      </c>
      <c r="T2219" s="48">
        <f t="shared" si="489"/>
        <v>0</v>
      </c>
      <c r="U2219" s="48">
        <f t="shared" si="490"/>
        <v>412100</v>
      </c>
      <c r="V2219" s="48">
        <f t="shared" si="491"/>
        <v>412100</v>
      </c>
      <c r="W2219" s="48">
        <f t="shared" si="492"/>
        <v>192600</v>
      </c>
      <c r="X2219" s="48">
        <f t="shared" si="493"/>
        <v>2700</v>
      </c>
      <c r="Y2219" s="48">
        <f t="shared" si="494"/>
        <v>6074</v>
      </c>
      <c r="Z2219" s="48">
        <f t="shared" si="495"/>
        <v>607.4</v>
      </c>
      <c r="AA2219" s="48">
        <f t="shared" si="496"/>
        <v>6140.8140000000003</v>
      </c>
      <c r="AB2219" s="42">
        <f t="shared" si="497"/>
        <v>620222.21400000004</v>
      </c>
    </row>
    <row r="2220" spans="1:28" x14ac:dyDescent="0.25">
      <c r="A2220" s="41">
        <v>45450</v>
      </c>
      <c r="B2220" s="44" t="str">
        <f t="shared" si="506"/>
        <v>Jun</v>
      </c>
      <c r="C2220" s="16" t="s">
        <v>44</v>
      </c>
      <c r="D2220" s="16"/>
      <c r="E2220" s="16" t="s">
        <v>46</v>
      </c>
      <c r="F2220" s="16" t="s">
        <v>223</v>
      </c>
      <c r="G2220" s="20" t="str">
        <f>IFERROR(VLOOKUP(F2220,Sheet2!A:F,2,0),"")</f>
        <v>Jalwa Mota Santra</v>
      </c>
      <c r="H2220" s="44">
        <f>IFERROR(VLOOKUP(F2220,Sheet2!A:G,7,0),"")</f>
        <v>50</v>
      </c>
      <c r="I2220" s="56">
        <f t="shared" si="487"/>
        <v>2250</v>
      </c>
      <c r="J2220" s="17">
        <v>345</v>
      </c>
      <c r="K2220" s="21">
        <v>0</v>
      </c>
      <c r="L2220" s="21">
        <v>500</v>
      </c>
      <c r="M2220" s="21">
        <v>0</v>
      </c>
      <c r="N2220" s="19">
        <f t="shared" si="498"/>
        <v>500</v>
      </c>
      <c r="O2220" s="20">
        <v>1</v>
      </c>
      <c r="P2220" s="20">
        <f>IFERROR(VLOOKUP(F2220,Sheet2!$A:$F,4,0),"")</f>
        <v>919.43</v>
      </c>
      <c r="Q2220" s="20">
        <f>IFERROR(VLOOKUP(F2220,Sheet2!$A:$F,5,0),"")</f>
        <v>948.3</v>
      </c>
      <c r="R2220" s="20">
        <f>IFERROR(VLOOKUP(F2220,Sheet2!$A:$F,6,0),"")</f>
        <v>1030.25</v>
      </c>
      <c r="S2220" s="48">
        <f t="shared" si="488"/>
        <v>0</v>
      </c>
      <c r="T2220" s="48">
        <f t="shared" si="489"/>
        <v>474150</v>
      </c>
      <c r="U2220" s="48">
        <f t="shared" si="490"/>
        <v>0</v>
      </c>
      <c r="V2220" s="48">
        <f t="shared" si="491"/>
        <v>474150</v>
      </c>
      <c r="W2220" s="48">
        <f t="shared" si="492"/>
        <v>240750</v>
      </c>
      <c r="X2220" s="48">
        <f t="shared" si="493"/>
        <v>3375</v>
      </c>
      <c r="Y2220" s="48">
        <f t="shared" si="494"/>
        <v>7182.75</v>
      </c>
      <c r="Z2220" s="48">
        <f t="shared" si="495"/>
        <v>718.27500000000009</v>
      </c>
      <c r="AA2220" s="48">
        <f t="shared" si="496"/>
        <v>7261.7602500000003</v>
      </c>
      <c r="AB2220" s="42">
        <f t="shared" si="497"/>
        <v>733437.78525000007</v>
      </c>
    </row>
    <row r="2221" spans="1:28" x14ac:dyDescent="0.25">
      <c r="A2221" s="41">
        <v>45450</v>
      </c>
      <c r="B2221" s="44" t="str">
        <f t="shared" si="506"/>
        <v>Jun</v>
      </c>
      <c r="C2221" s="16" t="s">
        <v>44</v>
      </c>
      <c r="D2221" s="16"/>
      <c r="E2221" s="16" t="s">
        <v>46</v>
      </c>
      <c r="F2221" s="16" t="s">
        <v>223</v>
      </c>
      <c r="G2221" s="20" t="str">
        <f>IFERROR(VLOOKUP(F2221,Sheet2!A:F,2,0),"")</f>
        <v>Jalwa Mota Santra</v>
      </c>
      <c r="H2221" s="44">
        <f>IFERROR(VLOOKUP(F2221,Sheet2!A:G,7,0),"")</f>
        <v>50</v>
      </c>
      <c r="I2221" s="56">
        <f t="shared" si="487"/>
        <v>2250</v>
      </c>
      <c r="J2221" s="17">
        <v>346</v>
      </c>
      <c r="K2221" s="21">
        <v>500</v>
      </c>
      <c r="L2221" s="21">
        <v>0</v>
      </c>
      <c r="M2221" s="21">
        <v>0</v>
      </c>
      <c r="N2221" s="19">
        <f t="shared" si="498"/>
        <v>500</v>
      </c>
      <c r="O2221" s="20">
        <v>1</v>
      </c>
      <c r="P2221" s="20">
        <f>IFERROR(VLOOKUP(F2221,Sheet2!$A:$F,4,0),"")</f>
        <v>919.43</v>
      </c>
      <c r="Q2221" s="20">
        <f>IFERROR(VLOOKUP(F2221,Sheet2!$A:$F,5,0),"")</f>
        <v>948.3</v>
      </c>
      <c r="R2221" s="20">
        <f>IFERROR(VLOOKUP(F2221,Sheet2!$A:$F,6,0),"")</f>
        <v>1030.25</v>
      </c>
      <c r="S2221" s="48">
        <f t="shared" si="488"/>
        <v>459715</v>
      </c>
      <c r="T2221" s="48">
        <f t="shared" si="489"/>
        <v>0</v>
      </c>
      <c r="U2221" s="48">
        <f t="shared" si="490"/>
        <v>0</v>
      </c>
      <c r="V2221" s="48">
        <f t="shared" si="491"/>
        <v>459715</v>
      </c>
      <c r="W2221" s="48">
        <f t="shared" si="492"/>
        <v>240750</v>
      </c>
      <c r="X2221" s="48">
        <f t="shared" si="493"/>
        <v>3375</v>
      </c>
      <c r="Y2221" s="48">
        <f t="shared" si="494"/>
        <v>7038.4000000000005</v>
      </c>
      <c r="Z2221" s="48">
        <f t="shared" si="495"/>
        <v>703.84000000000015</v>
      </c>
      <c r="AA2221" s="48">
        <f t="shared" si="496"/>
        <v>7115.8224</v>
      </c>
      <c r="AB2221" s="42">
        <f t="shared" si="497"/>
        <v>718698.06239999994</v>
      </c>
    </row>
    <row r="2222" spans="1:28" x14ac:dyDescent="0.25">
      <c r="A2222" s="41">
        <v>45450</v>
      </c>
      <c r="B2222" s="44" t="str">
        <f t="shared" si="506"/>
        <v>Jun</v>
      </c>
      <c r="C2222" s="16" t="s">
        <v>44</v>
      </c>
      <c r="D2222" s="16"/>
      <c r="E2222" s="16" t="s">
        <v>46</v>
      </c>
      <c r="F2222" s="16" t="s">
        <v>216</v>
      </c>
      <c r="G2222" s="20" t="str">
        <f>IFERROR(VLOOKUP(F2222,Sheet2!A:F,2,0),"")</f>
        <v>Jugni Saunfi</v>
      </c>
      <c r="H2222" s="44">
        <f>IFERROR(VLOOKUP(F2222,Sheet2!A:G,7,0),"")</f>
        <v>50</v>
      </c>
      <c r="I2222" s="56">
        <f t="shared" si="487"/>
        <v>1575</v>
      </c>
      <c r="J2222" s="17">
        <v>347</v>
      </c>
      <c r="K2222" s="21">
        <v>150</v>
      </c>
      <c r="L2222" s="21">
        <v>200</v>
      </c>
      <c r="M2222" s="21">
        <v>0</v>
      </c>
      <c r="N2222" s="19">
        <f t="shared" si="498"/>
        <v>350</v>
      </c>
      <c r="O2222" s="20">
        <v>1</v>
      </c>
      <c r="P2222" s="20">
        <f>IFERROR(VLOOKUP(F2222,Sheet2!$A:$F,4,0),"")</f>
        <v>919.43</v>
      </c>
      <c r="Q2222" s="20">
        <f>IFERROR(VLOOKUP(F2222,Sheet2!$A:$F,5,0),"")</f>
        <v>948.3</v>
      </c>
      <c r="R2222" s="20">
        <f>IFERROR(VLOOKUP(F2222,Sheet2!$A:$F,6,0),"")</f>
        <v>1030.25</v>
      </c>
      <c r="S2222" s="48">
        <f t="shared" si="488"/>
        <v>137914.5</v>
      </c>
      <c r="T2222" s="48">
        <f t="shared" si="489"/>
        <v>189660</v>
      </c>
      <c r="U2222" s="48">
        <f t="shared" si="490"/>
        <v>0</v>
      </c>
      <c r="V2222" s="48">
        <f t="shared" si="491"/>
        <v>327574.5</v>
      </c>
      <c r="W2222" s="48">
        <f t="shared" si="492"/>
        <v>168525</v>
      </c>
      <c r="X2222" s="48">
        <f t="shared" si="493"/>
        <v>2362.5</v>
      </c>
      <c r="Y2222" s="48">
        <f t="shared" si="494"/>
        <v>4984.62</v>
      </c>
      <c r="Z2222" s="48">
        <f t="shared" si="495"/>
        <v>498.46199999999999</v>
      </c>
      <c r="AA2222" s="48">
        <f t="shared" si="496"/>
        <v>5039.45082</v>
      </c>
      <c r="AB2222" s="42">
        <f t="shared" si="497"/>
        <v>508984.53282000002</v>
      </c>
    </row>
    <row r="2223" spans="1:28" x14ac:dyDescent="0.25">
      <c r="A2223" s="41">
        <v>45450</v>
      </c>
      <c r="B2223" s="44" t="str">
        <f t="shared" ref="B2223:B2225" si="507">TEXT(A2223,"MMM")</f>
        <v>Jun</v>
      </c>
      <c r="C2223" s="16" t="s">
        <v>44</v>
      </c>
      <c r="D2223" s="16"/>
      <c r="E2223" s="16" t="s">
        <v>80</v>
      </c>
      <c r="F2223" s="16" t="s">
        <v>216</v>
      </c>
      <c r="G2223" s="20" t="str">
        <f>IFERROR(VLOOKUP(F2223,Sheet2!A:F,2,0),"")</f>
        <v>Jugni Saunfi</v>
      </c>
      <c r="H2223" s="44">
        <f>IFERROR(VLOOKUP(F2223,Sheet2!A:G,7,0),"")</f>
        <v>50</v>
      </c>
      <c r="I2223" s="56">
        <f t="shared" si="487"/>
        <v>1575</v>
      </c>
      <c r="J2223" s="17">
        <v>348</v>
      </c>
      <c r="K2223" s="21">
        <v>0</v>
      </c>
      <c r="L2223" s="21">
        <v>150</v>
      </c>
      <c r="M2223" s="21">
        <v>200</v>
      </c>
      <c r="N2223" s="19">
        <f t="shared" si="498"/>
        <v>350</v>
      </c>
      <c r="O2223" s="20">
        <v>1</v>
      </c>
      <c r="P2223" s="20">
        <f>IFERROR(VLOOKUP(F2223,Sheet2!$A:$F,4,0),"")</f>
        <v>919.43</v>
      </c>
      <c r="Q2223" s="20">
        <f>IFERROR(VLOOKUP(F2223,Sheet2!$A:$F,5,0),"")</f>
        <v>948.3</v>
      </c>
      <c r="R2223" s="20">
        <f>IFERROR(VLOOKUP(F2223,Sheet2!$A:$F,6,0),"")</f>
        <v>1030.25</v>
      </c>
      <c r="S2223" s="48">
        <f t="shared" si="488"/>
        <v>0</v>
      </c>
      <c r="T2223" s="48">
        <f t="shared" si="489"/>
        <v>142245</v>
      </c>
      <c r="U2223" s="48">
        <f t="shared" si="490"/>
        <v>206050</v>
      </c>
      <c r="V2223" s="48">
        <f t="shared" si="491"/>
        <v>348295</v>
      </c>
      <c r="W2223" s="48">
        <f t="shared" si="492"/>
        <v>168525</v>
      </c>
      <c r="X2223" s="48">
        <f t="shared" si="493"/>
        <v>2362.5</v>
      </c>
      <c r="Y2223" s="48">
        <f t="shared" si="494"/>
        <v>5191.8249999999998</v>
      </c>
      <c r="Z2223" s="48">
        <f t="shared" si="495"/>
        <v>519.1825</v>
      </c>
      <c r="AA2223" s="48">
        <f t="shared" si="496"/>
        <v>5248.9350749999994</v>
      </c>
      <c r="AB2223" s="42">
        <f t="shared" si="497"/>
        <v>530142.44257499999</v>
      </c>
    </row>
    <row r="2224" spans="1:28" x14ac:dyDescent="0.25">
      <c r="A2224" s="41">
        <v>45450</v>
      </c>
      <c r="B2224" s="44" t="str">
        <f t="shared" si="507"/>
        <v>Jun</v>
      </c>
      <c r="C2224" s="16" t="s">
        <v>44</v>
      </c>
      <c r="D2224" s="16"/>
      <c r="E2224" s="16" t="s">
        <v>80</v>
      </c>
      <c r="F2224" s="16" t="s">
        <v>216</v>
      </c>
      <c r="G2224" s="20" t="str">
        <f>IFERROR(VLOOKUP(F2224,Sheet2!A:F,2,0),"")</f>
        <v>Jugni Saunfi</v>
      </c>
      <c r="H2224" s="44">
        <f>IFERROR(VLOOKUP(F2224,Sheet2!A:G,7,0),"")</f>
        <v>50</v>
      </c>
      <c r="I2224" s="56">
        <f t="shared" si="487"/>
        <v>1575</v>
      </c>
      <c r="J2224" s="17">
        <v>349</v>
      </c>
      <c r="K2224" s="21">
        <v>250</v>
      </c>
      <c r="L2224" s="21">
        <v>100</v>
      </c>
      <c r="M2224" s="21">
        <v>0</v>
      </c>
      <c r="N2224" s="19">
        <f t="shared" si="498"/>
        <v>350</v>
      </c>
      <c r="O2224" s="20">
        <v>1</v>
      </c>
      <c r="P2224" s="20">
        <f>IFERROR(VLOOKUP(F2224,Sheet2!$A:$F,4,0),"")</f>
        <v>919.43</v>
      </c>
      <c r="Q2224" s="20">
        <f>IFERROR(VLOOKUP(F2224,Sheet2!$A:$F,5,0),"")</f>
        <v>948.3</v>
      </c>
      <c r="R2224" s="20">
        <f>IFERROR(VLOOKUP(F2224,Sheet2!$A:$F,6,0),"")</f>
        <v>1030.25</v>
      </c>
      <c r="S2224" s="48">
        <f t="shared" si="488"/>
        <v>229857.5</v>
      </c>
      <c r="T2224" s="48">
        <f t="shared" si="489"/>
        <v>94830</v>
      </c>
      <c r="U2224" s="48">
        <f t="shared" si="490"/>
        <v>0</v>
      </c>
      <c r="V2224" s="48">
        <f t="shared" si="491"/>
        <v>324687.5</v>
      </c>
      <c r="W2224" s="48">
        <f t="shared" si="492"/>
        <v>168525</v>
      </c>
      <c r="X2224" s="48">
        <f t="shared" si="493"/>
        <v>2362.5</v>
      </c>
      <c r="Y2224" s="48">
        <f t="shared" si="494"/>
        <v>4955.75</v>
      </c>
      <c r="Z2224" s="48">
        <f t="shared" si="495"/>
        <v>495.57500000000005</v>
      </c>
      <c r="AA2224" s="48">
        <f t="shared" si="496"/>
        <v>5010.26325</v>
      </c>
      <c r="AB2224" s="42">
        <f t="shared" si="497"/>
        <v>506036.58825000003</v>
      </c>
    </row>
    <row r="2225" spans="1:28" x14ac:dyDescent="0.25">
      <c r="A2225" s="41">
        <v>45450</v>
      </c>
      <c r="B2225" s="44" t="str">
        <f t="shared" si="507"/>
        <v>Jun</v>
      </c>
      <c r="C2225" s="16" t="s">
        <v>113</v>
      </c>
      <c r="D2225" s="16"/>
      <c r="E2225" s="16" t="s">
        <v>111</v>
      </c>
      <c r="F2225" s="16" t="s">
        <v>216</v>
      </c>
      <c r="G2225" s="20" t="str">
        <f>IFERROR(VLOOKUP(F2225,Sheet2!A:F,2,0),"")</f>
        <v>Jugni Saunfi</v>
      </c>
      <c r="H2225" s="44">
        <f>IFERROR(VLOOKUP(F2225,Sheet2!A:G,7,0),"")</f>
        <v>50</v>
      </c>
      <c r="I2225" s="56">
        <f t="shared" si="487"/>
        <v>1125</v>
      </c>
      <c r="J2225" s="17">
        <v>116</v>
      </c>
      <c r="K2225" s="21">
        <v>250</v>
      </c>
      <c r="L2225" s="21">
        <v>0</v>
      </c>
      <c r="M2225" s="21">
        <v>0</v>
      </c>
      <c r="N2225" s="19">
        <f t="shared" si="498"/>
        <v>250</v>
      </c>
      <c r="O2225" s="20">
        <v>1</v>
      </c>
      <c r="P2225" s="20">
        <f>IFERROR(VLOOKUP(F2225,Sheet2!$A:$F,4,0),"")</f>
        <v>919.43</v>
      </c>
      <c r="Q2225" s="20">
        <f>IFERROR(VLOOKUP(F2225,Sheet2!$A:$F,5,0),"")</f>
        <v>948.3</v>
      </c>
      <c r="R2225" s="20">
        <f>IFERROR(VLOOKUP(F2225,Sheet2!$A:$F,6,0),"")</f>
        <v>1030.25</v>
      </c>
      <c r="S2225" s="48">
        <f t="shared" si="488"/>
        <v>229857.5</v>
      </c>
      <c r="T2225" s="48">
        <f t="shared" si="489"/>
        <v>0</v>
      </c>
      <c r="U2225" s="48">
        <f t="shared" si="490"/>
        <v>0</v>
      </c>
      <c r="V2225" s="48">
        <f t="shared" si="491"/>
        <v>229857.5</v>
      </c>
      <c r="W2225" s="48">
        <f t="shared" si="492"/>
        <v>120375</v>
      </c>
      <c r="X2225" s="48">
        <f t="shared" si="493"/>
        <v>1687.5</v>
      </c>
      <c r="Y2225" s="48">
        <f t="shared" si="494"/>
        <v>3519.2000000000003</v>
      </c>
      <c r="Z2225" s="48">
        <f t="shared" si="495"/>
        <v>351.92000000000007</v>
      </c>
      <c r="AA2225" s="48">
        <f t="shared" si="496"/>
        <v>3557.9112</v>
      </c>
      <c r="AB2225" s="42">
        <f t="shared" si="497"/>
        <v>359349.03119999997</v>
      </c>
    </row>
    <row r="2226" spans="1:28" x14ac:dyDescent="0.25">
      <c r="A2226" s="41">
        <v>45450</v>
      </c>
      <c r="B2226" s="44" t="str">
        <f t="shared" ref="B2226:B2237" si="508">TEXT(A2226,"MMM")</f>
        <v>Jun</v>
      </c>
      <c r="C2226" s="16" t="s">
        <v>113</v>
      </c>
      <c r="D2226" s="16"/>
      <c r="E2226" s="16" t="s">
        <v>147</v>
      </c>
      <c r="F2226" s="16" t="s">
        <v>223</v>
      </c>
      <c r="G2226" s="20" t="str">
        <f>IFERROR(VLOOKUP(F2226,Sheet2!A:F,2,0),"")</f>
        <v>Jalwa Mota Santra</v>
      </c>
      <c r="H2226" s="44">
        <f>IFERROR(VLOOKUP(F2226,Sheet2!A:G,7,0),"")</f>
        <v>50</v>
      </c>
      <c r="I2226" s="56">
        <f t="shared" si="487"/>
        <v>900</v>
      </c>
      <c r="J2226" s="17">
        <v>117</v>
      </c>
      <c r="K2226" s="21">
        <v>100</v>
      </c>
      <c r="L2226" s="21">
        <v>100</v>
      </c>
      <c r="M2226" s="21">
        <v>0</v>
      </c>
      <c r="N2226" s="19">
        <f t="shared" si="498"/>
        <v>200</v>
      </c>
      <c r="O2226" s="20">
        <v>1</v>
      </c>
      <c r="P2226" s="20">
        <f>IFERROR(VLOOKUP(F2226,Sheet2!$A:$F,4,0),"")</f>
        <v>919.43</v>
      </c>
      <c r="Q2226" s="20">
        <f>IFERROR(VLOOKUP(F2226,Sheet2!$A:$F,5,0),"")</f>
        <v>948.3</v>
      </c>
      <c r="R2226" s="20">
        <f>IFERROR(VLOOKUP(F2226,Sheet2!$A:$F,6,0),"")</f>
        <v>1030.25</v>
      </c>
      <c r="S2226" s="48">
        <f t="shared" si="488"/>
        <v>91943</v>
      </c>
      <c r="T2226" s="48">
        <f t="shared" si="489"/>
        <v>94830</v>
      </c>
      <c r="U2226" s="48">
        <f t="shared" si="490"/>
        <v>0</v>
      </c>
      <c r="V2226" s="48">
        <f t="shared" si="491"/>
        <v>186773</v>
      </c>
      <c r="W2226" s="48">
        <f t="shared" si="492"/>
        <v>96300</v>
      </c>
      <c r="X2226" s="48">
        <f t="shared" si="493"/>
        <v>1350</v>
      </c>
      <c r="Y2226" s="48">
        <f t="shared" si="494"/>
        <v>2844.23</v>
      </c>
      <c r="Z2226" s="48">
        <f t="shared" si="495"/>
        <v>284.423</v>
      </c>
      <c r="AA2226" s="48">
        <f t="shared" si="496"/>
        <v>2875.5165299999999</v>
      </c>
      <c r="AB2226" s="42">
        <f t="shared" si="497"/>
        <v>290427.16953000001</v>
      </c>
    </row>
    <row r="2227" spans="1:28" x14ac:dyDescent="0.25">
      <c r="A2227" s="41">
        <v>45450</v>
      </c>
      <c r="B2227" s="44" t="str">
        <f t="shared" si="508"/>
        <v>Jun</v>
      </c>
      <c r="C2227" s="16" t="s">
        <v>113</v>
      </c>
      <c r="D2227" s="16"/>
      <c r="E2227" s="16" t="s">
        <v>147</v>
      </c>
      <c r="F2227" s="16" t="s">
        <v>223</v>
      </c>
      <c r="G2227" s="20" t="str">
        <f>IFERROR(VLOOKUP(F2227,Sheet2!A:F,2,0),"")</f>
        <v>Jalwa Mota Santra</v>
      </c>
      <c r="H2227" s="44">
        <f>IFERROR(VLOOKUP(F2227,Sheet2!A:G,7,0),"")</f>
        <v>50</v>
      </c>
      <c r="I2227" s="56">
        <f t="shared" si="487"/>
        <v>900</v>
      </c>
      <c r="J2227" s="17">
        <v>118</v>
      </c>
      <c r="K2227" s="21">
        <v>100</v>
      </c>
      <c r="L2227" s="21">
        <v>100</v>
      </c>
      <c r="M2227" s="21">
        <v>0</v>
      </c>
      <c r="N2227" s="19">
        <f t="shared" si="498"/>
        <v>200</v>
      </c>
      <c r="O2227" s="20">
        <v>1</v>
      </c>
      <c r="P2227" s="20">
        <f>IFERROR(VLOOKUP(F2227,Sheet2!$A:$F,4,0),"")</f>
        <v>919.43</v>
      </c>
      <c r="Q2227" s="20">
        <f>IFERROR(VLOOKUP(F2227,Sheet2!$A:$F,5,0),"")</f>
        <v>948.3</v>
      </c>
      <c r="R2227" s="20">
        <f>IFERROR(VLOOKUP(F2227,Sheet2!$A:$F,6,0),"")</f>
        <v>1030.25</v>
      </c>
      <c r="S2227" s="48">
        <f t="shared" si="488"/>
        <v>91943</v>
      </c>
      <c r="T2227" s="48">
        <f t="shared" si="489"/>
        <v>94830</v>
      </c>
      <c r="U2227" s="48">
        <f t="shared" si="490"/>
        <v>0</v>
      </c>
      <c r="V2227" s="48">
        <f t="shared" si="491"/>
        <v>186773</v>
      </c>
      <c r="W2227" s="48">
        <f t="shared" si="492"/>
        <v>96300</v>
      </c>
      <c r="X2227" s="48">
        <f t="shared" si="493"/>
        <v>1350</v>
      </c>
      <c r="Y2227" s="48">
        <f t="shared" si="494"/>
        <v>2844.23</v>
      </c>
      <c r="Z2227" s="48">
        <f t="shared" si="495"/>
        <v>284.423</v>
      </c>
      <c r="AA2227" s="48">
        <f t="shared" si="496"/>
        <v>2875.5165299999999</v>
      </c>
      <c r="AB2227" s="42">
        <f t="shared" si="497"/>
        <v>290427.16953000001</v>
      </c>
    </row>
    <row r="2228" spans="1:28" x14ac:dyDescent="0.25">
      <c r="A2228" s="41">
        <v>45450</v>
      </c>
      <c r="B2228" s="44" t="str">
        <f t="shared" si="508"/>
        <v>Jun</v>
      </c>
      <c r="C2228" s="16" t="s">
        <v>113</v>
      </c>
      <c r="D2228" s="16"/>
      <c r="E2228" s="16" t="s">
        <v>147</v>
      </c>
      <c r="F2228" s="16" t="s">
        <v>223</v>
      </c>
      <c r="G2228" s="20" t="str">
        <f>IFERROR(VLOOKUP(F2228,Sheet2!A:F,2,0),"")</f>
        <v>Jalwa Mota Santra</v>
      </c>
      <c r="H2228" s="44">
        <f>IFERROR(VLOOKUP(F2228,Sheet2!A:G,7,0),"")</f>
        <v>50</v>
      </c>
      <c r="I2228" s="56">
        <f t="shared" si="487"/>
        <v>450</v>
      </c>
      <c r="J2228" s="17">
        <v>119</v>
      </c>
      <c r="K2228" s="21">
        <v>50</v>
      </c>
      <c r="L2228" s="21">
        <v>50</v>
      </c>
      <c r="M2228" s="21">
        <v>0</v>
      </c>
      <c r="N2228" s="19">
        <f t="shared" si="498"/>
        <v>100</v>
      </c>
      <c r="O2228" s="20">
        <v>1</v>
      </c>
      <c r="P2228" s="20">
        <f>IFERROR(VLOOKUP(F2228,Sheet2!$A:$F,4,0),"")</f>
        <v>919.43</v>
      </c>
      <c r="Q2228" s="20">
        <f>IFERROR(VLOOKUP(F2228,Sheet2!$A:$F,5,0),"")</f>
        <v>948.3</v>
      </c>
      <c r="R2228" s="20">
        <f>IFERROR(VLOOKUP(F2228,Sheet2!$A:$F,6,0),"")</f>
        <v>1030.25</v>
      </c>
      <c r="S2228" s="48">
        <f t="shared" si="488"/>
        <v>45971.5</v>
      </c>
      <c r="T2228" s="48">
        <f t="shared" si="489"/>
        <v>47415</v>
      </c>
      <c r="U2228" s="48">
        <f t="shared" si="490"/>
        <v>0</v>
      </c>
      <c r="V2228" s="48">
        <f t="shared" si="491"/>
        <v>93386.5</v>
      </c>
      <c r="W2228" s="48">
        <f t="shared" si="492"/>
        <v>48150</v>
      </c>
      <c r="X2228" s="48">
        <f t="shared" si="493"/>
        <v>675</v>
      </c>
      <c r="Y2228" s="48">
        <f t="shared" si="494"/>
        <v>1422.115</v>
      </c>
      <c r="Z2228" s="48">
        <f t="shared" si="495"/>
        <v>142.2115</v>
      </c>
      <c r="AA2228" s="48">
        <f t="shared" si="496"/>
        <v>1437.7582649999999</v>
      </c>
      <c r="AB2228" s="42">
        <f t="shared" si="497"/>
        <v>145213.58476500001</v>
      </c>
    </row>
    <row r="2229" spans="1:28" x14ac:dyDescent="0.25">
      <c r="A2229" s="41">
        <v>45450</v>
      </c>
      <c r="B2229" s="44" t="str">
        <f t="shared" si="508"/>
        <v>Jun</v>
      </c>
      <c r="C2229" s="16" t="s">
        <v>113</v>
      </c>
      <c r="D2229" s="16"/>
      <c r="E2229" s="16" t="s">
        <v>147</v>
      </c>
      <c r="F2229" s="16" t="s">
        <v>223</v>
      </c>
      <c r="G2229" s="20" t="str">
        <f>IFERROR(VLOOKUP(F2229,Sheet2!A:F,2,0),"")</f>
        <v>Jalwa Mota Santra</v>
      </c>
      <c r="H2229" s="44">
        <f>IFERROR(VLOOKUP(F2229,Sheet2!A:G,7,0),"")</f>
        <v>50</v>
      </c>
      <c r="I2229" s="56">
        <f t="shared" si="487"/>
        <v>450</v>
      </c>
      <c r="J2229" s="17">
        <v>120</v>
      </c>
      <c r="K2229" s="21">
        <v>60</v>
      </c>
      <c r="L2229" s="21">
        <v>40</v>
      </c>
      <c r="M2229" s="21">
        <v>0</v>
      </c>
      <c r="N2229" s="19">
        <f t="shared" si="498"/>
        <v>100</v>
      </c>
      <c r="O2229" s="20">
        <v>1</v>
      </c>
      <c r="P2229" s="20">
        <f>IFERROR(VLOOKUP(F2229,Sheet2!$A:$F,4,0),"")</f>
        <v>919.43</v>
      </c>
      <c r="Q2229" s="20">
        <f>IFERROR(VLOOKUP(F2229,Sheet2!$A:$F,5,0),"")</f>
        <v>948.3</v>
      </c>
      <c r="R2229" s="20">
        <f>IFERROR(VLOOKUP(F2229,Sheet2!$A:$F,6,0),"")</f>
        <v>1030.25</v>
      </c>
      <c r="S2229" s="48">
        <f t="shared" si="488"/>
        <v>55165.799999999996</v>
      </c>
      <c r="T2229" s="48">
        <f t="shared" si="489"/>
        <v>37932</v>
      </c>
      <c r="U2229" s="48">
        <f t="shared" si="490"/>
        <v>0</v>
      </c>
      <c r="V2229" s="48">
        <f t="shared" si="491"/>
        <v>93097.799999999988</v>
      </c>
      <c r="W2229" s="48">
        <f t="shared" si="492"/>
        <v>48150</v>
      </c>
      <c r="X2229" s="48">
        <f t="shared" si="493"/>
        <v>675</v>
      </c>
      <c r="Y2229" s="48">
        <f t="shared" si="494"/>
        <v>1419.2279999999998</v>
      </c>
      <c r="Z2229" s="48">
        <f t="shared" si="495"/>
        <v>141.9228</v>
      </c>
      <c r="AA2229" s="48">
        <f t="shared" si="496"/>
        <v>1434.839508</v>
      </c>
      <c r="AB2229" s="42">
        <f t="shared" si="497"/>
        <v>144918.790308</v>
      </c>
    </row>
    <row r="2230" spans="1:28" x14ac:dyDescent="0.25">
      <c r="A2230" s="41">
        <v>45450</v>
      </c>
      <c r="B2230" s="44" t="str">
        <f t="shared" si="508"/>
        <v>Jun</v>
      </c>
      <c r="C2230" s="16" t="s">
        <v>113</v>
      </c>
      <c r="D2230" s="16"/>
      <c r="E2230" s="16" t="s">
        <v>147</v>
      </c>
      <c r="F2230" s="16" t="s">
        <v>223</v>
      </c>
      <c r="G2230" s="20" t="str">
        <f>IFERROR(VLOOKUP(F2230,Sheet2!A:F,2,0),"")</f>
        <v>Jalwa Mota Santra</v>
      </c>
      <c r="H2230" s="44">
        <f>IFERROR(VLOOKUP(F2230,Sheet2!A:G,7,0),"")</f>
        <v>50</v>
      </c>
      <c r="I2230" s="56">
        <f t="shared" si="487"/>
        <v>450</v>
      </c>
      <c r="J2230" s="17">
        <v>121</v>
      </c>
      <c r="K2230" s="21">
        <v>60</v>
      </c>
      <c r="L2230" s="21">
        <v>40</v>
      </c>
      <c r="M2230" s="21">
        <v>0</v>
      </c>
      <c r="N2230" s="19">
        <f t="shared" si="498"/>
        <v>100</v>
      </c>
      <c r="O2230" s="20">
        <v>1</v>
      </c>
      <c r="P2230" s="20">
        <f>IFERROR(VLOOKUP(F2230,Sheet2!$A:$F,4,0),"")</f>
        <v>919.43</v>
      </c>
      <c r="Q2230" s="20">
        <f>IFERROR(VLOOKUP(F2230,Sheet2!$A:$F,5,0),"")</f>
        <v>948.3</v>
      </c>
      <c r="R2230" s="20">
        <f>IFERROR(VLOOKUP(F2230,Sheet2!$A:$F,6,0),"")</f>
        <v>1030.25</v>
      </c>
      <c r="S2230" s="48">
        <f t="shared" si="488"/>
        <v>55165.799999999996</v>
      </c>
      <c r="T2230" s="48">
        <f t="shared" si="489"/>
        <v>37932</v>
      </c>
      <c r="U2230" s="48">
        <f t="shared" si="490"/>
        <v>0</v>
      </c>
      <c r="V2230" s="48">
        <f t="shared" si="491"/>
        <v>93097.799999999988</v>
      </c>
      <c r="W2230" s="48">
        <f t="shared" si="492"/>
        <v>48150</v>
      </c>
      <c r="X2230" s="48">
        <f t="shared" si="493"/>
        <v>675</v>
      </c>
      <c r="Y2230" s="48">
        <f t="shared" si="494"/>
        <v>1419.2279999999998</v>
      </c>
      <c r="Z2230" s="48">
        <f t="shared" si="495"/>
        <v>141.9228</v>
      </c>
      <c r="AA2230" s="48">
        <f t="shared" si="496"/>
        <v>1434.839508</v>
      </c>
      <c r="AB2230" s="42">
        <f t="shared" si="497"/>
        <v>144918.790308</v>
      </c>
    </row>
    <row r="2231" spans="1:28" x14ac:dyDescent="0.25">
      <c r="A2231" s="41">
        <v>45450</v>
      </c>
      <c r="B2231" s="44" t="str">
        <f t="shared" si="508"/>
        <v>Jun</v>
      </c>
      <c r="C2231" s="16" t="s">
        <v>113</v>
      </c>
      <c r="D2231" s="16"/>
      <c r="E2231" s="16" t="s">
        <v>147</v>
      </c>
      <c r="F2231" s="16" t="s">
        <v>223</v>
      </c>
      <c r="G2231" s="20" t="str">
        <f>IFERROR(VLOOKUP(F2231,Sheet2!A:F,2,0),"")</f>
        <v>Jalwa Mota Santra</v>
      </c>
      <c r="H2231" s="44">
        <f>IFERROR(VLOOKUP(F2231,Sheet2!A:G,7,0),"")</f>
        <v>50</v>
      </c>
      <c r="I2231" s="56">
        <f t="shared" si="487"/>
        <v>225</v>
      </c>
      <c r="J2231" s="17">
        <v>122</v>
      </c>
      <c r="K2231" s="21">
        <v>30</v>
      </c>
      <c r="L2231" s="21">
        <v>20</v>
      </c>
      <c r="M2231" s="21">
        <v>0</v>
      </c>
      <c r="N2231" s="19">
        <f t="shared" si="498"/>
        <v>50</v>
      </c>
      <c r="O2231" s="20">
        <v>1</v>
      </c>
      <c r="P2231" s="20">
        <f>IFERROR(VLOOKUP(F2231,Sheet2!$A:$F,4,0),"")</f>
        <v>919.43</v>
      </c>
      <c r="Q2231" s="20">
        <f>IFERROR(VLOOKUP(F2231,Sheet2!$A:$F,5,0),"")</f>
        <v>948.3</v>
      </c>
      <c r="R2231" s="20">
        <f>IFERROR(VLOOKUP(F2231,Sheet2!$A:$F,6,0),"")</f>
        <v>1030.25</v>
      </c>
      <c r="S2231" s="48">
        <f t="shared" si="488"/>
        <v>27582.899999999998</v>
      </c>
      <c r="T2231" s="48">
        <f t="shared" si="489"/>
        <v>18966</v>
      </c>
      <c r="U2231" s="48">
        <f t="shared" si="490"/>
        <v>0</v>
      </c>
      <c r="V2231" s="48">
        <f t="shared" si="491"/>
        <v>46548.899999999994</v>
      </c>
      <c r="W2231" s="48">
        <f t="shared" si="492"/>
        <v>24075</v>
      </c>
      <c r="X2231" s="48">
        <f t="shared" si="493"/>
        <v>337.5</v>
      </c>
      <c r="Y2231" s="48">
        <f t="shared" si="494"/>
        <v>709.61399999999992</v>
      </c>
      <c r="Z2231" s="48">
        <f t="shared" si="495"/>
        <v>70.961399999999998</v>
      </c>
      <c r="AA2231" s="48">
        <f t="shared" si="496"/>
        <v>717.41975400000001</v>
      </c>
      <c r="AB2231" s="42">
        <f t="shared" si="497"/>
        <v>72459.395153999998</v>
      </c>
    </row>
    <row r="2232" spans="1:28" x14ac:dyDescent="0.25">
      <c r="A2232" s="41">
        <v>45450</v>
      </c>
      <c r="B2232" s="44" t="str">
        <f t="shared" si="508"/>
        <v>Jun</v>
      </c>
      <c r="C2232" s="16" t="s">
        <v>113</v>
      </c>
      <c r="D2232" s="16"/>
      <c r="E2232" s="16" t="s">
        <v>147</v>
      </c>
      <c r="F2232" s="16" t="s">
        <v>223</v>
      </c>
      <c r="G2232" s="20" t="str">
        <f>IFERROR(VLOOKUP(F2232,Sheet2!A:F,2,0),"")</f>
        <v>Jalwa Mota Santra</v>
      </c>
      <c r="H2232" s="44">
        <f>IFERROR(VLOOKUP(F2232,Sheet2!A:G,7,0),"")</f>
        <v>50</v>
      </c>
      <c r="I2232" s="56">
        <f t="shared" si="487"/>
        <v>675</v>
      </c>
      <c r="J2232" s="17">
        <v>123</v>
      </c>
      <c r="K2232" s="21">
        <v>75</v>
      </c>
      <c r="L2232" s="21">
        <v>75</v>
      </c>
      <c r="M2232" s="21">
        <v>0</v>
      </c>
      <c r="N2232" s="19">
        <f t="shared" si="498"/>
        <v>150</v>
      </c>
      <c r="O2232" s="20">
        <v>1</v>
      </c>
      <c r="P2232" s="20">
        <f>IFERROR(VLOOKUP(F2232,Sheet2!$A:$F,4,0),"")</f>
        <v>919.43</v>
      </c>
      <c r="Q2232" s="20">
        <f>IFERROR(VLOOKUP(F2232,Sheet2!$A:$F,5,0),"")</f>
        <v>948.3</v>
      </c>
      <c r="R2232" s="20">
        <f>IFERROR(VLOOKUP(F2232,Sheet2!$A:$F,6,0),"")</f>
        <v>1030.25</v>
      </c>
      <c r="S2232" s="48">
        <f t="shared" si="488"/>
        <v>68957.25</v>
      </c>
      <c r="T2232" s="48">
        <f t="shared" si="489"/>
        <v>71122.5</v>
      </c>
      <c r="U2232" s="48">
        <f t="shared" si="490"/>
        <v>0</v>
      </c>
      <c r="V2232" s="48">
        <f t="shared" si="491"/>
        <v>140079.75</v>
      </c>
      <c r="W2232" s="48">
        <f t="shared" si="492"/>
        <v>72225</v>
      </c>
      <c r="X2232" s="48">
        <f t="shared" si="493"/>
        <v>1012.5</v>
      </c>
      <c r="Y2232" s="48">
        <f t="shared" si="494"/>
        <v>2133.1725000000001</v>
      </c>
      <c r="Z2232" s="48">
        <f t="shared" si="495"/>
        <v>213.31725000000003</v>
      </c>
      <c r="AA2232" s="48">
        <f t="shared" si="496"/>
        <v>2156.6373974999997</v>
      </c>
      <c r="AB2232" s="42">
        <f t="shared" si="497"/>
        <v>217820.37714749997</v>
      </c>
    </row>
    <row r="2233" spans="1:28" x14ac:dyDescent="0.25">
      <c r="A2233" s="41">
        <v>45450</v>
      </c>
      <c r="B2233" s="44" t="str">
        <f t="shared" si="508"/>
        <v>Jun</v>
      </c>
      <c r="C2233" s="16" t="s">
        <v>113</v>
      </c>
      <c r="D2233" s="16"/>
      <c r="E2233" s="16" t="s">
        <v>147</v>
      </c>
      <c r="F2233" s="16" t="s">
        <v>223</v>
      </c>
      <c r="G2233" s="20" t="str">
        <f>IFERROR(VLOOKUP(F2233,Sheet2!A:F,2,0),"")</f>
        <v>Jalwa Mota Santra</v>
      </c>
      <c r="H2233" s="44">
        <f>IFERROR(VLOOKUP(F2233,Sheet2!A:G,7,0),"")</f>
        <v>50</v>
      </c>
      <c r="I2233" s="56">
        <f t="shared" si="487"/>
        <v>450</v>
      </c>
      <c r="J2233" s="17">
        <v>124</v>
      </c>
      <c r="K2233" s="21">
        <v>30</v>
      </c>
      <c r="L2233" s="21">
        <v>70</v>
      </c>
      <c r="M2233" s="21">
        <v>0</v>
      </c>
      <c r="N2233" s="19">
        <f t="shared" si="498"/>
        <v>100</v>
      </c>
      <c r="O2233" s="20">
        <v>1</v>
      </c>
      <c r="P2233" s="20">
        <f>IFERROR(VLOOKUP(F2233,Sheet2!$A:$F,4,0),"")</f>
        <v>919.43</v>
      </c>
      <c r="Q2233" s="20">
        <f>IFERROR(VLOOKUP(F2233,Sheet2!$A:$F,5,0),"")</f>
        <v>948.3</v>
      </c>
      <c r="R2233" s="20">
        <f>IFERROR(VLOOKUP(F2233,Sheet2!$A:$F,6,0),"")</f>
        <v>1030.25</v>
      </c>
      <c r="S2233" s="48">
        <f t="shared" si="488"/>
        <v>27582.899999999998</v>
      </c>
      <c r="T2233" s="48">
        <f t="shared" si="489"/>
        <v>66381</v>
      </c>
      <c r="U2233" s="48">
        <f t="shared" si="490"/>
        <v>0</v>
      </c>
      <c r="V2233" s="48">
        <f t="shared" si="491"/>
        <v>93963.9</v>
      </c>
      <c r="W2233" s="48">
        <f t="shared" si="492"/>
        <v>48150</v>
      </c>
      <c r="X2233" s="48">
        <f t="shared" si="493"/>
        <v>675</v>
      </c>
      <c r="Y2233" s="48">
        <f t="shared" si="494"/>
        <v>1427.8889999999999</v>
      </c>
      <c r="Z2233" s="48">
        <f t="shared" si="495"/>
        <v>142.78889999999998</v>
      </c>
      <c r="AA2233" s="48">
        <f t="shared" si="496"/>
        <v>1443.595779</v>
      </c>
      <c r="AB2233" s="42">
        <f t="shared" si="497"/>
        <v>145803.173679</v>
      </c>
    </row>
    <row r="2234" spans="1:28" x14ac:dyDescent="0.25">
      <c r="A2234" s="41">
        <v>45450</v>
      </c>
      <c r="B2234" s="44" t="str">
        <f t="shared" si="508"/>
        <v>Jun</v>
      </c>
      <c r="C2234" s="16" t="s">
        <v>113</v>
      </c>
      <c r="D2234" s="16"/>
      <c r="E2234" s="16" t="s">
        <v>147</v>
      </c>
      <c r="F2234" s="16" t="s">
        <v>223</v>
      </c>
      <c r="G2234" s="20" t="str">
        <f>IFERROR(VLOOKUP(F2234,Sheet2!A:F,2,0),"")</f>
        <v>Jalwa Mota Santra</v>
      </c>
      <c r="H2234" s="44">
        <f>IFERROR(VLOOKUP(F2234,Sheet2!A:G,7,0),"")</f>
        <v>50</v>
      </c>
      <c r="I2234" s="56">
        <f t="shared" si="487"/>
        <v>450</v>
      </c>
      <c r="J2234" s="17">
        <v>125</v>
      </c>
      <c r="K2234" s="21">
        <v>50</v>
      </c>
      <c r="L2234" s="21">
        <v>50</v>
      </c>
      <c r="M2234" s="21">
        <v>0</v>
      </c>
      <c r="N2234" s="19">
        <f t="shared" si="498"/>
        <v>100</v>
      </c>
      <c r="O2234" s="20">
        <v>1</v>
      </c>
      <c r="P2234" s="20">
        <f>IFERROR(VLOOKUP(F2234,Sheet2!$A:$F,4,0),"")</f>
        <v>919.43</v>
      </c>
      <c r="Q2234" s="20">
        <f>IFERROR(VLOOKUP(F2234,Sheet2!$A:$F,5,0),"")</f>
        <v>948.3</v>
      </c>
      <c r="R2234" s="20">
        <f>IFERROR(VLOOKUP(F2234,Sheet2!$A:$F,6,0),"")</f>
        <v>1030.25</v>
      </c>
      <c r="S2234" s="48">
        <f t="shared" si="488"/>
        <v>45971.5</v>
      </c>
      <c r="T2234" s="48">
        <f t="shared" si="489"/>
        <v>47415</v>
      </c>
      <c r="U2234" s="48">
        <f t="shared" si="490"/>
        <v>0</v>
      </c>
      <c r="V2234" s="48">
        <f t="shared" si="491"/>
        <v>93386.5</v>
      </c>
      <c r="W2234" s="48">
        <f t="shared" si="492"/>
        <v>48150</v>
      </c>
      <c r="X2234" s="48">
        <f t="shared" si="493"/>
        <v>675</v>
      </c>
      <c r="Y2234" s="48">
        <f t="shared" si="494"/>
        <v>1422.115</v>
      </c>
      <c r="Z2234" s="48">
        <f t="shared" si="495"/>
        <v>142.2115</v>
      </c>
      <c r="AA2234" s="48">
        <f t="shared" si="496"/>
        <v>1437.7582649999999</v>
      </c>
      <c r="AB2234" s="42">
        <f t="shared" si="497"/>
        <v>145213.58476500001</v>
      </c>
    </row>
    <row r="2235" spans="1:28" x14ac:dyDescent="0.25">
      <c r="A2235" s="41">
        <v>45450</v>
      </c>
      <c r="B2235" s="44" t="str">
        <f t="shared" si="508"/>
        <v>Jun</v>
      </c>
      <c r="C2235" s="16" t="s">
        <v>113</v>
      </c>
      <c r="D2235" s="16"/>
      <c r="E2235" s="16" t="s">
        <v>147</v>
      </c>
      <c r="F2235" s="16" t="s">
        <v>223</v>
      </c>
      <c r="G2235" s="20" t="str">
        <f>IFERROR(VLOOKUP(F2235,Sheet2!A:F,2,0),"")</f>
        <v>Jalwa Mota Santra</v>
      </c>
      <c r="H2235" s="44">
        <f>IFERROR(VLOOKUP(F2235,Sheet2!A:G,7,0),"")</f>
        <v>50</v>
      </c>
      <c r="I2235" s="56">
        <f t="shared" si="487"/>
        <v>450</v>
      </c>
      <c r="J2235" s="17">
        <v>126</v>
      </c>
      <c r="K2235" s="21">
        <v>50</v>
      </c>
      <c r="L2235" s="21">
        <v>50</v>
      </c>
      <c r="M2235" s="21">
        <v>0</v>
      </c>
      <c r="N2235" s="19">
        <f t="shared" si="498"/>
        <v>100</v>
      </c>
      <c r="O2235" s="20">
        <v>1</v>
      </c>
      <c r="P2235" s="20">
        <f>IFERROR(VLOOKUP(F2235,Sheet2!$A:$F,4,0),"")</f>
        <v>919.43</v>
      </c>
      <c r="Q2235" s="20">
        <f>IFERROR(VLOOKUP(F2235,Sheet2!$A:$F,5,0),"")</f>
        <v>948.3</v>
      </c>
      <c r="R2235" s="20">
        <f>IFERROR(VLOOKUP(F2235,Sheet2!$A:$F,6,0),"")</f>
        <v>1030.25</v>
      </c>
      <c r="S2235" s="48">
        <f t="shared" si="488"/>
        <v>45971.5</v>
      </c>
      <c r="T2235" s="48">
        <f t="shared" si="489"/>
        <v>47415</v>
      </c>
      <c r="U2235" s="48">
        <f t="shared" si="490"/>
        <v>0</v>
      </c>
      <c r="V2235" s="48">
        <f t="shared" si="491"/>
        <v>93386.5</v>
      </c>
      <c r="W2235" s="48">
        <f t="shared" si="492"/>
        <v>48150</v>
      </c>
      <c r="X2235" s="48">
        <f t="shared" si="493"/>
        <v>675</v>
      </c>
      <c r="Y2235" s="48">
        <f t="shared" si="494"/>
        <v>1422.115</v>
      </c>
      <c r="Z2235" s="48">
        <f t="shared" si="495"/>
        <v>142.2115</v>
      </c>
      <c r="AA2235" s="48">
        <f t="shared" si="496"/>
        <v>1437.7582649999999</v>
      </c>
      <c r="AB2235" s="42">
        <f t="shared" si="497"/>
        <v>145213.58476500001</v>
      </c>
    </row>
    <row r="2236" spans="1:28" x14ac:dyDescent="0.25">
      <c r="A2236" s="41">
        <v>45450</v>
      </c>
      <c r="B2236" s="44" t="str">
        <f t="shared" si="508"/>
        <v>Jun</v>
      </c>
      <c r="C2236" s="16" t="s">
        <v>113</v>
      </c>
      <c r="D2236" s="16"/>
      <c r="E2236" s="16" t="s">
        <v>147</v>
      </c>
      <c r="F2236" s="16" t="s">
        <v>223</v>
      </c>
      <c r="G2236" s="20" t="str">
        <f>IFERROR(VLOOKUP(F2236,Sheet2!A:F,2,0),"")</f>
        <v>Jalwa Mota Santra</v>
      </c>
      <c r="H2236" s="44">
        <f>IFERROR(VLOOKUP(F2236,Sheet2!A:G,7,0),"")</f>
        <v>50</v>
      </c>
      <c r="I2236" s="56">
        <f t="shared" si="487"/>
        <v>900</v>
      </c>
      <c r="J2236" s="17">
        <v>127</v>
      </c>
      <c r="K2236" s="21">
        <v>100</v>
      </c>
      <c r="L2236" s="21">
        <v>100</v>
      </c>
      <c r="M2236" s="21">
        <v>0</v>
      </c>
      <c r="N2236" s="19">
        <f t="shared" si="498"/>
        <v>200</v>
      </c>
      <c r="O2236" s="20">
        <v>1</v>
      </c>
      <c r="P2236" s="20">
        <f>IFERROR(VLOOKUP(F2236,Sheet2!$A:$F,4,0),"")</f>
        <v>919.43</v>
      </c>
      <c r="Q2236" s="20">
        <f>IFERROR(VLOOKUP(F2236,Sheet2!$A:$F,5,0),"")</f>
        <v>948.3</v>
      </c>
      <c r="R2236" s="20">
        <f>IFERROR(VLOOKUP(F2236,Sheet2!$A:$F,6,0),"")</f>
        <v>1030.25</v>
      </c>
      <c r="S2236" s="48">
        <f t="shared" si="488"/>
        <v>91943</v>
      </c>
      <c r="T2236" s="48">
        <f t="shared" si="489"/>
        <v>94830</v>
      </c>
      <c r="U2236" s="48">
        <f t="shared" si="490"/>
        <v>0</v>
      </c>
      <c r="V2236" s="48">
        <f t="shared" si="491"/>
        <v>186773</v>
      </c>
      <c r="W2236" s="48">
        <f t="shared" si="492"/>
        <v>96300</v>
      </c>
      <c r="X2236" s="48">
        <f t="shared" si="493"/>
        <v>1350</v>
      </c>
      <c r="Y2236" s="48">
        <f t="shared" si="494"/>
        <v>2844.23</v>
      </c>
      <c r="Z2236" s="48">
        <f t="shared" si="495"/>
        <v>284.423</v>
      </c>
      <c r="AA2236" s="48">
        <f t="shared" si="496"/>
        <v>2875.5165299999999</v>
      </c>
      <c r="AB2236" s="42">
        <f t="shared" si="497"/>
        <v>290427.16953000001</v>
      </c>
    </row>
    <row r="2237" spans="1:28" x14ac:dyDescent="0.25">
      <c r="A2237" s="41">
        <v>45452</v>
      </c>
      <c r="B2237" s="44" t="str">
        <f t="shared" si="508"/>
        <v>Jun</v>
      </c>
      <c r="C2237" s="16" t="s">
        <v>59</v>
      </c>
      <c r="D2237" s="16"/>
      <c r="E2237" s="16" t="s">
        <v>30</v>
      </c>
      <c r="F2237" s="16" t="s">
        <v>213</v>
      </c>
      <c r="G2237" s="20" t="str">
        <f>IFERROR(VLOOKUP(F2237,Sheet2!A:F,2,0),"")</f>
        <v>Malwa</v>
      </c>
      <c r="H2237" s="44">
        <f>IFERROR(VLOOKUP(F2237,Sheet2!A:G,7,0),"")</f>
        <v>50</v>
      </c>
      <c r="I2237" s="56">
        <f t="shared" si="487"/>
        <v>1350</v>
      </c>
      <c r="J2237" s="17">
        <v>287</v>
      </c>
      <c r="K2237" s="21">
        <v>300</v>
      </c>
      <c r="L2237" s="21">
        <v>0</v>
      </c>
      <c r="M2237" s="21">
        <v>0</v>
      </c>
      <c r="N2237" s="19">
        <f t="shared" si="498"/>
        <v>300</v>
      </c>
      <c r="O2237" s="20">
        <v>1</v>
      </c>
      <c r="P2237" s="20">
        <f>IFERROR(VLOOKUP(F2237,Sheet2!$A:$F,4,0),"")</f>
        <v>919.43</v>
      </c>
      <c r="Q2237" s="20">
        <f>IFERROR(VLOOKUP(F2237,Sheet2!$A:$F,5,0),"")</f>
        <v>948.3</v>
      </c>
      <c r="R2237" s="20">
        <f>IFERROR(VLOOKUP(F2237,Sheet2!$A:$F,6,0),"")</f>
        <v>1030.25</v>
      </c>
      <c r="S2237" s="48">
        <f t="shared" si="488"/>
        <v>275829</v>
      </c>
      <c r="T2237" s="48">
        <f t="shared" si="489"/>
        <v>0</v>
      </c>
      <c r="U2237" s="48">
        <f t="shared" si="490"/>
        <v>0</v>
      </c>
      <c r="V2237" s="48">
        <f t="shared" si="491"/>
        <v>275829</v>
      </c>
      <c r="W2237" s="48">
        <f t="shared" si="492"/>
        <v>144450</v>
      </c>
      <c r="X2237" s="48">
        <f t="shared" si="493"/>
        <v>2025</v>
      </c>
      <c r="Y2237" s="48">
        <f t="shared" si="494"/>
        <v>4223.04</v>
      </c>
      <c r="Z2237" s="48">
        <f t="shared" si="495"/>
        <v>422.30400000000003</v>
      </c>
      <c r="AA2237" s="48">
        <f t="shared" si="496"/>
        <v>4269.4934400000002</v>
      </c>
      <c r="AB2237" s="42">
        <f t="shared" si="497"/>
        <v>431218.83743999997</v>
      </c>
    </row>
    <row r="2238" spans="1:28" x14ac:dyDescent="0.25">
      <c r="A2238" s="41">
        <v>45452</v>
      </c>
      <c r="B2238" s="44" t="str">
        <f t="shared" ref="B2238:B2243" si="509">TEXT(A2238,"MMM")</f>
        <v>Jun</v>
      </c>
      <c r="C2238" s="16" t="s">
        <v>59</v>
      </c>
      <c r="D2238" s="16"/>
      <c r="E2238" s="16" t="s">
        <v>30</v>
      </c>
      <c r="F2238" s="16" t="s">
        <v>213</v>
      </c>
      <c r="G2238" s="20" t="str">
        <f>IFERROR(VLOOKUP(F2238,Sheet2!A:F,2,0),"")</f>
        <v>Malwa</v>
      </c>
      <c r="H2238" s="44">
        <f>IFERROR(VLOOKUP(F2238,Sheet2!A:G,7,0),"")</f>
        <v>50</v>
      </c>
      <c r="I2238" s="56">
        <f t="shared" ref="I2238:I2291" si="510">IF(H2238=50,N2238*4.5)+IF(H2238=65,N2238*5.85)</f>
        <v>1350</v>
      </c>
      <c r="J2238" s="17">
        <v>288</v>
      </c>
      <c r="K2238" s="21">
        <v>300</v>
      </c>
      <c r="L2238" s="21">
        <v>0</v>
      </c>
      <c r="M2238" s="21">
        <v>0</v>
      </c>
      <c r="N2238" s="19">
        <f t="shared" si="498"/>
        <v>300</v>
      </c>
      <c r="O2238" s="20">
        <v>1</v>
      </c>
      <c r="P2238" s="20">
        <f>IFERROR(VLOOKUP(F2238,Sheet2!$A:$F,4,0),"")</f>
        <v>919.43</v>
      </c>
      <c r="Q2238" s="20">
        <f>IFERROR(VLOOKUP(F2238,Sheet2!$A:$F,5,0),"")</f>
        <v>948.3</v>
      </c>
      <c r="R2238" s="20">
        <f>IFERROR(VLOOKUP(F2238,Sheet2!$A:$F,6,0),"")</f>
        <v>1030.25</v>
      </c>
      <c r="S2238" s="48">
        <f t="shared" ref="S2238:S2291" si="511">IFERROR(K2238*P2238," ")</f>
        <v>275829</v>
      </c>
      <c r="T2238" s="48">
        <f t="shared" ref="T2238:T2291" si="512">IFERROR(Q2238*L2238," ")</f>
        <v>0</v>
      </c>
      <c r="U2238" s="48">
        <f t="shared" ref="U2238:U2291" si="513">IFERROR(R2238*M2238," ")</f>
        <v>0</v>
      </c>
      <c r="V2238" s="48">
        <f t="shared" ref="V2238:V2291" si="514">SUM(S2238:U2238)</f>
        <v>275829</v>
      </c>
      <c r="W2238" s="48">
        <f t="shared" ref="W2238:W2291" si="515">IFERROR(IF(O2238=1,I2238*107)," ")+IFERROR(IF(O2238=2,I2238*53.5)," ")</f>
        <v>144450</v>
      </c>
      <c r="X2238" s="48">
        <f t="shared" ref="X2238:X2291" si="516">I2238*1.5</f>
        <v>2025</v>
      </c>
      <c r="Y2238" s="48">
        <f t="shared" ref="Y2238:Y2291" si="517">IFERROR(SUM(V2238:X2238)*1%," ")</f>
        <v>4223.04</v>
      </c>
      <c r="Z2238" s="48">
        <f t="shared" ref="Z2238:Z2291" si="518">IFERROR(Y2238*10%," ")</f>
        <v>422.30400000000003</v>
      </c>
      <c r="AA2238" s="48">
        <f t="shared" ref="AA2238:AA2291" si="519">IFERROR(SUM(V2238:Z2238)*1%," ")</f>
        <v>4269.4934400000002</v>
      </c>
      <c r="AB2238" s="42">
        <f t="shared" ref="AB2238:AB2291" si="520">IFERROR(SUM(V2238:AA2238)," ")</f>
        <v>431218.83743999997</v>
      </c>
    </row>
    <row r="2239" spans="1:28" x14ac:dyDescent="0.25">
      <c r="A2239" s="41">
        <v>45452</v>
      </c>
      <c r="B2239" s="44" t="str">
        <f t="shared" si="509"/>
        <v>Jun</v>
      </c>
      <c r="C2239" s="16" t="s">
        <v>59</v>
      </c>
      <c r="D2239" s="16"/>
      <c r="E2239" s="16" t="s">
        <v>30</v>
      </c>
      <c r="F2239" s="16" t="s">
        <v>213</v>
      </c>
      <c r="G2239" s="20" t="str">
        <f>IFERROR(VLOOKUP(F2239,Sheet2!A:F,2,0),"")</f>
        <v>Malwa</v>
      </c>
      <c r="H2239" s="44">
        <f>IFERROR(VLOOKUP(F2239,Sheet2!A:G,7,0),"")</f>
        <v>50</v>
      </c>
      <c r="I2239" s="56">
        <f t="shared" si="510"/>
        <v>1350</v>
      </c>
      <c r="J2239" s="17">
        <v>289</v>
      </c>
      <c r="K2239" s="21">
        <v>100</v>
      </c>
      <c r="L2239" s="21">
        <v>0</v>
      </c>
      <c r="M2239" s="21">
        <v>200</v>
      </c>
      <c r="N2239" s="19">
        <f t="shared" si="498"/>
        <v>300</v>
      </c>
      <c r="O2239" s="20">
        <v>1</v>
      </c>
      <c r="P2239" s="20">
        <f>IFERROR(VLOOKUP(F2239,Sheet2!$A:$F,4,0),"")</f>
        <v>919.43</v>
      </c>
      <c r="Q2239" s="20">
        <f>IFERROR(VLOOKUP(F2239,Sheet2!$A:$F,5,0),"")</f>
        <v>948.3</v>
      </c>
      <c r="R2239" s="20">
        <f>IFERROR(VLOOKUP(F2239,Sheet2!$A:$F,6,0),"")</f>
        <v>1030.25</v>
      </c>
      <c r="S2239" s="48">
        <f t="shared" si="511"/>
        <v>91943</v>
      </c>
      <c r="T2239" s="48">
        <f t="shared" si="512"/>
        <v>0</v>
      </c>
      <c r="U2239" s="48">
        <f t="shared" si="513"/>
        <v>206050</v>
      </c>
      <c r="V2239" s="48">
        <f t="shared" si="514"/>
        <v>297993</v>
      </c>
      <c r="W2239" s="48">
        <f t="shared" si="515"/>
        <v>144450</v>
      </c>
      <c r="X2239" s="48">
        <f t="shared" si="516"/>
        <v>2025</v>
      </c>
      <c r="Y2239" s="48">
        <f t="shared" si="517"/>
        <v>4444.68</v>
      </c>
      <c r="Z2239" s="48">
        <f t="shared" si="518"/>
        <v>444.46800000000007</v>
      </c>
      <c r="AA2239" s="48">
        <f t="shared" si="519"/>
        <v>4493.5714799999996</v>
      </c>
      <c r="AB2239" s="42">
        <f t="shared" si="520"/>
        <v>453850.71947999997</v>
      </c>
    </row>
    <row r="2240" spans="1:28" x14ac:dyDescent="0.25">
      <c r="A2240" s="41">
        <v>45452</v>
      </c>
      <c r="B2240" s="44" t="str">
        <f t="shared" si="509"/>
        <v>Jun</v>
      </c>
      <c r="C2240" s="16" t="s">
        <v>59</v>
      </c>
      <c r="D2240" s="16"/>
      <c r="E2240" s="16" t="s">
        <v>30</v>
      </c>
      <c r="F2240" s="16" t="s">
        <v>213</v>
      </c>
      <c r="G2240" s="20" t="str">
        <f>IFERROR(VLOOKUP(F2240,Sheet2!A:F,2,0),"")</f>
        <v>Malwa</v>
      </c>
      <c r="H2240" s="44">
        <f>IFERROR(VLOOKUP(F2240,Sheet2!A:G,7,0),"")</f>
        <v>50</v>
      </c>
      <c r="I2240" s="56">
        <f t="shared" si="510"/>
        <v>1350</v>
      </c>
      <c r="J2240" s="17">
        <v>290</v>
      </c>
      <c r="K2240" s="21">
        <v>0</v>
      </c>
      <c r="L2240" s="21">
        <v>300</v>
      </c>
      <c r="M2240" s="21">
        <v>0</v>
      </c>
      <c r="N2240" s="19">
        <f t="shared" si="498"/>
        <v>300</v>
      </c>
      <c r="O2240" s="20">
        <v>1</v>
      </c>
      <c r="P2240" s="20">
        <f>IFERROR(VLOOKUP(F2240,Sheet2!$A:$F,4,0),"")</f>
        <v>919.43</v>
      </c>
      <c r="Q2240" s="20">
        <f>IFERROR(VLOOKUP(F2240,Sheet2!$A:$F,5,0),"")</f>
        <v>948.3</v>
      </c>
      <c r="R2240" s="20">
        <f>IFERROR(VLOOKUP(F2240,Sheet2!$A:$F,6,0),"")</f>
        <v>1030.25</v>
      </c>
      <c r="S2240" s="48">
        <f t="shared" si="511"/>
        <v>0</v>
      </c>
      <c r="T2240" s="48">
        <f t="shared" si="512"/>
        <v>284490</v>
      </c>
      <c r="U2240" s="48">
        <f t="shared" si="513"/>
        <v>0</v>
      </c>
      <c r="V2240" s="48">
        <f t="shared" si="514"/>
        <v>284490</v>
      </c>
      <c r="W2240" s="48">
        <f t="shared" si="515"/>
        <v>144450</v>
      </c>
      <c r="X2240" s="48">
        <f t="shared" si="516"/>
        <v>2025</v>
      </c>
      <c r="Y2240" s="48">
        <f t="shared" si="517"/>
        <v>4309.6499999999996</v>
      </c>
      <c r="Z2240" s="48">
        <f t="shared" si="518"/>
        <v>430.96499999999997</v>
      </c>
      <c r="AA2240" s="48">
        <f t="shared" si="519"/>
        <v>4357.0561500000003</v>
      </c>
      <c r="AB2240" s="42">
        <f t="shared" si="520"/>
        <v>440062.67115000007</v>
      </c>
    </row>
    <row r="2241" spans="1:28" x14ac:dyDescent="0.25">
      <c r="A2241" s="41">
        <v>45452</v>
      </c>
      <c r="B2241" s="44" t="str">
        <f t="shared" si="509"/>
        <v>Jun</v>
      </c>
      <c r="C2241" s="16" t="s">
        <v>59</v>
      </c>
      <c r="D2241" s="16"/>
      <c r="E2241" s="16" t="s">
        <v>30</v>
      </c>
      <c r="F2241" s="16" t="s">
        <v>213</v>
      </c>
      <c r="G2241" s="20" t="str">
        <f>IFERROR(VLOOKUP(F2241,Sheet2!A:F,2,0),"")</f>
        <v>Malwa</v>
      </c>
      <c r="H2241" s="44">
        <f>IFERROR(VLOOKUP(F2241,Sheet2!A:G,7,0),"")</f>
        <v>50</v>
      </c>
      <c r="I2241" s="56">
        <f t="shared" si="510"/>
        <v>900</v>
      </c>
      <c r="J2241" s="17">
        <v>291</v>
      </c>
      <c r="K2241" s="21">
        <v>0</v>
      </c>
      <c r="L2241" s="21">
        <v>200</v>
      </c>
      <c r="M2241" s="21">
        <v>0</v>
      </c>
      <c r="N2241" s="19">
        <f t="shared" si="498"/>
        <v>200</v>
      </c>
      <c r="O2241" s="20">
        <v>1</v>
      </c>
      <c r="P2241" s="20">
        <f>IFERROR(VLOOKUP(F2241,Sheet2!$A:$F,4,0),"")</f>
        <v>919.43</v>
      </c>
      <c r="Q2241" s="20">
        <f>IFERROR(VLOOKUP(F2241,Sheet2!$A:$F,5,0),"")</f>
        <v>948.3</v>
      </c>
      <c r="R2241" s="20">
        <f>IFERROR(VLOOKUP(F2241,Sheet2!$A:$F,6,0),"")</f>
        <v>1030.25</v>
      </c>
      <c r="S2241" s="48">
        <f t="shared" si="511"/>
        <v>0</v>
      </c>
      <c r="T2241" s="48">
        <f t="shared" si="512"/>
        <v>189660</v>
      </c>
      <c r="U2241" s="48">
        <f t="shared" si="513"/>
        <v>0</v>
      </c>
      <c r="V2241" s="48">
        <f t="shared" si="514"/>
        <v>189660</v>
      </c>
      <c r="W2241" s="48">
        <f t="shared" si="515"/>
        <v>96300</v>
      </c>
      <c r="X2241" s="48">
        <f t="shared" si="516"/>
        <v>1350</v>
      </c>
      <c r="Y2241" s="48">
        <f t="shared" si="517"/>
        <v>2873.1</v>
      </c>
      <c r="Z2241" s="48">
        <f t="shared" si="518"/>
        <v>287.31</v>
      </c>
      <c r="AA2241" s="48">
        <f t="shared" si="519"/>
        <v>2904.7040999999999</v>
      </c>
      <c r="AB2241" s="42">
        <f t="shared" si="520"/>
        <v>293375.11409999995</v>
      </c>
    </row>
    <row r="2242" spans="1:28" x14ac:dyDescent="0.25">
      <c r="A2242" s="41">
        <v>45452</v>
      </c>
      <c r="B2242" s="44" t="str">
        <f t="shared" si="509"/>
        <v>Jun</v>
      </c>
      <c r="C2242" s="16" t="s">
        <v>3</v>
      </c>
      <c r="D2242" s="16"/>
      <c r="E2242" s="16" t="s">
        <v>36</v>
      </c>
      <c r="F2242" s="16" t="s">
        <v>216</v>
      </c>
      <c r="G2242" s="20" t="str">
        <f>IFERROR(VLOOKUP(F2242,Sheet2!A:F,2,0),"")</f>
        <v>Jugni Saunfi</v>
      </c>
      <c r="H2242" s="44">
        <f>IFERROR(VLOOKUP(F2242,Sheet2!A:G,7,0),"")</f>
        <v>50</v>
      </c>
      <c r="I2242" s="56">
        <f t="shared" si="510"/>
        <v>1350</v>
      </c>
      <c r="J2242" s="17">
        <v>462</v>
      </c>
      <c r="K2242" s="21">
        <v>250</v>
      </c>
      <c r="L2242" s="21">
        <v>0</v>
      </c>
      <c r="M2242" s="21">
        <v>50</v>
      </c>
      <c r="N2242" s="19">
        <f t="shared" si="498"/>
        <v>300</v>
      </c>
      <c r="O2242" s="20">
        <v>1</v>
      </c>
      <c r="P2242" s="20">
        <f>IFERROR(VLOOKUP(F2242,Sheet2!$A:$F,4,0),"")</f>
        <v>919.43</v>
      </c>
      <c r="Q2242" s="20">
        <f>IFERROR(VLOOKUP(F2242,Sheet2!$A:$F,5,0),"")</f>
        <v>948.3</v>
      </c>
      <c r="R2242" s="20">
        <f>IFERROR(VLOOKUP(F2242,Sheet2!$A:$F,6,0),"")</f>
        <v>1030.25</v>
      </c>
      <c r="S2242" s="48">
        <f t="shared" si="511"/>
        <v>229857.5</v>
      </c>
      <c r="T2242" s="48">
        <f t="shared" si="512"/>
        <v>0</v>
      </c>
      <c r="U2242" s="48">
        <f t="shared" si="513"/>
        <v>51512.5</v>
      </c>
      <c r="V2242" s="48">
        <f t="shared" si="514"/>
        <v>281370</v>
      </c>
      <c r="W2242" s="48">
        <f t="shared" si="515"/>
        <v>144450</v>
      </c>
      <c r="X2242" s="48">
        <f t="shared" si="516"/>
        <v>2025</v>
      </c>
      <c r="Y2242" s="48">
        <f t="shared" si="517"/>
        <v>4278.45</v>
      </c>
      <c r="Z2242" s="48">
        <f t="shared" si="518"/>
        <v>427.84500000000003</v>
      </c>
      <c r="AA2242" s="48">
        <f t="shared" si="519"/>
        <v>4325.5129500000003</v>
      </c>
      <c r="AB2242" s="42">
        <f t="shared" si="520"/>
        <v>436876.80794999999</v>
      </c>
    </row>
    <row r="2243" spans="1:28" x14ac:dyDescent="0.25">
      <c r="A2243" s="41">
        <v>45452</v>
      </c>
      <c r="B2243" s="44" t="str">
        <f t="shared" si="509"/>
        <v>Jun</v>
      </c>
      <c r="C2243" s="16" t="s">
        <v>3</v>
      </c>
      <c r="D2243" s="16"/>
      <c r="E2243" s="16" t="s">
        <v>149</v>
      </c>
      <c r="F2243" s="16" t="s">
        <v>217</v>
      </c>
      <c r="G2243" s="20" t="str">
        <f>IFERROR(VLOOKUP(F2243,Sheet2!A:F,2,0),"")</f>
        <v>Dollar Rum</v>
      </c>
      <c r="H2243" s="44">
        <f>IFERROR(VLOOKUP(F2243,Sheet2!A:G,7,0),"")</f>
        <v>65</v>
      </c>
      <c r="I2243" s="56">
        <f t="shared" si="510"/>
        <v>5265</v>
      </c>
      <c r="J2243" s="17">
        <v>463</v>
      </c>
      <c r="K2243" s="21">
        <v>800</v>
      </c>
      <c r="L2243" s="21">
        <v>50</v>
      </c>
      <c r="M2243" s="21">
        <v>50</v>
      </c>
      <c r="N2243" s="19">
        <f t="shared" si="498"/>
        <v>900</v>
      </c>
      <c r="O2243" s="20">
        <v>1</v>
      </c>
      <c r="P2243" s="20">
        <f>IFERROR(VLOOKUP(F2243,Sheet2!$A:$F,4,0),"")</f>
        <v>1161.27</v>
      </c>
      <c r="Q2243" s="20">
        <f>IFERROR(VLOOKUP(F2243,Sheet2!$A:$F,5,0),"")</f>
        <v>1190.1300000000001</v>
      </c>
      <c r="R2243" s="20">
        <f>IFERROR(VLOOKUP(F2243,Sheet2!$A:$F,6,0),"")</f>
        <v>1272.08</v>
      </c>
      <c r="S2243" s="48">
        <f t="shared" si="511"/>
        <v>929016</v>
      </c>
      <c r="T2243" s="48">
        <f t="shared" si="512"/>
        <v>59506.500000000007</v>
      </c>
      <c r="U2243" s="48">
        <f t="shared" si="513"/>
        <v>63604</v>
      </c>
      <c r="V2243" s="48">
        <f t="shared" si="514"/>
        <v>1052126.5</v>
      </c>
      <c r="W2243" s="48">
        <f t="shared" si="515"/>
        <v>563355</v>
      </c>
      <c r="X2243" s="48">
        <f t="shared" si="516"/>
        <v>7897.5</v>
      </c>
      <c r="Y2243" s="48">
        <f t="shared" si="517"/>
        <v>16233.79</v>
      </c>
      <c r="Z2243" s="48">
        <f t="shared" si="518"/>
        <v>1623.3790000000001</v>
      </c>
      <c r="AA2243" s="48">
        <f t="shared" si="519"/>
        <v>16412.361690000002</v>
      </c>
      <c r="AB2243" s="42">
        <f t="shared" si="520"/>
        <v>1657648.5306899999</v>
      </c>
    </row>
    <row r="2244" spans="1:28" x14ac:dyDescent="0.25">
      <c r="A2244" s="41">
        <v>45452</v>
      </c>
      <c r="B2244" s="44" t="str">
        <f t="shared" ref="B2244:B2247" si="521">TEXT(A2244,"MMM")</f>
        <v>Jun</v>
      </c>
      <c r="C2244" s="16" t="s">
        <v>3</v>
      </c>
      <c r="D2244" s="16"/>
      <c r="E2244" s="16" t="s">
        <v>233</v>
      </c>
      <c r="F2244" s="16" t="s">
        <v>220</v>
      </c>
      <c r="G2244" s="20" t="str">
        <f>IFERROR(VLOOKUP(F2244,Sheet2!A:F,2,0),"")</f>
        <v>Dollar Cinnamon</v>
      </c>
      <c r="H2244" s="44">
        <f>IFERROR(VLOOKUP(F2244,Sheet2!A:G,7,0),"")</f>
        <v>50</v>
      </c>
      <c r="I2244" s="56">
        <f t="shared" si="510"/>
        <v>1350</v>
      </c>
      <c r="J2244" s="17">
        <v>464</v>
      </c>
      <c r="K2244" s="21">
        <v>200</v>
      </c>
      <c r="L2244" s="21">
        <v>80</v>
      </c>
      <c r="M2244" s="21">
        <v>20</v>
      </c>
      <c r="N2244" s="19">
        <f t="shared" si="498"/>
        <v>300</v>
      </c>
      <c r="O2244" s="20">
        <v>1</v>
      </c>
      <c r="P2244" s="20">
        <f>IFERROR(VLOOKUP(F2244,Sheet2!$A:$F,4,0),"")</f>
        <v>919.43</v>
      </c>
      <c r="Q2244" s="20">
        <f>IFERROR(VLOOKUP(F2244,Sheet2!$A:$F,5,0),"")</f>
        <v>948.3</v>
      </c>
      <c r="R2244" s="20">
        <f>IFERROR(VLOOKUP(F2244,Sheet2!$A:$F,6,0),"")</f>
        <v>1030.25</v>
      </c>
      <c r="S2244" s="48">
        <f t="shared" si="511"/>
        <v>183886</v>
      </c>
      <c r="T2244" s="48">
        <f t="shared" si="512"/>
        <v>75864</v>
      </c>
      <c r="U2244" s="48">
        <f t="shared" si="513"/>
        <v>20605</v>
      </c>
      <c r="V2244" s="48">
        <f t="shared" si="514"/>
        <v>280355</v>
      </c>
      <c r="W2244" s="48">
        <f t="shared" si="515"/>
        <v>144450</v>
      </c>
      <c r="X2244" s="48">
        <f t="shared" si="516"/>
        <v>2025</v>
      </c>
      <c r="Y2244" s="48">
        <f t="shared" si="517"/>
        <v>4268.3</v>
      </c>
      <c r="Z2244" s="48">
        <f t="shared" si="518"/>
        <v>426.83000000000004</v>
      </c>
      <c r="AA2244" s="48">
        <f t="shared" si="519"/>
        <v>4315.2512999999999</v>
      </c>
      <c r="AB2244" s="42">
        <f t="shared" si="520"/>
        <v>435840.38130000001</v>
      </c>
    </row>
    <row r="2245" spans="1:28" x14ac:dyDescent="0.25">
      <c r="A2245" s="41">
        <v>45452</v>
      </c>
      <c r="B2245" s="44" t="str">
        <f t="shared" si="521"/>
        <v>Jun</v>
      </c>
      <c r="C2245" s="16" t="s">
        <v>44</v>
      </c>
      <c r="D2245" s="16"/>
      <c r="E2245" s="16" t="s">
        <v>79</v>
      </c>
      <c r="F2245" s="16" t="s">
        <v>216</v>
      </c>
      <c r="G2245" s="20" t="str">
        <f>IFERROR(VLOOKUP(F2245,Sheet2!A:F,2,0),"")</f>
        <v>Jugni Saunfi</v>
      </c>
      <c r="H2245" s="44">
        <f>IFERROR(VLOOKUP(F2245,Sheet2!A:G,7,0),"")</f>
        <v>50</v>
      </c>
      <c r="I2245" s="56">
        <f t="shared" si="510"/>
        <v>1125</v>
      </c>
      <c r="J2245" s="17">
        <v>350</v>
      </c>
      <c r="K2245" s="21">
        <v>100</v>
      </c>
      <c r="L2245" s="21">
        <v>100</v>
      </c>
      <c r="M2245" s="21">
        <v>50</v>
      </c>
      <c r="N2245" s="19">
        <f t="shared" ref="N2245:N2698" si="522">SUM(K2245:M2245)</f>
        <v>250</v>
      </c>
      <c r="O2245" s="20">
        <v>1</v>
      </c>
      <c r="P2245" s="20">
        <f>IFERROR(VLOOKUP(F2245,Sheet2!$A:$F,4,0),"")</f>
        <v>919.43</v>
      </c>
      <c r="Q2245" s="20">
        <f>IFERROR(VLOOKUP(F2245,Sheet2!$A:$F,5,0),"")</f>
        <v>948.3</v>
      </c>
      <c r="R2245" s="20">
        <f>IFERROR(VLOOKUP(F2245,Sheet2!$A:$F,6,0),"")</f>
        <v>1030.25</v>
      </c>
      <c r="S2245" s="48">
        <f t="shared" si="511"/>
        <v>91943</v>
      </c>
      <c r="T2245" s="48">
        <f t="shared" si="512"/>
        <v>94830</v>
      </c>
      <c r="U2245" s="48">
        <f t="shared" si="513"/>
        <v>51512.5</v>
      </c>
      <c r="V2245" s="48">
        <f t="shared" si="514"/>
        <v>238285.5</v>
      </c>
      <c r="W2245" s="48">
        <f t="shared" si="515"/>
        <v>120375</v>
      </c>
      <c r="X2245" s="48">
        <f t="shared" si="516"/>
        <v>1687.5</v>
      </c>
      <c r="Y2245" s="48">
        <f t="shared" si="517"/>
        <v>3603.48</v>
      </c>
      <c r="Z2245" s="48">
        <f t="shared" si="518"/>
        <v>360.34800000000001</v>
      </c>
      <c r="AA2245" s="48">
        <f t="shared" si="519"/>
        <v>3643.1182799999997</v>
      </c>
      <c r="AB2245" s="42">
        <f t="shared" si="520"/>
        <v>367954.94627999997</v>
      </c>
    </row>
    <row r="2246" spans="1:28" x14ac:dyDescent="0.25">
      <c r="A2246" s="41">
        <v>45452</v>
      </c>
      <c r="B2246" s="44" t="str">
        <f t="shared" si="521"/>
        <v>Jun</v>
      </c>
      <c r="C2246" s="16" t="s">
        <v>44</v>
      </c>
      <c r="D2246" s="16"/>
      <c r="E2246" s="16" t="s">
        <v>79</v>
      </c>
      <c r="F2246" s="16" t="s">
        <v>223</v>
      </c>
      <c r="G2246" s="20" t="str">
        <f>IFERROR(VLOOKUP(F2246,Sheet2!A:F,2,0),"")</f>
        <v>Jalwa Mota Santra</v>
      </c>
      <c r="H2246" s="44">
        <f>IFERROR(VLOOKUP(F2246,Sheet2!A:G,7,0),"")</f>
        <v>50</v>
      </c>
      <c r="I2246" s="56">
        <f t="shared" si="510"/>
        <v>225</v>
      </c>
      <c r="J2246" s="17">
        <v>350</v>
      </c>
      <c r="K2246" s="21">
        <v>0</v>
      </c>
      <c r="L2246" s="21">
        <v>25</v>
      </c>
      <c r="M2246" s="21">
        <v>25</v>
      </c>
      <c r="N2246" s="19">
        <f t="shared" si="522"/>
        <v>50</v>
      </c>
      <c r="O2246" s="20">
        <v>1</v>
      </c>
      <c r="P2246" s="20">
        <f>IFERROR(VLOOKUP(F2246,Sheet2!$A:$F,4,0),"")</f>
        <v>919.43</v>
      </c>
      <c r="Q2246" s="20">
        <f>IFERROR(VLOOKUP(F2246,Sheet2!$A:$F,5,0),"")</f>
        <v>948.3</v>
      </c>
      <c r="R2246" s="20">
        <f>IFERROR(VLOOKUP(F2246,Sheet2!$A:$F,6,0),"")</f>
        <v>1030.25</v>
      </c>
      <c r="S2246" s="48">
        <f t="shared" si="511"/>
        <v>0</v>
      </c>
      <c r="T2246" s="48">
        <f t="shared" si="512"/>
        <v>23707.5</v>
      </c>
      <c r="U2246" s="48">
        <f t="shared" si="513"/>
        <v>25756.25</v>
      </c>
      <c r="V2246" s="48">
        <f t="shared" si="514"/>
        <v>49463.75</v>
      </c>
      <c r="W2246" s="48">
        <f t="shared" si="515"/>
        <v>24075</v>
      </c>
      <c r="X2246" s="48">
        <f t="shared" si="516"/>
        <v>337.5</v>
      </c>
      <c r="Y2246" s="48">
        <f t="shared" si="517"/>
        <v>738.76250000000005</v>
      </c>
      <c r="Z2246" s="48">
        <f t="shared" si="518"/>
        <v>73.876250000000013</v>
      </c>
      <c r="AA2246" s="48">
        <f t="shared" si="519"/>
        <v>746.88888750000001</v>
      </c>
      <c r="AB2246" s="42">
        <f t="shared" si="520"/>
        <v>75435.777637499996</v>
      </c>
    </row>
    <row r="2247" spans="1:28" x14ac:dyDescent="0.25">
      <c r="A2247" s="41">
        <v>45452</v>
      </c>
      <c r="B2247" s="44" t="str">
        <f t="shared" si="521"/>
        <v>Jun</v>
      </c>
      <c r="C2247" s="16" t="s">
        <v>3</v>
      </c>
      <c r="D2247" s="16"/>
      <c r="E2247" s="16" t="s">
        <v>50</v>
      </c>
      <c r="F2247" s="16" t="s">
        <v>216</v>
      </c>
      <c r="G2247" s="20" t="str">
        <f>IFERROR(VLOOKUP(F2247,Sheet2!A:F,2,0),"")</f>
        <v>Jugni Saunfi</v>
      </c>
      <c r="H2247" s="44">
        <f>IFERROR(VLOOKUP(F2247,Sheet2!A:G,7,0),"")</f>
        <v>50</v>
      </c>
      <c r="I2247" s="56">
        <f t="shared" si="510"/>
        <v>5400</v>
      </c>
      <c r="J2247" s="17">
        <v>465</v>
      </c>
      <c r="K2247" s="21">
        <v>1000</v>
      </c>
      <c r="L2247" s="21">
        <v>100</v>
      </c>
      <c r="M2247" s="21">
        <v>100</v>
      </c>
      <c r="N2247" s="19">
        <f t="shared" si="522"/>
        <v>1200</v>
      </c>
      <c r="O2247" s="20">
        <f>IFERROR(VLOOKUP(F2247,Sheet2!A:H,8,0),"")</f>
        <v>1</v>
      </c>
      <c r="P2247" s="20">
        <f>IFERROR(VLOOKUP(F2247,Sheet2!$A:$F,4,0),"")</f>
        <v>919.43</v>
      </c>
      <c r="Q2247" s="20">
        <f>IFERROR(VLOOKUP(F2247,Sheet2!$A:$F,5,0),"")</f>
        <v>948.3</v>
      </c>
      <c r="R2247" s="20">
        <f>IFERROR(VLOOKUP(F2247,Sheet2!$A:$F,6,0),"")</f>
        <v>1030.25</v>
      </c>
      <c r="S2247" s="48">
        <f t="shared" si="511"/>
        <v>919430</v>
      </c>
      <c r="T2247" s="48">
        <f t="shared" si="512"/>
        <v>94830</v>
      </c>
      <c r="U2247" s="48">
        <f t="shared" si="513"/>
        <v>103025</v>
      </c>
      <c r="V2247" s="48">
        <f t="shared" si="514"/>
        <v>1117285</v>
      </c>
      <c r="W2247" s="48">
        <f t="shared" si="515"/>
        <v>577800</v>
      </c>
      <c r="X2247" s="48">
        <f t="shared" si="516"/>
        <v>8100</v>
      </c>
      <c r="Y2247" s="48">
        <f t="shared" si="517"/>
        <v>17031.849999999999</v>
      </c>
      <c r="Z2247" s="48">
        <f t="shared" si="518"/>
        <v>1703.1849999999999</v>
      </c>
      <c r="AA2247" s="48">
        <f t="shared" si="519"/>
        <v>17219.200350000003</v>
      </c>
      <c r="AB2247" s="42">
        <f t="shared" si="520"/>
        <v>1739139.2353500002</v>
      </c>
    </row>
    <row r="2248" spans="1:28" x14ac:dyDescent="0.25">
      <c r="A2248" s="41">
        <v>45452</v>
      </c>
      <c r="B2248" s="44" t="str">
        <f t="shared" ref="B2248:B2252" si="523">TEXT(A2248,"MMM")</f>
        <v>Jun</v>
      </c>
      <c r="C2248" s="16" t="s">
        <v>53</v>
      </c>
      <c r="D2248" s="16"/>
      <c r="E2248" s="16" t="s">
        <v>153</v>
      </c>
      <c r="F2248" s="16" t="s">
        <v>219</v>
      </c>
      <c r="G2248" s="20" t="str">
        <f>IFERROR(VLOOKUP(F2248,Sheet2!A:F,2,0),"")</f>
        <v>Club Whiskey</v>
      </c>
      <c r="H2248" s="44">
        <f>IFERROR(VLOOKUP(F2248,Sheet2!A:G,7,0),"")</f>
        <v>65</v>
      </c>
      <c r="I2248" s="56">
        <f t="shared" si="510"/>
        <v>1755</v>
      </c>
      <c r="J2248" s="17">
        <v>240</v>
      </c>
      <c r="K2248" s="21">
        <v>100</v>
      </c>
      <c r="L2248" s="21">
        <v>100</v>
      </c>
      <c r="M2248" s="21">
        <v>100</v>
      </c>
      <c r="N2248" s="19">
        <f t="shared" si="522"/>
        <v>300</v>
      </c>
      <c r="O2248" s="20">
        <f>IFERROR(VLOOKUP(F2248,Sheet2!A:H,8,0),"")</f>
        <v>1</v>
      </c>
      <c r="P2248" s="20">
        <f>IFERROR(VLOOKUP(F2248,Sheet2!$A:$F,4,0),"")</f>
        <v>1160.02</v>
      </c>
      <c r="Q2248" s="20">
        <f>IFERROR(VLOOKUP(F2248,Sheet2!$A:$F,5,0),"")</f>
        <v>1188.9000000000001</v>
      </c>
      <c r="R2248" s="20">
        <f>IFERROR(VLOOKUP(F2248,Sheet2!$A:$F,6,0),"")</f>
        <v>1270.83</v>
      </c>
      <c r="S2248" s="48">
        <f t="shared" si="511"/>
        <v>116002</v>
      </c>
      <c r="T2248" s="48">
        <f t="shared" si="512"/>
        <v>118890.00000000001</v>
      </c>
      <c r="U2248" s="48">
        <f t="shared" si="513"/>
        <v>127083</v>
      </c>
      <c r="V2248" s="48">
        <f t="shared" si="514"/>
        <v>361975</v>
      </c>
      <c r="W2248" s="48">
        <f t="shared" si="515"/>
        <v>187785</v>
      </c>
      <c r="X2248" s="48">
        <f t="shared" si="516"/>
        <v>2632.5</v>
      </c>
      <c r="Y2248" s="48">
        <f t="shared" si="517"/>
        <v>5523.9250000000002</v>
      </c>
      <c r="Z2248" s="48">
        <f t="shared" si="518"/>
        <v>552.39250000000004</v>
      </c>
      <c r="AA2248" s="48">
        <f t="shared" si="519"/>
        <v>5584.6881750000002</v>
      </c>
      <c r="AB2248" s="42">
        <f t="shared" si="520"/>
        <v>564053.50567500002</v>
      </c>
    </row>
    <row r="2249" spans="1:28" x14ac:dyDescent="0.25">
      <c r="A2249" s="41">
        <v>45453</v>
      </c>
      <c r="B2249" s="44" t="str">
        <f t="shared" si="523"/>
        <v>Jun</v>
      </c>
      <c r="C2249" s="16" t="s">
        <v>59</v>
      </c>
      <c r="D2249" s="16"/>
      <c r="E2249" s="16" t="s">
        <v>77</v>
      </c>
      <c r="F2249" s="16" t="s">
        <v>213</v>
      </c>
      <c r="G2249" s="20" t="str">
        <f>IFERROR(VLOOKUP(F2249,Sheet2!A:F,2,0),"")</f>
        <v>Malwa</v>
      </c>
      <c r="H2249" s="44">
        <f>IFERROR(VLOOKUP(F2249,Sheet2!A:G,7,0),"")</f>
        <v>50</v>
      </c>
      <c r="I2249" s="56">
        <f t="shared" si="510"/>
        <v>1350</v>
      </c>
      <c r="J2249" s="17">
        <v>292</v>
      </c>
      <c r="K2249" s="21">
        <v>0</v>
      </c>
      <c r="L2249" s="21">
        <v>0</v>
      </c>
      <c r="M2249" s="21">
        <v>300</v>
      </c>
      <c r="N2249" s="19">
        <f t="shared" si="522"/>
        <v>300</v>
      </c>
      <c r="O2249" s="20">
        <f>IFERROR(VLOOKUP(F2249,Sheet2!A:H,8,0),"")</f>
        <v>1</v>
      </c>
      <c r="P2249" s="20">
        <f>IFERROR(VLOOKUP(F2249,Sheet2!$A:$F,4,0),"")</f>
        <v>919.43</v>
      </c>
      <c r="Q2249" s="20">
        <f>IFERROR(VLOOKUP(F2249,Sheet2!$A:$F,5,0),"")</f>
        <v>948.3</v>
      </c>
      <c r="R2249" s="20">
        <f>IFERROR(VLOOKUP(F2249,Sheet2!$A:$F,6,0),"")</f>
        <v>1030.25</v>
      </c>
      <c r="S2249" s="48">
        <f t="shared" si="511"/>
        <v>0</v>
      </c>
      <c r="T2249" s="48">
        <f t="shared" si="512"/>
        <v>0</v>
      </c>
      <c r="U2249" s="48">
        <f t="shared" si="513"/>
        <v>309075</v>
      </c>
      <c r="V2249" s="48">
        <f t="shared" si="514"/>
        <v>309075</v>
      </c>
      <c r="W2249" s="48">
        <f t="shared" si="515"/>
        <v>144450</v>
      </c>
      <c r="X2249" s="48">
        <f t="shared" si="516"/>
        <v>2025</v>
      </c>
      <c r="Y2249" s="48">
        <f t="shared" si="517"/>
        <v>4555.5</v>
      </c>
      <c r="Z2249" s="48">
        <f t="shared" si="518"/>
        <v>455.55</v>
      </c>
      <c r="AA2249" s="48">
        <f t="shared" si="519"/>
        <v>4605.6104999999998</v>
      </c>
      <c r="AB2249" s="42">
        <f t="shared" si="520"/>
        <v>465166.6605</v>
      </c>
    </row>
    <row r="2250" spans="1:28" x14ac:dyDescent="0.25">
      <c r="A2250" s="41">
        <v>45453</v>
      </c>
      <c r="B2250" s="44" t="str">
        <f t="shared" si="523"/>
        <v>Jun</v>
      </c>
      <c r="C2250" s="16" t="s">
        <v>59</v>
      </c>
      <c r="D2250" s="16"/>
      <c r="E2250" s="16" t="s">
        <v>77</v>
      </c>
      <c r="F2250" s="16" t="s">
        <v>213</v>
      </c>
      <c r="G2250" s="20" t="str">
        <f>IFERROR(VLOOKUP(F2250,Sheet2!A:F,2,0),"")</f>
        <v>Malwa</v>
      </c>
      <c r="H2250" s="44">
        <f>IFERROR(VLOOKUP(F2250,Sheet2!A:G,7,0),"")</f>
        <v>50</v>
      </c>
      <c r="I2250" s="56">
        <f t="shared" si="510"/>
        <v>1350</v>
      </c>
      <c r="J2250" s="17">
        <v>293</v>
      </c>
      <c r="K2250" s="21">
        <v>0</v>
      </c>
      <c r="L2250" s="21">
        <v>0</v>
      </c>
      <c r="M2250" s="21">
        <v>300</v>
      </c>
      <c r="N2250" s="19">
        <f t="shared" si="522"/>
        <v>300</v>
      </c>
      <c r="O2250" s="20">
        <f>IFERROR(VLOOKUP(F2250,Sheet2!A:H,8,0),"")</f>
        <v>1</v>
      </c>
      <c r="P2250" s="20">
        <f>IFERROR(VLOOKUP(F2250,Sheet2!$A:$F,4,0),"")</f>
        <v>919.43</v>
      </c>
      <c r="Q2250" s="20">
        <f>IFERROR(VLOOKUP(F2250,Sheet2!$A:$F,5,0),"")</f>
        <v>948.3</v>
      </c>
      <c r="R2250" s="20">
        <f>IFERROR(VLOOKUP(F2250,Sheet2!$A:$F,6,0),"")</f>
        <v>1030.25</v>
      </c>
      <c r="S2250" s="48">
        <f t="shared" si="511"/>
        <v>0</v>
      </c>
      <c r="T2250" s="48">
        <f t="shared" si="512"/>
        <v>0</v>
      </c>
      <c r="U2250" s="48">
        <f t="shared" si="513"/>
        <v>309075</v>
      </c>
      <c r="V2250" s="48">
        <f t="shared" si="514"/>
        <v>309075</v>
      </c>
      <c r="W2250" s="48">
        <f t="shared" si="515"/>
        <v>144450</v>
      </c>
      <c r="X2250" s="48">
        <f t="shared" si="516"/>
        <v>2025</v>
      </c>
      <c r="Y2250" s="48">
        <f t="shared" si="517"/>
        <v>4555.5</v>
      </c>
      <c r="Z2250" s="48">
        <f t="shared" si="518"/>
        <v>455.55</v>
      </c>
      <c r="AA2250" s="48">
        <f t="shared" si="519"/>
        <v>4605.6104999999998</v>
      </c>
      <c r="AB2250" s="42">
        <f t="shared" si="520"/>
        <v>465166.6605</v>
      </c>
    </row>
    <row r="2251" spans="1:28" x14ac:dyDescent="0.25">
      <c r="A2251" s="41">
        <v>45453</v>
      </c>
      <c r="B2251" s="44" t="str">
        <f t="shared" si="523"/>
        <v>Jun</v>
      </c>
      <c r="C2251" s="16" t="s">
        <v>59</v>
      </c>
      <c r="D2251" s="16"/>
      <c r="E2251" s="16" t="s">
        <v>77</v>
      </c>
      <c r="F2251" s="16" t="s">
        <v>213</v>
      </c>
      <c r="G2251" s="20" t="str">
        <f>IFERROR(VLOOKUP(F2251,Sheet2!A:F,2,0),"")</f>
        <v>Malwa</v>
      </c>
      <c r="H2251" s="44">
        <f>IFERROR(VLOOKUP(F2251,Sheet2!A:G,7,0),"")</f>
        <v>50</v>
      </c>
      <c r="I2251" s="56">
        <f t="shared" si="510"/>
        <v>1350</v>
      </c>
      <c r="J2251" s="17">
        <v>294</v>
      </c>
      <c r="K2251" s="21">
        <v>0</v>
      </c>
      <c r="L2251" s="21">
        <v>300</v>
      </c>
      <c r="M2251" s="21">
        <v>0</v>
      </c>
      <c r="N2251" s="19">
        <f t="shared" si="522"/>
        <v>300</v>
      </c>
      <c r="O2251" s="20">
        <f>IFERROR(VLOOKUP(F2251,Sheet2!A:H,8,0),"")</f>
        <v>1</v>
      </c>
      <c r="P2251" s="20">
        <f>IFERROR(VLOOKUP(F2251,Sheet2!$A:$F,4,0),"")</f>
        <v>919.43</v>
      </c>
      <c r="Q2251" s="20">
        <f>IFERROR(VLOOKUP(F2251,Sheet2!$A:$F,5,0),"")</f>
        <v>948.3</v>
      </c>
      <c r="R2251" s="20">
        <f>IFERROR(VLOOKUP(F2251,Sheet2!$A:$F,6,0),"")</f>
        <v>1030.25</v>
      </c>
      <c r="S2251" s="48">
        <f t="shared" si="511"/>
        <v>0</v>
      </c>
      <c r="T2251" s="48">
        <f t="shared" si="512"/>
        <v>284490</v>
      </c>
      <c r="U2251" s="48">
        <f t="shared" si="513"/>
        <v>0</v>
      </c>
      <c r="V2251" s="48">
        <f t="shared" si="514"/>
        <v>284490</v>
      </c>
      <c r="W2251" s="48">
        <f t="shared" si="515"/>
        <v>144450</v>
      </c>
      <c r="X2251" s="48">
        <f t="shared" si="516"/>
        <v>2025</v>
      </c>
      <c r="Y2251" s="48">
        <f t="shared" si="517"/>
        <v>4309.6499999999996</v>
      </c>
      <c r="Z2251" s="48">
        <f t="shared" si="518"/>
        <v>430.96499999999997</v>
      </c>
      <c r="AA2251" s="48">
        <f t="shared" si="519"/>
        <v>4357.0561500000003</v>
      </c>
      <c r="AB2251" s="42">
        <f t="shared" si="520"/>
        <v>440062.67115000007</v>
      </c>
    </row>
    <row r="2252" spans="1:28" x14ac:dyDescent="0.25">
      <c r="A2252" s="41">
        <v>45453</v>
      </c>
      <c r="B2252" s="44" t="str">
        <f t="shared" si="523"/>
        <v>Jun</v>
      </c>
      <c r="C2252" s="16" t="s">
        <v>59</v>
      </c>
      <c r="D2252" s="16"/>
      <c r="E2252" s="16" t="s">
        <v>77</v>
      </c>
      <c r="F2252" s="16" t="s">
        <v>213</v>
      </c>
      <c r="G2252" s="20" t="str">
        <f>IFERROR(VLOOKUP(F2252,Sheet2!A:F,2,0),"")</f>
        <v>Malwa</v>
      </c>
      <c r="H2252" s="44">
        <f>IFERROR(VLOOKUP(F2252,Sheet2!A:G,7,0),"")</f>
        <v>50</v>
      </c>
      <c r="I2252" s="56">
        <f t="shared" si="510"/>
        <v>1350</v>
      </c>
      <c r="J2252" s="17">
        <v>295</v>
      </c>
      <c r="K2252" s="21">
        <v>300</v>
      </c>
      <c r="L2252" s="21">
        <v>0</v>
      </c>
      <c r="M2252" s="21">
        <v>0</v>
      </c>
      <c r="N2252" s="19">
        <f t="shared" si="522"/>
        <v>300</v>
      </c>
      <c r="O2252" s="20">
        <f>IFERROR(VLOOKUP(F2252,Sheet2!A:H,8,0),"")</f>
        <v>1</v>
      </c>
      <c r="P2252" s="20">
        <f>IFERROR(VLOOKUP(F2252,Sheet2!$A:$F,4,0),"")</f>
        <v>919.43</v>
      </c>
      <c r="Q2252" s="20">
        <f>IFERROR(VLOOKUP(F2252,Sheet2!$A:$F,5,0),"")</f>
        <v>948.3</v>
      </c>
      <c r="R2252" s="20">
        <f>IFERROR(VLOOKUP(F2252,Sheet2!$A:$F,6,0),"")</f>
        <v>1030.25</v>
      </c>
      <c r="S2252" s="48">
        <f t="shared" si="511"/>
        <v>275829</v>
      </c>
      <c r="T2252" s="48">
        <f t="shared" si="512"/>
        <v>0</v>
      </c>
      <c r="U2252" s="48">
        <f t="shared" si="513"/>
        <v>0</v>
      </c>
      <c r="V2252" s="48">
        <f t="shared" si="514"/>
        <v>275829</v>
      </c>
      <c r="W2252" s="48">
        <f t="shared" si="515"/>
        <v>144450</v>
      </c>
      <c r="X2252" s="48">
        <f t="shared" si="516"/>
        <v>2025</v>
      </c>
      <c r="Y2252" s="48">
        <f t="shared" si="517"/>
        <v>4223.04</v>
      </c>
      <c r="Z2252" s="48">
        <f t="shared" si="518"/>
        <v>422.30400000000003</v>
      </c>
      <c r="AA2252" s="48">
        <f t="shared" si="519"/>
        <v>4269.4934400000002</v>
      </c>
      <c r="AB2252" s="42">
        <f t="shared" si="520"/>
        <v>431218.83743999997</v>
      </c>
    </row>
    <row r="2253" spans="1:28" x14ac:dyDescent="0.25">
      <c r="A2253" s="41">
        <v>45453</v>
      </c>
      <c r="B2253" s="44" t="str">
        <f t="shared" ref="B2253:B2264" si="524">TEXT(A2253,"MMM")</f>
        <v>Jun</v>
      </c>
      <c r="C2253" s="16" t="s">
        <v>59</v>
      </c>
      <c r="D2253" s="16"/>
      <c r="E2253" s="16" t="s">
        <v>77</v>
      </c>
      <c r="F2253" s="16" t="s">
        <v>213</v>
      </c>
      <c r="G2253" s="20" t="str">
        <f>IFERROR(VLOOKUP(F2253,Sheet2!A:F,2,0),"")</f>
        <v>Malwa</v>
      </c>
      <c r="H2253" s="44">
        <f>IFERROR(VLOOKUP(F2253,Sheet2!A:G,7,0),"")</f>
        <v>50</v>
      </c>
      <c r="I2253" s="56">
        <f t="shared" si="510"/>
        <v>900</v>
      </c>
      <c r="J2253" s="17">
        <v>296</v>
      </c>
      <c r="K2253" s="21">
        <v>100</v>
      </c>
      <c r="L2253" s="21">
        <v>0</v>
      </c>
      <c r="M2253" s="21">
        <v>100</v>
      </c>
      <c r="N2253" s="19">
        <f t="shared" si="522"/>
        <v>200</v>
      </c>
      <c r="O2253" s="20">
        <f>IFERROR(VLOOKUP(F2253,Sheet2!A:H,8,0),"")</f>
        <v>1</v>
      </c>
      <c r="P2253" s="20">
        <f>IFERROR(VLOOKUP(F2253,Sheet2!$A:$F,4,0),"")</f>
        <v>919.43</v>
      </c>
      <c r="Q2253" s="20">
        <f>IFERROR(VLOOKUP(F2253,Sheet2!$A:$F,5,0),"")</f>
        <v>948.3</v>
      </c>
      <c r="R2253" s="20">
        <f>IFERROR(VLOOKUP(F2253,Sheet2!$A:$F,6,0),"")</f>
        <v>1030.25</v>
      </c>
      <c r="S2253" s="48">
        <f t="shared" si="511"/>
        <v>91943</v>
      </c>
      <c r="T2253" s="48">
        <f t="shared" si="512"/>
        <v>0</v>
      </c>
      <c r="U2253" s="48">
        <f t="shared" si="513"/>
        <v>103025</v>
      </c>
      <c r="V2253" s="48">
        <f t="shared" si="514"/>
        <v>194968</v>
      </c>
      <c r="W2253" s="48">
        <f t="shared" si="515"/>
        <v>96300</v>
      </c>
      <c r="X2253" s="48">
        <f t="shared" si="516"/>
        <v>1350</v>
      </c>
      <c r="Y2253" s="48">
        <f t="shared" si="517"/>
        <v>2926.18</v>
      </c>
      <c r="Z2253" s="48">
        <f t="shared" si="518"/>
        <v>292.61799999999999</v>
      </c>
      <c r="AA2253" s="48">
        <f t="shared" si="519"/>
        <v>2958.36798</v>
      </c>
      <c r="AB2253" s="42">
        <f t="shared" si="520"/>
        <v>298795.16597999999</v>
      </c>
    </row>
    <row r="2254" spans="1:28" x14ac:dyDescent="0.25">
      <c r="A2254" s="41">
        <v>45453</v>
      </c>
      <c r="B2254" s="44" t="str">
        <f t="shared" si="524"/>
        <v>Jun</v>
      </c>
      <c r="C2254" s="16" t="s">
        <v>3</v>
      </c>
      <c r="D2254" s="16"/>
      <c r="E2254" s="16" t="s">
        <v>63</v>
      </c>
      <c r="F2254" s="16" t="s">
        <v>217</v>
      </c>
      <c r="G2254" s="20" t="str">
        <f>IFERROR(VLOOKUP(F2254,Sheet2!A:F,2,0),"")</f>
        <v>Dollar Rum</v>
      </c>
      <c r="H2254" s="44">
        <f>IFERROR(VLOOKUP(F2254,Sheet2!A:G,7,0),"")</f>
        <v>65</v>
      </c>
      <c r="I2254" s="56">
        <f t="shared" si="510"/>
        <v>1755</v>
      </c>
      <c r="J2254" s="17">
        <v>466</v>
      </c>
      <c r="K2254" s="21">
        <v>300</v>
      </c>
      <c r="L2254" s="21">
        <v>0</v>
      </c>
      <c r="M2254" s="21">
        <v>0</v>
      </c>
      <c r="N2254" s="19">
        <f t="shared" si="522"/>
        <v>300</v>
      </c>
      <c r="O2254" s="20">
        <f>IFERROR(VLOOKUP(F2254,Sheet2!A:H,8,0),"")</f>
        <v>1</v>
      </c>
      <c r="P2254" s="20">
        <f>IFERROR(VLOOKUP(F2254,Sheet2!$A:$F,4,0),"")</f>
        <v>1161.27</v>
      </c>
      <c r="Q2254" s="20">
        <f>IFERROR(VLOOKUP(F2254,Sheet2!$A:$F,5,0),"")</f>
        <v>1190.1300000000001</v>
      </c>
      <c r="R2254" s="20">
        <f>IFERROR(VLOOKUP(F2254,Sheet2!$A:$F,6,0),"")</f>
        <v>1272.08</v>
      </c>
      <c r="S2254" s="48">
        <f t="shared" si="511"/>
        <v>348381</v>
      </c>
      <c r="T2254" s="48">
        <f t="shared" si="512"/>
        <v>0</v>
      </c>
      <c r="U2254" s="48">
        <f t="shared" si="513"/>
        <v>0</v>
      </c>
      <c r="V2254" s="48">
        <f t="shared" si="514"/>
        <v>348381</v>
      </c>
      <c r="W2254" s="48">
        <f t="shared" si="515"/>
        <v>187785</v>
      </c>
      <c r="X2254" s="48">
        <f t="shared" si="516"/>
        <v>2632.5</v>
      </c>
      <c r="Y2254" s="48">
        <f t="shared" si="517"/>
        <v>5387.9849999999997</v>
      </c>
      <c r="Z2254" s="48">
        <f t="shared" si="518"/>
        <v>538.79849999999999</v>
      </c>
      <c r="AA2254" s="48">
        <f t="shared" si="519"/>
        <v>5447.2528350000002</v>
      </c>
      <c r="AB2254" s="42">
        <f t="shared" si="520"/>
        <v>550172.53633500007</v>
      </c>
    </row>
    <row r="2255" spans="1:28" x14ac:dyDescent="0.25">
      <c r="A2255" s="41">
        <v>45453</v>
      </c>
      <c r="B2255" s="44" t="str">
        <f t="shared" si="524"/>
        <v>Jun</v>
      </c>
      <c r="C2255" s="16" t="s">
        <v>3</v>
      </c>
      <c r="D2255" s="16"/>
      <c r="E2255" s="16" t="s">
        <v>40</v>
      </c>
      <c r="F2255" s="16" t="s">
        <v>217</v>
      </c>
      <c r="G2255" s="20" t="str">
        <f>IFERROR(VLOOKUP(F2255,Sheet2!A:F,2,0),"")</f>
        <v>Dollar Rum</v>
      </c>
      <c r="H2255" s="44">
        <f>IFERROR(VLOOKUP(F2255,Sheet2!A:G,7,0),"")</f>
        <v>65</v>
      </c>
      <c r="I2255" s="56">
        <f t="shared" si="510"/>
        <v>585</v>
      </c>
      <c r="J2255" s="17">
        <v>467</v>
      </c>
      <c r="K2255" s="21">
        <v>100</v>
      </c>
      <c r="L2255" s="21">
        <v>0</v>
      </c>
      <c r="M2255" s="21">
        <v>0</v>
      </c>
      <c r="N2255" s="19">
        <f t="shared" si="522"/>
        <v>100</v>
      </c>
      <c r="O2255" s="20">
        <f>IFERROR(VLOOKUP(F2255,Sheet2!A:H,8,0),"")</f>
        <v>1</v>
      </c>
      <c r="P2255" s="20">
        <f>IFERROR(VLOOKUP(F2255,Sheet2!$A:$F,4,0),"")</f>
        <v>1161.27</v>
      </c>
      <c r="Q2255" s="20">
        <f>IFERROR(VLOOKUP(F2255,Sheet2!$A:$F,5,0),"")</f>
        <v>1190.1300000000001</v>
      </c>
      <c r="R2255" s="20">
        <f>IFERROR(VLOOKUP(F2255,Sheet2!$A:$F,6,0),"")</f>
        <v>1272.08</v>
      </c>
      <c r="S2255" s="48">
        <f t="shared" si="511"/>
        <v>116127</v>
      </c>
      <c r="T2255" s="48">
        <f t="shared" si="512"/>
        <v>0</v>
      </c>
      <c r="U2255" s="48">
        <f t="shared" si="513"/>
        <v>0</v>
      </c>
      <c r="V2255" s="48">
        <f t="shared" si="514"/>
        <v>116127</v>
      </c>
      <c r="W2255" s="48">
        <f t="shared" si="515"/>
        <v>62595</v>
      </c>
      <c r="X2255" s="48">
        <f t="shared" si="516"/>
        <v>877.5</v>
      </c>
      <c r="Y2255" s="48">
        <f t="shared" si="517"/>
        <v>1795.9950000000001</v>
      </c>
      <c r="Z2255" s="48">
        <f t="shared" si="518"/>
        <v>179.59950000000003</v>
      </c>
      <c r="AA2255" s="48">
        <f t="shared" si="519"/>
        <v>1815.750945</v>
      </c>
      <c r="AB2255" s="42">
        <f t="shared" si="520"/>
        <v>183390.84544500001</v>
      </c>
    </row>
    <row r="2256" spans="1:28" x14ac:dyDescent="0.25">
      <c r="A2256" s="41">
        <v>45453</v>
      </c>
      <c r="B2256" s="44" t="str">
        <f t="shared" si="524"/>
        <v>Jun</v>
      </c>
      <c r="C2256" s="16" t="s">
        <v>3</v>
      </c>
      <c r="D2256" s="16"/>
      <c r="E2256" s="16" t="s">
        <v>40</v>
      </c>
      <c r="F2256" s="16" t="s">
        <v>217</v>
      </c>
      <c r="G2256" s="20" t="str">
        <f>IFERROR(VLOOKUP(F2256,Sheet2!A:F,2,0),"")</f>
        <v>Dollar Rum</v>
      </c>
      <c r="H2256" s="44">
        <f>IFERROR(VLOOKUP(F2256,Sheet2!A:G,7,0),"")</f>
        <v>65</v>
      </c>
      <c r="I2256" s="56">
        <f t="shared" si="510"/>
        <v>1755</v>
      </c>
      <c r="J2256" s="17">
        <v>468</v>
      </c>
      <c r="K2256" s="21">
        <v>100</v>
      </c>
      <c r="L2256" s="21">
        <v>100</v>
      </c>
      <c r="M2256" s="21">
        <v>100</v>
      </c>
      <c r="N2256" s="19">
        <f t="shared" si="522"/>
        <v>300</v>
      </c>
      <c r="O2256" s="20">
        <f>IFERROR(VLOOKUP(F2256,Sheet2!A:H,8,0),"")</f>
        <v>1</v>
      </c>
      <c r="P2256" s="20">
        <f>IFERROR(VLOOKUP(F2256,Sheet2!$A:$F,4,0),"")</f>
        <v>1161.27</v>
      </c>
      <c r="Q2256" s="20">
        <f>IFERROR(VLOOKUP(F2256,Sheet2!$A:$F,5,0),"")</f>
        <v>1190.1300000000001</v>
      </c>
      <c r="R2256" s="20">
        <f>IFERROR(VLOOKUP(F2256,Sheet2!$A:$F,6,0),"")</f>
        <v>1272.08</v>
      </c>
      <c r="S2256" s="48">
        <f t="shared" si="511"/>
        <v>116127</v>
      </c>
      <c r="T2256" s="48">
        <f t="shared" si="512"/>
        <v>119013.00000000001</v>
      </c>
      <c r="U2256" s="48">
        <f t="shared" si="513"/>
        <v>127208</v>
      </c>
      <c r="V2256" s="48">
        <f t="shared" si="514"/>
        <v>362348</v>
      </c>
      <c r="W2256" s="48">
        <f t="shared" si="515"/>
        <v>187785</v>
      </c>
      <c r="X2256" s="48">
        <f t="shared" si="516"/>
        <v>2632.5</v>
      </c>
      <c r="Y2256" s="48">
        <f t="shared" si="517"/>
        <v>5527.6549999999997</v>
      </c>
      <c r="Z2256" s="48">
        <f t="shared" si="518"/>
        <v>552.76549999999997</v>
      </c>
      <c r="AA2256" s="48">
        <f t="shared" si="519"/>
        <v>5588.4592050000001</v>
      </c>
      <c r="AB2256" s="42">
        <f t="shared" si="520"/>
        <v>564434.37970499997</v>
      </c>
    </row>
    <row r="2257" spans="1:28" x14ac:dyDescent="0.25">
      <c r="A2257" s="41">
        <v>45453</v>
      </c>
      <c r="B2257" s="44" t="str">
        <f t="shared" si="524"/>
        <v>Jun</v>
      </c>
      <c r="C2257" s="16" t="s">
        <v>3</v>
      </c>
      <c r="D2257" s="16"/>
      <c r="E2257" s="16" t="s">
        <v>20</v>
      </c>
      <c r="F2257" s="16" t="s">
        <v>221</v>
      </c>
      <c r="G2257" s="20" t="str">
        <f>IFERROR(VLOOKUP(F2257,Sheet2!A:F,2,0),"")</f>
        <v>Jugni Apple Vodka</v>
      </c>
      <c r="H2257" s="44">
        <f>IFERROR(VLOOKUP(F2257,Sheet2!A:G,7,0),"")</f>
        <v>50</v>
      </c>
      <c r="I2257" s="56">
        <f t="shared" si="510"/>
        <v>1800</v>
      </c>
      <c r="J2257" s="17">
        <v>469</v>
      </c>
      <c r="K2257" s="21">
        <v>250</v>
      </c>
      <c r="L2257" s="21">
        <v>150</v>
      </c>
      <c r="M2257" s="21">
        <v>0</v>
      </c>
      <c r="N2257" s="19">
        <f t="shared" si="522"/>
        <v>400</v>
      </c>
      <c r="O2257" s="20">
        <f>IFERROR(VLOOKUP(F2257,Sheet2!A:H,8,0),"")</f>
        <v>1</v>
      </c>
      <c r="P2257" s="20">
        <f>IFERROR(VLOOKUP(F2257,Sheet2!$A:$F,4,0),"")</f>
        <v>919.43</v>
      </c>
      <c r="Q2257" s="20">
        <f>IFERROR(VLOOKUP(F2257,Sheet2!$A:$F,5,0),"")</f>
        <v>948.3</v>
      </c>
      <c r="R2257" s="20">
        <f>IFERROR(VLOOKUP(F2257,Sheet2!$A:$F,6,0),"")</f>
        <v>1030.25</v>
      </c>
      <c r="S2257" s="48">
        <f t="shared" si="511"/>
        <v>229857.5</v>
      </c>
      <c r="T2257" s="48">
        <f t="shared" si="512"/>
        <v>142245</v>
      </c>
      <c r="U2257" s="48">
        <f t="shared" si="513"/>
        <v>0</v>
      </c>
      <c r="V2257" s="48">
        <f t="shared" si="514"/>
        <v>372102.5</v>
      </c>
      <c r="W2257" s="48">
        <f t="shared" si="515"/>
        <v>192600</v>
      </c>
      <c r="X2257" s="48">
        <f t="shared" si="516"/>
        <v>2700</v>
      </c>
      <c r="Y2257" s="48">
        <f t="shared" si="517"/>
        <v>5674.0250000000005</v>
      </c>
      <c r="Z2257" s="48">
        <f t="shared" si="518"/>
        <v>567.40250000000003</v>
      </c>
      <c r="AA2257" s="48">
        <f t="shared" si="519"/>
        <v>5736.4392749999997</v>
      </c>
      <c r="AB2257" s="42">
        <f t="shared" si="520"/>
        <v>579380.366775</v>
      </c>
    </row>
    <row r="2258" spans="1:28" x14ac:dyDescent="0.25">
      <c r="A2258" s="41">
        <v>45453</v>
      </c>
      <c r="B2258" s="44" t="str">
        <f t="shared" si="524"/>
        <v>Jun</v>
      </c>
      <c r="C2258" s="16" t="s">
        <v>3</v>
      </c>
      <c r="D2258" s="16"/>
      <c r="E2258" s="16" t="s">
        <v>57</v>
      </c>
      <c r="F2258" s="16" t="s">
        <v>216</v>
      </c>
      <c r="G2258" s="20" t="str">
        <f>IFERROR(VLOOKUP(F2258,Sheet2!A:F,2,0),"")</f>
        <v>Jugni Saunfi</v>
      </c>
      <c r="H2258" s="44">
        <f>IFERROR(VLOOKUP(F2258,Sheet2!A:G,7,0),"")</f>
        <v>50</v>
      </c>
      <c r="I2258" s="56">
        <f t="shared" si="510"/>
        <v>45</v>
      </c>
      <c r="J2258" s="17">
        <v>470</v>
      </c>
      <c r="K2258" s="21">
        <v>10</v>
      </c>
      <c r="L2258" s="21">
        <v>0</v>
      </c>
      <c r="M2258" s="21">
        <v>0</v>
      </c>
      <c r="N2258" s="19">
        <f t="shared" si="522"/>
        <v>10</v>
      </c>
      <c r="O2258" s="20">
        <f>IFERROR(VLOOKUP(F2258,Sheet2!A:H,8,0),"")</f>
        <v>1</v>
      </c>
      <c r="P2258" s="20">
        <f>IFERROR(VLOOKUP(F2258,Sheet2!$A:$F,4,0),"")</f>
        <v>919.43</v>
      </c>
      <c r="Q2258" s="20">
        <f>IFERROR(VLOOKUP(F2258,Sheet2!$A:$F,5,0),"")</f>
        <v>948.3</v>
      </c>
      <c r="R2258" s="20">
        <f>IFERROR(VLOOKUP(F2258,Sheet2!$A:$F,6,0),"")</f>
        <v>1030.25</v>
      </c>
      <c r="S2258" s="48">
        <f t="shared" si="511"/>
        <v>9194.2999999999993</v>
      </c>
      <c r="T2258" s="48">
        <f t="shared" si="512"/>
        <v>0</v>
      </c>
      <c r="U2258" s="48">
        <f t="shared" si="513"/>
        <v>0</v>
      </c>
      <c r="V2258" s="48">
        <f t="shared" si="514"/>
        <v>9194.2999999999993</v>
      </c>
      <c r="W2258" s="48">
        <f t="shared" si="515"/>
        <v>4815</v>
      </c>
      <c r="X2258" s="48">
        <f t="shared" si="516"/>
        <v>67.5</v>
      </c>
      <c r="Y2258" s="48">
        <f t="shared" si="517"/>
        <v>140.768</v>
      </c>
      <c r="Z2258" s="48">
        <f t="shared" si="518"/>
        <v>14.0768</v>
      </c>
      <c r="AA2258" s="48">
        <f t="shared" si="519"/>
        <v>142.31644800000001</v>
      </c>
      <c r="AB2258" s="42">
        <f t="shared" si="520"/>
        <v>14373.961248</v>
      </c>
    </row>
    <row r="2259" spans="1:28" x14ac:dyDescent="0.25">
      <c r="A2259" s="41">
        <v>45453</v>
      </c>
      <c r="B2259" s="44" t="str">
        <f t="shared" si="524"/>
        <v>Jun</v>
      </c>
      <c r="C2259" s="16" t="s">
        <v>3</v>
      </c>
      <c r="D2259" s="16"/>
      <c r="E2259" s="16" t="s">
        <v>57</v>
      </c>
      <c r="F2259" s="16" t="s">
        <v>217</v>
      </c>
      <c r="G2259" s="20" t="str">
        <f>IFERROR(VLOOKUP(F2259,Sheet2!A:F,2,0),"")</f>
        <v>Dollar Rum</v>
      </c>
      <c r="H2259" s="44">
        <f>IFERROR(VLOOKUP(F2259,Sheet2!A:G,7,0),"")</f>
        <v>65</v>
      </c>
      <c r="I2259" s="56">
        <f t="shared" si="510"/>
        <v>1755</v>
      </c>
      <c r="J2259" s="17">
        <v>470</v>
      </c>
      <c r="K2259" s="21">
        <v>75</v>
      </c>
      <c r="L2259" s="21">
        <v>170</v>
      </c>
      <c r="M2259" s="21">
        <v>55</v>
      </c>
      <c r="N2259" s="19">
        <f t="shared" si="522"/>
        <v>300</v>
      </c>
      <c r="O2259" s="20">
        <f>IFERROR(VLOOKUP(F2259,Sheet2!A:H,8,0),"")</f>
        <v>1</v>
      </c>
      <c r="P2259" s="20">
        <f>IFERROR(VLOOKUP(F2259,Sheet2!$A:$F,4,0),"")</f>
        <v>1161.27</v>
      </c>
      <c r="Q2259" s="20">
        <f>IFERROR(VLOOKUP(F2259,Sheet2!$A:$F,5,0),"")</f>
        <v>1190.1300000000001</v>
      </c>
      <c r="R2259" s="20">
        <f>IFERROR(VLOOKUP(F2259,Sheet2!$A:$F,6,0),"")</f>
        <v>1272.08</v>
      </c>
      <c r="S2259" s="48">
        <f t="shared" si="511"/>
        <v>87095.25</v>
      </c>
      <c r="T2259" s="48">
        <f t="shared" si="512"/>
        <v>202322.1</v>
      </c>
      <c r="U2259" s="48">
        <f t="shared" si="513"/>
        <v>69964.399999999994</v>
      </c>
      <c r="V2259" s="48">
        <f t="shared" si="514"/>
        <v>359381.75</v>
      </c>
      <c r="W2259" s="48">
        <f t="shared" si="515"/>
        <v>187785</v>
      </c>
      <c r="X2259" s="48">
        <f t="shared" si="516"/>
        <v>2632.5</v>
      </c>
      <c r="Y2259" s="48">
        <f t="shared" si="517"/>
        <v>5497.9925000000003</v>
      </c>
      <c r="Z2259" s="48">
        <f t="shared" si="518"/>
        <v>549.79925000000003</v>
      </c>
      <c r="AA2259" s="48">
        <f t="shared" si="519"/>
        <v>5558.4704175000006</v>
      </c>
      <c r="AB2259" s="42">
        <f t="shared" si="520"/>
        <v>561405.5121675001</v>
      </c>
    </row>
    <row r="2260" spans="1:28" x14ac:dyDescent="0.25">
      <c r="A2260" s="41">
        <v>45453</v>
      </c>
      <c r="B2260" s="44" t="str">
        <f t="shared" si="524"/>
        <v>Jun</v>
      </c>
      <c r="C2260" s="16" t="s">
        <v>3</v>
      </c>
      <c r="D2260" s="16"/>
      <c r="E2260" s="16" t="s">
        <v>149</v>
      </c>
      <c r="F2260" s="16" t="s">
        <v>217</v>
      </c>
      <c r="G2260" s="20" t="str">
        <f>IFERROR(VLOOKUP(F2260,Sheet2!A:F,2,0),"")</f>
        <v>Dollar Rum</v>
      </c>
      <c r="H2260" s="44">
        <f>IFERROR(VLOOKUP(F2260,Sheet2!A:G,7,0),"")</f>
        <v>65</v>
      </c>
      <c r="I2260" s="56">
        <f t="shared" si="510"/>
        <v>4680</v>
      </c>
      <c r="J2260" s="17">
        <v>471</v>
      </c>
      <c r="K2260" s="21">
        <v>600</v>
      </c>
      <c r="L2260" s="21">
        <v>100</v>
      </c>
      <c r="M2260" s="21">
        <v>100</v>
      </c>
      <c r="N2260" s="19">
        <f t="shared" si="522"/>
        <v>800</v>
      </c>
      <c r="O2260" s="20">
        <f>IFERROR(VLOOKUP(F2260,Sheet2!A:H,8,0),"")</f>
        <v>1</v>
      </c>
      <c r="P2260" s="20">
        <f>IFERROR(VLOOKUP(F2260,Sheet2!$A:$F,4,0),"")</f>
        <v>1161.27</v>
      </c>
      <c r="Q2260" s="20">
        <f>IFERROR(VLOOKUP(F2260,Sheet2!$A:$F,5,0),"")</f>
        <v>1190.1300000000001</v>
      </c>
      <c r="R2260" s="20">
        <f>IFERROR(VLOOKUP(F2260,Sheet2!$A:$F,6,0),"")</f>
        <v>1272.08</v>
      </c>
      <c r="S2260" s="48">
        <f t="shared" si="511"/>
        <v>696762</v>
      </c>
      <c r="T2260" s="48">
        <f t="shared" si="512"/>
        <v>119013.00000000001</v>
      </c>
      <c r="U2260" s="48">
        <f t="shared" si="513"/>
        <v>127208</v>
      </c>
      <c r="V2260" s="48">
        <f t="shared" si="514"/>
        <v>942983</v>
      </c>
      <c r="W2260" s="48">
        <f t="shared" si="515"/>
        <v>500760</v>
      </c>
      <c r="X2260" s="48">
        <f t="shared" si="516"/>
        <v>7020</v>
      </c>
      <c r="Y2260" s="48">
        <f t="shared" si="517"/>
        <v>14507.630000000001</v>
      </c>
      <c r="Z2260" s="48">
        <f t="shared" si="518"/>
        <v>1450.7630000000001</v>
      </c>
      <c r="AA2260" s="48">
        <f t="shared" si="519"/>
        <v>14667.21393</v>
      </c>
      <c r="AB2260" s="42">
        <f t="shared" si="520"/>
        <v>1481388.60693</v>
      </c>
    </row>
    <row r="2261" spans="1:28" x14ac:dyDescent="0.25">
      <c r="A2261" s="41">
        <v>45453</v>
      </c>
      <c r="B2261" s="44" t="str">
        <f t="shared" si="524"/>
        <v>Jun</v>
      </c>
      <c r="C2261" s="16" t="s">
        <v>3</v>
      </c>
      <c r="D2261" s="16"/>
      <c r="E2261" s="16" t="s">
        <v>149</v>
      </c>
      <c r="F2261" s="16" t="s">
        <v>216</v>
      </c>
      <c r="G2261" s="20" t="str">
        <f>IFERROR(VLOOKUP(F2261,Sheet2!A:F,2,0),"")</f>
        <v>Jugni Saunfi</v>
      </c>
      <c r="H2261" s="44">
        <f>IFERROR(VLOOKUP(F2261,Sheet2!A:G,7,0),"")</f>
        <v>50</v>
      </c>
      <c r="I2261" s="56">
        <f t="shared" si="510"/>
        <v>900</v>
      </c>
      <c r="J2261" s="17">
        <v>472</v>
      </c>
      <c r="K2261" s="21">
        <v>150</v>
      </c>
      <c r="L2261" s="21">
        <v>50</v>
      </c>
      <c r="M2261" s="21">
        <v>0</v>
      </c>
      <c r="N2261" s="19">
        <f t="shared" si="522"/>
        <v>200</v>
      </c>
      <c r="O2261" s="20">
        <f>IFERROR(VLOOKUP(F2261,Sheet2!A:H,8,0),"")</f>
        <v>1</v>
      </c>
      <c r="P2261" s="20">
        <f>IFERROR(VLOOKUP(F2261,Sheet2!$A:$F,4,0),"")</f>
        <v>919.43</v>
      </c>
      <c r="Q2261" s="20">
        <f>IFERROR(VLOOKUP(F2261,Sheet2!$A:$F,5,0),"")</f>
        <v>948.3</v>
      </c>
      <c r="R2261" s="20">
        <f>IFERROR(VLOOKUP(F2261,Sheet2!$A:$F,6,0),"")</f>
        <v>1030.25</v>
      </c>
      <c r="S2261" s="48">
        <f t="shared" si="511"/>
        <v>137914.5</v>
      </c>
      <c r="T2261" s="48">
        <f t="shared" si="512"/>
        <v>47415</v>
      </c>
      <c r="U2261" s="48">
        <f t="shared" si="513"/>
        <v>0</v>
      </c>
      <c r="V2261" s="48">
        <f t="shared" si="514"/>
        <v>185329.5</v>
      </c>
      <c r="W2261" s="48">
        <f t="shared" si="515"/>
        <v>96300</v>
      </c>
      <c r="X2261" s="48">
        <f t="shared" si="516"/>
        <v>1350</v>
      </c>
      <c r="Y2261" s="48">
        <f t="shared" si="517"/>
        <v>2829.7950000000001</v>
      </c>
      <c r="Z2261" s="48">
        <f t="shared" si="518"/>
        <v>282.97950000000003</v>
      </c>
      <c r="AA2261" s="48">
        <f t="shared" si="519"/>
        <v>2860.9227449999998</v>
      </c>
      <c r="AB2261" s="42">
        <f t="shared" si="520"/>
        <v>288953.19724499999</v>
      </c>
    </row>
    <row r="2262" spans="1:28" x14ac:dyDescent="0.25">
      <c r="A2262" s="41">
        <v>45453</v>
      </c>
      <c r="B2262" s="44" t="str">
        <f t="shared" si="524"/>
        <v>Jun</v>
      </c>
      <c r="C2262" s="16" t="s">
        <v>3</v>
      </c>
      <c r="D2262" s="16"/>
      <c r="E2262" s="16" t="s">
        <v>154</v>
      </c>
      <c r="F2262" s="16" t="s">
        <v>216</v>
      </c>
      <c r="G2262" s="20" t="str">
        <f>IFERROR(VLOOKUP(F2262,Sheet2!A:F,2,0),"")</f>
        <v>Jugni Saunfi</v>
      </c>
      <c r="H2262" s="44">
        <f>IFERROR(VLOOKUP(F2262,Sheet2!A:G,7,0),"")</f>
        <v>50</v>
      </c>
      <c r="I2262" s="56">
        <f t="shared" si="510"/>
        <v>3150</v>
      </c>
      <c r="J2262" s="17">
        <v>473</v>
      </c>
      <c r="K2262" s="21">
        <v>350</v>
      </c>
      <c r="L2262" s="21">
        <v>200</v>
      </c>
      <c r="M2262" s="21">
        <v>150</v>
      </c>
      <c r="N2262" s="19">
        <f t="shared" si="522"/>
        <v>700</v>
      </c>
      <c r="O2262" s="20">
        <f>IFERROR(VLOOKUP(F2262,Sheet2!A:H,8,0),"")</f>
        <v>1</v>
      </c>
      <c r="P2262" s="20">
        <f>IFERROR(VLOOKUP(F2262,Sheet2!$A:$F,4,0),"")</f>
        <v>919.43</v>
      </c>
      <c r="Q2262" s="20">
        <f>IFERROR(VLOOKUP(F2262,Sheet2!$A:$F,5,0),"")</f>
        <v>948.3</v>
      </c>
      <c r="R2262" s="20">
        <f>IFERROR(VLOOKUP(F2262,Sheet2!$A:$F,6,0),"")</f>
        <v>1030.25</v>
      </c>
      <c r="S2262" s="48">
        <f t="shared" si="511"/>
        <v>321800.5</v>
      </c>
      <c r="T2262" s="48">
        <f t="shared" si="512"/>
        <v>189660</v>
      </c>
      <c r="U2262" s="48">
        <f t="shared" si="513"/>
        <v>154537.5</v>
      </c>
      <c r="V2262" s="48">
        <f t="shared" si="514"/>
        <v>665998</v>
      </c>
      <c r="W2262" s="48">
        <f t="shared" si="515"/>
        <v>337050</v>
      </c>
      <c r="X2262" s="48">
        <f t="shared" si="516"/>
        <v>4725</v>
      </c>
      <c r="Y2262" s="48">
        <f t="shared" si="517"/>
        <v>10077.73</v>
      </c>
      <c r="Z2262" s="48">
        <f t="shared" si="518"/>
        <v>1007.773</v>
      </c>
      <c r="AA2262" s="48">
        <f t="shared" si="519"/>
        <v>10188.58503</v>
      </c>
      <c r="AB2262" s="42">
        <f t="shared" si="520"/>
        <v>1029047.08803</v>
      </c>
    </row>
    <row r="2263" spans="1:28" x14ac:dyDescent="0.25">
      <c r="A2263" s="41">
        <v>45453</v>
      </c>
      <c r="B2263" s="44" t="str">
        <f t="shared" si="524"/>
        <v>Jun</v>
      </c>
      <c r="C2263" s="16" t="s">
        <v>53</v>
      </c>
      <c r="D2263" s="16"/>
      <c r="E2263" s="16" t="s">
        <v>153</v>
      </c>
      <c r="F2263" s="16" t="s">
        <v>219</v>
      </c>
      <c r="G2263" s="20" t="str">
        <f>IFERROR(VLOOKUP(F2263,Sheet2!A:F,2,0),"")</f>
        <v>Club Whiskey</v>
      </c>
      <c r="H2263" s="44">
        <f>IFERROR(VLOOKUP(F2263,Sheet2!A:G,7,0),"")</f>
        <v>65</v>
      </c>
      <c r="I2263" s="56">
        <f t="shared" si="510"/>
        <v>1755</v>
      </c>
      <c r="J2263" s="17">
        <v>241</v>
      </c>
      <c r="K2263" s="21">
        <v>200</v>
      </c>
      <c r="L2263" s="21">
        <v>50</v>
      </c>
      <c r="M2263" s="21">
        <v>50</v>
      </c>
      <c r="N2263" s="19">
        <f t="shared" si="522"/>
        <v>300</v>
      </c>
      <c r="O2263" s="20">
        <f>IFERROR(VLOOKUP(F2263,Sheet2!A:H,8,0),"")</f>
        <v>1</v>
      </c>
      <c r="P2263" s="20">
        <f>IFERROR(VLOOKUP(F2263,Sheet2!$A:$F,4,0),"")</f>
        <v>1160.02</v>
      </c>
      <c r="Q2263" s="20">
        <f>IFERROR(VLOOKUP(F2263,Sheet2!$A:$F,5,0),"")</f>
        <v>1188.9000000000001</v>
      </c>
      <c r="R2263" s="20">
        <f>IFERROR(VLOOKUP(F2263,Sheet2!$A:$F,6,0),"")</f>
        <v>1270.83</v>
      </c>
      <c r="S2263" s="48">
        <f t="shared" si="511"/>
        <v>232004</v>
      </c>
      <c r="T2263" s="48">
        <f t="shared" si="512"/>
        <v>59445.000000000007</v>
      </c>
      <c r="U2263" s="48">
        <f t="shared" si="513"/>
        <v>63541.5</v>
      </c>
      <c r="V2263" s="48">
        <f t="shared" si="514"/>
        <v>354990.5</v>
      </c>
      <c r="W2263" s="48">
        <f t="shared" si="515"/>
        <v>187785</v>
      </c>
      <c r="X2263" s="48">
        <f t="shared" si="516"/>
        <v>2632.5</v>
      </c>
      <c r="Y2263" s="48">
        <f t="shared" si="517"/>
        <v>5454.08</v>
      </c>
      <c r="Z2263" s="48">
        <f t="shared" si="518"/>
        <v>545.40800000000002</v>
      </c>
      <c r="AA2263" s="48">
        <f t="shared" si="519"/>
        <v>5514.0748800000001</v>
      </c>
      <c r="AB2263" s="42">
        <f t="shared" si="520"/>
        <v>556921.56287999998</v>
      </c>
    </row>
    <row r="2264" spans="1:28" x14ac:dyDescent="0.25">
      <c r="A2264" s="41">
        <v>45453</v>
      </c>
      <c r="B2264" s="44" t="str">
        <f t="shared" si="524"/>
        <v>Jun</v>
      </c>
      <c r="C2264" s="16" t="s">
        <v>105</v>
      </c>
      <c r="D2264" s="16"/>
      <c r="E2264" s="16" t="s">
        <v>106</v>
      </c>
      <c r="F2264" s="16" t="s">
        <v>213</v>
      </c>
      <c r="G2264" s="20" t="str">
        <f>IFERROR(VLOOKUP(F2264,Sheet2!A:F,2,0),"")</f>
        <v>Malwa</v>
      </c>
      <c r="H2264" s="44">
        <f>IFERROR(VLOOKUP(F2264,Sheet2!A:G,7,0),"")</f>
        <v>50</v>
      </c>
      <c r="I2264" s="56">
        <f t="shared" si="510"/>
        <v>1575</v>
      </c>
      <c r="J2264" s="17">
        <v>89</v>
      </c>
      <c r="K2264" s="21">
        <v>125</v>
      </c>
      <c r="L2264" s="21">
        <v>125</v>
      </c>
      <c r="M2264" s="21">
        <v>100</v>
      </c>
      <c r="N2264" s="19">
        <f t="shared" si="522"/>
        <v>350</v>
      </c>
      <c r="O2264" s="20">
        <f>IFERROR(VLOOKUP(F2264,Sheet2!A:H,8,0),"")</f>
        <v>1</v>
      </c>
      <c r="P2264" s="20">
        <f>IFERROR(VLOOKUP(F2264,Sheet2!$A:$F,4,0),"")</f>
        <v>919.43</v>
      </c>
      <c r="Q2264" s="20">
        <f>IFERROR(VLOOKUP(F2264,Sheet2!$A:$F,5,0),"")</f>
        <v>948.3</v>
      </c>
      <c r="R2264" s="20">
        <f>IFERROR(VLOOKUP(F2264,Sheet2!$A:$F,6,0),"")</f>
        <v>1030.25</v>
      </c>
      <c r="S2264" s="48">
        <f t="shared" si="511"/>
        <v>114928.75</v>
      </c>
      <c r="T2264" s="48">
        <f t="shared" si="512"/>
        <v>118537.5</v>
      </c>
      <c r="U2264" s="48">
        <f t="shared" si="513"/>
        <v>103025</v>
      </c>
      <c r="V2264" s="48">
        <f t="shared" si="514"/>
        <v>336491.25</v>
      </c>
      <c r="W2264" s="48">
        <f t="shared" si="515"/>
        <v>168525</v>
      </c>
      <c r="X2264" s="48">
        <f t="shared" si="516"/>
        <v>2362.5</v>
      </c>
      <c r="Y2264" s="48">
        <f t="shared" si="517"/>
        <v>5073.7875000000004</v>
      </c>
      <c r="Z2264" s="48">
        <f t="shared" si="518"/>
        <v>507.37875000000008</v>
      </c>
      <c r="AA2264" s="48">
        <f t="shared" si="519"/>
        <v>5129.5991624999997</v>
      </c>
      <c r="AB2264" s="42">
        <f t="shared" si="520"/>
        <v>518089.51541249995</v>
      </c>
    </row>
    <row r="2265" spans="1:28" x14ac:dyDescent="0.25">
      <c r="A2265" s="41">
        <v>45453</v>
      </c>
      <c r="B2265" s="44" t="str">
        <f t="shared" ref="B2265:B2268" si="525">TEXT(A2265,"MMM")</f>
        <v>Jun</v>
      </c>
      <c r="C2265" s="16" t="s">
        <v>105</v>
      </c>
      <c r="D2265" s="16"/>
      <c r="E2265" s="16" t="s">
        <v>106</v>
      </c>
      <c r="F2265" s="16" t="s">
        <v>213</v>
      </c>
      <c r="G2265" s="20" t="str">
        <f>IFERROR(VLOOKUP(F2265,Sheet2!A:F,2,0),"")</f>
        <v>Malwa</v>
      </c>
      <c r="H2265" s="44">
        <f>IFERROR(VLOOKUP(F2265,Sheet2!A:G,7,0),"")</f>
        <v>50</v>
      </c>
      <c r="I2265" s="56">
        <f t="shared" si="510"/>
        <v>1575</v>
      </c>
      <c r="J2265" s="17">
        <v>90</v>
      </c>
      <c r="K2265" s="21">
        <v>125</v>
      </c>
      <c r="L2265" s="21">
        <v>125</v>
      </c>
      <c r="M2265" s="21">
        <v>100</v>
      </c>
      <c r="N2265" s="19">
        <f t="shared" si="522"/>
        <v>350</v>
      </c>
      <c r="O2265" s="20">
        <f>IFERROR(VLOOKUP(F2265,Sheet2!A:H,8,0),"")</f>
        <v>1</v>
      </c>
      <c r="P2265" s="20">
        <f>IFERROR(VLOOKUP(F2265,Sheet2!$A:$F,4,0),"")</f>
        <v>919.43</v>
      </c>
      <c r="Q2265" s="20">
        <f>IFERROR(VLOOKUP(F2265,Sheet2!$A:$F,5,0),"")</f>
        <v>948.3</v>
      </c>
      <c r="R2265" s="20">
        <f>IFERROR(VLOOKUP(F2265,Sheet2!$A:$F,6,0),"")</f>
        <v>1030.25</v>
      </c>
      <c r="S2265" s="48">
        <f t="shared" si="511"/>
        <v>114928.75</v>
      </c>
      <c r="T2265" s="48">
        <f t="shared" si="512"/>
        <v>118537.5</v>
      </c>
      <c r="U2265" s="48">
        <f t="shared" si="513"/>
        <v>103025</v>
      </c>
      <c r="V2265" s="48">
        <f t="shared" si="514"/>
        <v>336491.25</v>
      </c>
      <c r="W2265" s="48">
        <f t="shared" si="515"/>
        <v>168525</v>
      </c>
      <c r="X2265" s="48">
        <f t="shared" si="516"/>
        <v>2362.5</v>
      </c>
      <c r="Y2265" s="48">
        <f t="shared" si="517"/>
        <v>5073.7875000000004</v>
      </c>
      <c r="Z2265" s="48">
        <f t="shared" si="518"/>
        <v>507.37875000000008</v>
      </c>
      <c r="AA2265" s="48">
        <f t="shared" si="519"/>
        <v>5129.5991624999997</v>
      </c>
      <c r="AB2265" s="42">
        <f t="shared" si="520"/>
        <v>518089.51541249995</v>
      </c>
    </row>
    <row r="2266" spans="1:28" x14ac:dyDescent="0.25">
      <c r="A2266" s="41">
        <v>45453</v>
      </c>
      <c r="B2266" s="44" t="str">
        <f t="shared" si="525"/>
        <v>Jun</v>
      </c>
      <c r="C2266" s="16" t="s">
        <v>105</v>
      </c>
      <c r="D2266" s="16"/>
      <c r="E2266" s="16" t="s">
        <v>106</v>
      </c>
      <c r="F2266" s="16" t="s">
        <v>213</v>
      </c>
      <c r="G2266" s="20" t="str">
        <f>IFERROR(VLOOKUP(F2266,Sheet2!A:F,2,0),"")</f>
        <v>Malwa</v>
      </c>
      <c r="H2266" s="44">
        <f>IFERROR(VLOOKUP(F2266,Sheet2!A:G,7,0),"")</f>
        <v>50</v>
      </c>
      <c r="I2266" s="56">
        <f t="shared" si="510"/>
        <v>1575</v>
      </c>
      <c r="J2266" s="17">
        <v>91</v>
      </c>
      <c r="K2266" s="21">
        <v>125</v>
      </c>
      <c r="L2266" s="21">
        <v>125</v>
      </c>
      <c r="M2266" s="21">
        <v>100</v>
      </c>
      <c r="N2266" s="19">
        <f t="shared" si="522"/>
        <v>350</v>
      </c>
      <c r="O2266" s="20">
        <f>IFERROR(VLOOKUP(F2266,Sheet2!A:H,8,0),"")</f>
        <v>1</v>
      </c>
      <c r="P2266" s="20">
        <f>IFERROR(VLOOKUP(F2266,Sheet2!$A:$F,4,0),"")</f>
        <v>919.43</v>
      </c>
      <c r="Q2266" s="20">
        <f>IFERROR(VLOOKUP(F2266,Sheet2!$A:$F,5,0),"")</f>
        <v>948.3</v>
      </c>
      <c r="R2266" s="20">
        <f>IFERROR(VLOOKUP(F2266,Sheet2!$A:$F,6,0),"")</f>
        <v>1030.25</v>
      </c>
      <c r="S2266" s="48">
        <f t="shared" si="511"/>
        <v>114928.75</v>
      </c>
      <c r="T2266" s="48">
        <f t="shared" si="512"/>
        <v>118537.5</v>
      </c>
      <c r="U2266" s="48">
        <f t="shared" si="513"/>
        <v>103025</v>
      </c>
      <c r="V2266" s="48">
        <f t="shared" si="514"/>
        <v>336491.25</v>
      </c>
      <c r="W2266" s="48">
        <f t="shared" si="515"/>
        <v>168525</v>
      </c>
      <c r="X2266" s="48">
        <f t="shared" si="516"/>
        <v>2362.5</v>
      </c>
      <c r="Y2266" s="48">
        <f t="shared" si="517"/>
        <v>5073.7875000000004</v>
      </c>
      <c r="Z2266" s="48">
        <f t="shared" si="518"/>
        <v>507.37875000000008</v>
      </c>
      <c r="AA2266" s="48">
        <f t="shared" si="519"/>
        <v>5129.5991624999997</v>
      </c>
      <c r="AB2266" s="42">
        <f t="shared" si="520"/>
        <v>518089.51541249995</v>
      </c>
    </row>
    <row r="2267" spans="1:28" x14ac:dyDescent="0.25">
      <c r="A2267" s="41">
        <v>45453</v>
      </c>
      <c r="B2267" s="44" t="str">
        <f t="shared" si="525"/>
        <v>Jun</v>
      </c>
      <c r="C2267" s="16" t="s">
        <v>105</v>
      </c>
      <c r="D2267" s="16"/>
      <c r="E2267" s="16" t="s">
        <v>106</v>
      </c>
      <c r="F2267" s="16" t="s">
        <v>213</v>
      </c>
      <c r="G2267" s="20" t="str">
        <f>IFERROR(VLOOKUP(F2267,Sheet2!A:F,2,0),"")</f>
        <v>Malwa</v>
      </c>
      <c r="H2267" s="44">
        <f>IFERROR(VLOOKUP(F2267,Sheet2!A:G,7,0),"")</f>
        <v>50</v>
      </c>
      <c r="I2267" s="56">
        <f t="shared" si="510"/>
        <v>1575</v>
      </c>
      <c r="J2267" s="17">
        <v>92</v>
      </c>
      <c r="K2267" s="21">
        <v>125</v>
      </c>
      <c r="L2267" s="21">
        <v>125</v>
      </c>
      <c r="M2267" s="21">
        <v>100</v>
      </c>
      <c r="N2267" s="19">
        <f t="shared" si="522"/>
        <v>350</v>
      </c>
      <c r="O2267" s="20">
        <f>IFERROR(VLOOKUP(F2267,Sheet2!A:H,8,0),"")</f>
        <v>1</v>
      </c>
      <c r="P2267" s="20">
        <f>IFERROR(VLOOKUP(F2267,Sheet2!$A:$F,4,0),"")</f>
        <v>919.43</v>
      </c>
      <c r="Q2267" s="20">
        <f>IFERROR(VLOOKUP(F2267,Sheet2!$A:$F,5,0),"")</f>
        <v>948.3</v>
      </c>
      <c r="R2267" s="20">
        <f>IFERROR(VLOOKUP(F2267,Sheet2!$A:$F,6,0),"")</f>
        <v>1030.25</v>
      </c>
      <c r="S2267" s="48">
        <f t="shared" si="511"/>
        <v>114928.75</v>
      </c>
      <c r="T2267" s="48">
        <f t="shared" si="512"/>
        <v>118537.5</v>
      </c>
      <c r="U2267" s="48">
        <f t="shared" si="513"/>
        <v>103025</v>
      </c>
      <c r="V2267" s="48">
        <f t="shared" si="514"/>
        <v>336491.25</v>
      </c>
      <c r="W2267" s="48">
        <f t="shared" si="515"/>
        <v>168525</v>
      </c>
      <c r="X2267" s="48">
        <f t="shared" si="516"/>
        <v>2362.5</v>
      </c>
      <c r="Y2267" s="48">
        <f t="shared" si="517"/>
        <v>5073.7875000000004</v>
      </c>
      <c r="Z2267" s="48">
        <f t="shared" si="518"/>
        <v>507.37875000000008</v>
      </c>
      <c r="AA2267" s="48">
        <f t="shared" si="519"/>
        <v>5129.5991624999997</v>
      </c>
      <c r="AB2267" s="42">
        <f t="shared" si="520"/>
        <v>518089.51541249995</v>
      </c>
    </row>
    <row r="2268" spans="1:28" x14ac:dyDescent="0.25">
      <c r="A2268" s="41">
        <v>45453</v>
      </c>
      <c r="B2268" s="44" t="str">
        <f t="shared" si="525"/>
        <v>Jun</v>
      </c>
      <c r="C2268" s="16" t="s">
        <v>44</v>
      </c>
      <c r="D2268" s="16"/>
      <c r="E2268" s="16" t="s">
        <v>160</v>
      </c>
      <c r="F2268" s="16" t="s">
        <v>216</v>
      </c>
      <c r="G2268" s="20" t="str">
        <f>IFERROR(VLOOKUP(F2268,Sheet2!A:F,2,0),"")</f>
        <v>Jugni Saunfi</v>
      </c>
      <c r="H2268" s="44">
        <f>IFERROR(VLOOKUP(F2268,Sheet2!A:G,7,0),"")</f>
        <v>50</v>
      </c>
      <c r="I2268" s="56">
        <f t="shared" si="510"/>
        <v>2250</v>
      </c>
      <c r="J2268" s="17">
        <v>351</v>
      </c>
      <c r="K2268" s="21">
        <v>0</v>
      </c>
      <c r="L2268" s="21">
        <v>500</v>
      </c>
      <c r="M2268" s="21">
        <v>0</v>
      </c>
      <c r="N2268" s="19">
        <f t="shared" si="522"/>
        <v>500</v>
      </c>
      <c r="O2268" s="20">
        <f>IFERROR(VLOOKUP(F2268,Sheet2!A:H,8,0),"")</f>
        <v>1</v>
      </c>
      <c r="P2268" s="20">
        <f>IFERROR(VLOOKUP(F2268,Sheet2!$A:$F,4,0),"")</f>
        <v>919.43</v>
      </c>
      <c r="Q2268" s="20">
        <f>IFERROR(VLOOKUP(F2268,Sheet2!$A:$F,5,0),"")</f>
        <v>948.3</v>
      </c>
      <c r="R2268" s="20">
        <f>IFERROR(VLOOKUP(F2268,Sheet2!$A:$F,6,0),"")</f>
        <v>1030.25</v>
      </c>
      <c r="S2268" s="48">
        <f t="shared" si="511"/>
        <v>0</v>
      </c>
      <c r="T2268" s="48">
        <f t="shared" si="512"/>
        <v>474150</v>
      </c>
      <c r="U2268" s="48">
        <f t="shared" si="513"/>
        <v>0</v>
      </c>
      <c r="V2268" s="48">
        <f t="shared" si="514"/>
        <v>474150</v>
      </c>
      <c r="W2268" s="48">
        <f t="shared" si="515"/>
        <v>240750</v>
      </c>
      <c r="X2268" s="48">
        <f t="shared" si="516"/>
        <v>3375</v>
      </c>
      <c r="Y2268" s="48">
        <f t="shared" si="517"/>
        <v>7182.75</v>
      </c>
      <c r="Z2268" s="48">
        <f t="shared" si="518"/>
        <v>718.27500000000009</v>
      </c>
      <c r="AA2268" s="48">
        <f t="shared" si="519"/>
        <v>7261.7602500000003</v>
      </c>
      <c r="AB2268" s="42">
        <f t="shared" si="520"/>
        <v>733437.78525000007</v>
      </c>
    </row>
    <row r="2269" spans="1:28" x14ac:dyDescent="0.25">
      <c r="A2269" s="41">
        <v>45453</v>
      </c>
      <c r="B2269" s="44" t="str">
        <f t="shared" ref="B2269:B2272" si="526">TEXT(A2269,"MMM")</f>
        <v>Jun</v>
      </c>
      <c r="C2269" s="16" t="s">
        <v>44</v>
      </c>
      <c r="D2269" s="16"/>
      <c r="E2269" s="16" t="s">
        <v>160</v>
      </c>
      <c r="F2269" s="16" t="s">
        <v>216</v>
      </c>
      <c r="G2269" s="20" t="str">
        <f>IFERROR(VLOOKUP(F2269,Sheet2!A:F,2,0),"")</f>
        <v>Jugni Saunfi</v>
      </c>
      <c r="H2269" s="44">
        <f>IFERROR(VLOOKUP(F2269,Sheet2!A:G,7,0),"")</f>
        <v>50</v>
      </c>
      <c r="I2269" s="56">
        <f t="shared" si="510"/>
        <v>1800</v>
      </c>
      <c r="J2269" s="17">
        <v>352</v>
      </c>
      <c r="K2269" s="21">
        <v>0</v>
      </c>
      <c r="L2269" s="21">
        <v>0</v>
      </c>
      <c r="M2269" s="21">
        <v>400</v>
      </c>
      <c r="N2269" s="19">
        <f t="shared" si="522"/>
        <v>400</v>
      </c>
      <c r="O2269" s="20">
        <f>IFERROR(VLOOKUP(F2269,Sheet2!A:H,8,0),"")</f>
        <v>1</v>
      </c>
      <c r="P2269" s="20">
        <f>IFERROR(VLOOKUP(F2269,Sheet2!$A:$F,4,0),"")</f>
        <v>919.43</v>
      </c>
      <c r="Q2269" s="20">
        <f>IFERROR(VLOOKUP(F2269,Sheet2!$A:$F,5,0),"")</f>
        <v>948.3</v>
      </c>
      <c r="R2269" s="20">
        <f>IFERROR(VLOOKUP(F2269,Sheet2!$A:$F,6,0),"")</f>
        <v>1030.25</v>
      </c>
      <c r="S2269" s="48">
        <f t="shared" si="511"/>
        <v>0</v>
      </c>
      <c r="T2269" s="48">
        <f t="shared" si="512"/>
        <v>0</v>
      </c>
      <c r="U2269" s="48">
        <f t="shared" si="513"/>
        <v>412100</v>
      </c>
      <c r="V2269" s="48">
        <f t="shared" si="514"/>
        <v>412100</v>
      </c>
      <c r="W2269" s="48">
        <f t="shared" si="515"/>
        <v>192600</v>
      </c>
      <c r="X2269" s="48">
        <f t="shared" si="516"/>
        <v>2700</v>
      </c>
      <c r="Y2269" s="48">
        <f t="shared" si="517"/>
        <v>6074</v>
      </c>
      <c r="Z2269" s="48">
        <f t="shared" si="518"/>
        <v>607.4</v>
      </c>
      <c r="AA2269" s="48">
        <f t="shared" si="519"/>
        <v>6140.8140000000003</v>
      </c>
      <c r="AB2269" s="42">
        <f t="shared" si="520"/>
        <v>620222.21400000004</v>
      </c>
    </row>
    <row r="2270" spans="1:28" x14ac:dyDescent="0.25">
      <c r="A2270" s="41">
        <v>45453</v>
      </c>
      <c r="B2270" s="44" t="str">
        <f t="shared" si="526"/>
        <v>Jun</v>
      </c>
      <c r="C2270" s="16" t="s">
        <v>44</v>
      </c>
      <c r="D2270" s="16"/>
      <c r="E2270" s="16" t="s">
        <v>160</v>
      </c>
      <c r="F2270" s="16" t="s">
        <v>216</v>
      </c>
      <c r="G2270" s="20" t="str">
        <f>IFERROR(VLOOKUP(F2270,Sheet2!A:F,2,0),"")</f>
        <v>Jugni Saunfi</v>
      </c>
      <c r="H2270" s="44">
        <f>IFERROR(VLOOKUP(F2270,Sheet2!A:G,7,0),"")</f>
        <v>50</v>
      </c>
      <c r="I2270" s="56">
        <f t="shared" si="510"/>
        <v>2250</v>
      </c>
      <c r="J2270" s="17">
        <v>353</v>
      </c>
      <c r="K2270" s="21">
        <v>500</v>
      </c>
      <c r="L2270" s="21">
        <v>0</v>
      </c>
      <c r="M2270" s="21">
        <v>0</v>
      </c>
      <c r="N2270" s="19">
        <f t="shared" si="522"/>
        <v>500</v>
      </c>
      <c r="O2270" s="20">
        <f>IFERROR(VLOOKUP(F2270,Sheet2!A:H,8,0),"")</f>
        <v>1</v>
      </c>
      <c r="P2270" s="20">
        <f>IFERROR(VLOOKUP(F2270,Sheet2!$A:$F,4,0),"")</f>
        <v>919.43</v>
      </c>
      <c r="Q2270" s="20">
        <f>IFERROR(VLOOKUP(F2270,Sheet2!$A:$F,5,0),"")</f>
        <v>948.3</v>
      </c>
      <c r="R2270" s="20">
        <f>IFERROR(VLOOKUP(F2270,Sheet2!$A:$F,6,0),"")</f>
        <v>1030.25</v>
      </c>
      <c r="S2270" s="48">
        <f t="shared" si="511"/>
        <v>459715</v>
      </c>
      <c r="T2270" s="48">
        <f t="shared" si="512"/>
        <v>0</v>
      </c>
      <c r="U2270" s="48">
        <f t="shared" si="513"/>
        <v>0</v>
      </c>
      <c r="V2270" s="48">
        <f t="shared" si="514"/>
        <v>459715</v>
      </c>
      <c r="W2270" s="48">
        <f t="shared" si="515"/>
        <v>240750</v>
      </c>
      <c r="X2270" s="48">
        <f t="shared" si="516"/>
        <v>3375</v>
      </c>
      <c r="Y2270" s="48">
        <f t="shared" si="517"/>
        <v>7038.4000000000005</v>
      </c>
      <c r="Z2270" s="48">
        <f t="shared" si="518"/>
        <v>703.84000000000015</v>
      </c>
      <c r="AA2270" s="48">
        <f t="shared" si="519"/>
        <v>7115.8224</v>
      </c>
      <c r="AB2270" s="42">
        <f t="shared" si="520"/>
        <v>718698.06239999994</v>
      </c>
    </row>
    <row r="2271" spans="1:28" x14ac:dyDescent="0.25">
      <c r="A2271" s="41">
        <v>45453</v>
      </c>
      <c r="B2271" s="44" t="str">
        <f t="shared" si="526"/>
        <v>Jun</v>
      </c>
      <c r="C2271" s="16" t="s">
        <v>60</v>
      </c>
      <c r="D2271" s="16"/>
      <c r="E2271" s="16" t="s">
        <v>18</v>
      </c>
      <c r="F2271" s="16" t="s">
        <v>213</v>
      </c>
      <c r="G2271" s="20" t="str">
        <f>IFERROR(VLOOKUP(F2271,Sheet2!A:F,2,0),"")</f>
        <v>Malwa</v>
      </c>
      <c r="H2271" s="44">
        <f>IFERROR(VLOOKUP(F2271,Sheet2!A:G,7,0),"")</f>
        <v>50</v>
      </c>
      <c r="I2271" s="56">
        <f t="shared" si="510"/>
        <v>6300</v>
      </c>
      <c r="J2271" s="17">
        <v>98</v>
      </c>
      <c r="K2271" s="21">
        <v>1100</v>
      </c>
      <c r="L2271" s="21">
        <v>300</v>
      </c>
      <c r="M2271" s="21">
        <v>0</v>
      </c>
      <c r="N2271" s="19">
        <f t="shared" si="522"/>
        <v>1400</v>
      </c>
      <c r="O2271" s="20">
        <f>IFERROR(VLOOKUP(F2271,Sheet2!A:H,8,0),"")</f>
        <v>1</v>
      </c>
      <c r="P2271" s="20">
        <f>IFERROR(VLOOKUP(F2271,Sheet2!$A:$F,4,0),"")</f>
        <v>919.43</v>
      </c>
      <c r="Q2271" s="20">
        <f>IFERROR(VLOOKUP(F2271,Sheet2!$A:$F,5,0),"")</f>
        <v>948.3</v>
      </c>
      <c r="R2271" s="20">
        <f>IFERROR(VLOOKUP(F2271,Sheet2!$A:$F,6,0),"")</f>
        <v>1030.25</v>
      </c>
      <c r="S2271" s="48">
        <f t="shared" si="511"/>
        <v>1011373</v>
      </c>
      <c r="T2271" s="48">
        <f t="shared" si="512"/>
        <v>284490</v>
      </c>
      <c r="U2271" s="48">
        <f t="shared" si="513"/>
        <v>0</v>
      </c>
      <c r="V2271" s="48">
        <f t="shared" si="514"/>
        <v>1295863</v>
      </c>
      <c r="W2271" s="48">
        <f t="shared" si="515"/>
        <v>674100</v>
      </c>
      <c r="X2271" s="48">
        <f t="shared" si="516"/>
        <v>9450</v>
      </c>
      <c r="Y2271" s="48">
        <f t="shared" si="517"/>
        <v>19794.13</v>
      </c>
      <c r="Z2271" s="48">
        <f t="shared" si="518"/>
        <v>1979.4130000000002</v>
      </c>
      <c r="AA2271" s="48">
        <f t="shared" si="519"/>
        <v>20011.865429999998</v>
      </c>
      <c r="AB2271" s="42">
        <f t="shared" si="520"/>
        <v>2021198.4084299998</v>
      </c>
    </row>
    <row r="2272" spans="1:28" x14ac:dyDescent="0.25">
      <c r="A2272" s="41">
        <v>45453</v>
      </c>
      <c r="B2272" s="44" t="str">
        <f t="shared" si="526"/>
        <v>Jun</v>
      </c>
      <c r="C2272" s="16" t="s">
        <v>113</v>
      </c>
      <c r="D2272" s="16"/>
      <c r="E2272" s="16" t="s">
        <v>124</v>
      </c>
      <c r="F2272" s="16" t="s">
        <v>216</v>
      </c>
      <c r="G2272" s="20" t="str">
        <f>IFERROR(VLOOKUP(F2272,Sheet2!A:F,2,0),"")</f>
        <v>Jugni Saunfi</v>
      </c>
      <c r="H2272" s="44">
        <f>IFERROR(VLOOKUP(F2272,Sheet2!A:G,7,0),"")</f>
        <v>50</v>
      </c>
      <c r="I2272" s="56">
        <f t="shared" si="510"/>
        <v>1260</v>
      </c>
      <c r="J2272" s="17">
        <v>128</v>
      </c>
      <c r="K2272" s="21">
        <v>150</v>
      </c>
      <c r="L2272" s="21">
        <v>100</v>
      </c>
      <c r="M2272" s="21">
        <v>30</v>
      </c>
      <c r="N2272" s="19">
        <f t="shared" si="522"/>
        <v>280</v>
      </c>
      <c r="O2272" s="20">
        <f>IFERROR(VLOOKUP(F2272,Sheet2!A:H,8,0),"")</f>
        <v>1</v>
      </c>
      <c r="P2272" s="20">
        <f>IFERROR(VLOOKUP(F2272,Sheet2!$A:$F,4,0),"")</f>
        <v>919.43</v>
      </c>
      <c r="Q2272" s="20">
        <f>IFERROR(VLOOKUP(F2272,Sheet2!$A:$F,5,0),"")</f>
        <v>948.3</v>
      </c>
      <c r="R2272" s="20">
        <f>IFERROR(VLOOKUP(F2272,Sheet2!$A:$F,6,0),"")</f>
        <v>1030.25</v>
      </c>
      <c r="S2272" s="48">
        <f t="shared" si="511"/>
        <v>137914.5</v>
      </c>
      <c r="T2272" s="48">
        <f t="shared" si="512"/>
        <v>94830</v>
      </c>
      <c r="U2272" s="48">
        <f t="shared" si="513"/>
        <v>30907.5</v>
      </c>
      <c r="V2272" s="48">
        <f t="shared" si="514"/>
        <v>263652</v>
      </c>
      <c r="W2272" s="48">
        <f t="shared" si="515"/>
        <v>134820</v>
      </c>
      <c r="X2272" s="48">
        <f t="shared" si="516"/>
        <v>1890</v>
      </c>
      <c r="Y2272" s="48">
        <f t="shared" si="517"/>
        <v>4003.62</v>
      </c>
      <c r="Z2272" s="48">
        <f t="shared" si="518"/>
        <v>400.36200000000002</v>
      </c>
      <c r="AA2272" s="48">
        <f t="shared" si="519"/>
        <v>4047.6598200000003</v>
      </c>
      <c r="AB2272" s="42">
        <f t="shared" si="520"/>
        <v>408813.64182000002</v>
      </c>
    </row>
    <row r="2273" spans="1:28" x14ac:dyDescent="0.25">
      <c r="A2273" s="41">
        <v>45453</v>
      </c>
      <c r="B2273" s="44" t="str">
        <f t="shared" ref="B2273:B2291" si="527">TEXT(A2273,"MMM")</f>
        <v>Jun</v>
      </c>
      <c r="C2273" s="16" t="s">
        <v>113</v>
      </c>
      <c r="D2273" s="16"/>
      <c r="E2273" s="16" t="s">
        <v>124</v>
      </c>
      <c r="F2273" s="16" t="s">
        <v>216</v>
      </c>
      <c r="G2273" s="20" t="str">
        <f>IFERROR(VLOOKUP(F2273,Sheet2!A:F,2,0),"")</f>
        <v>Jugni Saunfi</v>
      </c>
      <c r="H2273" s="44">
        <f>IFERROR(VLOOKUP(F2273,Sheet2!A:G,7,0),"")</f>
        <v>50</v>
      </c>
      <c r="I2273" s="56">
        <f t="shared" si="510"/>
        <v>1305</v>
      </c>
      <c r="J2273" s="17">
        <v>129</v>
      </c>
      <c r="K2273" s="21">
        <v>115</v>
      </c>
      <c r="L2273" s="21">
        <v>150</v>
      </c>
      <c r="M2273" s="21">
        <v>25</v>
      </c>
      <c r="N2273" s="19">
        <f t="shared" si="522"/>
        <v>290</v>
      </c>
      <c r="O2273" s="20">
        <f>IFERROR(VLOOKUP(F2273,Sheet2!A:H,8,0),"")</f>
        <v>1</v>
      </c>
      <c r="P2273" s="20">
        <f>IFERROR(VLOOKUP(F2273,Sheet2!$A:$F,4,0),"")</f>
        <v>919.43</v>
      </c>
      <c r="Q2273" s="20">
        <f>IFERROR(VLOOKUP(F2273,Sheet2!$A:$F,5,0),"")</f>
        <v>948.3</v>
      </c>
      <c r="R2273" s="20">
        <f>IFERROR(VLOOKUP(F2273,Sheet2!$A:$F,6,0),"")</f>
        <v>1030.25</v>
      </c>
      <c r="S2273" s="48">
        <f t="shared" si="511"/>
        <v>105734.45</v>
      </c>
      <c r="T2273" s="48">
        <f t="shared" si="512"/>
        <v>142245</v>
      </c>
      <c r="U2273" s="48">
        <f t="shared" si="513"/>
        <v>25756.25</v>
      </c>
      <c r="V2273" s="48">
        <f t="shared" si="514"/>
        <v>273735.7</v>
      </c>
      <c r="W2273" s="48">
        <f t="shared" si="515"/>
        <v>139635</v>
      </c>
      <c r="X2273" s="48">
        <f t="shared" si="516"/>
        <v>1957.5</v>
      </c>
      <c r="Y2273" s="48">
        <f t="shared" si="517"/>
        <v>4153.2820000000002</v>
      </c>
      <c r="Z2273" s="48">
        <f t="shared" si="518"/>
        <v>415.32820000000004</v>
      </c>
      <c r="AA2273" s="48">
        <f t="shared" si="519"/>
        <v>4198.9681019999998</v>
      </c>
      <c r="AB2273" s="42">
        <f t="shared" si="520"/>
        <v>424095.77830200002</v>
      </c>
    </row>
    <row r="2274" spans="1:28" x14ac:dyDescent="0.25">
      <c r="A2274" s="41">
        <v>45453</v>
      </c>
      <c r="B2274" s="44" t="str">
        <f t="shared" si="527"/>
        <v>Jun</v>
      </c>
      <c r="C2274" s="16" t="s">
        <v>113</v>
      </c>
      <c r="D2274" s="16"/>
      <c r="E2274" s="16" t="s">
        <v>124</v>
      </c>
      <c r="F2274" s="16" t="s">
        <v>216</v>
      </c>
      <c r="G2274" s="20" t="str">
        <f>IFERROR(VLOOKUP(F2274,Sheet2!A:F,2,0),"")</f>
        <v>Jugni Saunfi</v>
      </c>
      <c r="H2274" s="44">
        <f>IFERROR(VLOOKUP(F2274,Sheet2!A:G,7,0),"")</f>
        <v>50</v>
      </c>
      <c r="I2274" s="56">
        <f t="shared" si="510"/>
        <v>540</v>
      </c>
      <c r="J2274" s="17">
        <v>130</v>
      </c>
      <c r="K2274" s="21">
        <v>30</v>
      </c>
      <c r="L2274" s="21">
        <v>70</v>
      </c>
      <c r="M2274" s="21">
        <v>20</v>
      </c>
      <c r="N2274" s="19">
        <f t="shared" si="522"/>
        <v>120</v>
      </c>
      <c r="O2274" s="20">
        <f>IFERROR(VLOOKUP(F2274,Sheet2!A:H,8,0),"")</f>
        <v>1</v>
      </c>
      <c r="P2274" s="20">
        <f>IFERROR(VLOOKUP(F2274,Sheet2!$A:$F,4,0),"")</f>
        <v>919.43</v>
      </c>
      <c r="Q2274" s="20">
        <f>IFERROR(VLOOKUP(F2274,Sheet2!$A:$F,5,0),"")</f>
        <v>948.3</v>
      </c>
      <c r="R2274" s="20">
        <f>IFERROR(VLOOKUP(F2274,Sheet2!$A:$F,6,0),"")</f>
        <v>1030.25</v>
      </c>
      <c r="S2274" s="48">
        <f t="shared" si="511"/>
        <v>27582.899999999998</v>
      </c>
      <c r="T2274" s="48">
        <f t="shared" si="512"/>
        <v>66381</v>
      </c>
      <c r="U2274" s="48">
        <f t="shared" si="513"/>
        <v>20605</v>
      </c>
      <c r="V2274" s="48">
        <f t="shared" si="514"/>
        <v>114568.9</v>
      </c>
      <c r="W2274" s="48">
        <f t="shared" si="515"/>
        <v>57780</v>
      </c>
      <c r="X2274" s="48">
        <f t="shared" si="516"/>
        <v>810</v>
      </c>
      <c r="Y2274" s="48">
        <f t="shared" si="517"/>
        <v>1731.5889999999999</v>
      </c>
      <c r="Z2274" s="48">
        <f t="shared" si="518"/>
        <v>173.15890000000002</v>
      </c>
      <c r="AA2274" s="48">
        <f t="shared" si="519"/>
        <v>1750.6364790000002</v>
      </c>
      <c r="AB2274" s="42">
        <f t="shared" si="520"/>
        <v>176814.28437900002</v>
      </c>
    </row>
    <row r="2275" spans="1:28" x14ac:dyDescent="0.25">
      <c r="A2275" s="41">
        <v>45453</v>
      </c>
      <c r="B2275" s="44" t="str">
        <f t="shared" si="527"/>
        <v>Jun</v>
      </c>
      <c r="C2275" s="16" t="s">
        <v>113</v>
      </c>
      <c r="D2275" s="16"/>
      <c r="E2275" s="16" t="s">
        <v>124</v>
      </c>
      <c r="F2275" s="16" t="s">
        <v>216</v>
      </c>
      <c r="G2275" s="20" t="str">
        <f>IFERROR(VLOOKUP(F2275,Sheet2!A:F,2,0),"")</f>
        <v>Jugni Saunfi</v>
      </c>
      <c r="H2275" s="44">
        <f>IFERROR(VLOOKUP(F2275,Sheet2!A:G,7,0),"")</f>
        <v>50</v>
      </c>
      <c r="I2275" s="56">
        <f t="shared" si="510"/>
        <v>585</v>
      </c>
      <c r="J2275" s="17">
        <v>131</v>
      </c>
      <c r="K2275" s="21">
        <v>50</v>
      </c>
      <c r="L2275" s="21">
        <v>60</v>
      </c>
      <c r="M2275" s="21">
        <v>20</v>
      </c>
      <c r="N2275" s="19">
        <f t="shared" si="522"/>
        <v>130</v>
      </c>
      <c r="O2275" s="20">
        <f>IFERROR(VLOOKUP(F2275,Sheet2!A:H,8,0),"")</f>
        <v>1</v>
      </c>
      <c r="P2275" s="20">
        <f>IFERROR(VLOOKUP(F2275,Sheet2!$A:$F,4,0),"")</f>
        <v>919.43</v>
      </c>
      <c r="Q2275" s="20">
        <f>IFERROR(VLOOKUP(F2275,Sheet2!$A:$F,5,0),"")</f>
        <v>948.3</v>
      </c>
      <c r="R2275" s="20">
        <f>IFERROR(VLOOKUP(F2275,Sheet2!$A:$F,6,0),"")</f>
        <v>1030.25</v>
      </c>
      <c r="S2275" s="48">
        <f t="shared" si="511"/>
        <v>45971.5</v>
      </c>
      <c r="T2275" s="48">
        <f t="shared" si="512"/>
        <v>56898</v>
      </c>
      <c r="U2275" s="48">
        <f t="shared" si="513"/>
        <v>20605</v>
      </c>
      <c r="V2275" s="48">
        <f t="shared" si="514"/>
        <v>123474.5</v>
      </c>
      <c r="W2275" s="48">
        <f t="shared" si="515"/>
        <v>62595</v>
      </c>
      <c r="X2275" s="48">
        <f t="shared" si="516"/>
        <v>877.5</v>
      </c>
      <c r="Y2275" s="48">
        <f t="shared" si="517"/>
        <v>1869.47</v>
      </c>
      <c r="Z2275" s="48">
        <f t="shared" si="518"/>
        <v>186.947</v>
      </c>
      <c r="AA2275" s="48">
        <f t="shared" si="519"/>
        <v>1890.0341699999999</v>
      </c>
      <c r="AB2275" s="42">
        <f t="shared" si="520"/>
        <v>190893.45116999999</v>
      </c>
    </row>
    <row r="2276" spans="1:28" x14ac:dyDescent="0.25">
      <c r="A2276" s="41">
        <v>45453</v>
      </c>
      <c r="B2276" s="44" t="str">
        <f t="shared" si="527"/>
        <v>Jun</v>
      </c>
      <c r="C2276" s="16" t="s">
        <v>113</v>
      </c>
      <c r="D2276" s="16"/>
      <c r="E2276" s="16" t="s">
        <v>124</v>
      </c>
      <c r="F2276" s="16" t="s">
        <v>216</v>
      </c>
      <c r="G2276" s="20" t="str">
        <f>IFERROR(VLOOKUP(F2276,Sheet2!A:F,2,0),"")</f>
        <v>Jugni Saunfi</v>
      </c>
      <c r="H2276" s="44">
        <f>IFERROR(VLOOKUP(F2276,Sheet2!A:G,7,0),"")</f>
        <v>50</v>
      </c>
      <c r="I2276" s="56">
        <f t="shared" si="510"/>
        <v>450</v>
      </c>
      <c r="J2276" s="17">
        <v>132</v>
      </c>
      <c r="K2276" s="21">
        <v>30</v>
      </c>
      <c r="L2276" s="21">
        <v>70</v>
      </c>
      <c r="M2276" s="21">
        <v>0</v>
      </c>
      <c r="N2276" s="19">
        <f t="shared" si="522"/>
        <v>100</v>
      </c>
      <c r="O2276" s="20">
        <f>IFERROR(VLOOKUP(F2276,Sheet2!A:H,8,0),"")</f>
        <v>1</v>
      </c>
      <c r="P2276" s="20">
        <f>IFERROR(VLOOKUP(F2276,Sheet2!$A:$F,4,0),"")</f>
        <v>919.43</v>
      </c>
      <c r="Q2276" s="20">
        <f>IFERROR(VLOOKUP(F2276,Sheet2!$A:$F,5,0),"")</f>
        <v>948.3</v>
      </c>
      <c r="R2276" s="20">
        <f>IFERROR(VLOOKUP(F2276,Sheet2!$A:$F,6,0),"")</f>
        <v>1030.25</v>
      </c>
      <c r="S2276" s="48">
        <f t="shared" si="511"/>
        <v>27582.899999999998</v>
      </c>
      <c r="T2276" s="48">
        <f t="shared" si="512"/>
        <v>66381</v>
      </c>
      <c r="U2276" s="48">
        <f t="shared" si="513"/>
        <v>0</v>
      </c>
      <c r="V2276" s="48">
        <f t="shared" si="514"/>
        <v>93963.9</v>
      </c>
      <c r="W2276" s="48">
        <f t="shared" si="515"/>
        <v>48150</v>
      </c>
      <c r="X2276" s="48">
        <f t="shared" si="516"/>
        <v>675</v>
      </c>
      <c r="Y2276" s="48">
        <f t="shared" si="517"/>
        <v>1427.8889999999999</v>
      </c>
      <c r="Z2276" s="48">
        <f t="shared" si="518"/>
        <v>142.78889999999998</v>
      </c>
      <c r="AA2276" s="48">
        <f t="shared" si="519"/>
        <v>1443.595779</v>
      </c>
      <c r="AB2276" s="42">
        <f t="shared" si="520"/>
        <v>145803.173679</v>
      </c>
    </row>
    <row r="2277" spans="1:28" x14ac:dyDescent="0.25">
      <c r="A2277" s="41">
        <v>45453</v>
      </c>
      <c r="B2277" s="44" t="str">
        <f t="shared" si="527"/>
        <v>Jun</v>
      </c>
      <c r="C2277" s="16" t="s">
        <v>113</v>
      </c>
      <c r="D2277" s="16"/>
      <c r="E2277" s="16" t="s">
        <v>124</v>
      </c>
      <c r="F2277" s="16" t="s">
        <v>216</v>
      </c>
      <c r="G2277" s="20" t="str">
        <f>IFERROR(VLOOKUP(F2277,Sheet2!A:F,2,0),"")</f>
        <v>Jugni Saunfi</v>
      </c>
      <c r="H2277" s="44">
        <f>IFERROR(VLOOKUP(F2277,Sheet2!A:G,7,0),"")</f>
        <v>50</v>
      </c>
      <c r="I2277" s="56">
        <f t="shared" si="510"/>
        <v>360</v>
      </c>
      <c r="J2277" s="17">
        <v>133</v>
      </c>
      <c r="K2277" s="21">
        <v>0</v>
      </c>
      <c r="L2277" s="21">
        <v>60</v>
      </c>
      <c r="M2277" s="21">
        <v>20</v>
      </c>
      <c r="N2277" s="19">
        <f t="shared" si="522"/>
        <v>80</v>
      </c>
      <c r="O2277" s="20">
        <f>IFERROR(VLOOKUP(F2277,Sheet2!A:H,8,0),"")</f>
        <v>1</v>
      </c>
      <c r="P2277" s="20">
        <f>IFERROR(VLOOKUP(F2277,Sheet2!$A:$F,4,0),"")</f>
        <v>919.43</v>
      </c>
      <c r="Q2277" s="20">
        <f>IFERROR(VLOOKUP(F2277,Sheet2!$A:$F,5,0),"")</f>
        <v>948.3</v>
      </c>
      <c r="R2277" s="20">
        <f>IFERROR(VLOOKUP(F2277,Sheet2!$A:$F,6,0),"")</f>
        <v>1030.25</v>
      </c>
      <c r="S2277" s="48">
        <f t="shared" si="511"/>
        <v>0</v>
      </c>
      <c r="T2277" s="48">
        <f t="shared" si="512"/>
        <v>56898</v>
      </c>
      <c r="U2277" s="48">
        <f t="shared" si="513"/>
        <v>20605</v>
      </c>
      <c r="V2277" s="48">
        <f t="shared" si="514"/>
        <v>77503</v>
      </c>
      <c r="W2277" s="48">
        <f t="shared" si="515"/>
        <v>38520</v>
      </c>
      <c r="X2277" s="48">
        <f t="shared" si="516"/>
        <v>540</v>
      </c>
      <c r="Y2277" s="48">
        <f t="shared" si="517"/>
        <v>1165.6300000000001</v>
      </c>
      <c r="Z2277" s="48">
        <f t="shared" si="518"/>
        <v>116.56300000000002</v>
      </c>
      <c r="AA2277" s="48">
        <f t="shared" si="519"/>
        <v>1178.4519299999999</v>
      </c>
      <c r="AB2277" s="42">
        <f t="shared" si="520"/>
        <v>119023.64492999999</v>
      </c>
    </row>
    <row r="2278" spans="1:28" x14ac:dyDescent="0.25">
      <c r="A2278" s="41">
        <v>45453</v>
      </c>
      <c r="B2278" s="44" t="str">
        <f t="shared" si="527"/>
        <v>Jun</v>
      </c>
      <c r="C2278" s="16" t="s">
        <v>113</v>
      </c>
      <c r="D2278" s="16"/>
      <c r="E2278" s="16" t="s">
        <v>124</v>
      </c>
      <c r="F2278" s="16" t="s">
        <v>216</v>
      </c>
      <c r="G2278" s="20" t="str">
        <f>IFERROR(VLOOKUP(F2278,Sheet2!A:F,2,0),"")</f>
        <v>Jugni Saunfi</v>
      </c>
      <c r="H2278" s="44">
        <f>IFERROR(VLOOKUP(F2278,Sheet2!A:G,7,0),"")</f>
        <v>50</v>
      </c>
      <c r="I2278" s="56">
        <f t="shared" si="510"/>
        <v>540</v>
      </c>
      <c r="J2278" s="17">
        <v>134</v>
      </c>
      <c r="K2278" s="21">
        <v>40</v>
      </c>
      <c r="L2278" s="21">
        <v>60</v>
      </c>
      <c r="M2278" s="21">
        <v>20</v>
      </c>
      <c r="N2278" s="19">
        <f t="shared" si="522"/>
        <v>120</v>
      </c>
      <c r="O2278" s="20">
        <f>IFERROR(VLOOKUP(F2278,Sheet2!A:H,8,0),"")</f>
        <v>1</v>
      </c>
      <c r="P2278" s="20">
        <f>IFERROR(VLOOKUP(F2278,Sheet2!$A:$F,4,0),"")</f>
        <v>919.43</v>
      </c>
      <c r="Q2278" s="20">
        <f>IFERROR(VLOOKUP(F2278,Sheet2!$A:$F,5,0),"")</f>
        <v>948.3</v>
      </c>
      <c r="R2278" s="20">
        <f>IFERROR(VLOOKUP(F2278,Sheet2!$A:$F,6,0),"")</f>
        <v>1030.25</v>
      </c>
      <c r="S2278" s="48">
        <f t="shared" si="511"/>
        <v>36777.199999999997</v>
      </c>
      <c r="T2278" s="48">
        <f t="shared" si="512"/>
        <v>56898</v>
      </c>
      <c r="U2278" s="48">
        <f t="shared" si="513"/>
        <v>20605</v>
      </c>
      <c r="V2278" s="48">
        <f t="shared" si="514"/>
        <v>114280.2</v>
      </c>
      <c r="W2278" s="48">
        <f t="shared" si="515"/>
        <v>57780</v>
      </c>
      <c r="X2278" s="48">
        <f t="shared" si="516"/>
        <v>810</v>
      </c>
      <c r="Y2278" s="48">
        <f t="shared" si="517"/>
        <v>1728.7020000000002</v>
      </c>
      <c r="Z2278" s="48">
        <f t="shared" si="518"/>
        <v>172.87020000000004</v>
      </c>
      <c r="AA2278" s="48">
        <f t="shared" si="519"/>
        <v>1747.7177220000001</v>
      </c>
      <c r="AB2278" s="42">
        <f t="shared" si="520"/>
        <v>176519.48992200001</v>
      </c>
    </row>
    <row r="2279" spans="1:28" x14ac:dyDescent="0.25">
      <c r="A2279" s="41">
        <v>45453</v>
      </c>
      <c r="B2279" s="44" t="str">
        <f t="shared" si="527"/>
        <v>Jun</v>
      </c>
      <c r="C2279" s="16" t="s">
        <v>113</v>
      </c>
      <c r="D2279" s="16"/>
      <c r="E2279" s="16" t="s">
        <v>124</v>
      </c>
      <c r="F2279" s="16" t="s">
        <v>216</v>
      </c>
      <c r="G2279" s="20" t="str">
        <f>IFERROR(VLOOKUP(F2279,Sheet2!A:F,2,0),"")</f>
        <v>Jugni Saunfi</v>
      </c>
      <c r="H2279" s="44">
        <f>IFERROR(VLOOKUP(F2279,Sheet2!A:G,7,0),"")</f>
        <v>50</v>
      </c>
      <c r="I2279" s="56">
        <f t="shared" si="510"/>
        <v>675</v>
      </c>
      <c r="J2279" s="17">
        <v>135</v>
      </c>
      <c r="K2279" s="21">
        <v>20</v>
      </c>
      <c r="L2279" s="21">
        <v>80</v>
      </c>
      <c r="M2279" s="21">
        <v>50</v>
      </c>
      <c r="N2279" s="19">
        <f t="shared" si="522"/>
        <v>150</v>
      </c>
      <c r="O2279" s="20">
        <f>IFERROR(VLOOKUP(F2279,Sheet2!A:H,8,0),"")</f>
        <v>1</v>
      </c>
      <c r="P2279" s="20">
        <f>IFERROR(VLOOKUP(F2279,Sheet2!$A:$F,4,0),"")</f>
        <v>919.43</v>
      </c>
      <c r="Q2279" s="20">
        <f>IFERROR(VLOOKUP(F2279,Sheet2!$A:$F,5,0),"")</f>
        <v>948.3</v>
      </c>
      <c r="R2279" s="20">
        <f>IFERROR(VLOOKUP(F2279,Sheet2!$A:$F,6,0),"")</f>
        <v>1030.25</v>
      </c>
      <c r="S2279" s="48">
        <f t="shared" si="511"/>
        <v>18388.599999999999</v>
      </c>
      <c r="T2279" s="48">
        <f t="shared" si="512"/>
        <v>75864</v>
      </c>
      <c r="U2279" s="48">
        <f t="shared" si="513"/>
        <v>51512.5</v>
      </c>
      <c r="V2279" s="48">
        <f t="shared" si="514"/>
        <v>145765.1</v>
      </c>
      <c r="W2279" s="48">
        <f t="shared" si="515"/>
        <v>72225</v>
      </c>
      <c r="X2279" s="48">
        <f t="shared" si="516"/>
        <v>1012.5</v>
      </c>
      <c r="Y2279" s="48">
        <f t="shared" si="517"/>
        <v>2190.0260000000003</v>
      </c>
      <c r="Z2279" s="48">
        <f t="shared" si="518"/>
        <v>219.00260000000003</v>
      </c>
      <c r="AA2279" s="48">
        <f t="shared" si="519"/>
        <v>2214.1162860000004</v>
      </c>
      <c r="AB2279" s="42">
        <f t="shared" si="520"/>
        <v>223625.74488600003</v>
      </c>
    </row>
    <row r="2280" spans="1:28" x14ac:dyDescent="0.25">
      <c r="A2280" s="41">
        <v>45453</v>
      </c>
      <c r="B2280" s="44" t="str">
        <f t="shared" si="527"/>
        <v>Jun</v>
      </c>
      <c r="C2280" s="16" t="s">
        <v>113</v>
      </c>
      <c r="D2280" s="16"/>
      <c r="E2280" s="16" t="s">
        <v>124</v>
      </c>
      <c r="F2280" s="16" t="s">
        <v>216</v>
      </c>
      <c r="G2280" s="20" t="str">
        <f>IFERROR(VLOOKUP(F2280,Sheet2!A:F,2,0),"")</f>
        <v>Jugni Saunfi</v>
      </c>
      <c r="H2280" s="44">
        <f>IFERROR(VLOOKUP(F2280,Sheet2!A:G,7,0),"")</f>
        <v>50</v>
      </c>
      <c r="I2280" s="56">
        <f t="shared" si="510"/>
        <v>450</v>
      </c>
      <c r="J2280" s="17">
        <v>136</v>
      </c>
      <c r="K2280" s="21">
        <v>35</v>
      </c>
      <c r="L2280" s="21">
        <v>50</v>
      </c>
      <c r="M2280" s="21">
        <v>15</v>
      </c>
      <c r="N2280" s="19">
        <f t="shared" si="522"/>
        <v>100</v>
      </c>
      <c r="O2280" s="20">
        <f>IFERROR(VLOOKUP(F2280,Sheet2!A:H,8,0),"")</f>
        <v>1</v>
      </c>
      <c r="P2280" s="20">
        <f>IFERROR(VLOOKUP(F2280,Sheet2!$A:$F,4,0),"")</f>
        <v>919.43</v>
      </c>
      <c r="Q2280" s="20">
        <f>IFERROR(VLOOKUP(F2280,Sheet2!$A:$F,5,0),"")</f>
        <v>948.3</v>
      </c>
      <c r="R2280" s="20">
        <f>IFERROR(VLOOKUP(F2280,Sheet2!$A:$F,6,0),"")</f>
        <v>1030.25</v>
      </c>
      <c r="S2280" s="48">
        <f t="shared" si="511"/>
        <v>32180.05</v>
      </c>
      <c r="T2280" s="48">
        <f t="shared" si="512"/>
        <v>47415</v>
      </c>
      <c r="U2280" s="48">
        <f t="shared" si="513"/>
        <v>15453.75</v>
      </c>
      <c r="V2280" s="48">
        <f t="shared" si="514"/>
        <v>95048.8</v>
      </c>
      <c r="W2280" s="48">
        <f t="shared" si="515"/>
        <v>48150</v>
      </c>
      <c r="X2280" s="48">
        <f t="shared" si="516"/>
        <v>675</v>
      </c>
      <c r="Y2280" s="48">
        <f t="shared" si="517"/>
        <v>1438.7379999999998</v>
      </c>
      <c r="Z2280" s="48">
        <f t="shared" si="518"/>
        <v>143.87379999999999</v>
      </c>
      <c r="AA2280" s="48">
        <f t="shared" si="519"/>
        <v>1454.564118</v>
      </c>
      <c r="AB2280" s="42">
        <f t="shared" si="520"/>
        <v>146910.97591800001</v>
      </c>
    </row>
    <row r="2281" spans="1:28" x14ac:dyDescent="0.25">
      <c r="A2281" s="41">
        <v>45453</v>
      </c>
      <c r="B2281" s="44" t="str">
        <f t="shared" si="527"/>
        <v>Jun</v>
      </c>
      <c r="C2281" s="16" t="s">
        <v>113</v>
      </c>
      <c r="D2281" s="16"/>
      <c r="E2281" s="16" t="s">
        <v>124</v>
      </c>
      <c r="F2281" s="16" t="s">
        <v>216</v>
      </c>
      <c r="G2281" s="20" t="str">
        <f>IFERROR(VLOOKUP(F2281,Sheet2!A:F,2,0),"")</f>
        <v>Jugni Saunfi</v>
      </c>
      <c r="H2281" s="44">
        <f>IFERROR(VLOOKUP(F2281,Sheet2!A:G,7,0),"")</f>
        <v>50</v>
      </c>
      <c r="I2281" s="56">
        <f t="shared" si="510"/>
        <v>135</v>
      </c>
      <c r="J2281" s="17">
        <v>137</v>
      </c>
      <c r="K2281" s="21">
        <v>30</v>
      </c>
      <c r="L2281" s="21">
        <v>0</v>
      </c>
      <c r="M2281" s="21">
        <v>0</v>
      </c>
      <c r="N2281" s="19">
        <f t="shared" si="522"/>
        <v>30</v>
      </c>
      <c r="O2281" s="20">
        <f>IFERROR(VLOOKUP(F2281,Sheet2!A:H,8,0),"")</f>
        <v>1</v>
      </c>
      <c r="P2281" s="20">
        <f>IFERROR(VLOOKUP(F2281,Sheet2!$A:$F,4,0),"")</f>
        <v>919.43</v>
      </c>
      <c r="Q2281" s="20">
        <f>IFERROR(VLOOKUP(F2281,Sheet2!$A:$F,5,0),"")</f>
        <v>948.3</v>
      </c>
      <c r="R2281" s="20">
        <f>IFERROR(VLOOKUP(F2281,Sheet2!$A:$F,6,0),"")</f>
        <v>1030.25</v>
      </c>
      <c r="S2281" s="48">
        <f t="shared" si="511"/>
        <v>27582.899999999998</v>
      </c>
      <c r="T2281" s="48">
        <f t="shared" si="512"/>
        <v>0</v>
      </c>
      <c r="U2281" s="48">
        <f t="shared" si="513"/>
        <v>0</v>
      </c>
      <c r="V2281" s="48">
        <f t="shared" si="514"/>
        <v>27582.899999999998</v>
      </c>
      <c r="W2281" s="48">
        <f t="shared" si="515"/>
        <v>14445</v>
      </c>
      <c r="X2281" s="48">
        <f t="shared" si="516"/>
        <v>202.5</v>
      </c>
      <c r="Y2281" s="48">
        <f t="shared" si="517"/>
        <v>422.30399999999997</v>
      </c>
      <c r="Z2281" s="48">
        <f t="shared" si="518"/>
        <v>42.230400000000003</v>
      </c>
      <c r="AA2281" s="48">
        <f t="shared" si="519"/>
        <v>426.94934399999994</v>
      </c>
      <c r="AB2281" s="42">
        <f t="shared" si="520"/>
        <v>43121.883743999992</v>
      </c>
    </row>
    <row r="2282" spans="1:28" x14ac:dyDescent="0.25">
      <c r="A2282" s="41">
        <v>45454</v>
      </c>
      <c r="B2282" s="44" t="str">
        <f t="shared" si="527"/>
        <v>Jun</v>
      </c>
      <c r="C2282" s="16" t="s">
        <v>105</v>
      </c>
      <c r="D2282" s="16"/>
      <c r="E2282" s="16" t="s">
        <v>108</v>
      </c>
      <c r="F2282" s="16" t="s">
        <v>213</v>
      </c>
      <c r="G2282" s="20" t="str">
        <f>IFERROR(VLOOKUP(F2282,Sheet2!A:F,2,0),"")</f>
        <v>Malwa</v>
      </c>
      <c r="H2282" s="44">
        <f>IFERROR(VLOOKUP(F2282,Sheet2!A:G,7,0),"")</f>
        <v>50</v>
      </c>
      <c r="I2282" s="56">
        <f t="shared" si="510"/>
        <v>1575</v>
      </c>
      <c r="J2282" s="17">
        <v>93</v>
      </c>
      <c r="K2282" s="21">
        <v>50</v>
      </c>
      <c r="L2282" s="21">
        <v>50</v>
      </c>
      <c r="M2282" s="21">
        <v>250</v>
      </c>
      <c r="N2282" s="19">
        <f t="shared" si="522"/>
        <v>350</v>
      </c>
      <c r="O2282" s="20">
        <f>IFERROR(VLOOKUP(F2282,Sheet2!A:H,8,0),"")</f>
        <v>1</v>
      </c>
      <c r="P2282" s="20">
        <f>IFERROR(VLOOKUP(F2282,Sheet2!$A:$F,4,0),"")</f>
        <v>919.43</v>
      </c>
      <c r="Q2282" s="20">
        <f>IFERROR(VLOOKUP(F2282,Sheet2!$A:$F,5,0),"")</f>
        <v>948.3</v>
      </c>
      <c r="R2282" s="20">
        <f>IFERROR(VLOOKUP(F2282,Sheet2!$A:$F,6,0),"")</f>
        <v>1030.25</v>
      </c>
      <c r="S2282" s="48">
        <f t="shared" si="511"/>
        <v>45971.5</v>
      </c>
      <c r="T2282" s="48">
        <f t="shared" si="512"/>
        <v>47415</v>
      </c>
      <c r="U2282" s="48">
        <f t="shared" si="513"/>
        <v>257562.5</v>
      </c>
      <c r="V2282" s="48">
        <f t="shared" si="514"/>
        <v>350949</v>
      </c>
      <c r="W2282" s="48">
        <f t="shared" si="515"/>
        <v>168525</v>
      </c>
      <c r="X2282" s="48">
        <f t="shared" si="516"/>
        <v>2362.5</v>
      </c>
      <c r="Y2282" s="48">
        <f t="shared" si="517"/>
        <v>5218.3649999999998</v>
      </c>
      <c r="Z2282" s="48">
        <f t="shared" si="518"/>
        <v>521.8365</v>
      </c>
      <c r="AA2282" s="48">
        <f t="shared" si="519"/>
        <v>5275.7670149999994</v>
      </c>
      <c r="AB2282" s="42">
        <f t="shared" si="520"/>
        <v>532852.46851499996</v>
      </c>
    </row>
    <row r="2283" spans="1:28" x14ac:dyDescent="0.25">
      <c r="A2283" s="41">
        <v>45454</v>
      </c>
      <c r="B2283" s="44" t="str">
        <f t="shared" si="527"/>
        <v>Jun</v>
      </c>
      <c r="C2283" s="16" t="s">
        <v>105</v>
      </c>
      <c r="D2283" s="16"/>
      <c r="E2283" s="16" t="s">
        <v>108</v>
      </c>
      <c r="F2283" s="16" t="s">
        <v>213</v>
      </c>
      <c r="G2283" s="20" t="str">
        <f>IFERROR(VLOOKUP(F2283,Sheet2!A:F,2,0),"")</f>
        <v>Malwa</v>
      </c>
      <c r="H2283" s="44">
        <f>IFERROR(VLOOKUP(F2283,Sheet2!A:G,7,0),"")</f>
        <v>50</v>
      </c>
      <c r="I2283" s="56">
        <f t="shared" si="510"/>
        <v>1575</v>
      </c>
      <c r="J2283" s="17">
        <v>94</v>
      </c>
      <c r="K2283" s="21">
        <v>50</v>
      </c>
      <c r="L2283" s="21">
        <v>50</v>
      </c>
      <c r="M2283" s="21">
        <v>250</v>
      </c>
      <c r="N2283" s="19">
        <f t="shared" si="522"/>
        <v>350</v>
      </c>
      <c r="O2283" s="20">
        <f>IFERROR(VLOOKUP(F2283,Sheet2!A:H,8,0),"")</f>
        <v>1</v>
      </c>
      <c r="P2283" s="20">
        <f>IFERROR(VLOOKUP(F2283,Sheet2!$A:$F,4,0),"")</f>
        <v>919.43</v>
      </c>
      <c r="Q2283" s="20">
        <f>IFERROR(VLOOKUP(F2283,Sheet2!$A:$F,5,0),"")</f>
        <v>948.3</v>
      </c>
      <c r="R2283" s="20">
        <f>IFERROR(VLOOKUP(F2283,Sheet2!$A:$F,6,0),"")</f>
        <v>1030.25</v>
      </c>
      <c r="S2283" s="48">
        <f t="shared" si="511"/>
        <v>45971.5</v>
      </c>
      <c r="T2283" s="48">
        <f t="shared" si="512"/>
        <v>47415</v>
      </c>
      <c r="U2283" s="48">
        <f t="shared" si="513"/>
        <v>257562.5</v>
      </c>
      <c r="V2283" s="48">
        <f t="shared" si="514"/>
        <v>350949</v>
      </c>
      <c r="W2283" s="48">
        <f t="shared" si="515"/>
        <v>168525</v>
      </c>
      <c r="X2283" s="48">
        <f t="shared" si="516"/>
        <v>2362.5</v>
      </c>
      <c r="Y2283" s="48">
        <f t="shared" si="517"/>
        <v>5218.3649999999998</v>
      </c>
      <c r="Z2283" s="48">
        <f t="shared" si="518"/>
        <v>521.8365</v>
      </c>
      <c r="AA2283" s="48">
        <f t="shared" si="519"/>
        <v>5275.7670149999994</v>
      </c>
      <c r="AB2283" s="42">
        <f t="shared" si="520"/>
        <v>532852.46851499996</v>
      </c>
    </row>
    <row r="2284" spans="1:28" x14ac:dyDescent="0.25">
      <c r="A2284" s="41">
        <v>45454</v>
      </c>
      <c r="B2284" s="44" t="str">
        <f t="shared" si="527"/>
        <v>Jun</v>
      </c>
      <c r="C2284" s="16" t="s">
        <v>105</v>
      </c>
      <c r="D2284" s="16"/>
      <c r="E2284" s="16" t="s">
        <v>108</v>
      </c>
      <c r="F2284" s="16" t="s">
        <v>213</v>
      </c>
      <c r="G2284" s="20" t="str">
        <f>IFERROR(VLOOKUP(F2284,Sheet2!A:F,2,0),"")</f>
        <v>Malwa</v>
      </c>
      <c r="H2284" s="44">
        <f>IFERROR(VLOOKUP(F2284,Sheet2!A:G,7,0),"")</f>
        <v>50</v>
      </c>
      <c r="I2284" s="56">
        <f t="shared" si="510"/>
        <v>1575</v>
      </c>
      <c r="J2284" s="17">
        <v>95</v>
      </c>
      <c r="K2284" s="21">
        <v>50</v>
      </c>
      <c r="L2284" s="21">
        <v>50</v>
      </c>
      <c r="M2284" s="21">
        <v>250</v>
      </c>
      <c r="N2284" s="19">
        <f t="shared" si="522"/>
        <v>350</v>
      </c>
      <c r="O2284" s="20">
        <f>IFERROR(VLOOKUP(F2284,Sheet2!A:H,8,0),"")</f>
        <v>1</v>
      </c>
      <c r="P2284" s="20">
        <f>IFERROR(VLOOKUP(F2284,Sheet2!$A:$F,4,0),"")</f>
        <v>919.43</v>
      </c>
      <c r="Q2284" s="20">
        <f>IFERROR(VLOOKUP(F2284,Sheet2!$A:$F,5,0),"")</f>
        <v>948.3</v>
      </c>
      <c r="R2284" s="20">
        <f>IFERROR(VLOOKUP(F2284,Sheet2!$A:$F,6,0),"")</f>
        <v>1030.25</v>
      </c>
      <c r="S2284" s="48">
        <f t="shared" si="511"/>
        <v>45971.5</v>
      </c>
      <c r="T2284" s="48">
        <f t="shared" si="512"/>
        <v>47415</v>
      </c>
      <c r="U2284" s="48">
        <f t="shared" si="513"/>
        <v>257562.5</v>
      </c>
      <c r="V2284" s="48">
        <f t="shared" si="514"/>
        <v>350949</v>
      </c>
      <c r="W2284" s="48">
        <f t="shared" si="515"/>
        <v>168525</v>
      </c>
      <c r="X2284" s="48">
        <f t="shared" si="516"/>
        <v>2362.5</v>
      </c>
      <c r="Y2284" s="48">
        <f t="shared" si="517"/>
        <v>5218.3649999999998</v>
      </c>
      <c r="Z2284" s="48">
        <f t="shared" si="518"/>
        <v>521.8365</v>
      </c>
      <c r="AA2284" s="48">
        <f t="shared" si="519"/>
        <v>5275.7670149999994</v>
      </c>
      <c r="AB2284" s="42">
        <f t="shared" si="520"/>
        <v>532852.46851499996</v>
      </c>
    </row>
    <row r="2285" spans="1:28" x14ac:dyDescent="0.25">
      <c r="A2285" s="41">
        <v>45454</v>
      </c>
      <c r="B2285" s="44" t="str">
        <f t="shared" si="527"/>
        <v>Jun</v>
      </c>
      <c r="C2285" s="16" t="s">
        <v>105</v>
      </c>
      <c r="D2285" s="16"/>
      <c r="E2285" s="16" t="s">
        <v>108</v>
      </c>
      <c r="F2285" s="16" t="s">
        <v>213</v>
      </c>
      <c r="G2285" s="20" t="str">
        <f>IFERROR(VLOOKUP(F2285,Sheet2!A:F,2,0),"")</f>
        <v>Malwa</v>
      </c>
      <c r="H2285" s="44">
        <f>IFERROR(VLOOKUP(F2285,Sheet2!A:G,7,0),"")</f>
        <v>50</v>
      </c>
      <c r="I2285" s="56">
        <f t="shared" si="510"/>
        <v>1575</v>
      </c>
      <c r="J2285" s="17">
        <v>96</v>
      </c>
      <c r="K2285" s="21">
        <v>50</v>
      </c>
      <c r="L2285" s="21">
        <v>50</v>
      </c>
      <c r="M2285" s="21">
        <v>250</v>
      </c>
      <c r="N2285" s="19">
        <f t="shared" si="522"/>
        <v>350</v>
      </c>
      <c r="O2285" s="20">
        <f>IFERROR(VLOOKUP(F2285,Sheet2!A:H,8,0),"")</f>
        <v>1</v>
      </c>
      <c r="P2285" s="20">
        <f>IFERROR(VLOOKUP(F2285,Sheet2!$A:$F,4,0),"")</f>
        <v>919.43</v>
      </c>
      <c r="Q2285" s="20">
        <f>IFERROR(VLOOKUP(F2285,Sheet2!$A:$F,5,0),"")</f>
        <v>948.3</v>
      </c>
      <c r="R2285" s="20">
        <f>IFERROR(VLOOKUP(F2285,Sheet2!$A:$F,6,0),"")</f>
        <v>1030.25</v>
      </c>
      <c r="S2285" s="48">
        <f t="shared" si="511"/>
        <v>45971.5</v>
      </c>
      <c r="T2285" s="48">
        <f t="shared" si="512"/>
        <v>47415</v>
      </c>
      <c r="U2285" s="48">
        <f t="shared" si="513"/>
        <v>257562.5</v>
      </c>
      <c r="V2285" s="48">
        <f t="shared" si="514"/>
        <v>350949</v>
      </c>
      <c r="W2285" s="48">
        <f t="shared" si="515"/>
        <v>168525</v>
      </c>
      <c r="X2285" s="48">
        <f t="shared" si="516"/>
        <v>2362.5</v>
      </c>
      <c r="Y2285" s="48">
        <f t="shared" si="517"/>
        <v>5218.3649999999998</v>
      </c>
      <c r="Z2285" s="48">
        <f t="shared" si="518"/>
        <v>521.8365</v>
      </c>
      <c r="AA2285" s="48">
        <f t="shared" si="519"/>
        <v>5275.7670149999994</v>
      </c>
      <c r="AB2285" s="42">
        <f t="shared" si="520"/>
        <v>532852.46851499996</v>
      </c>
    </row>
    <row r="2286" spans="1:28" x14ac:dyDescent="0.25">
      <c r="A2286" s="41">
        <v>45454</v>
      </c>
      <c r="B2286" s="44" t="str">
        <f t="shared" si="527"/>
        <v>Jun</v>
      </c>
      <c r="C2286" s="16" t="s">
        <v>44</v>
      </c>
      <c r="D2286" s="16"/>
      <c r="E2286" s="16" t="s">
        <v>80</v>
      </c>
      <c r="F2286" s="16" t="s">
        <v>223</v>
      </c>
      <c r="G2286" s="20" t="str">
        <f>IFERROR(VLOOKUP(F2286,Sheet2!A:F,2,0),"")</f>
        <v>Jalwa Mota Santra</v>
      </c>
      <c r="H2286" s="44">
        <f>IFERROR(VLOOKUP(F2286,Sheet2!A:G,7,0),"")</f>
        <v>50</v>
      </c>
      <c r="I2286" s="56">
        <f t="shared" si="510"/>
        <v>1350</v>
      </c>
      <c r="J2286" s="17">
        <v>354</v>
      </c>
      <c r="K2286" s="21">
        <v>150</v>
      </c>
      <c r="L2286" s="21">
        <v>150</v>
      </c>
      <c r="M2286" s="21">
        <v>0</v>
      </c>
      <c r="N2286" s="19">
        <f t="shared" si="522"/>
        <v>300</v>
      </c>
      <c r="O2286" s="20">
        <f>IFERROR(VLOOKUP(F2286,Sheet2!A:H,8,0),"")</f>
        <v>1</v>
      </c>
      <c r="P2286" s="20">
        <f>IFERROR(VLOOKUP(F2286,Sheet2!$A:$F,4,0),"")</f>
        <v>919.43</v>
      </c>
      <c r="Q2286" s="20">
        <f>IFERROR(VLOOKUP(F2286,Sheet2!$A:$F,5,0),"")</f>
        <v>948.3</v>
      </c>
      <c r="R2286" s="20">
        <f>IFERROR(VLOOKUP(F2286,Sheet2!$A:$F,6,0),"")</f>
        <v>1030.25</v>
      </c>
      <c r="S2286" s="48">
        <f t="shared" si="511"/>
        <v>137914.5</v>
      </c>
      <c r="T2286" s="48">
        <f t="shared" si="512"/>
        <v>142245</v>
      </c>
      <c r="U2286" s="48">
        <f t="shared" si="513"/>
        <v>0</v>
      </c>
      <c r="V2286" s="48">
        <f t="shared" si="514"/>
        <v>280159.5</v>
      </c>
      <c r="W2286" s="48">
        <f t="shared" si="515"/>
        <v>144450</v>
      </c>
      <c r="X2286" s="48">
        <f t="shared" si="516"/>
        <v>2025</v>
      </c>
      <c r="Y2286" s="48">
        <f t="shared" si="517"/>
        <v>4266.3450000000003</v>
      </c>
      <c r="Z2286" s="48">
        <f t="shared" si="518"/>
        <v>426.63450000000006</v>
      </c>
      <c r="AA2286" s="48">
        <f t="shared" si="519"/>
        <v>4313.2747949999994</v>
      </c>
      <c r="AB2286" s="42">
        <f t="shared" si="520"/>
        <v>435640.75429499993</v>
      </c>
    </row>
    <row r="2287" spans="1:28" x14ac:dyDescent="0.25">
      <c r="A2287" s="41">
        <v>45454</v>
      </c>
      <c r="B2287" s="44" t="str">
        <f t="shared" si="527"/>
        <v>Jun</v>
      </c>
      <c r="C2287" s="16" t="s">
        <v>26</v>
      </c>
      <c r="D2287" s="16"/>
      <c r="E2287" s="16" t="s">
        <v>134</v>
      </c>
      <c r="F2287" s="16" t="s">
        <v>213</v>
      </c>
      <c r="G2287" s="20" t="str">
        <f>IFERROR(VLOOKUP(F2287,Sheet2!A:F,2,0),"")</f>
        <v>Malwa</v>
      </c>
      <c r="H2287" s="44">
        <f>IFERROR(VLOOKUP(F2287,Sheet2!A:G,7,0),"")</f>
        <v>50</v>
      </c>
      <c r="I2287" s="56">
        <f t="shared" si="510"/>
        <v>3600</v>
      </c>
      <c r="J2287" s="17">
        <v>231</v>
      </c>
      <c r="K2287" s="21">
        <v>400</v>
      </c>
      <c r="L2287" s="21">
        <v>400</v>
      </c>
      <c r="M2287" s="21">
        <v>0</v>
      </c>
      <c r="N2287" s="19">
        <f t="shared" si="522"/>
        <v>800</v>
      </c>
      <c r="O2287" s="20">
        <f>IFERROR(VLOOKUP(F2287,Sheet2!A:H,8,0),"")</f>
        <v>1</v>
      </c>
      <c r="P2287" s="20">
        <f>IFERROR(VLOOKUP(F2287,Sheet2!$A:$F,4,0),"")</f>
        <v>919.43</v>
      </c>
      <c r="Q2287" s="20">
        <f>IFERROR(VLOOKUP(F2287,Sheet2!$A:$F,5,0),"")</f>
        <v>948.3</v>
      </c>
      <c r="R2287" s="20">
        <f>IFERROR(VLOOKUP(F2287,Sheet2!$A:$F,6,0),"")</f>
        <v>1030.25</v>
      </c>
      <c r="S2287" s="48">
        <f t="shared" si="511"/>
        <v>367772</v>
      </c>
      <c r="T2287" s="48">
        <f t="shared" si="512"/>
        <v>379320</v>
      </c>
      <c r="U2287" s="48">
        <f t="shared" si="513"/>
        <v>0</v>
      </c>
      <c r="V2287" s="48">
        <f t="shared" si="514"/>
        <v>747092</v>
      </c>
      <c r="W2287" s="48">
        <f t="shared" si="515"/>
        <v>385200</v>
      </c>
      <c r="X2287" s="48">
        <f t="shared" si="516"/>
        <v>5400</v>
      </c>
      <c r="Y2287" s="48">
        <f t="shared" si="517"/>
        <v>11376.92</v>
      </c>
      <c r="Z2287" s="48">
        <f t="shared" si="518"/>
        <v>1137.692</v>
      </c>
      <c r="AA2287" s="48">
        <f t="shared" si="519"/>
        <v>11502.06612</v>
      </c>
      <c r="AB2287" s="42">
        <f t="shared" si="520"/>
        <v>1161708.6781200001</v>
      </c>
    </row>
    <row r="2288" spans="1:28" x14ac:dyDescent="0.25">
      <c r="A2288" s="41">
        <v>45454</v>
      </c>
      <c r="B2288" s="44" t="str">
        <f t="shared" si="527"/>
        <v>Jun</v>
      </c>
      <c r="C2288" s="16" t="s">
        <v>26</v>
      </c>
      <c r="D2288" s="16"/>
      <c r="E2288" s="16" t="s">
        <v>134</v>
      </c>
      <c r="F2288" s="16" t="s">
        <v>213</v>
      </c>
      <c r="G2288" s="20" t="str">
        <f>IFERROR(VLOOKUP(F2288,Sheet2!A:F,2,0),"")</f>
        <v>Malwa</v>
      </c>
      <c r="H2288" s="44">
        <f>IFERROR(VLOOKUP(F2288,Sheet2!A:G,7,0),"")</f>
        <v>50</v>
      </c>
      <c r="I2288" s="56">
        <f t="shared" si="510"/>
        <v>2700</v>
      </c>
      <c r="J2288" s="17">
        <v>232</v>
      </c>
      <c r="K2288" s="21">
        <v>0</v>
      </c>
      <c r="L2288" s="21">
        <v>0</v>
      </c>
      <c r="M2288" s="21">
        <v>600</v>
      </c>
      <c r="N2288" s="19">
        <f t="shared" si="522"/>
        <v>600</v>
      </c>
      <c r="O2288" s="20">
        <f>IFERROR(VLOOKUP(F2288,Sheet2!A:H,8,0),"")</f>
        <v>1</v>
      </c>
      <c r="P2288" s="20">
        <f>IFERROR(VLOOKUP(F2288,Sheet2!$A:$F,4,0),"")</f>
        <v>919.43</v>
      </c>
      <c r="Q2288" s="20">
        <f>IFERROR(VLOOKUP(F2288,Sheet2!$A:$F,5,0),"")</f>
        <v>948.3</v>
      </c>
      <c r="R2288" s="20">
        <f>IFERROR(VLOOKUP(F2288,Sheet2!$A:$F,6,0),"")</f>
        <v>1030.25</v>
      </c>
      <c r="S2288" s="48">
        <f t="shared" si="511"/>
        <v>0</v>
      </c>
      <c r="T2288" s="48">
        <f t="shared" si="512"/>
        <v>0</v>
      </c>
      <c r="U2288" s="48">
        <f t="shared" si="513"/>
        <v>618150</v>
      </c>
      <c r="V2288" s="48">
        <f t="shared" si="514"/>
        <v>618150</v>
      </c>
      <c r="W2288" s="48">
        <f t="shared" si="515"/>
        <v>288900</v>
      </c>
      <c r="X2288" s="48">
        <f t="shared" si="516"/>
        <v>4050</v>
      </c>
      <c r="Y2288" s="48">
        <f t="shared" si="517"/>
        <v>9111</v>
      </c>
      <c r="Z2288" s="48">
        <f t="shared" si="518"/>
        <v>911.1</v>
      </c>
      <c r="AA2288" s="48">
        <f t="shared" si="519"/>
        <v>9211.2209999999995</v>
      </c>
      <c r="AB2288" s="42">
        <f t="shared" si="520"/>
        <v>930333.321</v>
      </c>
    </row>
    <row r="2289" spans="1:28" x14ac:dyDescent="0.25">
      <c r="A2289" s="41">
        <v>45454</v>
      </c>
      <c r="B2289" s="44" t="str">
        <f t="shared" si="527"/>
        <v>Jun</v>
      </c>
      <c r="C2289" s="16" t="s">
        <v>26</v>
      </c>
      <c r="D2289" s="16"/>
      <c r="E2289" s="16" t="s">
        <v>161</v>
      </c>
      <c r="F2289" s="16" t="s">
        <v>213</v>
      </c>
      <c r="G2289" s="20" t="str">
        <f>IFERROR(VLOOKUP(F2289,Sheet2!A:F,2,0),"")</f>
        <v>Malwa</v>
      </c>
      <c r="H2289" s="44">
        <f>IFERROR(VLOOKUP(F2289,Sheet2!A:G,7,0),"")</f>
        <v>50</v>
      </c>
      <c r="I2289" s="56">
        <f t="shared" si="510"/>
        <v>2250</v>
      </c>
      <c r="J2289" s="17">
        <v>233</v>
      </c>
      <c r="K2289" s="21">
        <v>0</v>
      </c>
      <c r="L2289" s="21">
        <v>500</v>
      </c>
      <c r="M2289" s="21">
        <v>0</v>
      </c>
      <c r="N2289" s="19">
        <f t="shared" si="522"/>
        <v>500</v>
      </c>
      <c r="O2289" s="20">
        <f>IFERROR(VLOOKUP(F2289,Sheet2!A:H,8,0),"")</f>
        <v>1</v>
      </c>
      <c r="P2289" s="20">
        <f>IFERROR(VLOOKUP(F2289,Sheet2!$A:$F,4,0),"")</f>
        <v>919.43</v>
      </c>
      <c r="Q2289" s="20">
        <f>IFERROR(VLOOKUP(F2289,Sheet2!$A:$F,5,0),"")</f>
        <v>948.3</v>
      </c>
      <c r="R2289" s="20">
        <f>IFERROR(VLOOKUP(F2289,Sheet2!$A:$F,6,0),"")</f>
        <v>1030.25</v>
      </c>
      <c r="S2289" s="48">
        <f t="shared" si="511"/>
        <v>0</v>
      </c>
      <c r="T2289" s="48">
        <f t="shared" si="512"/>
        <v>474150</v>
      </c>
      <c r="U2289" s="48">
        <f t="shared" si="513"/>
        <v>0</v>
      </c>
      <c r="V2289" s="48">
        <f t="shared" si="514"/>
        <v>474150</v>
      </c>
      <c r="W2289" s="48">
        <f t="shared" si="515"/>
        <v>240750</v>
      </c>
      <c r="X2289" s="48">
        <f t="shared" si="516"/>
        <v>3375</v>
      </c>
      <c r="Y2289" s="48">
        <f t="shared" si="517"/>
        <v>7182.75</v>
      </c>
      <c r="Z2289" s="48">
        <f t="shared" si="518"/>
        <v>718.27500000000009</v>
      </c>
      <c r="AA2289" s="48">
        <f t="shared" si="519"/>
        <v>7261.7602500000003</v>
      </c>
      <c r="AB2289" s="42">
        <f t="shared" si="520"/>
        <v>733437.78525000007</v>
      </c>
    </row>
    <row r="2290" spans="1:28" x14ac:dyDescent="0.25">
      <c r="A2290" s="41">
        <v>45454</v>
      </c>
      <c r="B2290" s="44" t="str">
        <f t="shared" si="527"/>
        <v>Jun</v>
      </c>
      <c r="C2290" s="16" t="s">
        <v>26</v>
      </c>
      <c r="D2290" s="16"/>
      <c r="E2290" s="16" t="s">
        <v>161</v>
      </c>
      <c r="F2290" s="16" t="s">
        <v>213</v>
      </c>
      <c r="G2290" s="20" t="str">
        <f>IFERROR(VLOOKUP(F2290,Sheet2!A:F,2,0),"")</f>
        <v>Malwa</v>
      </c>
      <c r="H2290" s="44">
        <f>IFERROR(VLOOKUP(F2290,Sheet2!A:G,7,0),"")</f>
        <v>50</v>
      </c>
      <c r="I2290" s="56">
        <f t="shared" si="510"/>
        <v>4050</v>
      </c>
      <c r="J2290" s="17">
        <v>234</v>
      </c>
      <c r="K2290" s="21">
        <v>900</v>
      </c>
      <c r="L2290" s="21">
        <v>0</v>
      </c>
      <c r="M2290" s="21">
        <v>0</v>
      </c>
      <c r="N2290" s="19">
        <f t="shared" si="522"/>
        <v>900</v>
      </c>
      <c r="O2290" s="20">
        <f>IFERROR(VLOOKUP(F2290,Sheet2!A:H,8,0),"")</f>
        <v>1</v>
      </c>
      <c r="P2290" s="20">
        <f>IFERROR(VLOOKUP(F2290,Sheet2!$A:$F,4,0),"")</f>
        <v>919.43</v>
      </c>
      <c r="Q2290" s="20">
        <f>IFERROR(VLOOKUP(F2290,Sheet2!$A:$F,5,0),"")</f>
        <v>948.3</v>
      </c>
      <c r="R2290" s="20">
        <f>IFERROR(VLOOKUP(F2290,Sheet2!$A:$F,6,0),"")</f>
        <v>1030.25</v>
      </c>
      <c r="S2290" s="48">
        <f t="shared" si="511"/>
        <v>827487</v>
      </c>
      <c r="T2290" s="48">
        <f t="shared" si="512"/>
        <v>0</v>
      </c>
      <c r="U2290" s="48">
        <f t="shared" si="513"/>
        <v>0</v>
      </c>
      <c r="V2290" s="48">
        <f t="shared" si="514"/>
        <v>827487</v>
      </c>
      <c r="W2290" s="48">
        <f t="shared" si="515"/>
        <v>433350</v>
      </c>
      <c r="X2290" s="48">
        <f t="shared" si="516"/>
        <v>6075</v>
      </c>
      <c r="Y2290" s="48">
        <f t="shared" si="517"/>
        <v>12669.12</v>
      </c>
      <c r="Z2290" s="48">
        <f t="shared" si="518"/>
        <v>1266.9120000000003</v>
      </c>
      <c r="AA2290" s="48">
        <f t="shared" si="519"/>
        <v>12808.480320000002</v>
      </c>
      <c r="AB2290" s="42">
        <f t="shared" si="520"/>
        <v>1293656.5123200002</v>
      </c>
    </row>
    <row r="2291" spans="1:28" x14ac:dyDescent="0.25">
      <c r="A2291" s="41">
        <v>45454</v>
      </c>
      <c r="B2291" s="44" t="str">
        <f t="shared" si="527"/>
        <v>Jun</v>
      </c>
      <c r="C2291" s="16" t="s">
        <v>3</v>
      </c>
      <c r="D2291" s="16"/>
      <c r="E2291" s="16" t="s">
        <v>62</v>
      </c>
      <c r="F2291" s="16" t="s">
        <v>216</v>
      </c>
      <c r="G2291" s="20" t="str">
        <f>IFERROR(VLOOKUP(F2291,Sheet2!A:F,2,0),"")</f>
        <v>Jugni Saunfi</v>
      </c>
      <c r="H2291" s="44">
        <f>IFERROR(VLOOKUP(F2291,Sheet2!A:G,7,0),"")</f>
        <v>50</v>
      </c>
      <c r="I2291" s="56">
        <f t="shared" si="510"/>
        <v>2700</v>
      </c>
      <c r="J2291" s="17">
        <v>474</v>
      </c>
      <c r="K2291" s="21">
        <v>400</v>
      </c>
      <c r="L2291" s="21">
        <v>200</v>
      </c>
      <c r="M2291" s="21">
        <v>0</v>
      </c>
      <c r="N2291" s="19">
        <f t="shared" si="522"/>
        <v>600</v>
      </c>
      <c r="O2291" s="20">
        <f>IFERROR(VLOOKUP(F2291,Sheet2!A:H,8,0),"")</f>
        <v>1</v>
      </c>
      <c r="P2291" s="20">
        <f>IFERROR(VLOOKUP(F2291,Sheet2!$A:$F,4,0),"")</f>
        <v>919.43</v>
      </c>
      <c r="Q2291" s="20">
        <f>IFERROR(VLOOKUP(F2291,Sheet2!$A:$F,5,0),"")</f>
        <v>948.3</v>
      </c>
      <c r="R2291" s="20">
        <f>IFERROR(VLOOKUP(F2291,Sheet2!$A:$F,6,0),"")</f>
        <v>1030.25</v>
      </c>
      <c r="S2291" s="48">
        <f t="shared" si="511"/>
        <v>367772</v>
      </c>
      <c r="T2291" s="48">
        <f t="shared" si="512"/>
        <v>189660</v>
      </c>
      <c r="U2291" s="48">
        <f t="shared" si="513"/>
        <v>0</v>
      </c>
      <c r="V2291" s="48">
        <f t="shared" si="514"/>
        <v>557432</v>
      </c>
      <c r="W2291" s="48">
        <f t="shared" si="515"/>
        <v>288900</v>
      </c>
      <c r="X2291" s="48">
        <f t="shared" si="516"/>
        <v>4050</v>
      </c>
      <c r="Y2291" s="48">
        <f t="shared" si="517"/>
        <v>8503.82</v>
      </c>
      <c r="Z2291" s="48">
        <f t="shared" si="518"/>
        <v>850.38200000000006</v>
      </c>
      <c r="AA2291" s="48">
        <f t="shared" si="519"/>
        <v>8597.3620199999987</v>
      </c>
      <c r="AB2291" s="42">
        <f t="shared" si="520"/>
        <v>868333.56401999993</v>
      </c>
    </row>
    <row r="2292" spans="1:28" x14ac:dyDescent="0.25">
      <c r="A2292" s="41">
        <v>45454</v>
      </c>
      <c r="B2292" s="44" t="str">
        <f t="shared" ref="B2292:B2298" si="528">TEXT(A2292,"MMM")</f>
        <v>Jun</v>
      </c>
      <c r="C2292" s="16" t="s">
        <v>3</v>
      </c>
      <c r="D2292" s="16"/>
      <c r="E2292" s="16" t="s">
        <v>62</v>
      </c>
      <c r="F2292" s="16" t="s">
        <v>220</v>
      </c>
      <c r="G2292" s="20" t="str">
        <f>IFERROR(VLOOKUP(F2292,Sheet2!A:F,2,0),"")</f>
        <v>Dollar Cinnamon</v>
      </c>
      <c r="H2292" s="44">
        <f>IFERROR(VLOOKUP(F2292,Sheet2!A:G,7,0),"")</f>
        <v>50</v>
      </c>
      <c r="I2292" s="56">
        <f t="shared" si="485"/>
        <v>450</v>
      </c>
      <c r="J2292" s="17">
        <v>475</v>
      </c>
      <c r="K2292" s="21">
        <v>50</v>
      </c>
      <c r="L2292" s="21">
        <v>25</v>
      </c>
      <c r="M2292" s="21">
        <v>25</v>
      </c>
      <c r="N2292" s="19">
        <f t="shared" si="522"/>
        <v>100</v>
      </c>
      <c r="O2292" s="20">
        <f>IFERROR(VLOOKUP(F2292,Sheet2!A:H,8,0),"")</f>
        <v>1</v>
      </c>
      <c r="P2292" s="20">
        <f>IFERROR(VLOOKUP(F2292,Sheet2!$A:$F,4,0),"")</f>
        <v>919.43</v>
      </c>
      <c r="Q2292" s="20">
        <f>IFERROR(VLOOKUP(F2292,Sheet2!$A:$F,5,0),"")</f>
        <v>948.3</v>
      </c>
      <c r="R2292" s="20">
        <f>IFERROR(VLOOKUP(F2292,Sheet2!$A:$F,6,0),"")</f>
        <v>1030.25</v>
      </c>
      <c r="S2292" s="48">
        <f t="shared" si="441"/>
        <v>45971.5</v>
      </c>
      <c r="T2292" s="48">
        <f t="shared" si="442"/>
        <v>23707.5</v>
      </c>
      <c r="U2292" s="48">
        <f t="shared" si="443"/>
        <v>25756.25</v>
      </c>
      <c r="V2292" s="48">
        <f t="shared" si="444"/>
        <v>95435.25</v>
      </c>
      <c r="W2292" s="48">
        <f t="shared" si="445"/>
        <v>48150</v>
      </c>
      <c r="X2292" s="48">
        <f t="shared" si="446"/>
        <v>675</v>
      </c>
      <c r="Y2292" s="48">
        <f t="shared" si="447"/>
        <v>1442.6025</v>
      </c>
      <c r="Z2292" s="48">
        <f t="shared" si="484"/>
        <v>144.26025000000001</v>
      </c>
      <c r="AA2292" s="48">
        <f t="shared" si="448"/>
        <v>1458.4711275</v>
      </c>
      <c r="AB2292" s="42">
        <f t="shared" si="449"/>
        <v>147305.5838775</v>
      </c>
    </row>
    <row r="2293" spans="1:28" x14ac:dyDescent="0.25">
      <c r="A2293" s="41">
        <v>45454</v>
      </c>
      <c r="B2293" s="44" t="str">
        <f t="shared" si="528"/>
        <v>Jun</v>
      </c>
      <c r="C2293" s="16" t="s">
        <v>3</v>
      </c>
      <c r="D2293" s="16"/>
      <c r="E2293" s="16" t="s">
        <v>62</v>
      </c>
      <c r="F2293" s="16" t="s">
        <v>216</v>
      </c>
      <c r="G2293" s="20" t="str">
        <f>IFERROR(VLOOKUP(F2293,Sheet2!A:F,2,0),"")</f>
        <v>Jugni Saunfi</v>
      </c>
      <c r="H2293" s="44">
        <f>IFERROR(VLOOKUP(F2293,Sheet2!A:G,7,0),"")</f>
        <v>50</v>
      </c>
      <c r="I2293" s="56">
        <f t="shared" si="485"/>
        <v>2250</v>
      </c>
      <c r="J2293" s="17">
        <v>475</v>
      </c>
      <c r="K2293" s="21">
        <v>350</v>
      </c>
      <c r="L2293" s="21">
        <v>150</v>
      </c>
      <c r="M2293" s="21">
        <v>0</v>
      </c>
      <c r="N2293" s="19">
        <f t="shared" si="522"/>
        <v>500</v>
      </c>
      <c r="O2293" s="20">
        <f>IFERROR(VLOOKUP(F2293,Sheet2!A:H,8,0),"")</f>
        <v>1</v>
      </c>
      <c r="P2293" s="20">
        <f>IFERROR(VLOOKUP(F2293,Sheet2!$A:$F,4,0),"")</f>
        <v>919.43</v>
      </c>
      <c r="Q2293" s="20">
        <f>IFERROR(VLOOKUP(F2293,Sheet2!$A:$F,5,0),"")</f>
        <v>948.3</v>
      </c>
      <c r="R2293" s="20">
        <f>IFERROR(VLOOKUP(F2293,Sheet2!$A:$F,6,0),"")</f>
        <v>1030.25</v>
      </c>
      <c r="S2293" s="48">
        <f t="shared" si="441"/>
        <v>321800.5</v>
      </c>
      <c r="T2293" s="48">
        <f t="shared" si="442"/>
        <v>142245</v>
      </c>
      <c r="U2293" s="48">
        <f t="shared" si="443"/>
        <v>0</v>
      </c>
      <c r="V2293" s="48">
        <f t="shared" si="444"/>
        <v>464045.5</v>
      </c>
      <c r="W2293" s="48">
        <f t="shared" si="445"/>
        <v>240750</v>
      </c>
      <c r="X2293" s="48">
        <f t="shared" si="446"/>
        <v>3375</v>
      </c>
      <c r="Y2293" s="48">
        <f t="shared" si="447"/>
        <v>7081.7049999999999</v>
      </c>
      <c r="Z2293" s="48">
        <f t="shared" si="484"/>
        <v>708.17050000000006</v>
      </c>
      <c r="AA2293" s="48">
        <f t="shared" si="448"/>
        <v>7159.6037550000001</v>
      </c>
      <c r="AB2293" s="42">
        <f t="shared" si="449"/>
        <v>723119.97925500001</v>
      </c>
    </row>
    <row r="2294" spans="1:28" x14ac:dyDescent="0.25">
      <c r="A2294" s="41">
        <v>45454</v>
      </c>
      <c r="B2294" s="44" t="str">
        <f t="shared" si="528"/>
        <v>Jun</v>
      </c>
      <c r="C2294" s="16" t="s">
        <v>3</v>
      </c>
      <c r="D2294" s="16"/>
      <c r="E2294" s="16" t="s">
        <v>149</v>
      </c>
      <c r="F2294" s="16" t="s">
        <v>216</v>
      </c>
      <c r="G2294" s="20" t="str">
        <f>IFERROR(VLOOKUP(F2294,Sheet2!A:F,2,0),"")</f>
        <v>Jugni Saunfi</v>
      </c>
      <c r="H2294" s="44">
        <f>IFERROR(VLOOKUP(F2294,Sheet2!A:G,7,0),"")</f>
        <v>50</v>
      </c>
      <c r="I2294" s="56">
        <f t="shared" si="485"/>
        <v>3150</v>
      </c>
      <c r="J2294" s="17">
        <v>476</v>
      </c>
      <c r="K2294" s="21">
        <v>500</v>
      </c>
      <c r="L2294" s="21">
        <v>100</v>
      </c>
      <c r="M2294" s="21">
        <v>100</v>
      </c>
      <c r="N2294" s="19">
        <f t="shared" si="522"/>
        <v>700</v>
      </c>
      <c r="O2294" s="20">
        <f>IFERROR(VLOOKUP(F2294,Sheet2!A:H,8,0),"")</f>
        <v>1</v>
      </c>
      <c r="P2294" s="20">
        <f>IFERROR(VLOOKUP(F2294,Sheet2!$A:$F,4,0),"")</f>
        <v>919.43</v>
      </c>
      <c r="Q2294" s="20">
        <f>IFERROR(VLOOKUP(F2294,Sheet2!$A:$F,5,0),"")</f>
        <v>948.3</v>
      </c>
      <c r="R2294" s="20">
        <f>IFERROR(VLOOKUP(F2294,Sheet2!$A:$F,6,0),"")</f>
        <v>1030.25</v>
      </c>
      <c r="S2294" s="48">
        <f t="shared" si="441"/>
        <v>459715</v>
      </c>
      <c r="T2294" s="48">
        <f t="shared" si="442"/>
        <v>94830</v>
      </c>
      <c r="U2294" s="48">
        <f t="shared" si="443"/>
        <v>103025</v>
      </c>
      <c r="V2294" s="48">
        <f t="shared" si="444"/>
        <v>657570</v>
      </c>
      <c r="W2294" s="48">
        <f t="shared" si="445"/>
        <v>337050</v>
      </c>
      <c r="X2294" s="48">
        <f t="shared" si="446"/>
        <v>4725</v>
      </c>
      <c r="Y2294" s="48">
        <f t="shared" si="447"/>
        <v>9993.4500000000007</v>
      </c>
      <c r="Z2294" s="48">
        <f t="shared" si="484"/>
        <v>999.34500000000014</v>
      </c>
      <c r="AA2294" s="48">
        <f t="shared" si="448"/>
        <v>10103.37795</v>
      </c>
      <c r="AB2294" s="42">
        <f t="shared" si="449"/>
        <v>1020441.1729499999</v>
      </c>
    </row>
    <row r="2295" spans="1:28" x14ac:dyDescent="0.25">
      <c r="A2295" s="41">
        <v>45454</v>
      </c>
      <c r="B2295" s="44" t="str">
        <f t="shared" si="528"/>
        <v>Jun</v>
      </c>
      <c r="C2295" s="16" t="s">
        <v>3</v>
      </c>
      <c r="D2295" s="16"/>
      <c r="E2295" s="16" t="s">
        <v>63</v>
      </c>
      <c r="F2295" s="16" t="s">
        <v>217</v>
      </c>
      <c r="G2295" s="20" t="str">
        <f>IFERROR(VLOOKUP(F2295,Sheet2!A:F,2,0),"")</f>
        <v>Dollar Rum</v>
      </c>
      <c r="H2295" s="44">
        <f>IFERROR(VLOOKUP(F2295,Sheet2!A:G,7,0),"")</f>
        <v>65</v>
      </c>
      <c r="I2295" s="56">
        <f t="shared" si="485"/>
        <v>1170</v>
      </c>
      <c r="J2295" s="17">
        <v>477</v>
      </c>
      <c r="K2295" s="21">
        <v>0</v>
      </c>
      <c r="L2295" s="21">
        <v>150</v>
      </c>
      <c r="M2295" s="21">
        <v>50</v>
      </c>
      <c r="N2295" s="19">
        <f t="shared" si="522"/>
        <v>200</v>
      </c>
      <c r="O2295" s="20">
        <f>IFERROR(VLOOKUP(F2295,Sheet2!A:H,8,0),"")</f>
        <v>1</v>
      </c>
      <c r="P2295" s="20">
        <f>IFERROR(VLOOKUP(F2295,Sheet2!$A:$F,4,0),"")</f>
        <v>1161.27</v>
      </c>
      <c r="Q2295" s="20">
        <f>IFERROR(VLOOKUP(F2295,Sheet2!$A:$F,5,0),"")</f>
        <v>1190.1300000000001</v>
      </c>
      <c r="R2295" s="20">
        <f>IFERROR(VLOOKUP(F2295,Sheet2!$A:$F,6,0),"")</f>
        <v>1272.08</v>
      </c>
      <c r="S2295" s="48">
        <f t="shared" si="441"/>
        <v>0</v>
      </c>
      <c r="T2295" s="48">
        <f t="shared" si="442"/>
        <v>178519.50000000003</v>
      </c>
      <c r="U2295" s="48">
        <f t="shared" si="443"/>
        <v>63604</v>
      </c>
      <c r="V2295" s="48">
        <f t="shared" si="444"/>
        <v>242123.50000000003</v>
      </c>
      <c r="W2295" s="48">
        <f t="shared" si="445"/>
        <v>125190</v>
      </c>
      <c r="X2295" s="48">
        <f t="shared" si="446"/>
        <v>1755</v>
      </c>
      <c r="Y2295" s="48">
        <f t="shared" si="447"/>
        <v>3690.6849999999999</v>
      </c>
      <c r="Z2295" s="48">
        <f t="shared" si="484"/>
        <v>369.06850000000003</v>
      </c>
      <c r="AA2295" s="48">
        <f t="shared" si="448"/>
        <v>3731.2825349999998</v>
      </c>
      <c r="AB2295" s="42">
        <f t="shared" si="449"/>
        <v>376859.536035</v>
      </c>
    </row>
    <row r="2296" spans="1:28" x14ac:dyDescent="0.25">
      <c r="A2296" s="41">
        <v>45454</v>
      </c>
      <c r="B2296" s="44" t="str">
        <f t="shared" si="528"/>
        <v>Jun</v>
      </c>
      <c r="C2296" s="16" t="s">
        <v>3</v>
      </c>
      <c r="D2296" s="16"/>
      <c r="E2296" s="16" t="s">
        <v>47</v>
      </c>
      <c r="F2296" s="16" t="s">
        <v>217</v>
      </c>
      <c r="G2296" s="20" t="str">
        <f>IFERROR(VLOOKUP(F2296,Sheet2!A:F,2,0),"")</f>
        <v>Dollar Rum</v>
      </c>
      <c r="H2296" s="44">
        <f>IFERROR(VLOOKUP(F2296,Sheet2!A:G,7,0),"")</f>
        <v>65</v>
      </c>
      <c r="I2296" s="56">
        <f t="shared" ref="I2296:I2619" si="529">IF(H2296=50,N2296*4.5)+IF(H2296=65,N2296*5.85)</f>
        <v>1755</v>
      </c>
      <c r="J2296" s="17">
        <v>478</v>
      </c>
      <c r="K2296" s="21">
        <v>175</v>
      </c>
      <c r="L2296" s="21">
        <v>75</v>
      </c>
      <c r="M2296" s="21">
        <v>50</v>
      </c>
      <c r="N2296" s="19">
        <f t="shared" ref="N2296:N2619" si="530">SUM(K2296:M2296)</f>
        <v>300</v>
      </c>
      <c r="O2296" s="20">
        <f>IFERROR(VLOOKUP(F2296,Sheet2!A:H,8,0),"")</f>
        <v>1</v>
      </c>
      <c r="P2296" s="20">
        <f>IFERROR(VLOOKUP(F2296,Sheet2!$A:$F,4,0),"")</f>
        <v>1161.27</v>
      </c>
      <c r="Q2296" s="20">
        <f>IFERROR(VLOOKUP(F2296,Sheet2!$A:$F,5,0),"")</f>
        <v>1190.1300000000001</v>
      </c>
      <c r="R2296" s="20">
        <f>IFERROR(VLOOKUP(F2296,Sheet2!$A:$F,6,0),"")</f>
        <v>1272.08</v>
      </c>
      <c r="S2296" s="48">
        <f t="shared" ref="S2296:S2619" si="531">IFERROR(K2296*P2296," ")</f>
        <v>203222.25</v>
      </c>
      <c r="T2296" s="48">
        <f t="shared" ref="T2296:T2619" si="532">IFERROR(Q2296*L2296," ")</f>
        <v>89259.750000000015</v>
      </c>
      <c r="U2296" s="48">
        <f t="shared" ref="U2296:U2619" si="533">IFERROR(R2296*M2296," ")</f>
        <v>63604</v>
      </c>
      <c r="V2296" s="48">
        <f t="shared" ref="V2296:V2619" si="534">SUM(S2296:U2296)</f>
        <v>356086</v>
      </c>
      <c r="W2296" s="48">
        <f t="shared" ref="W2296:W2619" si="535">IFERROR(IF(O2296=1,I2296*107)," ")+IFERROR(IF(O2296=2,I2296*53.5)," ")</f>
        <v>187785</v>
      </c>
      <c r="X2296" s="48">
        <f t="shared" ref="X2296:X2619" si="536">I2296*1.5</f>
        <v>2632.5</v>
      </c>
      <c r="Y2296" s="48">
        <f t="shared" ref="Y2296:Y2619" si="537">IFERROR(SUM(V2296:X2296)*1%," ")</f>
        <v>5465.0349999999999</v>
      </c>
      <c r="Z2296" s="48">
        <f t="shared" ref="Z2296:Z2619" si="538">IFERROR(Y2296*10%," ")</f>
        <v>546.50350000000003</v>
      </c>
      <c r="AA2296" s="48">
        <f t="shared" ref="AA2296:AA2619" si="539">IFERROR(SUM(V2296:Z2296)*1%," ")</f>
        <v>5525.1503849999999</v>
      </c>
      <c r="AB2296" s="42">
        <f t="shared" ref="AB2296:AB2619" si="540">IFERROR(SUM(V2296:AA2296)," ")</f>
        <v>558040.18888500007</v>
      </c>
    </row>
    <row r="2297" spans="1:28" x14ac:dyDescent="0.25">
      <c r="A2297" s="41">
        <v>45454</v>
      </c>
      <c r="B2297" s="44" t="str">
        <f t="shared" si="528"/>
        <v>Jun</v>
      </c>
      <c r="C2297" s="16" t="s">
        <v>3</v>
      </c>
      <c r="D2297" s="16"/>
      <c r="E2297" s="16" t="s">
        <v>34</v>
      </c>
      <c r="F2297" s="16" t="s">
        <v>217</v>
      </c>
      <c r="G2297" s="20" t="str">
        <f>IFERROR(VLOOKUP(F2297,Sheet2!A:F,2,0),"")</f>
        <v>Dollar Rum</v>
      </c>
      <c r="H2297" s="44">
        <f>IFERROR(VLOOKUP(F2297,Sheet2!A:G,7,0),"")</f>
        <v>65</v>
      </c>
      <c r="I2297" s="56">
        <f t="shared" si="529"/>
        <v>1755</v>
      </c>
      <c r="J2297" s="17">
        <v>479</v>
      </c>
      <c r="K2297" s="21">
        <v>200</v>
      </c>
      <c r="L2297" s="21">
        <v>0</v>
      </c>
      <c r="M2297" s="21">
        <v>100</v>
      </c>
      <c r="N2297" s="19">
        <f t="shared" si="530"/>
        <v>300</v>
      </c>
      <c r="O2297" s="20">
        <f>IFERROR(VLOOKUP(F2297,Sheet2!A:H,8,0),"")</f>
        <v>1</v>
      </c>
      <c r="P2297" s="20">
        <f>IFERROR(VLOOKUP(F2297,Sheet2!$A:$F,4,0),"")</f>
        <v>1161.27</v>
      </c>
      <c r="Q2297" s="20">
        <f>IFERROR(VLOOKUP(F2297,Sheet2!$A:$F,5,0),"")</f>
        <v>1190.1300000000001</v>
      </c>
      <c r="R2297" s="20">
        <f>IFERROR(VLOOKUP(F2297,Sheet2!$A:$F,6,0),"")</f>
        <v>1272.08</v>
      </c>
      <c r="S2297" s="48">
        <f t="shared" si="531"/>
        <v>232254</v>
      </c>
      <c r="T2297" s="48">
        <f t="shared" si="532"/>
        <v>0</v>
      </c>
      <c r="U2297" s="48">
        <f t="shared" si="533"/>
        <v>127208</v>
      </c>
      <c r="V2297" s="48">
        <f t="shared" si="534"/>
        <v>359462</v>
      </c>
      <c r="W2297" s="48">
        <f t="shared" si="535"/>
        <v>187785</v>
      </c>
      <c r="X2297" s="48">
        <f t="shared" si="536"/>
        <v>2632.5</v>
      </c>
      <c r="Y2297" s="48">
        <f t="shared" si="537"/>
        <v>5498.7950000000001</v>
      </c>
      <c r="Z2297" s="48">
        <f t="shared" si="538"/>
        <v>549.87950000000001</v>
      </c>
      <c r="AA2297" s="48">
        <f t="shared" si="539"/>
        <v>5559.2817450000011</v>
      </c>
      <c r="AB2297" s="42">
        <f t="shared" si="540"/>
        <v>561487.45624500012</v>
      </c>
    </row>
    <row r="2298" spans="1:28" x14ac:dyDescent="0.25">
      <c r="A2298" s="41">
        <v>45454</v>
      </c>
      <c r="B2298" s="44" t="str">
        <f t="shared" si="528"/>
        <v>Jun</v>
      </c>
      <c r="C2298" s="16" t="s">
        <v>44</v>
      </c>
      <c r="D2298" s="16"/>
      <c r="E2298" s="16" t="s">
        <v>238</v>
      </c>
      <c r="F2298" s="16" t="s">
        <v>221</v>
      </c>
      <c r="G2298" s="20" t="str">
        <f>IFERROR(VLOOKUP(F2298,Sheet2!A:F,2,0),"")</f>
        <v>Jugni Apple Vodka</v>
      </c>
      <c r="H2298" s="44">
        <f>IFERROR(VLOOKUP(F2298,Sheet2!A:G,7,0),"")</f>
        <v>50</v>
      </c>
      <c r="I2298" s="56">
        <f t="shared" si="529"/>
        <v>900</v>
      </c>
      <c r="J2298" s="17">
        <v>355</v>
      </c>
      <c r="K2298" s="21">
        <v>0</v>
      </c>
      <c r="L2298" s="21">
        <v>200</v>
      </c>
      <c r="M2298" s="21">
        <v>0</v>
      </c>
      <c r="N2298" s="19">
        <f t="shared" si="530"/>
        <v>200</v>
      </c>
      <c r="O2298" s="20">
        <f>IFERROR(VLOOKUP(F2298,Sheet2!A:H,8,0),"")</f>
        <v>1</v>
      </c>
      <c r="P2298" s="20">
        <f>IFERROR(VLOOKUP(F2298,Sheet2!$A:$F,4,0),"")</f>
        <v>919.43</v>
      </c>
      <c r="Q2298" s="20">
        <f>IFERROR(VLOOKUP(F2298,Sheet2!$A:$F,5,0),"")</f>
        <v>948.3</v>
      </c>
      <c r="R2298" s="20">
        <f>IFERROR(VLOOKUP(F2298,Sheet2!$A:$F,6,0),"")</f>
        <v>1030.25</v>
      </c>
      <c r="S2298" s="48">
        <f t="shared" si="531"/>
        <v>0</v>
      </c>
      <c r="T2298" s="48">
        <f t="shared" si="532"/>
        <v>189660</v>
      </c>
      <c r="U2298" s="48">
        <f t="shared" si="533"/>
        <v>0</v>
      </c>
      <c r="V2298" s="48">
        <f t="shared" si="534"/>
        <v>189660</v>
      </c>
      <c r="W2298" s="48">
        <f t="shared" si="535"/>
        <v>96300</v>
      </c>
      <c r="X2298" s="48">
        <f t="shared" si="536"/>
        <v>1350</v>
      </c>
      <c r="Y2298" s="48">
        <f t="shared" si="537"/>
        <v>2873.1</v>
      </c>
      <c r="Z2298" s="48">
        <f t="shared" si="538"/>
        <v>287.31</v>
      </c>
      <c r="AA2298" s="48">
        <f t="shared" si="539"/>
        <v>2904.7040999999999</v>
      </c>
      <c r="AB2298" s="42">
        <f t="shared" si="540"/>
        <v>293375.11409999995</v>
      </c>
    </row>
    <row r="2299" spans="1:28" x14ac:dyDescent="0.25">
      <c r="A2299" s="41">
        <v>45454</v>
      </c>
      <c r="B2299" s="44" t="str">
        <f t="shared" ref="B2299:B2302" si="541">TEXT(A2299,"MMM")</f>
        <v>Jun</v>
      </c>
      <c r="C2299" s="16" t="s">
        <v>44</v>
      </c>
      <c r="D2299" s="16"/>
      <c r="E2299" s="16" t="s">
        <v>238</v>
      </c>
      <c r="F2299" s="16" t="s">
        <v>216</v>
      </c>
      <c r="G2299" s="20" t="str">
        <f>IFERROR(VLOOKUP(F2299,Sheet2!A:F,2,0),"")</f>
        <v>Jugni Saunfi</v>
      </c>
      <c r="H2299" s="44">
        <f>IFERROR(VLOOKUP(F2299,Sheet2!A:G,7,0),"")</f>
        <v>50</v>
      </c>
      <c r="I2299" s="56">
        <f t="shared" si="529"/>
        <v>1800</v>
      </c>
      <c r="J2299" s="17">
        <v>356</v>
      </c>
      <c r="K2299" s="21">
        <v>400</v>
      </c>
      <c r="L2299" s="21">
        <v>0</v>
      </c>
      <c r="M2299" s="21">
        <v>0</v>
      </c>
      <c r="N2299" s="19">
        <f t="shared" si="530"/>
        <v>400</v>
      </c>
      <c r="O2299" s="20">
        <f>IFERROR(VLOOKUP(F2299,Sheet2!A:H,8,0),"")</f>
        <v>1</v>
      </c>
      <c r="P2299" s="20">
        <f>IFERROR(VLOOKUP(F2299,Sheet2!$A:$F,4,0),"")</f>
        <v>919.43</v>
      </c>
      <c r="Q2299" s="20">
        <f>IFERROR(VLOOKUP(F2299,Sheet2!$A:$F,5,0),"")</f>
        <v>948.3</v>
      </c>
      <c r="R2299" s="20">
        <f>IFERROR(VLOOKUP(F2299,Sheet2!$A:$F,6,0),"")</f>
        <v>1030.25</v>
      </c>
      <c r="S2299" s="48">
        <f t="shared" si="531"/>
        <v>367772</v>
      </c>
      <c r="T2299" s="48">
        <f t="shared" si="532"/>
        <v>0</v>
      </c>
      <c r="U2299" s="48">
        <f t="shared" si="533"/>
        <v>0</v>
      </c>
      <c r="V2299" s="48">
        <f t="shared" si="534"/>
        <v>367772</v>
      </c>
      <c r="W2299" s="48">
        <f t="shared" si="535"/>
        <v>192600</v>
      </c>
      <c r="X2299" s="48">
        <f t="shared" si="536"/>
        <v>2700</v>
      </c>
      <c r="Y2299" s="48">
        <f t="shared" si="537"/>
        <v>5630.72</v>
      </c>
      <c r="Z2299" s="48">
        <f t="shared" si="538"/>
        <v>563.072</v>
      </c>
      <c r="AA2299" s="48">
        <f t="shared" si="539"/>
        <v>5692.6579200000006</v>
      </c>
      <c r="AB2299" s="42">
        <f t="shared" si="540"/>
        <v>574958.44992000004</v>
      </c>
    </row>
    <row r="2300" spans="1:28" x14ac:dyDescent="0.25">
      <c r="A2300" s="41">
        <v>45454</v>
      </c>
      <c r="B2300" s="44" t="str">
        <f t="shared" si="541"/>
        <v>Jun</v>
      </c>
      <c r="C2300" s="16" t="s">
        <v>44</v>
      </c>
      <c r="D2300" s="16"/>
      <c r="E2300" s="16" t="s">
        <v>238</v>
      </c>
      <c r="F2300" s="16" t="s">
        <v>216</v>
      </c>
      <c r="G2300" s="20" t="str">
        <f>IFERROR(VLOOKUP(F2300,Sheet2!A:F,2,0),"")</f>
        <v>Jugni Saunfi</v>
      </c>
      <c r="H2300" s="44">
        <f>IFERROR(VLOOKUP(F2300,Sheet2!A:G,7,0),"")</f>
        <v>50</v>
      </c>
      <c r="I2300" s="56">
        <f t="shared" si="529"/>
        <v>1800</v>
      </c>
      <c r="J2300" s="17">
        <v>357</v>
      </c>
      <c r="K2300" s="21">
        <v>400</v>
      </c>
      <c r="L2300" s="21">
        <v>0</v>
      </c>
      <c r="M2300" s="21">
        <v>0</v>
      </c>
      <c r="N2300" s="19">
        <f t="shared" si="530"/>
        <v>400</v>
      </c>
      <c r="O2300" s="20">
        <f>IFERROR(VLOOKUP(F2300,Sheet2!A:H,8,0),"")</f>
        <v>1</v>
      </c>
      <c r="P2300" s="20">
        <f>IFERROR(VLOOKUP(F2300,Sheet2!$A:$F,4,0),"")</f>
        <v>919.43</v>
      </c>
      <c r="Q2300" s="20">
        <f>IFERROR(VLOOKUP(F2300,Sheet2!$A:$F,5,0),"")</f>
        <v>948.3</v>
      </c>
      <c r="R2300" s="20">
        <f>IFERROR(VLOOKUP(F2300,Sheet2!$A:$F,6,0),"")</f>
        <v>1030.25</v>
      </c>
      <c r="S2300" s="48">
        <f t="shared" si="531"/>
        <v>367772</v>
      </c>
      <c r="T2300" s="48">
        <f t="shared" si="532"/>
        <v>0</v>
      </c>
      <c r="U2300" s="48">
        <f t="shared" si="533"/>
        <v>0</v>
      </c>
      <c r="V2300" s="48">
        <f t="shared" si="534"/>
        <v>367772</v>
      </c>
      <c r="W2300" s="48">
        <f t="shared" si="535"/>
        <v>192600</v>
      </c>
      <c r="X2300" s="48">
        <f t="shared" si="536"/>
        <v>2700</v>
      </c>
      <c r="Y2300" s="48">
        <f t="shared" si="537"/>
        <v>5630.72</v>
      </c>
      <c r="Z2300" s="48">
        <f t="shared" si="538"/>
        <v>563.072</v>
      </c>
      <c r="AA2300" s="48">
        <f t="shared" si="539"/>
        <v>5692.6579200000006</v>
      </c>
      <c r="AB2300" s="42">
        <f t="shared" si="540"/>
        <v>574958.44992000004</v>
      </c>
    </row>
    <row r="2301" spans="1:28" x14ac:dyDescent="0.25">
      <c r="A2301" s="41">
        <v>45454</v>
      </c>
      <c r="B2301" s="44" t="str">
        <f t="shared" si="541"/>
        <v>Jun</v>
      </c>
      <c r="C2301" s="16" t="s">
        <v>44</v>
      </c>
      <c r="D2301" s="16"/>
      <c r="E2301" s="16" t="s">
        <v>238</v>
      </c>
      <c r="F2301" s="16" t="s">
        <v>216</v>
      </c>
      <c r="G2301" s="20" t="str">
        <f>IFERROR(VLOOKUP(F2301,Sheet2!A:F,2,0),"")</f>
        <v>Jugni Saunfi</v>
      </c>
      <c r="H2301" s="44">
        <f>IFERROR(VLOOKUP(F2301,Sheet2!A:G,7,0),"")</f>
        <v>50</v>
      </c>
      <c r="I2301" s="56">
        <f t="shared" si="529"/>
        <v>1800</v>
      </c>
      <c r="J2301" s="17">
        <v>358</v>
      </c>
      <c r="K2301" s="21">
        <v>0</v>
      </c>
      <c r="L2301" s="21">
        <v>400</v>
      </c>
      <c r="M2301" s="21">
        <v>0</v>
      </c>
      <c r="N2301" s="19">
        <f t="shared" si="530"/>
        <v>400</v>
      </c>
      <c r="O2301" s="20">
        <f>IFERROR(VLOOKUP(F2301,Sheet2!A:H,8,0),"")</f>
        <v>1</v>
      </c>
      <c r="P2301" s="20">
        <f>IFERROR(VLOOKUP(F2301,Sheet2!$A:$F,4,0),"")</f>
        <v>919.43</v>
      </c>
      <c r="Q2301" s="20">
        <f>IFERROR(VLOOKUP(F2301,Sheet2!$A:$F,5,0),"")</f>
        <v>948.3</v>
      </c>
      <c r="R2301" s="20">
        <f>IFERROR(VLOOKUP(F2301,Sheet2!$A:$F,6,0),"")</f>
        <v>1030.25</v>
      </c>
      <c r="S2301" s="48">
        <f t="shared" si="531"/>
        <v>0</v>
      </c>
      <c r="T2301" s="48">
        <f t="shared" si="532"/>
        <v>379320</v>
      </c>
      <c r="U2301" s="48">
        <f t="shared" si="533"/>
        <v>0</v>
      </c>
      <c r="V2301" s="48">
        <f t="shared" si="534"/>
        <v>379320</v>
      </c>
      <c r="W2301" s="48">
        <f t="shared" si="535"/>
        <v>192600</v>
      </c>
      <c r="X2301" s="48">
        <f t="shared" si="536"/>
        <v>2700</v>
      </c>
      <c r="Y2301" s="48">
        <f t="shared" si="537"/>
        <v>5746.2</v>
      </c>
      <c r="Z2301" s="48">
        <f t="shared" si="538"/>
        <v>574.62</v>
      </c>
      <c r="AA2301" s="48">
        <f t="shared" si="539"/>
        <v>5809.4081999999999</v>
      </c>
      <c r="AB2301" s="42">
        <f t="shared" si="540"/>
        <v>586750.2281999999</v>
      </c>
    </row>
    <row r="2302" spans="1:28" x14ac:dyDescent="0.25">
      <c r="A2302" s="41">
        <v>45454</v>
      </c>
      <c r="B2302" s="44" t="str">
        <f t="shared" si="541"/>
        <v>Jun</v>
      </c>
      <c r="C2302" s="16" t="s">
        <v>44</v>
      </c>
      <c r="D2302" s="16"/>
      <c r="E2302" s="16" t="s">
        <v>177</v>
      </c>
      <c r="F2302" s="16" t="s">
        <v>223</v>
      </c>
      <c r="G2302" s="20" t="str">
        <f>IFERROR(VLOOKUP(F2302,Sheet2!A:F,2,0),"")</f>
        <v>Jalwa Mota Santra</v>
      </c>
      <c r="H2302" s="44">
        <f>IFERROR(VLOOKUP(F2302,Sheet2!A:G,7,0),"")</f>
        <v>50</v>
      </c>
      <c r="I2302" s="56">
        <f t="shared" si="529"/>
        <v>1125</v>
      </c>
      <c r="J2302" s="17">
        <v>359</v>
      </c>
      <c r="K2302" s="21">
        <v>250</v>
      </c>
      <c r="L2302" s="21">
        <v>0</v>
      </c>
      <c r="M2302" s="21">
        <v>0</v>
      </c>
      <c r="N2302" s="19">
        <f t="shared" si="530"/>
        <v>250</v>
      </c>
      <c r="O2302" s="20">
        <f>IFERROR(VLOOKUP(F2302,Sheet2!A:H,8,0),"")</f>
        <v>1</v>
      </c>
      <c r="P2302" s="20">
        <f>IFERROR(VLOOKUP(F2302,Sheet2!$A:$F,4,0),"")</f>
        <v>919.43</v>
      </c>
      <c r="Q2302" s="20">
        <f>IFERROR(VLOOKUP(F2302,Sheet2!$A:$F,5,0),"")</f>
        <v>948.3</v>
      </c>
      <c r="R2302" s="20">
        <f>IFERROR(VLOOKUP(F2302,Sheet2!$A:$F,6,0),"")</f>
        <v>1030.25</v>
      </c>
      <c r="S2302" s="48">
        <f t="shared" si="531"/>
        <v>229857.5</v>
      </c>
      <c r="T2302" s="48">
        <f t="shared" si="532"/>
        <v>0</v>
      </c>
      <c r="U2302" s="48">
        <f t="shared" si="533"/>
        <v>0</v>
      </c>
      <c r="V2302" s="48">
        <f t="shared" si="534"/>
        <v>229857.5</v>
      </c>
      <c r="W2302" s="48">
        <f t="shared" si="535"/>
        <v>120375</v>
      </c>
      <c r="X2302" s="48">
        <f t="shared" si="536"/>
        <v>1687.5</v>
      </c>
      <c r="Y2302" s="48">
        <f t="shared" si="537"/>
        <v>3519.2000000000003</v>
      </c>
      <c r="Z2302" s="48">
        <f t="shared" si="538"/>
        <v>351.92000000000007</v>
      </c>
      <c r="AA2302" s="48">
        <f t="shared" si="539"/>
        <v>3557.9112</v>
      </c>
      <c r="AB2302" s="42">
        <f t="shared" si="540"/>
        <v>359349.03119999997</v>
      </c>
    </row>
    <row r="2303" spans="1:28" x14ac:dyDescent="0.25">
      <c r="A2303" s="41">
        <v>45454</v>
      </c>
      <c r="B2303" s="44" t="str">
        <f t="shared" ref="B2303:B2311" si="542">TEXT(A2303,"MMM")</f>
        <v>Jun</v>
      </c>
      <c r="C2303" s="16" t="s">
        <v>44</v>
      </c>
      <c r="D2303" s="16"/>
      <c r="E2303" s="16" t="s">
        <v>177</v>
      </c>
      <c r="F2303" s="16" t="s">
        <v>223</v>
      </c>
      <c r="G2303" s="20" t="str">
        <f>IFERROR(VLOOKUP(F2303,Sheet2!A:F,2,0),"")</f>
        <v>Jalwa Mota Santra</v>
      </c>
      <c r="H2303" s="44">
        <f>IFERROR(VLOOKUP(F2303,Sheet2!A:G,7,0),"")</f>
        <v>50</v>
      </c>
      <c r="I2303" s="56">
        <f t="shared" si="529"/>
        <v>1125</v>
      </c>
      <c r="J2303" s="17">
        <v>360</v>
      </c>
      <c r="K2303" s="21">
        <v>0</v>
      </c>
      <c r="L2303" s="21">
        <v>250</v>
      </c>
      <c r="M2303" s="21">
        <v>0</v>
      </c>
      <c r="N2303" s="19">
        <f t="shared" si="530"/>
        <v>250</v>
      </c>
      <c r="O2303" s="20">
        <f>IFERROR(VLOOKUP(F2303,Sheet2!A:H,8,0),"")</f>
        <v>1</v>
      </c>
      <c r="P2303" s="20">
        <f>IFERROR(VLOOKUP(F2303,Sheet2!$A:$F,4,0),"")</f>
        <v>919.43</v>
      </c>
      <c r="Q2303" s="20">
        <f>IFERROR(VLOOKUP(F2303,Sheet2!$A:$F,5,0),"")</f>
        <v>948.3</v>
      </c>
      <c r="R2303" s="20">
        <f>IFERROR(VLOOKUP(F2303,Sheet2!$A:$F,6,0),"")</f>
        <v>1030.25</v>
      </c>
      <c r="S2303" s="48">
        <f t="shared" si="531"/>
        <v>0</v>
      </c>
      <c r="T2303" s="48">
        <f t="shared" si="532"/>
        <v>237075</v>
      </c>
      <c r="U2303" s="48">
        <f t="shared" si="533"/>
        <v>0</v>
      </c>
      <c r="V2303" s="48">
        <f t="shared" si="534"/>
        <v>237075</v>
      </c>
      <c r="W2303" s="48">
        <f t="shared" si="535"/>
        <v>120375</v>
      </c>
      <c r="X2303" s="48">
        <f t="shared" si="536"/>
        <v>1687.5</v>
      </c>
      <c r="Y2303" s="48">
        <f t="shared" si="537"/>
        <v>3591.375</v>
      </c>
      <c r="Z2303" s="48">
        <f t="shared" si="538"/>
        <v>359.13750000000005</v>
      </c>
      <c r="AA2303" s="48">
        <f t="shared" si="539"/>
        <v>3630.8801250000001</v>
      </c>
      <c r="AB2303" s="42">
        <f t="shared" si="540"/>
        <v>366718.89262500004</v>
      </c>
    </row>
    <row r="2304" spans="1:28" x14ac:dyDescent="0.25">
      <c r="A2304" s="41">
        <v>45454</v>
      </c>
      <c r="B2304" s="44" t="str">
        <f t="shared" si="542"/>
        <v>Jun</v>
      </c>
      <c r="C2304" s="16" t="s">
        <v>44</v>
      </c>
      <c r="D2304" s="16"/>
      <c r="E2304" s="16" t="s">
        <v>177</v>
      </c>
      <c r="F2304" s="16" t="s">
        <v>223</v>
      </c>
      <c r="G2304" s="20" t="str">
        <f>IFERROR(VLOOKUP(F2304,Sheet2!A:F,2,0),"")</f>
        <v>Jalwa Mota Santra</v>
      </c>
      <c r="H2304" s="44">
        <f>IFERROR(VLOOKUP(F2304,Sheet2!A:G,7,0),"")</f>
        <v>50</v>
      </c>
      <c r="I2304" s="56">
        <f t="shared" si="529"/>
        <v>900</v>
      </c>
      <c r="J2304" s="17">
        <v>361</v>
      </c>
      <c r="K2304" s="21">
        <v>0</v>
      </c>
      <c r="L2304" s="21">
        <v>0</v>
      </c>
      <c r="M2304" s="21">
        <v>200</v>
      </c>
      <c r="N2304" s="19">
        <f t="shared" si="530"/>
        <v>200</v>
      </c>
      <c r="O2304" s="20">
        <f>IFERROR(VLOOKUP(F2304,Sheet2!A:H,8,0),"")</f>
        <v>1</v>
      </c>
      <c r="P2304" s="20">
        <f>IFERROR(VLOOKUP(F2304,Sheet2!$A:$F,4,0),"")</f>
        <v>919.43</v>
      </c>
      <c r="Q2304" s="20">
        <f>IFERROR(VLOOKUP(F2304,Sheet2!$A:$F,5,0),"")</f>
        <v>948.3</v>
      </c>
      <c r="R2304" s="20">
        <f>IFERROR(VLOOKUP(F2304,Sheet2!$A:$F,6,0),"")</f>
        <v>1030.25</v>
      </c>
      <c r="S2304" s="48">
        <f t="shared" si="531"/>
        <v>0</v>
      </c>
      <c r="T2304" s="48">
        <f t="shared" si="532"/>
        <v>0</v>
      </c>
      <c r="U2304" s="48">
        <f t="shared" si="533"/>
        <v>206050</v>
      </c>
      <c r="V2304" s="48">
        <f t="shared" si="534"/>
        <v>206050</v>
      </c>
      <c r="W2304" s="48">
        <f t="shared" si="535"/>
        <v>96300</v>
      </c>
      <c r="X2304" s="48">
        <f t="shared" si="536"/>
        <v>1350</v>
      </c>
      <c r="Y2304" s="48">
        <f t="shared" si="537"/>
        <v>3037</v>
      </c>
      <c r="Z2304" s="48">
        <f t="shared" si="538"/>
        <v>303.7</v>
      </c>
      <c r="AA2304" s="48">
        <f t="shared" si="539"/>
        <v>3070.4070000000002</v>
      </c>
      <c r="AB2304" s="42">
        <f t="shared" si="540"/>
        <v>310111.10700000002</v>
      </c>
    </row>
    <row r="2305" spans="1:28" x14ac:dyDescent="0.25">
      <c r="A2305" s="41">
        <v>45455</v>
      </c>
      <c r="B2305" s="44" t="str">
        <f t="shared" si="542"/>
        <v>Jun</v>
      </c>
      <c r="C2305" s="16" t="s">
        <v>44</v>
      </c>
      <c r="D2305" s="16"/>
      <c r="E2305" s="16" t="s">
        <v>79</v>
      </c>
      <c r="F2305" s="16" t="s">
        <v>216</v>
      </c>
      <c r="G2305" s="20" t="str">
        <f>IFERROR(VLOOKUP(F2305,Sheet2!A:F,2,0),"")</f>
        <v>Jugni Saunfi</v>
      </c>
      <c r="H2305" s="44">
        <f>IFERROR(VLOOKUP(F2305,Sheet2!A:G,7,0),"")</f>
        <v>50</v>
      </c>
      <c r="I2305" s="56">
        <f t="shared" si="529"/>
        <v>1575</v>
      </c>
      <c r="J2305" s="17">
        <v>362</v>
      </c>
      <c r="K2305" s="21">
        <v>200</v>
      </c>
      <c r="L2305" s="21">
        <v>100</v>
      </c>
      <c r="M2305" s="21">
        <v>50</v>
      </c>
      <c r="N2305" s="19">
        <f t="shared" si="530"/>
        <v>350</v>
      </c>
      <c r="O2305" s="20">
        <f>IFERROR(VLOOKUP(F2305,Sheet2!A:H,8,0),"")</f>
        <v>1</v>
      </c>
      <c r="P2305" s="20">
        <f>IFERROR(VLOOKUP(F2305,Sheet2!$A:$F,4,0),"")</f>
        <v>919.43</v>
      </c>
      <c r="Q2305" s="20">
        <f>IFERROR(VLOOKUP(F2305,Sheet2!$A:$F,5,0),"")</f>
        <v>948.3</v>
      </c>
      <c r="R2305" s="20">
        <f>IFERROR(VLOOKUP(F2305,Sheet2!$A:$F,6,0),"")</f>
        <v>1030.25</v>
      </c>
      <c r="S2305" s="48">
        <f t="shared" si="531"/>
        <v>183886</v>
      </c>
      <c r="T2305" s="48">
        <f t="shared" si="532"/>
        <v>94830</v>
      </c>
      <c r="U2305" s="48">
        <f t="shared" si="533"/>
        <v>51512.5</v>
      </c>
      <c r="V2305" s="48">
        <f t="shared" si="534"/>
        <v>330228.5</v>
      </c>
      <c r="W2305" s="48">
        <f t="shared" si="535"/>
        <v>168525</v>
      </c>
      <c r="X2305" s="48">
        <f t="shared" si="536"/>
        <v>2362.5</v>
      </c>
      <c r="Y2305" s="48">
        <f t="shared" si="537"/>
        <v>5011.16</v>
      </c>
      <c r="Z2305" s="48">
        <f t="shared" si="538"/>
        <v>501.11599999999999</v>
      </c>
      <c r="AA2305" s="48">
        <f t="shared" si="539"/>
        <v>5066.2827600000001</v>
      </c>
      <c r="AB2305" s="42">
        <f t="shared" si="540"/>
        <v>511694.55875999993</v>
      </c>
    </row>
    <row r="2306" spans="1:28" x14ac:dyDescent="0.25">
      <c r="A2306" s="41">
        <v>45455</v>
      </c>
      <c r="B2306" s="44" t="str">
        <f t="shared" si="542"/>
        <v>Jun</v>
      </c>
      <c r="C2306" s="16" t="s">
        <v>44</v>
      </c>
      <c r="D2306" s="16"/>
      <c r="E2306" s="16" t="s">
        <v>79</v>
      </c>
      <c r="F2306" s="16" t="s">
        <v>216</v>
      </c>
      <c r="G2306" s="20" t="str">
        <f>IFERROR(VLOOKUP(F2306,Sheet2!A:F,2,0),"")</f>
        <v>Jugni Saunfi</v>
      </c>
      <c r="H2306" s="44">
        <f>IFERROR(VLOOKUP(F2306,Sheet2!A:G,7,0),"")</f>
        <v>50</v>
      </c>
      <c r="I2306" s="56">
        <f t="shared" si="529"/>
        <v>1575</v>
      </c>
      <c r="J2306" s="17">
        <v>363</v>
      </c>
      <c r="K2306" s="21">
        <v>200</v>
      </c>
      <c r="L2306" s="21">
        <v>100</v>
      </c>
      <c r="M2306" s="21">
        <v>50</v>
      </c>
      <c r="N2306" s="19">
        <f t="shared" si="530"/>
        <v>350</v>
      </c>
      <c r="O2306" s="20">
        <f>IFERROR(VLOOKUP(F2306,Sheet2!A:H,8,0),"")</f>
        <v>1</v>
      </c>
      <c r="P2306" s="20">
        <f>IFERROR(VLOOKUP(F2306,Sheet2!$A:$F,4,0),"")</f>
        <v>919.43</v>
      </c>
      <c r="Q2306" s="20">
        <f>IFERROR(VLOOKUP(F2306,Sheet2!$A:$F,5,0),"")</f>
        <v>948.3</v>
      </c>
      <c r="R2306" s="20">
        <f>IFERROR(VLOOKUP(F2306,Sheet2!$A:$F,6,0),"")</f>
        <v>1030.25</v>
      </c>
      <c r="S2306" s="48">
        <f t="shared" si="531"/>
        <v>183886</v>
      </c>
      <c r="T2306" s="48">
        <f t="shared" si="532"/>
        <v>94830</v>
      </c>
      <c r="U2306" s="48">
        <f t="shared" si="533"/>
        <v>51512.5</v>
      </c>
      <c r="V2306" s="48">
        <f t="shared" si="534"/>
        <v>330228.5</v>
      </c>
      <c r="W2306" s="48">
        <f t="shared" si="535"/>
        <v>168525</v>
      </c>
      <c r="X2306" s="48">
        <f t="shared" si="536"/>
        <v>2362.5</v>
      </c>
      <c r="Y2306" s="48">
        <f t="shared" si="537"/>
        <v>5011.16</v>
      </c>
      <c r="Z2306" s="48">
        <f t="shared" si="538"/>
        <v>501.11599999999999</v>
      </c>
      <c r="AA2306" s="48">
        <f t="shared" si="539"/>
        <v>5066.2827600000001</v>
      </c>
      <c r="AB2306" s="42">
        <f t="shared" si="540"/>
        <v>511694.55875999993</v>
      </c>
    </row>
    <row r="2307" spans="1:28" x14ac:dyDescent="0.25">
      <c r="A2307" s="41">
        <v>45455</v>
      </c>
      <c r="B2307" s="44" t="str">
        <f t="shared" si="542"/>
        <v>Jun</v>
      </c>
      <c r="C2307" s="16" t="s">
        <v>44</v>
      </c>
      <c r="D2307" s="16"/>
      <c r="E2307" s="16" t="s">
        <v>51</v>
      </c>
      <c r="F2307" s="16" t="s">
        <v>216</v>
      </c>
      <c r="G2307" s="20" t="str">
        <f>IFERROR(VLOOKUP(F2307,Sheet2!A:F,2,0),"")</f>
        <v>Jugni Saunfi</v>
      </c>
      <c r="H2307" s="44">
        <f>IFERROR(VLOOKUP(F2307,Sheet2!A:G,7,0),"")</f>
        <v>50</v>
      </c>
      <c r="I2307" s="56">
        <f t="shared" si="529"/>
        <v>1575</v>
      </c>
      <c r="J2307" s="17">
        <v>364</v>
      </c>
      <c r="K2307" s="21">
        <v>200</v>
      </c>
      <c r="L2307" s="21">
        <v>150</v>
      </c>
      <c r="M2307" s="21">
        <v>0</v>
      </c>
      <c r="N2307" s="19">
        <f t="shared" si="530"/>
        <v>350</v>
      </c>
      <c r="O2307" s="20">
        <f>IFERROR(VLOOKUP(F2307,Sheet2!A:H,8,0),"")</f>
        <v>1</v>
      </c>
      <c r="P2307" s="20">
        <f>IFERROR(VLOOKUP(F2307,Sheet2!$A:$F,4,0),"")</f>
        <v>919.43</v>
      </c>
      <c r="Q2307" s="20">
        <f>IFERROR(VLOOKUP(F2307,Sheet2!$A:$F,5,0),"")</f>
        <v>948.3</v>
      </c>
      <c r="R2307" s="20">
        <f>IFERROR(VLOOKUP(F2307,Sheet2!$A:$F,6,0),"")</f>
        <v>1030.25</v>
      </c>
      <c r="S2307" s="48">
        <f t="shared" si="531"/>
        <v>183886</v>
      </c>
      <c r="T2307" s="48">
        <f t="shared" si="532"/>
        <v>142245</v>
      </c>
      <c r="U2307" s="48">
        <f t="shared" si="533"/>
        <v>0</v>
      </c>
      <c r="V2307" s="48">
        <f t="shared" si="534"/>
        <v>326131</v>
      </c>
      <c r="W2307" s="48">
        <f t="shared" si="535"/>
        <v>168525</v>
      </c>
      <c r="X2307" s="48">
        <f t="shared" si="536"/>
        <v>2362.5</v>
      </c>
      <c r="Y2307" s="48">
        <f t="shared" si="537"/>
        <v>4970.1850000000004</v>
      </c>
      <c r="Z2307" s="48">
        <f t="shared" si="538"/>
        <v>497.01850000000007</v>
      </c>
      <c r="AA2307" s="48">
        <f t="shared" si="539"/>
        <v>5024.857035</v>
      </c>
      <c r="AB2307" s="42">
        <f t="shared" si="540"/>
        <v>507510.560535</v>
      </c>
    </row>
    <row r="2308" spans="1:28" x14ac:dyDescent="0.25">
      <c r="A2308" s="41">
        <v>45455</v>
      </c>
      <c r="B2308" s="44" t="str">
        <f t="shared" si="542"/>
        <v>Jun</v>
      </c>
      <c r="C2308" s="16" t="s">
        <v>95</v>
      </c>
      <c r="D2308" s="16"/>
      <c r="E2308" s="16" t="s">
        <v>96</v>
      </c>
      <c r="F2308" s="16" t="s">
        <v>216</v>
      </c>
      <c r="G2308" s="20" t="str">
        <f>IFERROR(VLOOKUP(F2308,Sheet2!A:F,2,0),"")</f>
        <v>Jugni Saunfi</v>
      </c>
      <c r="H2308" s="44">
        <f>IFERROR(VLOOKUP(F2308,Sheet2!A:G,7,0),"")</f>
        <v>50</v>
      </c>
      <c r="I2308" s="56">
        <f t="shared" si="529"/>
        <v>6300</v>
      </c>
      <c r="J2308" s="17">
        <v>21</v>
      </c>
      <c r="K2308" s="21">
        <v>600</v>
      </c>
      <c r="L2308" s="21">
        <v>500</v>
      </c>
      <c r="M2308" s="21">
        <v>300</v>
      </c>
      <c r="N2308" s="19">
        <f t="shared" si="530"/>
        <v>1400</v>
      </c>
      <c r="O2308" s="20">
        <f>IFERROR(VLOOKUP(F2308,Sheet2!A:H,8,0),"")</f>
        <v>1</v>
      </c>
      <c r="P2308" s="20">
        <f>IFERROR(VLOOKUP(F2308,Sheet2!$A:$F,4,0),"")</f>
        <v>919.43</v>
      </c>
      <c r="Q2308" s="20">
        <f>IFERROR(VLOOKUP(F2308,Sheet2!$A:$F,5,0),"")</f>
        <v>948.3</v>
      </c>
      <c r="R2308" s="20">
        <f>IFERROR(VLOOKUP(F2308,Sheet2!$A:$F,6,0),"")</f>
        <v>1030.25</v>
      </c>
      <c r="S2308" s="48">
        <f t="shared" si="531"/>
        <v>551658</v>
      </c>
      <c r="T2308" s="48">
        <f t="shared" si="532"/>
        <v>474150</v>
      </c>
      <c r="U2308" s="48">
        <f t="shared" si="533"/>
        <v>309075</v>
      </c>
      <c r="V2308" s="48">
        <f t="shared" si="534"/>
        <v>1334883</v>
      </c>
      <c r="W2308" s="48">
        <f t="shared" si="535"/>
        <v>674100</v>
      </c>
      <c r="X2308" s="48">
        <f t="shared" si="536"/>
        <v>9450</v>
      </c>
      <c r="Y2308" s="48">
        <f t="shared" si="537"/>
        <v>20184.330000000002</v>
      </c>
      <c r="Z2308" s="48">
        <f t="shared" si="538"/>
        <v>2018.4330000000002</v>
      </c>
      <c r="AA2308" s="48">
        <f t="shared" si="539"/>
        <v>20406.357630000002</v>
      </c>
      <c r="AB2308" s="42">
        <f t="shared" si="540"/>
        <v>2061042.12063</v>
      </c>
    </row>
    <row r="2309" spans="1:28" x14ac:dyDescent="0.25">
      <c r="A2309" s="41">
        <v>45455</v>
      </c>
      <c r="B2309" s="44" t="str">
        <f t="shared" si="542"/>
        <v>Jun</v>
      </c>
      <c r="C2309" s="16" t="s">
        <v>59</v>
      </c>
      <c r="D2309" s="16"/>
      <c r="E2309" s="16" t="s">
        <v>99</v>
      </c>
      <c r="F2309" s="16" t="s">
        <v>213</v>
      </c>
      <c r="G2309" s="20" t="str">
        <f>IFERROR(VLOOKUP(F2309,Sheet2!A:F,2,0),"")</f>
        <v>Malwa</v>
      </c>
      <c r="H2309" s="44">
        <f>IFERROR(VLOOKUP(F2309,Sheet2!A:G,7,0),"")</f>
        <v>50</v>
      </c>
      <c r="I2309" s="56">
        <f t="shared" si="529"/>
        <v>1350</v>
      </c>
      <c r="J2309" s="17">
        <v>297</v>
      </c>
      <c r="K2309" s="21">
        <v>300</v>
      </c>
      <c r="L2309" s="21">
        <v>0</v>
      </c>
      <c r="M2309" s="21">
        <v>0</v>
      </c>
      <c r="N2309" s="19">
        <f t="shared" si="530"/>
        <v>300</v>
      </c>
      <c r="O2309" s="20">
        <f>IFERROR(VLOOKUP(F2309,Sheet2!A:H,8,0),"")</f>
        <v>1</v>
      </c>
      <c r="P2309" s="20">
        <f>IFERROR(VLOOKUP(F2309,Sheet2!$A:$F,4,0),"")</f>
        <v>919.43</v>
      </c>
      <c r="Q2309" s="20">
        <f>IFERROR(VLOOKUP(F2309,Sheet2!$A:$F,5,0),"")</f>
        <v>948.3</v>
      </c>
      <c r="R2309" s="20">
        <f>IFERROR(VLOOKUP(F2309,Sheet2!$A:$F,6,0),"")</f>
        <v>1030.25</v>
      </c>
      <c r="S2309" s="48">
        <f t="shared" si="531"/>
        <v>275829</v>
      </c>
      <c r="T2309" s="48">
        <f t="shared" si="532"/>
        <v>0</v>
      </c>
      <c r="U2309" s="48">
        <f t="shared" si="533"/>
        <v>0</v>
      </c>
      <c r="V2309" s="48">
        <f t="shared" si="534"/>
        <v>275829</v>
      </c>
      <c r="W2309" s="48">
        <f t="shared" si="535"/>
        <v>144450</v>
      </c>
      <c r="X2309" s="48">
        <f t="shared" si="536"/>
        <v>2025</v>
      </c>
      <c r="Y2309" s="48">
        <f t="shared" si="537"/>
        <v>4223.04</v>
      </c>
      <c r="Z2309" s="48">
        <f t="shared" si="538"/>
        <v>422.30400000000003</v>
      </c>
      <c r="AA2309" s="48">
        <f t="shared" si="539"/>
        <v>4269.4934400000002</v>
      </c>
      <c r="AB2309" s="42">
        <f t="shared" si="540"/>
        <v>431218.83743999997</v>
      </c>
    </row>
    <row r="2310" spans="1:28" x14ac:dyDescent="0.25">
      <c r="A2310" s="41">
        <v>45455</v>
      </c>
      <c r="B2310" s="44" t="str">
        <f t="shared" si="542"/>
        <v>Jun</v>
      </c>
      <c r="C2310" s="16" t="s">
        <v>59</v>
      </c>
      <c r="D2310" s="16"/>
      <c r="E2310" s="16" t="s">
        <v>99</v>
      </c>
      <c r="F2310" s="16" t="s">
        <v>213</v>
      </c>
      <c r="G2310" s="20" t="str">
        <f>IFERROR(VLOOKUP(F2310,Sheet2!A:F,2,0),"")</f>
        <v>Malwa</v>
      </c>
      <c r="H2310" s="44">
        <f>IFERROR(VLOOKUP(F2310,Sheet2!A:G,7,0),"")</f>
        <v>50</v>
      </c>
      <c r="I2310" s="56">
        <f t="shared" si="529"/>
        <v>1350</v>
      </c>
      <c r="J2310" s="17">
        <v>298</v>
      </c>
      <c r="K2310" s="21">
        <v>300</v>
      </c>
      <c r="L2310" s="21">
        <v>0</v>
      </c>
      <c r="M2310" s="21">
        <v>0</v>
      </c>
      <c r="N2310" s="19">
        <f t="shared" si="530"/>
        <v>300</v>
      </c>
      <c r="O2310" s="20">
        <f>IFERROR(VLOOKUP(F2310,Sheet2!A:H,8,0),"")</f>
        <v>1</v>
      </c>
      <c r="P2310" s="20">
        <f>IFERROR(VLOOKUP(F2310,Sheet2!$A:$F,4,0),"")</f>
        <v>919.43</v>
      </c>
      <c r="Q2310" s="20">
        <f>IFERROR(VLOOKUP(F2310,Sheet2!$A:$F,5,0),"")</f>
        <v>948.3</v>
      </c>
      <c r="R2310" s="20">
        <f>IFERROR(VLOOKUP(F2310,Sheet2!$A:$F,6,0),"")</f>
        <v>1030.25</v>
      </c>
      <c r="S2310" s="48">
        <f t="shared" si="531"/>
        <v>275829</v>
      </c>
      <c r="T2310" s="48">
        <f t="shared" si="532"/>
        <v>0</v>
      </c>
      <c r="U2310" s="48">
        <f t="shared" si="533"/>
        <v>0</v>
      </c>
      <c r="V2310" s="48">
        <f t="shared" si="534"/>
        <v>275829</v>
      </c>
      <c r="W2310" s="48">
        <f t="shared" si="535"/>
        <v>144450</v>
      </c>
      <c r="X2310" s="48">
        <f t="shared" si="536"/>
        <v>2025</v>
      </c>
      <c r="Y2310" s="48">
        <f t="shared" si="537"/>
        <v>4223.04</v>
      </c>
      <c r="Z2310" s="48">
        <f t="shared" si="538"/>
        <v>422.30400000000003</v>
      </c>
      <c r="AA2310" s="48">
        <f t="shared" si="539"/>
        <v>4269.4934400000002</v>
      </c>
      <c r="AB2310" s="42">
        <f t="shared" si="540"/>
        <v>431218.83743999997</v>
      </c>
    </row>
    <row r="2311" spans="1:28" x14ac:dyDescent="0.25">
      <c r="A2311" s="41">
        <v>45455</v>
      </c>
      <c r="B2311" s="44" t="str">
        <f t="shared" si="542"/>
        <v>Jun</v>
      </c>
      <c r="C2311" s="16" t="s">
        <v>59</v>
      </c>
      <c r="D2311" s="16"/>
      <c r="E2311" s="16" t="s">
        <v>99</v>
      </c>
      <c r="F2311" s="16" t="s">
        <v>213</v>
      </c>
      <c r="G2311" s="20" t="str">
        <f>IFERROR(VLOOKUP(F2311,Sheet2!A:F,2,0),"")</f>
        <v>Malwa</v>
      </c>
      <c r="H2311" s="44">
        <f>IFERROR(VLOOKUP(F2311,Sheet2!A:G,7,0),"")</f>
        <v>50</v>
      </c>
      <c r="I2311" s="56">
        <f t="shared" si="529"/>
        <v>900</v>
      </c>
      <c r="J2311" s="17">
        <v>299</v>
      </c>
      <c r="K2311" s="21">
        <v>200</v>
      </c>
      <c r="L2311" s="21">
        <v>0</v>
      </c>
      <c r="M2311" s="21">
        <v>0</v>
      </c>
      <c r="N2311" s="19">
        <f t="shared" si="530"/>
        <v>200</v>
      </c>
      <c r="O2311" s="20">
        <f>IFERROR(VLOOKUP(F2311,Sheet2!A:H,8,0),"")</f>
        <v>1</v>
      </c>
      <c r="P2311" s="20">
        <f>IFERROR(VLOOKUP(F2311,Sheet2!$A:$F,4,0),"")</f>
        <v>919.43</v>
      </c>
      <c r="Q2311" s="20">
        <f>IFERROR(VLOOKUP(F2311,Sheet2!$A:$F,5,0),"")</f>
        <v>948.3</v>
      </c>
      <c r="R2311" s="20">
        <f>IFERROR(VLOOKUP(F2311,Sheet2!$A:$F,6,0),"")</f>
        <v>1030.25</v>
      </c>
      <c r="S2311" s="48">
        <f t="shared" si="531"/>
        <v>183886</v>
      </c>
      <c r="T2311" s="48">
        <f t="shared" si="532"/>
        <v>0</v>
      </c>
      <c r="U2311" s="48">
        <f t="shared" si="533"/>
        <v>0</v>
      </c>
      <c r="V2311" s="48">
        <f t="shared" si="534"/>
        <v>183886</v>
      </c>
      <c r="W2311" s="48">
        <f t="shared" si="535"/>
        <v>96300</v>
      </c>
      <c r="X2311" s="48">
        <f t="shared" si="536"/>
        <v>1350</v>
      </c>
      <c r="Y2311" s="48">
        <f t="shared" si="537"/>
        <v>2815.36</v>
      </c>
      <c r="Z2311" s="48">
        <f t="shared" si="538"/>
        <v>281.536</v>
      </c>
      <c r="AA2311" s="48">
        <f t="shared" si="539"/>
        <v>2846.3289600000003</v>
      </c>
      <c r="AB2311" s="42">
        <f t="shared" si="540"/>
        <v>287479.22496000002</v>
      </c>
    </row>
    <row r="2312" spans="1:28" x14ac:dyDescent="0.25">
      <c r="A2312" s="41">
        <v>45455</v>
      </c>
      <c r="B2312" s="44" t="str">
        <f t="shared" ref="B2312:B2319" si="543">TEXT(A2312,"MMM")</f>
        <v>Jun</v>
      </c>
      <c r="C2312" s="16" t="s">
        <v>59</v>
      </c>
      <c r="D2312" s="16"/>
      <c r="E2312" s="16" t="s">
        <v>99</v>
      </c>
      <c r="F2312" s="16" t="s">
        <v>213</v>
      </c>
      <c r="G2312" s="20" t="str">
        <f>IFERROR(VLOOKUP(F2312,Sheet2!A:F,2,0),"")</f>
        <v>Malwa</v>
      </c>
      <c r="H2312" s="44">
        <f>IFERROR(VLOOKUP(F2312,Sheet2!A:G,7,0),"")</f>
        <v>50</v>
      </c>
      <c r="I2312" s="56">
        <f t="shared" si="529"/>
        <v>1350</v>
      </c>
      <c r="J2312" s="17">
        <v>300</v>
      </c>
      <c r="K2312" s="21">
        <v>0</v>
      </c>
      <c r="L2312" s="21">
        <v>300</v>
      </c>
      <c r="M2312" s="21">
        <v>0</v>
      </c>
      <c r="N2312" s="19">
        <f t="shared" si="530"/>
        <v>300</v>
      </c>
      <c r="O2312" s="20">
        <f>IFERROR(VLOOKUP(F2312,Sheet2!A:H,8,0),"")</f>
        <v>1</v>
      </c>
      <c r="P2312" s="20">
        <f>IFERROR(VLOOKUP(F2312,Sheet2!$A:$F,4,0),"")</f>
        <v>919.43</v>
      </c>
      <c r="Q2312" s="20">
        <f>IFERROR(VLOOKUP(F2312,Sheet2!$A:$F,5,0),"")</f>
        <v>948.3</v>
      </c>
      <c r="R2312" s="20">
        <f>IFERROR(VLOOKUP(F2312,Sheet2!$A:$F,6,0),"")</f>
        <v>1030.25</v>
      </c>
      <c r="S2312" s="48">
        <f t="shared" si="531"/>
        <v>0</v>
      </c>
      <c r="T2312" s="48">
        <f t="shared" si="532"/>
        <v>284490</v>
      </c>
      <c r="U2312" s="48">
        <f t="shared" si="533"/>
        <v>0</v>
      </c>
      <c r="V2312" s="48">
        <f t="shared" si="534"/>
        <v>284490</v>
      </c>
      <c r="W2312" s="48">
        <f t="shared" si="535"/>
        <v>144450</v>
      </c>
      <c r="X2312" s="48">
        <f t="shared" si="536"/>
        <v>2025</v>
      </c>
      <c r="Y2312" s="48">
        <f t="shared" si="537"/>
        <v>4309.6499999999996</v>
      </c>
      <c r="Z2312" s="48">
        <f t="shared" si="538"/>
        <v>430.96499999999997</v>
      </c>
      <c r="AA2312" s="48">
        <f t="shared" si="539"/>
        <v>4357.0561500000003</v>
      </c>
      <c r="AB2312" s="42">
        <f t="shared" si="540"/>
        <v>440062.67115000007</v>
      </c>
    </row>
    <row r="2313" spans="1:28" x14ac:dyDescent="0.25">
      <c r="A2313" s="41">
        <v>45455</v>
      </c>
      <c r="B2313" s="44" t="str">
        <f t="shared" si="543"/>
        <v>Jun</v>
      </c>
      <c r="C2313" s="16" t="s">
        <v>59</v>
      </c>
      <c r="D2313" s="16"/>
      <c r="E2313" s="16" t="s">
        <v>99</v>
      </c>
      <c r="F2313" s="16" t="s">
        <v>213</v>
      </c>
      <c r="G2313" s="20" t="str">
        <f>IFERROR(VLOOKUP(F2313,Sheet2!A:F,2,0),"")</f>
        <v>Malwa</v>
      </c>
      <c r="H2313" s="44">
        <f>IFERROR(VLOOKUP(F2313,Sheet2!A:G,7,0),"")</f>
        <v>50</v>
      </c>
      <c r="I2313" s="56">
        <f t="shared" si="529"/>
        <v>1350</v>
      </c>
      <c r="J2313" s="17">
        <v>301</v>
      </c>
      <c r="K2313" s="21">
        <v>0</v>
      </c>
      <c r="L2313" s="21">
        <v>0</v>
      </c>
      <c r="M2313" s="21">
        <v>300</v>
      </c>
      <c r="N2313" s="19">
        <f t="shared" si="530"/>
        <v>300</v>
      </c>
      <c r="O2313" s="20">
        <f>IFERROR(VLOOKUP(F2313,Sheet2!A:H,8,0),"")</f>
        <v>1</v>
      </c>
      <c r="P2313" s="20">
        <f>IFERROR(VLOOKUP(F2313,Sheet2!$A:$F,4,0),"")</f>
        <v>919.43</v>
      </c>
      <c r="Q2313" s="20">
        <f>IFERROR(VLOOKUP(F2313,Sheet2!$A:$F,5,0),"")</f>
        <v>948.3</v>
      </c>
      <c r="R2313" s="20">
        <f>IFERROR(VLOOKUP(F2313,Sheet2!$A:$F,6,0),"")</f>
        <v>1030.25</v>
      </c>
      <c r="S2313" s="48">
        <f t="shared" si="531"/>
        <v>0</v>
      </c>
      <c r="T2313" s="48">
        <f t="shared" si="532"/>
        <v>0</v>
      </c>
      <c r="U2313" s="48">
        <f t="shared" si="533"/>
        <v>309075</v>
      </c>
      <c r="V2313" s="48">
        <f t="shared" si="534"/>
        <v>309075</v>
      </c>
      <c r="W2313" s="48">
        <f t="shared" si="535"/>
        <v>144450</v>
      </c>
      <c r="X2313" s="48">
        <f t="shared" si="536"/>
        <v>2025</v>
      </c>
      <c r="Y2313" s="48">
        <f t="shared" si="537"/>
        <v>4555.5</v>
      </c>
      <c r="Z2313" s="48">
        <f t="shared" si="538"/>
        <v>455.55</v>
      </c>
      <c r="AA2313" s="48">
        <f t="shared" si="539"/>
        <v>4605.6104999999998</v>
      </c>
      <c r="AB2313" s="42">
        <f t="shared" si="540"/>
        <v>465166.6605</v>
      </c>
    </row>
    <row r="2314" spans="1:28" x14ac:dyDescent="0.25">
      <c r="A2314" s="41">
        <v>45455</v>
      </c>
      <c r="B2314" s="44" t="str">
        <f t="shared" si="543"/>
        <v>Jun</v>
      </c>
      <c r="C2314" s="16" t="s">
        <v>59</v>
      </c>
      <c r="D2314" s="16"/>
      <c r="E2314" s="16" t="s">
        <v>32</v>
      </c>
      <c r="F2314" s="16" t="s">
        <v>213</v>
      </c>
      <c r="G2314" s="20" t="str">
        <f>IFERROR(VLOOKUP(F2314,Sheet2!A:F,2,0),"")</f>
        <v>Malwa</v>
      </c>
      <c r="H2314" s="44">
        <f>IFERROR(VLOOKUP(F2314,Sheet2!A:G,7,0),"")</f>
        <v>50</v>
      </c>
      <c r="I2314" s="56">
        <f t="shared" si="529"/>
        <v>1350</v>
      </c>
      <c r="J2314" s="17">
        <v>302</v>
      </c>
      <c r="K2314" s="21">
        <v>300</v>
      </c>
      <c r="L2314" s="21">
        <v>0</v>
      </c>
      <c r="M2314" s="21">
        <v>0</v>
      </c>
      <c r="N2314" s="19">
        <f t="shared" si="530"/>
        <v>300</v>
      </c>
      <c r="O2314" s="20">
        <f>IFERROR(VLOOKUP(F2314,Sheet2!A:H,8,0),"")</f>
        <v>1</v>
      </c>
      <c r="P2314" s="20">
        <f>IFERROR(VLOOKUP(F2314,Sheet2!$A:$F,4,0),"")</f>
        <v>919.43</v>
      </c>
      <c r="Q2314" s="20">
        <f>IFERROR(VLOOKUP(F2314,Sheet2!$A:$F,5,0),"")</f>
        <v>948.3</v>
      </c>
      <c r="R2314" s="20">
        <f>IFERROR(VLOOKUP(F2314,Sheet2!$A:$F,6,0),"")</f>
        <v>1030.25</v>
      </c>
      <c r="S2314" s="48">
        <f t="shared" si="531"/>
        <v>275829</v>
      </c>
      <c r="T2314" s="48">
        <f t="shared" si="532"/>
        <v>0</v>
      </c>
      <c r="U2314" s="48">
        <f t="shared" si="533"/>
        <v>0</v>
      </c>
      <c r="V2314" s="48">
        <f t="shared" si="534"/>
        <v>275829</v>
      </c>
      <c r="W2314" s="48">
        <f t="shared" si="535"/>
        <v>144450</v>
      </c>
      <c r="X2314" s="48">
        <f t="shared" si="536"/>
        <v>2025</v>
      </c>
      <c r="Y2314" s="48">
        <f t="shared" si="537"/>
        <v>4223.04</v>
      </c>
      <c r="Z2314" s="48">
        <f t="shared" si="538"/>
        <v>422.30400000000003</v>
      </c>
      <c r="AA2314" s="48">
        <f t="shared" si="539"/>
        <v>4269.4934400000002</v>
      </c>
      <c r="AB2314" s="42">
        <f t="shared" si="540"/>
        <v>431218.83743999997</v>
      </c>
    </row>
    <row r="2315" spans="1:28" x14ac:dyDescent="0.25">
      <c r="A2315" s="41">
        <v>45455</v>
      </c>
      <c r="B2315" s="44" t="str">
        <f t="shared" si="543"/>
        <v>Jun</v>
      </c>
      <c r="C2315" s="16" t="s">
        <v>59</v>
      </c>
      <c r="D2315" s="16"/>
      <c r="E2315" s="16" t="s">
        <v>32</v>
      </c>
      <c r="F2315" s="16" t="s">
        <v>213</v>
      </c>
      <c r="G2315" s="20" t="str">
        <f>IFERROR(VLOOKUP(F2315,Sheet2!A:F,2,0),"")</f>
        <v>Malwa</v>
      </c>
      <c r="H2315" s="44">
        <f>IFERROR(VLOOKUP(F2315,Sheet2!A:G,7,0),"")</f>
        <v>50</v>
      </c>
      <c r="I2315" s="56">
        <f t="shared" si="529"/>
        <v>1350</v>
      </c>
      <c r="J2315" s="17">
        <v>303</v>
      </c>
      <c r="K2315" s="21">
        <v>300</v>
      </c>
      <c r="L2315" s="21">
        <v>0</v>
      </c>
      <c r="M2315" s="21">
        <v>0</v>
      </c>
      <c r="N2315" s="19">
        <f t="shared" si="530"/>
        <v>300</v>
      </c>
      <c r="O2315" s="20">
        <f>IFERROR(VLOOKUP(F2315,Sheet2!A:H,8,0),"")</f>
        <v>1</v>
      </c>
      <c r="P2315" s="20">
        <f>IFERROR(VLOOKUP(F2315,Sheet2!$A:$F,4,0),"")</f>
        <v>919.43</v>
      </c>
      <c r="Q2315" s="20">
        <f>IFERROR(VLOOKUP(F2315,Sheet2!$A:$F,5,0),"")</f>
        <v>948.3</v>
      </c>
      <c r="R2315" s="20">
        <f>IFERROR(VLOOKUP(F2315,Sheet2!$A:$F,6,0),"")</f>
        <v>1030.25</v>
      </c>
      <c r="S2315" s="48">
        <f t="shared" si="531"/>
        <v>275829</v>
      </c>
      <c r="T2315" s="48">
        <f t="shared" si="532"/>
        <v>0</v>
      </c>
      <c r="U2315" s="48">
        <f t="shared" si="533"/>
        <v>0</v>
      </c>
      <c r="V2315" s="48">
        <f t="shared" si="534"/>
        <v>275829</v>
      </c>
      <c r="W2315" s="48">
        <f t="shared" si="535"/>
        <v>144450</v>
      </c>
      <c r="X2315" s="48">
        <f t="shared" si="536"/>
        <v>2025</v>
      </c>
      <c r="Y2315" s="48">
        <f t="shared" si="537"/>
        <v>4223.04</v>
      </c>
      <c r="Z2315" s="48">
        <f t="shared" si="538"/>
        <v>422.30400000000003</v>
      </c>
      <c r="AA2315" s="48">
        <f t="shared" si="539"/>
        <v>4269.4934400000002</v>
      </c>
      <c r="AB2315" s="42">
        <f t="shared" si="540"/>
        <v>431218.83743999997</v>
      </c>
    </row>
    <row r="2316" spans="1:28" x14ac:dyDescent="0.25">
      <c r="A2316" s="41">
        <v>45455</v>
      </c>
      <c r="B2316" s="44" t="str">
        <f t="shared" si="543"/>
        <v>Jun</v>
      </c>
      <c r="C2316" s="16" t="s">
        <v>59</v>
      </c>
      <c r="D2316" s="16"/>
      <c r="E2316" s="16" t="s">
        <v>32</v>
      </c>
      <c r="F2316" s="16" t="s">
        <v>213</v>
      </c>
      <c r="G2316" s="20" t="str">
        <f>IFERROR(VLOOKUP(F2316,Sheet2!A:F,2,0),"")</f>
        <v>Malwa</v>
      </c>
      <c r="H2316" s="44">
        <f>IFERROR(VLOOKUP(F2316,Sheet2!A:G,7,0),"")</f>
        <v>50</v>
      </c>
      <c r="I2316" s="56">
        <f t="shared" si="529"/>
        <v>1350</v>
      </c>
      <c r="J2316" s="17">
        <v>304</v>
      </c>
      <c r="K2316" s="21">
        <v>0</v>
      </c>
      <c r="L2316" s="21">
        <v>300</v>
      </c>
      <c r="M2316" s="21">
        <v>0</v>
      </c>
      <c r="N2316" s="19">
        <f t="shared" si="530"/>
        <v>300</v>
      </c>
      <c r="O2316" s="20">
        <f>IFERROR(VLOOKUP(F2316,Sheet2!A:H,8,0),"")</f>
        <v>1</v>
      </c>
      <c r="P2316" s="20">
        <f>IFERROR(VLOOKUP(F2316,Sheet2!$A:$F,4,0),"")</f>
        <v>919.43</v>
      </c>
      <c r="Q2316" s="20">
        <f>IFERROR(VLOOKUP(F2316,Sheet2!$A:$F,5,0),"")</f>
        <v>948.3</v>
      </c>
      <c r="R2316" s="20">
        <f>IFERROR(VLOOKUP(F2316,Sheet2!$A:$F,6,0),"")</f>
        <v>1030.25</v>
      </c>
      <c r="S2316" s="48">
        <f t="shared" si="531"/>
        <v>0</v>
      </c>
      <c r="T2316" s="48">
        <f t="shared" si="532"/>
        <v>284490</v>
      </c>
      <c r="U2316" s="48">
        <f t="shared" si="533"/>
        <v>0</v>
      </c>
      <c r="V2316" s="48">
        <f t="shared" si="534"/>
        <v>284490</v>
      </c>
      <c r="W2316" s="48">
        <f t="shared" si="535"/>
        <v>144450</v>
      </c>
      <c r="X2316" s="48">
        <f t="shared" si="536"/>
        <v>2025</v>
      </c>
      <c r="Y2316" s="48">
        <f t="shared" si="537"/>
        <v>4309.6499999999996</v>
      </c>
      <c r="Z2316" s="48">
        <f t="shared" si="538"/>
        <v>430.96499999999997</v>
      </c>
      <c r="AA2316" s="48">
        <f t="shared" si="539"/>
        <v>4357.0561500000003</v>
      </c>
      <c r="AB2316" s="42">
        <f t="shared" si="540"/>
        <v>440062.67115000007</v>
      </c>
    </row>
    <row r="2317" spans="1:28" x14ac:dyDescent="0.25">
      <c r="A2317" s="41">
        <v>45455</v>
      </c>
      <c r="B2317" s="44" t="str">
        <f t="shared" si="543"/>
        <v>Jun</v>
      </c>
      <c r="C2317" s="16" t="s">
        <v>59</v>
      </c>
      <c r="D2317" s="16"/>
      <c r="E2317" s="16" t="s">
        <v>32</v>
      </c>
      <c r="F2317" s="16" t="s">
        <v>213</v>
      </c>
      <c r="G2317" s="20" t="str">
        <f>IFERROR(VLOOKUP(F2317,Sheet2!A:F,2,0),"")</f>
        <v>Malwa</v>
      </c>
      <c r="H2317" s="44">
        <f>IFERROR(VLOOKUP(F2317,Sheet2!A:G,7,0),"")</f>
        <v>50</v>
      </c>
      <c r="I2317" s="56">
        <f t="shared" si="529"/>
        <v>900</v>
      </c>
      <c r="J2317" s="17">
        <v>305</v>
      </c>
      <c r="K2317" s="21">
        <v>0</v>
      </c>
      <c r="L2317" s="21">
        <v>200</v>
      </c>
      <c r="M2317" s="21">
        <v>0</v>
      </c>
      <c r="N2317" s="19">
        <f t="shared" si="530"/>
        <v>200</v>
      </c>
      <c r="O2317" s="20">
        <f>IFERROR(VLOOKUP(F2317,Sheet2!A:H,8,0),"")</f>
        <v>1</v>
      </c>
      <c r="P2317" s="20">
        <f>IFERROR(VLOOKUP(F2317,Sheet2!$A:$F,4,0),"")</f>
        <v>919.43</v>
      </c>
      <c r="Q2317" s="20">
        <f>IFERROR(VLOOKUP(F2317,Sheet2!$A:$F,5,0),"")</f>
        <v>948.3</v>
      </c>
      <c r="R2317" s="20">
        <f>IFERROR(VLOOKUP(F2317,Sheet2!$A:$F,6,0),"")</f>
        <v>1030.25</v>
      </c>
      <c r="S2317" s="48">
        <f t="shared" si="531"/>
        <v>0</v>
      </c>
      <c r="T2317" s="48">
        <f t="shared" si="532"/>
        <v>189660</v>
      </c>
      <c r="U2317" s="48">
        <f t="shared" si="533"/>
        <v>0</v>
      </c>
      <c r="V2317" s="48">
        <f t="shared" si="534"/>
        <v>189660</v>
      </c>
      <c r="W2317" s="48">
        <f t="shared" si="535"/>
        <v>96300</v>
      </c>
      <c r="X2317" s="48">
        <f t="shared" si="536"/>
        <v>1350</v>
      </c>
      <c r="Y2317" s="48">
        <f t="shared" si="537"/>
        <v>2873.1</v>
      </c>
      <c r="Z2317" s="48">
        <f t="shared" si="538"/>
        <v>287.31</v>
      </c>
      <c r="AA2317" s="48">
        <f t="shared" si="539"/>
        <v>2904.7040999999999</v>
      </c>
      <c r="AB2317" s="42">
        <f t="shared" si="540"/>
        <v>293375.11409999995</v>
      </c>
    </row>
    <row r="2318" spans="1:28" x14ac:dyDescent="0.25">
      <c r="A2318" s="41">
        <v>45455</v>
      </c>
      <c r="B2318" s="44" t="str">
        <f t="shared" si="543"/>
        <v>Jun</v>
      </c>
      <c r="C2318" s="16" t="s">
        <v>59</v>
      </c>
      <c r="D2318" s="16"/>
      <c r="E2318" s="16" t="s">
        <v>32</v>
      </c>
      <c r="F2318" s="16" t="s">
        <v>213</v>
      </c>
      <c r="G2318" s="20" t="str">
        <f>IFERROR(VLOOKUP(F2318,Sheet2!A:F,2,0),"")</f>
        <v>Malwa</v>
      </c>
      <c r="H2318" s="44">
        <f>IFERROR(VLOOKUP(F2318,Sheet2!A:G,7,0),"")</f>
        <v>50</v>
      </c>
      <c r="I2318" s="56">
        <f t="shared" si="529"/>
        <v>1350</v>
      </c>
      <c r="J2318" s="17">
        <v>306</v>
      </c>
      <c r="K2318" s="21">
        <v>0</v>
      </c>
      <c r="L2318" s="21">
        <v>0</v>
      </c>
      <c r="M2318" s="21">
        <v>300</v>
      </c>
      <c r="N2318" s="19">
        <f t="shared" si="530"/>
        <v>300</v>
      </c>
      <c r="O2318" s="20">
        <f>IFERROR(VLOOKUP(F2318,Sheet2!A:H,8,0),"")</f>
        <v>1</v>
      </c>
      <c r="P2318" s="20">
        <f>IFERROR(VLOOKUP(F2318,Sheet2!$A:$F,4,0),"")</f>
        <v>919.43</v>
      </c>
      <c r="Q2318" s="20">
        <f>IFERROR(VLOOKUP(F2318,Sheet2!$A:$F,5,0),"")</f>
        <v>948.3</v>
      </c>
      <c r="R2318" s="20">
        <f>IFERROR(VLOOKUP(F2318,Sheet2!$A:$F,6,0),"")</f>
        <v>1030.25</v>
      </c>
      <c r="S2318" s="48">
        <f t="shared" si="531"/>
        <v>0</v>
      </c>
      <c r="T2318" s="48">
        <f t="shared" si="532"/>
        <v>0</v>
      </c>
      <c r="U2318" s="48">
        <f t="shared" si="533"/>
        <v>309075</v>
      </c>
      <c r="V2318" s="48">
        <f t="shared" si="534"/>
        <v>309075</v>
      </c>
      <c r="W2318" s="48">
        <f t="shared" si="535"/>
        <v>144450</v>
      </c>
      <c r="X2318" s="48">
        <f t="shared" si="536"/>
        <v>2025</v>
      </c>
      <c r="Y2318" s="48">
        <f t="shared" si="537"/>
        <v>4555.5</v>
      </c>
      <c r="Z2318" s="48">
        <f t="shared" si="538"/>
        <v>455.55</v>
      </c>
      <c r="AA2318" s="48">
        <f t="shared" si="539"/>
        <v>4605.6104999999998</v>
      </c>
      <c r="AB2318" s="42">
        <f t="shared" si="540"/>
        <v>465166.6605</v>
      </c>
    </row>
    <row r="2319" spans="1:28" x14ac:dyDescent="0.25">
      <c r="A2319" s="41">
        <v>45455</v>
      </c>
      <c r="B2319" s="44" t="str">
        <f t="shared" si="543"/>
        <v>Jun</v>
      </c>
      <c r="C2319" s="16" t="s">
        <v>3</v>
      </c>
      <c r="D2319" s="16"/>
      <c r="E2319" s="16" t="s">
        <v>75</v>
      </c>
      <c r="F2319" s="16" t="s">
        <v>217</v>
      </c>
      <c r="G2319" s="20" t="str">
        <f>IFERROR(VLOOKUP(F2319,Sheet2!A:F,2,0),"")</f>
        <v>Dollar Rum</v>
      </c>
      <c r="H2319" s="44">
        <f>IFERROR(VLOOKUP(F2319,Sheet2!A:G,7,0),"")</f>
        <v>65</v>
      </c>
      <c r="I2319" s="56">
        <f t="shared" si="529"/>
        <v>1755</v>
      </c>
      <c r="J2319" s="17">
        <v>480</v>
      </c>
      <c r="K2319" s="21">
        <v>150</v>
      </c>
      <c r="L2319" s="21">
        <v>100</v>
      </c>
      <c r="M2319" s="21">
        <v>50</v>
      </c>
      <c r="N2319" s="19">
        <f t="shared" si="530"/>
        <v>300</v>
      </c>
      <c r="O2319" s="20">
        <f>IFERROR(VLOOKUP(F2319,Sheet2!A:H,8,0),"")</f>
        <v>1</v>
      </c>
      <c r="P2319" s="20">
        <f>IFERROR(VLOOKUP(F2319,Sheet2!$A:$F,4,0),"")</f>
        <v>1161.27</v>
      </c>
      <c r="Q2319" s="20">
        <f>IFERROR(VLOOKUP(F2319,Sheet2!$A:$F,5,0),"")</f>
        <v>1190.1300000000001</v>
      </c>
      <c r="R2319" s="20">
        <f>IFERROR(VLOOKUP(F2319,Sheet2!$A:$F,6,0),"")</f>
        <v>1272.08</v>
      </c>
      <c r="S2319" s="48">
        <f t="shared" si="531"/>
        <v>174190.5</v>
      </c>
      <c r="T2319" s="48">
        <f t="shared" si="532"/>
        <v>119013.00000000001</v>
      </c>
      <c r="U2319" s="48">
        <f t="shared" si="533"/>
        <v>63604</v>
      </c>
      <c r="V2319" s="48">
        <f t="shared" si="534"/>
        <v>356807.5</v>
      </c>
      <c r="W2319" s="48">
        <f t="shared" si="535"/>
        <v>187785</v>
      </c>
      <c r="X2319" s="48">
        <f t="shared" si="536"/>
        <v>2632.5</v>
      </c>
      <c r="Y2319" s="48">
        <f t="shared" si="537"/>
        <v>5472.25</v>
      </c>
      <c r="Z2319" s="48">
        <f t="shared" si="538"/>
        <v>547.22500000000002</v>
      </c>
      <c r="AA2319" s="48">
        <f t="shared" si="539"/>
        <v>5532.4447499999997</v>
      </c>
      <c r="AB2319" s="42">
        <f t="shared" si="540"/>
        <v>558776.91975</v>
      </c>
    </row>
    <row r="2320" spans="1:28" x14ac:dyDescent="0.25">
      <c r="A2320" s="41">
        <v>45455</v>
      </c>
      <c r="B2320" s="44" t="str">
        <f t="shared" ref="B2320:B2329" si="544">TEXT(A2320,"MMM")</f>
        <v>Jun</v>
      </c>
      <c r="C2320" s="16" t="s">
        <v>3</v>
      </c>
      <c r="D2320" s="16"/>
      <c r="E2320" s="16" t="s">
        <v>75</v>
      </c>
      <c r="F2320" s="16" t="s">
        <v>217</v>
      </c>
      <c r="G2320" s="20" t="str">
        <f>IFERROR(VLOOKUP(F2320,Sheet2!A:F,2,0),"")</f>
        <v>Dollar Rum</v>
      </c>
      <c r="H2320" s="44">
        <v>65</v>
      </c>
      <c r="I2320" s="56">
        <f t="shared" si="529"/>
        <v>1755</v>
      </c>
      <c r="J2320" s="17">
        <v>481</v>
      </c>
      <c r="K2320" s="21">
        <v>150</v>
      </c>
      <c r="L2320" s="21">
        <v>100</v>
      </c>
      <c r="M2320" s="21">
        <v>50</v>
      </c>
      <c r="N2320" s="19">
        <f t="shared" si="530"/>
        <v>300</v>
      </c>
      <c r="O2320" s="20">
        <f>IFERROR(VLOOKUP(F2320,Sheet2!A:H,8,0),"")</f>
        <v>1</v>
      </c>
      <c r="P2320" s="20">
        <f>IFERROR(VLOOKUP(F2320,Sheet2!$A:$F,4,0),"")</f>
        <v>1161.27</v>
      </c>
      <c r="Q2320" s="20">
        <f>IFERROR(VLOOKUP(F2320,Sheet2!$A:$F,5,0),"")</f>
        <v>1190.1300000000001</v>
      </c>
      <c r="R2320" s="20">
        <f>IFERROR(VLOOKUP(F2320,Sheet2!$A:$F,6,0),"")</f>
        <v>1272.08</v>
      </c>
      <c r="S2320" s="48">
        <f t="shared" si="531"/>
        <v>174190.5</v>
      </c>
      <c r="T2320" s="48">
        <f t="shared" si="532"/>
        <v>119013.00000000001</v>
      </c>
      <c r="U2320" s="48">
        <f t="shared" si="533"/>
        <v>63604</v>
      </c>
      <c r="V2320" s="48">
        <f t="shared" si="534"/>
        <v>356807.5</v>
      </c>
      <c r="W2320" s="48">
        <f t="shared" si="535"/>
        <v>187785</v>
      </c>
      <c r="X2320" s="48">
        <f t="shared" si="536"/>
        <v>2632.5</v>
      </c>
      <c r="Y2320" s="48">
        <f t="shared" si="537"/>
        <v>5472.25</v>
      </c>
      <c r="Z2320" s="48">
        <f t="shared" si="538"/>
        <v>547.22500000000002</v>
      </c>
      <c r="AA2320" s="48">
        <f t="shared" si="539"/>
        <v>5532.4447499999997</v>
      </c>
      <c r="AB2320" s="42">
        <f t="shared" si="540"/>
        <v>558776.91975</v>
      </c>
    </row>
    <row r="2321" spans="1:28" x14ac:dyDescent="0.25">
      <c r="A2321" s="41">
        <v>45455</v>
      </c>
      <c r="B2321" s="44" t="str">
        <f t="shared" si="544"/>
        <v>Jun</v>
      </c>
      <c r="C2321" s="16" t="s">
        <v>3</v>
      </c>
      <c r="D2321" s="16"/>
      <c r="E2321" s="16" t="s">
        <v>75</v>
      </c>
      <c r="F2321" s="16" t="s">
        <v>217</v>
      </c>
      <c r="G2321" s="20" t="str">
        <f>IFERROR(VLOOKUP(F2321,Sheet2!A:F,2,0),"")</f>
        <v>Dollar Rum</v>
      </c>
      <c r="H2321" s="44">
        <f>IFERROR(VLOOKUP(F2321,Sheet2!A:G,7,0),"")</f>
        <v>65</v>
      </c>
      <c r="I2321" s="56">
        <f t="shared" si="529"/>
        <v>1755</v>
      </c>
      <c r="J2321" s="17">
        <v>482</v>
      </c>
      <c r="K2321" s="21">
        <v>150</v>
      </c>
      <c r="L2321" s="21">
        <v>100</v>
      </c>
      <c r="M2321" s="21">
        <v>50</v>
      </c>
      <c r="N2321" s="19">
        <f t="shared" si="530"/>
        <v>300</v>
      </c>
      <c r="O2321" s="20">
        <f>IFERROR(VLOOKUP(F2321,Sheet2!A:H,8,0),"")</f>
        <v>1</v>
      </c>
      <c r="P2321" s="20">
        <f>IFERROR(VLOOKUP(F2321,Sheet2!$A:$F,4,0),"")</f>
        <v>1161.27</v>
      </c>
      <c r="Q2321" s="20">
        <f>IFERROR(VLOOKUP(F2321,Sheet2!$A:$F,5,0),"")</f>
        <v>1190.1300000000001</v>
      </c>
      <c r="R2321" s="20">
        <f>IFERROR(VLOOKUP(F2321,Sheet2!$A:$F,6,0),"")</f>
        <v>1272.08</v>
      </c>
      <c r="S2321" s="48">
        <f t="shared" si="531"/>
        <v>174190.5</v>
      </c>
      <c r="T2321" s="48">
        <f t="shared" si="532"/>
        <v>119013.00000000001</v>
      </c>
      <c r="U2321" s="48">
        <f t="shared" si="533"/>
        <v>63604</v>
      </c>
      <c r="V2321" s="48">
        <f t="shared" si="534"/>
        <v>356807.5</v>
      </c>
      <c r="W2321" s="48">
        <f t="shared" si="535"/>
        <v>187785</v>
      </c>
      <c r="X2321" s="48">
        <f t="shared" si="536"/>
        <v>2632.5</v>
      </c>
      <c r="Y2321" s="48">
        <f t="shared" si="537"/>
        <v>5472.25</v>
      </c>
      <c r="Z2321" s="48">
        <f t="shared" si="538"/>
        <v>547.22500000000002</v>
      </c>
      <c r="AA2321" s="48">
        <f t="shared" si="539"/>
        <v>5532.4447499999997</v>
      </c>
      <c r="AB2321" s="42">
        <f t="shared" si="540"/>
        <v>558776.91975</v>
      </c>
    </row>
    <row r="2322" spans="1:28" x14ac:dyDescent="0.25">
      <c r="A2322" s="41">
        <v>45455</v>
      </c>
      <c r="B2322" s="44" t="str">
        <f t="shared" si="544"/>
        <v>Jun</v>
      </c>
      <c r="C2322" s="16" t="s">
        <v>3</v>
      </c>
      <c r="D2322" s="16"/>
      <c r="E2322" s="16" t="s">
        <v>75</v>
      </c>
      <c r="F2322" s="16" t="s">
        <v>217</v>
      </c>
      <c r="G2322" s="20" t="str">
        <f>IFERROR(VLOOKUP(F2322,Sheet2!A:F,2,0),"")</f>
        <v>Dollar Rum</v>
      </c>
      <c r="H2322" s="44">
        <f>IFERROR(VLOOKUP(F2322,Sheet2!A:G,7,0),"")</f>
        <v>65</v>
      </c>
      <c r="I2322" s="56">
        <f t="shared" si="529"/>
        <v>1755</v>
      </c>
      <c r="J2322" s="17">
        <v>483</v>
      </c>
      <c r="K2322" s="21">
        <v>150</v>
      </c>
      <c r="L2322" s="21">
        <v>100</v>
      </c>
      <c r="M2322" s="21">
        <v>50</v>
      </c>
      <c r="N2322" s="19">
        <f t="shared" si="530"/>
        <v>300</v>
      </c>
      <c r="O2322" s="20">
        <f>IFERROR(VLOOKUP(F2322,Sheet2!A:H,8,0),"")</f>
        <v>1</v>
      </c>
      <c r="P2322" s="20">
        <f>IFERROR(VLOOKUP(F2322,Sheet2!$A:$F,4,0),"")</f>
        <v>1161.27</v>
      </c>
      <c r="Q2322" s="20">
        <f>IFERROR(VLOOKUP(F2322,Sheet2!$A:$F,5,0),"")</f>
        <v>1190.1300000000001</v>
      </c>
      <c r="R2322" s="20">
        <f>IFERROR(VLOOKUP(F2322,Sheet2!$A:$F,6,0),"")</f>
        <v>1272.08</v>
      </c>
      <c r="S2322" s="48">
        <f t="shared" si="531"/>
        <v>174190.5</v>
      </c>
      <c r="T2322" s="48">
        <f t="shared" si="532"/>
        <v>119013.00000000001</v>
      </c>
      <c r="U2322" s="48">
        <f t="shared" si="533"/>
        <v>63604</v>
      </c>
      <c r="V2322" s="48">
        <f t="shared" si="534"/>
        <v>356807.5</v>
      </c>
      <c r="W2322" s="48">
        <f t="shared" si="535"/>
        <v>187785</v>
      </c>
      <c r="X2322" s="48">
        <f t="shared" si="536"/>
        <v>2632.5</v>
      </c>
      <c r="Y2322" s="48">
        <f t="shared" si="537"/>
        <v>5472.25</v>
      </c>
      <c r="Z2322" s="48">
        <f t="shared" si="538"/>
        <v>547.22500000000002</v>
      </c>
      <c r="AA2322" s="48">
        <f t="shared" si="539"/>
        <v>5532.4447499999997</v>
      </c>
      <c r="AB2322" s="42">
        <f t="shared" si="540"/>
        <v>558776.91975</v>
      </c>
    </row>
    <row r="2323" spans="1:28" x14ac:dyDescent="0.25">
      <c r="A2323" s="41">
        <v>45455</v>
      </c>
      <c r="B2323" s="44" t="str">
        <f t="shared" si="544"/>
        <v>Jun</v>
      </c>
      <c r="C2323" s="16" t="s">
        <v>3</v>
      </c>
      <c r="D2323" s="16"/>
      <c r="E2323" s="16" t="s">
        <v>20</v>
      </c>
      <c r="F2323" s="16" t="s">
        <v>217</v>
      </c>
      <c r="G2323" s="20" t="str">
        <f>IFERROR(VLOOKUP(F2323,Sheet2!A:F,2,0),"")</f>
        <v>Dollar Rum</v>
      </c>
      <c r="H2323" s="44">
        <f>IFERROR(VLOOKUP(F2323,Sheet2!A:G,7,0),"")</f>
        <v>65</v>
      </c>
      <c r="I2323" s="56">
        <f t="shared" si="529"/>
        <v>1170</v>
      </c>
      <c r="J2323" s="17">
        <v>484</v>
      </c>
      <c r="K2323" s="21">
        <v>200</v>
      </c>
      <c r="L2323" s="21">
        <v>0</v>
      </c>
      <c r="M2323" s="21">
        <v>0</v>
      </c>
      <c r="N2323" s="19">
        <f t="shared" si="530"/>
        <v>200</v>
      </c>
      <c r="O2323" s="20">
        <f>IFERROR(VLOOKUP(F2323,Sheet2!A:H,8,0),"")</f>
        <v>1</v>
      </c>
      <c r="P2323" s="20">
        <f>IFERROR(VLOOKUP(F2323,Sheet2!$A:$F,4,0),"")</f>
        <v>1161.27</v>
      </c>
      <c r="Q2323" s="20">
        <f>IFERROR(VLOOKUP(F2323,Sheet2!$A:$F,5,0),"")</f>
        <v>1190.1300000000001</v>
      </c>
      <c r="R2323" s="20">
        <f>IFERROR(VLOOKUP(F2323,Sheet2!$A:$F,6,0),"")</f>
        <v>1272.08</v>
      </c>
      <c r="S2323" s="48">
        <f t="shared" si="531"/>
        <v>232254</v>
      </c>
      <c r="T2323" s="48">
        <f t="shared" si="532"/>
        <v>0</v>
      </c>
      <c r="U2323" s="48">
        <f t="shared" si="533"/>
        <v>0</v>
      </c>
      <c r="V2323" s="48">
        <f t="shared" si="534"/>
        <v>232254</v>
      </c>
      <c r="W2323" s="48">
        <f t="shared" si="535"/>
        <v>125190</v>
      </c>
      <c r="X2323" s="48">
        <f t="shared" si="536"/>
        <v>1755</v>
      </c>
      <c r="Y2323" s="48">
        <f t="shared" si="537"/>
        <v>3591.9900000000002</v>
      </c>
      <c r="Z2323" s="48">
        <f t="shared" si="538"/>
        <v>359.19900000000007</v>
      </c>
      <c r="AA2323" s="48">
        <f t="shared" si="539"/>
        <v>3631.50189</v>
      </c>
      <c r="AB2323" s="42">
        <f t="shared" si="540"/>
        <v>366781.69089000003</v>
      </c>
    </row>
    <row r="2324" spans="1:28" x14ac:dyDescent="0.25">
      <c r="A2324" s="41">
        <v>45455</v>
      </c>
      <c r="B2324" s="44" t="str">
        <f t="shared" si="544"/>
        <v>Jun</v>
      </c>
      <c r="C2324" s="16" t="s">
        <v>3</v>
      </c>
      <c r="D2324" s="16"/>
      <c r="E2324" s="16" t="s">
        <v>33</v>
      </c>
      <c r="F2324" s="16" t="s">
        <v>217</v>
      </c>
      <c r="G2324" s="20" t="str">
        <f>IFERROR(VLOOKUP(F2324,Sheet2!A:F,2,0),"")</f>
        <v>Dollar Rum</v>
      </c>
      <c r="H2324" s="44">
        <f>IFERROR(VLOOKUP(F2324,Sheet2!A:G,7,0),"")</f>
        <v>65</v>
      </c>
      <c r="I2324" s="56">
        <f t="shared" si="529"/>
        <v>1755</v>
      </c>
      <c r="J2324" s="17">
        <v>485</v>
      </c>
      <c r="K2324" s="21">
        <v>170</v>
      </c>
      <c r="L2324" s="21">
        <v>130</v>
      </c>
      <c r="M2324" s="21">
        <v>0</v>
      </c>
      <c r="N2324" s="19">
        <f t="shared" si="530"/>
        <v>300</v>
      </c>
      <c r="O2324" s="20">
        <f>IFERROR(VLOOKUP(F2324,Sheet2!A:H,8,0),"")</f>
        <v>1</v>
      </c>
      <c r="P2324" s="20">
        <f>IFERROR(VLOOKUP(F2324,Sheet2!$A:$F,4,0),"")</f>
        <v>1161.27</v>
      </c>
      <c r="Q2324" s="20">
        <f>IFERROR(VLOOKUP(F2324,Sheet2!$A:$F,5,0),"")</f>
        <v>1190.1300000000001</v>
      </c>
      <c r="R2324" s="20">
        <f>IFERROR(VLOOKUP(F2324,Sheet2!$A:$F,6,0),"")</f>
        <v>1272.08</v>
      </c>
      <c r="S2324" s="48">
        <f t="shared" si="531"/>
        <v>197415.9</v>
      </c>
      <c r="T2324" s="48">
        <f t="shared" si="532"/>
        <v>154716.90000000002</v>
      </c>
      <c r="U2324" s="48">
        <f t="shared" si="533"/>
        <v>0</v>
      </c>
      <c r="V2324" s="48">
        <f t="shared" si="534"/>
        <v>352132.80000000005</v>
      </c>
      <c r="W2324" s="48">
        <f t="shared" si="535"/>
        <v>187785</v>
      </c>
      <c r="X2324" s="48">
        <f t="shared" si="536"/>
        <v>2632.5</v>
      </c>
      <c r="Y2324" s="48">
        <f t="shared" si="537"/>
        <v>5425.5030000000006</v>
      </c>
      <c r="Z2324" s="48">
        <f t="shared" si="538"/>
        <v>542.55030000000011</v>
      </c>
      <c r="AA2324" s="48">
        <f t="shared" si="539"/>
        <v>5485.1835330000013</v>
      </c>
      <c r="AB2324" s="42">
        <f t="shared" si="540"/>
        <v>554003.53683300002</v>
      </c>
    </row>
    <row r="2325" spans="1:28" x14ac:dyDescent="0.25">
      <c r="A2325" s="41">
        <v>45455</v>
      </c>
      <c r="B2325" s="44" t="str">
        <f t="shared" si="544"/>
        <v>Jun</v>
      </c>
      <c r="C2325" s="16" t="s">
        <v>3</v>
      </c>
      <c r="D2325" s="16"/>
      <c r="E2325" s="16" t="s">
        <v>36</v>
      </c>
      <c r="F2325" s="16" t="s">
        <v>216</v>
      </c>
      <c r="G2325" s="20" t="str">
        <f>IFERROR(VLOOKUP(F2325,Sheet2!A:F,2,0),"")</f>
        <v>Jugni Saunfi</v>
      </c>
      <c r="H2325" s="44">
        <f>IFERROR(VLOOKUP(F2325,Sheet2!A:G,7,0),"")</f>
        <v>50</v>
      </c>
      <c r="I2325" s="56">
        <f t="shared" si="529"/>
        <v>5400</v>
      </c>
      <c r="J2325" s="17">
        <v>486</v>
      </c>
      <c r="K2325" s="21">
        <v>650</v>
      </c>
      <c r="L2325" s="21">
        <v>400</v>
      </c>
      <c r="M2325" s="21">
        <v>150</v>
      </c>
      <c r="N2325" s="19">
        <f t="shared" si="530"/>
        <v>1200</v>
      </c>
      <c r="O2325" s="20">
        <f>IFERROR(VLOOKUP(F2325,Sheet2!A:H,8,0),"")</f>
        <v>1</v>
      </c>
      <c r="P2325" s="20">
        <f>IFERROR(VLOOKUP(F2325,Sheet2!$A:$F,4,0),"")</f>
        <v>919.43</v>
      </c>
      <c r="Q2325" s="20">
        <f>IFERROR(VLOOKUP(F2325,Sheet2!$A:$F,5,0),"")</f>
        <v>948.3</v>
      </c>
      <c r="R2325" s="20">
        <f>IFERROR(VLOOKUP(F2325,Sheet2!$A:$F,6,0),"")</f>
        <v>1030.25</v>
      </c>
      <c r="S2325" s="48">
        <f t="shared" si="531"/>
        <v>597629.5</v>
      </c>
      <c r="T2325" s="48">
        <f t="shared" si="532"/>
        <v>379320</v>
      </c>
      <c r="U2325" s="48">
        <f t="shared" si="533"/>
        <v>154537.5</v>
      </c>
      <c r="V2325" s="48">
        <f t="shared" si="534"/>
        <v>1131487</v>
      </c>
      <c r="W2325" s="48">
        <f t="shared" si="535"/>
        <v>577800</v>
      </c>
      <c r="X2325" s="48">
        <f t="shared" si="536"/>
        <v>8100</v>
      </c>
      <c r="Y2325" s="48">
        <f t="shared" si="537"/>
        <v>17173.87</v>
      </c>
      <c r="Z2325" s="48">
        <f t="shared" si="538"/>
        <v>1717.3869999999999</v>
      </c>
      <c r="AA2325" s="48">
        <f t="shared" si="539"/>
        <v>17362.782570000003</v>
      </c>
      <c r="AB2325" s="42">
        <f t="shared" si="540"/>
        <v>1753641.0395700003</v>
      </c>
    </row>
    <row r="2326" spans="1:28" x14ac:dyDescent="0.25">
      <c r="A2326" s="41">
        <v>45455</v>
      </c>
      <c r="B2326" s="44" t="str">
        <f t="shared" si="544"/>
        <v>Jun</v>
      </c>
      <c r="C2326" s="16" t="s">
        <v>105</v>
      </c>
      <c r="D2326" s="16"/>
      <c r="E2326" s="16" t="s">
        <v>106</v>
      </c>
      <c r="F2326" s="16" t="s">
        <v>213</v>
      </c>
      <c r="G2326" s="20" t="str">
        <f>IFERROR(VLOOKUP(F2326,Sheet2!A:F,2,0),"")</f>
        <v>Malwa</v>
      </c>
      <c r="H2326" s="44">
        <f>IFERROR(VLOOKUP(F2326,Sheet2!A:G,7,0),"")</f>
        <v>50</v>
      </c>
      <c r="I2326" s="56">
        <f t="shared" si="529"/>
        <v>1575</v>
      </c>
      <c r="J2326" s="17">
        <v>97</v>
      </c>
      <c r="K2326" s="21">
        <v>150</v>
      </c>
      <c r="L2326" s="21">
        <v>150</v>
      </c>
      <c r="M2326" s="21">
        <v>50</v>
      </c>
      <c r="N2326" s="19">
        <f t="shared" si="530"/>
        <v>350</v>
      </c>
      <c r="O2326" s="20">
        <f>IFERROR(VLOOKUP(F2326,Sheet2!A:H,8,0),"")</f>
        <v>1</v>
      </c>
      <c r="P2326" s="20">
        <f>IFERROR(VLOOKUP(F2326,Sheet2!$A:$F,4,0),"")</f>
        <v>919.43</v>
      </c>
      <c r="Q2326" s="20">
        <f>IFERROR(VLOOKUP(F2326,Sheet2!$A:$F,5,0),"")</f>
        <v>948.3</v>
      </c>
      <c r="R2326" s="20">
        <f>IFERROR(VLOOKUP(F2326,Sheet2!$A:$F,6,0),"")</f>
        <v>1030.25</v>
      </c>
      <c r="S2326" s="48">
        <f t="shared" si="531"/>
        <v>137914.5</v>
      </c>
      <c r="T2326" s="48">
        <f t="shared" si="532"/>
        <v>142245</v>
      </c>
      <c r="U2326" s="48">
        <f t="shared" si="533"/>
        <v>51512.5</v>
      </c>
      <c r="V2326" s="48">
        <f t="shared" si="534"/>
        <v>331672</v>
      </c>
      <c r="W2326" s="48">
        <f t="shared" si="535"/>
        <v>168525</v>
      </c>
      <c r="X2326" s="48">
        <f t="shared" si="536"/>
        <v>2362.5</v>
      </c>
      <c r="Y2326" s="48">
        <f t="shared" si="537"/>
        <v>5025.5950000000003</v>
      </c>
      <c r="Z2326" s="48">
        <f t="shared" si="538"/>
        <v>502.55950000000007</v>
      </c>
      <c r="AA2326" s="48">
        <f t="shared" si="539"/>
        <v>5080.8765449999992</v>
      </c>
      <c r="AB2326" s="42">
        <f t="shared" si="540"/>
        <v>513168.53104499995</v>
      </c>
    </row>
    <row r="2327" spans="1:28" x14ac:dyDescent="0.25">
      <c r="A2327" s="41">
        <v>45455</v>
      </c>
      <c r="B2327" s="44" t="str">
        <f t="shared" si="544"/>
        <v>Jun</v>
      </c>
      <c r="C2327" s="16" t="s">
        <v>105</v>
      </c>
      <c r="D2327" s="16"/>
      <c r="E2327" s="16" t="s">
        <v>106</v>
      </c>
      <c r="F2327" s="16" t="s">
        <v>213</v>
      </c>
      <c r="G2327" s="20" t="str">
        <f>IFERROR(VLOOKUP(F2327,Sheet2!A:F,2,0),"")</f>
        <v>Malwa</v>
      </c>
      <c r="H2327" s="44">
        <f>IFERROR(VLOOKUP(F2327,Sheet2!A:G,7,0),"")</f>
        <v>50</v>
      </c>
      <c r="I2327" s="56">
        <f t="shared" si="529"/>
        <v>1575</v>
      </c>
      <c r="J2327" s="17">
        <v>98</v>
      </c>
      <c r="K2327" s="21">
        <v>150</v>
      </c>
      <c r="L2327" s="21">
        <v>150</v>
      </c>
      <c r="M2327" s="21">
        <v>50</v>
      </c>
      <c r="N2327" s="19">
        <f t="shared" si="530"/>
        <v>350</v>
      </c>
      <c r="O2327" s="20">
        <f>IFERROR(VLOOKUP(F2327,Sheet2!A:H,8,0),"")</f>
        <v>1</v>
      </c>
      <c r="P2327" s="20">
        <f>IFERROR(VLOOKUP(F2327,Sheet2!$A:$F,4,0),"")</f>
        <v>919.43</v>
      </c>
      <c r="Q2327" s="20">
        <f>IFERROR(VLOOKUP(F2327,Sheet2!$A:$F,5,0),"")</f>
        <v>948.3</v>
      </c>
      <c r="R2327" s="20">
        <f>IFERROR(VLOOKUP(F2327,Sheet2!$A:$F,6,0),"")</f>
        <v>1030.25</v>
      </c>
      <c r="S2327" s="48">
        <f t="shared" si="531"/>
        <v>137914.5</v>
      </c>
      <c r="T2327" s="48">
        <f t="shared" si="532"/>
        <v>142245</v>
      </c>
      <c r="U2327" s="48">
        <f t="shared" si="533"/>
        <v>51512.5</v>
      </c>
      <c r="V2327" s="48">
        <f t="shared" si="534"/>
        <v>331672</v>
      </c>
      <c r="W2327" s="48">
        <f t="shared" si="535"/>
        <v>168525</v>
      </c>
      <c r="X2327" s="48">
        <f t="shared" si="536"/>
        <v>2362.5</v>
      </c>
      <c r="Y2327" s="48">
        <f t="shared" si="537"/>
        <v>5025.5950000000003</v>
      </c>
      <c r="Z2327" s="48">
        <f t="shared" si="538"/>
        <v>502.55950000000007</v>
      </c>
      <c r="AA2327" s="48">
        <f t="shared" si="539"/>
        <v>5080.8765449999992</v>
      </c>
      <c r="AB2327" s="42">
        <f t="shared" si="540"/>
        <v>513168.53104499995</v>
      </c>
    </row>
    <row r="2328" spans="1:28" x14ac:dyDescent="0.25">
      <c r="A2328" s="41">
        <v>45455</v>
      </c>
      <c r="B2328" s="44" t="str">
        <f t="shared" si="544"/>
        <v>Jun</v>
      </c>
      <c r="C2328" s="16" t="s">
        <v>105</v>
      </c>
      <c r="D2328" s="16"/>
      <c r="E2328" s="16" t="s">
        <v>106</v>
      </c>
      <c r="F2328" s="16" t="s">
        <v>213</v>
      </c>
      <c r="G2328" s="20" t="str">
        <f>IFERROR(VLOOKUP(F2328,Sheet2!A:F,2,0),"")</f>
        <v>Malwa</v>
      </c>
      <c r="H2328" s="44">
        <f>IFERROR(VLOOKUP(F2328,Sheet2!A:G,7,0),"")</f>
        <v>50</v>
      </c>
      <c r="I2328" s="56">
        <f t="shared" si="529"/>
        <v>1575</v>
      </c>
      <c r="J2328" s="17">
        <v>99</v>
      </c>
      <c r="K2328" s="21">
        <v>150</v>
      </c>
      <c r="L2328" s="21">
        <v>150</v>
      </c>
      <c r="M2328" s="21">
        <v>50</v>
      </c>
      <c r="N2328" s="19">
        <f t="shared" si="530"/>
        <v>350</v>
      </c>
      <c r="O2328" s="20">
        <f>IFERROR(VLOOKUP(F2328,Sheet2!A:H,8,0),"")</f>
        <v>1</v>
      </c>
      <c r="P2328" s="20">
        <f>IFERROR(VLOOKUP(F2328,Sheet2!$A:$F,4,0),"")</f>
        <v>919.43</v>
      </c>
      <c r="Q2328" s="20">
        <f>IFERROR(VLOOKUP(F2328,Sheet2!$A:$F,5,0),"")</f>
        <v>948.3</v>
      </c>
      <c r="R2328" s="20">
        <f>IFERROR(VLOOKUP(F2328,Sheet2!$A:$F,6,0),"")</f>
        <v>1030.25</v>
      </c>
      <c r="S2328" s="48">
        <f t="shared" si="531"/>
        <v>137914.5</v>
      </c>
      <c r="T2328" s="48">
        <f t="shared" si="532"/>
        <v>142245</v>
      </c>
      <c r="U2328" s="48">
        <f t="shared" si="533"/>
        <v>51512.5</v>
      </c>
      <c r="V2328" s="48">
        <f t="shared" si="534"/>
        <v>331672</v>
      </c>
      <c r="W2328" s="48">
        <f t="shared" si="535"/>
        <v>168525</v>
      </c>
      <c r="X2328" s="48">
        <f t="shared" si="536"/>
        <v>2362.5</v>
      </c>
      <c r="Y2328" s="48">
        <f t="shared" si="537"/>
        <v>5025.5950000000003</v>
      </c>
      <c r="Z2328" s="48">
        <f t="shared" si="538"/>
        <v>502.55950000000007</v>
      </c>
      <c r="AA2328" s="48">
        <f t="shared" si="539"/>
        <v>5080.8765449999992</v>
      </c>
      <c r="AB2328" s="42">
        <f t="shared" si="540"/>
        <v>513168.53104499995</v>
      </c>
    </row>
    <row r="2329" spans="1:28" x14ac:dyDescent="0.25">
      <c r="A2329" s="41">
        <v>45455</v>
      </c>
      <c r="B2329" s="44" t="str">
        <f t="shared" si="544"/>
        <v>Jun</v>
      </c>
      <c r="C2329" s="16" t="s">
        <v>105</v>
      </c>
      <c r="D2329" s="16"/>
      <c r="E2329" s="16" t="s">
        <v>106</v>
      </c>
      <c r="F2329" s="16" t="s">
        <v>213</v>
      </c>
      <c r="G2329" s="20" t="str">
        <f>IFERROR(VLOOKUP(F2329,Sheet2!A:F,2,0),"")</f>
        <v>Malwa</v>
      </c>
      <c r="H2329" s="44">
        <f>IFERROR(VLOOKUP(F2329,Sheet2!A:G,7,0),"")</f>
        <v>50</v>
      </c>
      <c r="I2329" s="56">
        <f t="shared" si="529"/>
        <v>1575</v>
      </c>
      <c r="J2329" s="17">
        <v>100</v>
      </c>
      <c r="K2329" s="21">
        <v>150</v>
      </c>
      <c r="L2329" s="21">
        <v>150</v>
      </c>
      <c r="M2329" s="21">
        <v>50</v>
      </c>
      <c r="N2329" s="19">
        <f t="shared" si="530"/>
        <v>350</v>
      </c>
      <c r="O2329" s="20">
        <f>IFERROR(VLOOKUP(F2329,Sheet2!A:H,8,0),"")</f>
        <v>1</v>
      </c>
      <c r="P2329" s="20">
        <f>IFERROR(VLOOKUP(F2329,Sheet2!$A:$F,4,0),"")</f>
        <v>919.43</v>
      </c>
      <c r="Q2329" s="20">
        <f>IFERROR(VLOOKUP(F2329,Sheet2!$A:$F,5,0),"")</f>
        <v>948.3</v>
      </c>
      <c r="R2329" s="20">
        <f>IFERROR(VLOOKUP(F2329,Sheet2!$A:$F,6,0),"")</f>
        <v>1030.25</v>
      </c>
      <c r="S2329" s="48">
        <f t="shared" si="531"/>
        <v>137914.5</v>
      </c>
      <c r="T2329" s="48">
        <f t="shared" si="532"/>
        <v>142245</v>
      </c>
      <c r="U2329" s="48">
        <f t="shared" si="533"/>
        <v>51512.5</v>
      </c>
      <c r="V2329" s="48">
        <f t="shared" si="534"/>
        <v>331672</v>
      </c>
      <c r="W2329" s="48">
        <f t="shared" si="535"/>
        <v>168525</v>
      </c>
      <c r="X2329" s="48">
        <f t="shared" si="536"/>
        <v>2362.5</v>
      </c>
      <c r="Y2329" s="48">
        <f t="shared" si="537"/>
        <v>5025.5950000000003</v>
      </c>
      <c r="Z2329" s="48">
        <f t="shared" si="538"/>
        <v>502.55950000000007</v>
      </c>
      <c r="AA2329" s="48">
        <f t="shared" si="539"/>
        <v>5080.8765449999992</v>
      </c>
      <c r="AB2329" s="42">
        <f t="shared" si="540"/>
        <v>513168.53104499995</v>
      </c>
    </row>
    <row r="2330" spans="1:28" x14ac:dyDescent="0.25">
      <c r="A2330" s="41">
        <v>45455</v>
      </c>
      <c r="B2330" s="44" t="str">
        <f t="shared" ref="B2330:B2333" si="545">TEXT(A2330,"MMM")</f>
        <v>Jun</v>
      </c>
      <c r="C2330" s="16" t="s">
        <v>44</v>
      </c>
      <c r="D2330" s="16"/>
      <c r="E2330" s="16" t="s">
        <v>79</v>
      </c>
      <c r="F2330" s="16" t="s">
        <v>216</v>
      </c>
      <c r="G2330" s="20" t="str">
        <f>IFERROR(VLOOKUP(F2330,Sheet2!A:F,2,0),"")</f>
        <v>Jugni Saunfi</v>
      </c>
      <c r="H2330" s="44">
        <f>IFERROR(VLOOKUP(F2330,Sheet2!A:G,7,0),"")</f>
        <v>50</v>
      </c>
      <c r="I2330" s="56">
        <f t="shared" si="529"/>
        <v>900</v>
      </c>
      <c r="J2330" s="17">
        <v>365</v>
      </c>
      <c r="K2330" s="21">
        <v>0</v>
      </c>
      <c r="L2330" s="21">
        <v>0</v>
      </c>
      <c r="M2330" s="21">
        <v>200</v>
      </c>
      <c r="N2330" s="19">
        <f t="shared" si="530"/>
        <v>200</v>
      </c>
      <c r="O2330" s="20">
        <f>IFERROR(VLOOKUP(F2330,Sheet2!A:H,8,0),"")</f>
        <v>1</v>
      </c>
      <c r="P2330" s="20">
        <f>IFERROR(VLOOKUP(F2330,Sheet2!$A:$F,4,0),"")</f>
        <v>919.43</v>
      </c>
      <c r="Q2330" s="20">
        <f>IFERROR(VLOOKUP(F2330,Sheet2!$A:$F,5,0),"")</f>
        <v>948.3</v>
      </c>
      <c r="R2330" s="20">
        <f>IFERROR(VLOOKUP(F2330,Sheet2!$A:$F,6,0),"")</f>
        <v>1030.25</v>
      </c>
      <c r="S2330" s="48">
        <f t="shared" si="531"/>
        <v>0</v>
      </c>
      <c r="T2330" s="48">
        <f t="shared" si="532"/>
        <v>0</v>
      </c>
      <c r="U2330" s="48">
        <f t="shared" si="533"/>
        <v>206050</v>
      </c>
      <c r="V2330" s="48">
        <f t="shared" si="534"/>
        <v>206050</v>
      </c>
      <c r="W2330" s="48">
        <f t="shared" si="535"/>
        <v>96300</v>
      </c>
      <c r="X2330" s="48">
        <f t="shared" si="536"/>
        <v>1350</v>
      </c>
      <c r="Y2330" s="48">
        <f t="shared" si="537"/>
        <v>3037</v>
      </c>
      <c r="Z2330" s="48">
        <f t="shared" si="538"/>
        <v>303.7</v>
      </c>
      <c r="AA2330" s="48">
        <f t="shared" si="539"/>
        <v>3070.4070000000002</v>
      </c>
      <c r="AB2330" s="42">
        <f t="shared" si="540"/>
        <v>310111.10700000002</v>
      </c>
    </row>
    <row r="2331" spans="1:28" x14ac:dyDescent="0.25">
      <c r="A2331" s="41">
        <v>45455</v>
      </c>
      <c r="B2331" s="44" t="str">
        <f t="shared" si="545"/>
        <v>Jun</v>
      </c>
      <c r="C2331" s="16" t="s">
        <v>44</v>
      </c>
      <c r="D2331" s="16"/>
      <c r="E2331" s="16" t="s">
        <v>79</v>
      </c>
      <c r="F2331" s="16" t="s">
        <v>216</v>
      </c>
      <c r="G2331" s="20" t="str">
        <f>IFERROR(VLOOKUP(F2331,Sheet2!A:F,2,0),"")</f>
        <v>Jugni Saunfi</v>
      </c>
      <c r="H2331" s="44">
        <f>IFERROR(VLOOKUP(F2331,Sheet2!A:G,7,0),"")</f>
        <v>50</v>
      </c>
      <c r="I2331" s="56">
        <f t="shared" si="529"/>
        <v>2250</v>
      </c>
      <c r="J2331" s="17">
        <v>366</v>
      </c>
      <c r="K2331" s="21">
        <v>0</v>
      </c>
      <c r="L2331" s="21">
        <v>500</v>
      </c>
      <c r="M2331" s="21">
        <v>0</v>
      </c>
      <c r="N2331" s="19">
        <f t="shared" si="530"/>
        <v>500</v>
      </c>
      <c r="O2331" s="20">
        <f>IFERROR(VLOOKUP(F2331,Sheet2!A:H,8,0),"")</f>
        <v>1</v>
      </c>
      <c r="P2331" s="20">
        <f>IFERROR(VLOOKUP(F2331,Sheet2!$A:$F,4,0),"")</f>
        <v>919.43</v>
      </c>
      <c r="Q2331" s="20">
        <f>IFERROR(VLOOKUP(F2331,Sheet2!$A:$F,5,0),"")</f>
        <v>948.3</v>
      </c>
      <c r="R2331" s="20">
        <f>IFERROR(VLOOKUP(F2331,Sheet2!$A:$F,6,0),"")</f>
        <v>1030.25</v>
      </c>
      <c r="S2331" s="48">
        <f t="shared" si="531"/>
        <v>0</v>
      </c>
      <c r="T2331" s="48">
        <f t="shared" si="532"/>
        <v>474150</v>
      </c>
      <c r="U2331" s="48">
        <f t="shared" si="533"/>
        <v>0</v>
      </c>
      <c r="V2331" s="48">
        <f t="shared" si="534"/>
        <v>474150</v>
      </c>
      <c r="W2331" s="48">
        <f t="shared" si="535"/>
        <v>240750</v>
      </c>
      <c r="X2331" s="48">
        <f t="shared" si="536"/>
        <v>3375</v>
      </c>
      <c r="Y2331" s="48">
        <f t="shared" si="537"/>
        <v>7182.75</v>
      </c>
      <c r="Z2331" s="48">
        <f t="shared" si="538"/>
        <v>718.27500000000009</v>
      </c>
      <c r="AA2331" s="48">
        <f t="shared" si="539"/>
        <v>7261.7602500000003</v>
      </c>
      <c r="AB2331" s="42">
        <f t="shared" si="540"/>
        <v>733437.78525000007</v>
      </c>
    </row>
    <row r="2332" spans="1:28" x14ac:dyDescent="0.25">
      <c r="A2332" s="41">
        <v>45455</v>
      </c>
      <c r="B2332" s="44" t="str">
        <f t="shared" si="545"/>
        <v>Jun</v>
      </c>
      <c r="C2332" s="16" t="s">
        <v>44</v>
      </c>
      <c r="D2332" s="16"/>
      <c r="E2332" s="16" t="s">
        <v>79</v>
      </c>
      <c r="F2332" s="16" t="s">
        <v>216</v>
      </c>
      <c r="G2332" s="20" t="str">
        <f>IFERROR(VLOOKUP(F2332,Sheet2!A:F,2,0),"")</f>
        <v>Jugni Saunfi</v>
      </c>
      <c r="H2332" s="44">
        <f>IFERROR(VLOOKUP(F2332,Sheet2!A:G,7,0),"")</f>
        <v>50</v>
      </c>
      <c r="I2332" s="56">
        <f t="shared" si="529"/>
        <v>1575</v>
      </c>
      <c r="J2332" s="17">
        <v>367</v>
      </c>
      <c r="K2332" s="21">
        <v>350</v>
      </c>
      <c r="L2332" s="21">
        <v>0</v>
      </c>
      <c r="M2332" s="21">
        <v>0</v>
      </c>
      <c r="N2332" s="19">
        <f t="shared" si="530"/>
        <v>350</v>
      </c>
      <c r="O2332" s="20">
        <f>IFERROR(VLOOKUP(F2332,Sheet2!A:H,8,0),"")</f>
        <v>1</v>
      </c>
      <c r="P2332" s="20">
        <f>IFERROR(VLOOKUP(F2332,Sheet2!$A:$F,4,0),"")</f>
        <v>919.43</v>
      </c>
      <c r="Q2332" s="20">
        <f>IFERROR(VLOOKUP(F2332,Sheet2!$A:$F,5,0),"")</f>
        <v>948.3</v>
      </c>
      <c r="R2332" s="20">
        <f>IFERROR(VLOOKUP(F2332,Sheet2!$A:$F,6,0),"")</f>
        <v>1030.25</v>
      </c>
      <c r="S2332" s="48">
        <f t="shared" si="531"/>
        <v>321800.5</v>
      </c>
      <c r="T2332" s="48">
        <f t="shared" si="532"/>
        <v>0</v>
      </c>
      <c r="U2332" s="48">
        <f t="shared" si="533"/>
        <v>0</v>
      </c>
      <c r="V2332" s="48">
        <f t="shared" si="534"/>
        <v>321800.5</v>
      </c>
      <c r="W2332" s="48">
        <f t="shared" si="535"/>
        <v>168525</v>
      </c>
      <c r="X2332" s="48">
        <f t="shared" si="536"/>
        <v>2362.5</v>
      </c>
      <c r="Y2332" s="48">
        <f t="shared" si="537"/>
        <v>4926.88</v>
      </c>
      <c r="Z2332" s="48">
        <f t="shared" si="538"/>
        <v>492.68800000000005</v>
      </c>
      <c r="AA2332" s="48">
        <f t="shared" si="539"/>
        <v>4981.0756800000008</v>
      </c>
      <c r="AB2332" s="42">
        <f t="shared" si="540"/>
        <v>503088.64368000004</v>
      </c>
    </row>
    <row r="2333" spans="1:28" x14ac:dyDescent="0.25">
      <c r="A2333" s="41">
        <v>45455</v>
      </c>
      <c r="B2333" s="44" t="str">
        <f t="shared" si="545"/>
        <v>Jun</v>
      </c>
      <c r="C2333" s="16" t="s">
        <v>44</v>
      </c>
      <c r="D2333" s="16"/>
      <c r="E2333" s="16" t="s">
        <v>79</v>
      </c>
      <c r="F2333" s="16" t="s">
        <v>216</v>
      </c>
      <c r="G2333" s="20" t="str">
        <f>IFERROR(VLOOKUP(F2333,Sheet2!A:F,2,0),"")</f>
        <v>Jugni Saunfi</v>
      </c>
      <c r="H2333" s="44">
        <f>IFERROR(VLOOKUP(F2333,Sheet2!A:G,7,0),"")</f>
        <v>50</v>
      </c>
      <c r="I2333" s="56">
        <f t="shared" si="529"/>
        <v>1575</v>
      </c>
      <c r="J2333" s="17">
        <v>368</v>
      </c>
      <c r="K2333" s="21">
        <v>350</v>
      </c>
      <c r="L2333" s="21">
        <v>0</v>
      </c>
      <c r="M2333" s="21">
        <v>0</v>
      </c>
      <c r="N2333" s="19">
        <f t="shared" si="530"/>
        <v>350</v>
      </c>
      <c r="O2333" s="20">
        <f>IFERROR(VLOOKUP(F2333,Sheet2!A:H,8,0),"")</f>
        <v>1</v>
      </c>
      <c r="P2333" s="20">
        <f>IFERROR(VLOOKUP(F2333,Sheet2!$A:$F,4,0),"")</f>
        <v>919.43</v>
      </c>
      <c r="Q2333" s="20">
        <f>IFERROR(VLOOKUP(F2333,Sheet2!$A:$F,5,0),"")</f>
        <v>948.3</v>
      </c>
      <c r="R2333" s="20">
        <f>IFERROR(VLOOKUP(F2333,Sheet2!$A:$F,6,0),"")</f>
        <v>1030.25</v>
      </c>
      <c r="S2333" s="48">
        <f t="shared" si="531"/>
        <v>321800.5</v>
      </c>
      <c r="T2333" s="48">
        <f t="shared" si="532"/>
        <v>0</v>
      </c>
      <c r="U2333" s="48">
        <f t="shared" si="533"/>
        <v>0</v>
      </c>
      <c r="V2333" s="48">
        <f t="shared" si="534"/>
        <v>321800.5</v>
      </c>
      <c r="W2333" s="48">
        <f t="shared" si="535"/>
        <v>168525</v>
      </c>
      <c r="X2333" s="48">
        <f t="shared" si="536"/>
        <v>2362.5</v>
      </c>
      <c r="Y2333" s="48">
        <f t="shared" si="537"/>
        <v>4926.88</v>
      </c>
      <c r="Z2333" s="48">
        <f t="shared" si="538"/>
        <v>492.68800000000005</v>
      </c>
      <c r="AA2333" s="48">
        <f t="shared" si="539"/>
        <v>4981.0756800000008</v>
      </c>
      <c r="AB2333" s="42">
        <f t="shared" si="540"/>
        <v>503088.64368000004</v>
      </c>
    </row>
    <row r="2334" spans="1:28" x14ac:dyDescent="0.25">
      <c r="A2334" s="41">
        <v>45455</v>
      </c>
      <c r="B2334" s="44" t="str">
        <f t="shared" ref="B2334:B2349" si="546">TEXT(A2334,"MMM")</f>
        <v>Jun</v>
      </c>
      <c r="C2334" s="16" t="s">
        <v>44</v>
      </c>
      <c r="D2334" s="16"/>
      <c r="E2334" s="16" t="s">
        <v>177</v>
      </c>
      <c r="F2334" s="16" t="s">
        <v>223</v>
      </c>
      <c r="G2334" s="20" t="str">
        <f>IFERROR(VLOOKUP(F2334,Sheet2!A:F,2,0),"")</f>
        <v>Jalwa Mota Santra</v>
      </c>
      <c r="H2334" s="44">
        <f>IFERROR(VLOOKUP(F2334,Sheet2!A:G,7,0),"")</f>
        <v>50</v>
      </c>
      <c r="I2334" s="56">
        <f t="shared" si="529"/>
        <v>900</v>
      </c>
      <c r="J2334" s="17">
        <v>369</v>
      </c>
      <c r="K2334" s="21">
        <v>100</v>
      </c>
      <c r="L2334" s="21">
        <v>100</v>
      </c>
      <c r="M2334" s="21">
        <v>0</v>
      </c>
      <c r="N2334" s="19">
        <f t="shared" si="530"/>
        <v>200</v>
      </c>
      <c r="O2334" s="20">
        <f>IFERROR(VLOOKUP(F2334,Sheet2!A:H,8,0),"")</f>
        <v>1</v>
      </c>
      <c r="P2334" s="20">
        <f>IFERROR(VLOOKUP(F2334,Sheet2!$A:$F,4,0),"")</f>
        <v>919.43</v>
      </c>
      <c r="Q2334" s="20">
        <f>IFERROR(VLOOKUP(F2334,Sheet2!$A:$F,5,0),"")</f>
        <v>948.3</v>
      </c>
      <c r="R2334" s="20">
        <f>IFERROR(VLOOKUP(F2334,Sheet2!$A:$F,6,0),"")</f>
        <v>1030.25</v>
      </c>
      <c r="S2334" s="48">
        <f t="shared" si="531"/>
        <v>91943</v>
      </c>
      <c r="T2334" s="48">
        <f t="shared" si="532"/>
        <v>94830</v>
      </c>
      <c r="U2334" s="48">
        <f t="shared" si="533"/>
        <v>0</v>
      </c>
      <c r="V2334" s="48">
        <f t="shared" si="534"/>
        <v>186773</v>
      </c>
      <c r="W2334" s="48">
        <f t="shared" si="535"/>
        <v>96300</v>
      </c>
      <c r="X2334" s="48">
        <f t="shared" si="536"/>
        <v>1350</v>
      </c>
      <c r="Y2334" s="48">
        <f t="shared" si="537"/>
        <v>2844.23</v>
      </c>
      <c r="Z2334" s="48">
        <f t="shared" si="538"/>
        <v>284.423</v>
      </c>
      <c r="AA2334" s="48">
        <f t="shared" si="539"/>
        <v>2875.5165299999999</v>
      </c>
      <c r="AB2334" s="42">
        <f t="shared" si="540"/>
        <v>290427.16953000001</v>
      </c>
    </row>
    <row r="2335" spans="1:28" x14ac:dyDescent="0.25">
      <c r="A2335" s="41">
        <v>45455</v>
      </c>
      <c r="B2335" s="44" t="str">
        <f t="shared" si="546"/>
        <v>Jun</v>
      </c>
      <c r="C2335" s="16" t="s">
        <v>44</v>
      </c>
      <c r="D2335" s="16"/>
      <c r="E2335" s="16" t="s">
        <v>177</v>
      </c>
      <c r="F2335" s="16" t="s">
        <v>216</v>
      </c>
      <c r="G2335" s="20" t="str">
        <f>IFERROR(VLOOKUP(F2335,Sheet2!A:F,2,0),"")</f>
        <v>Jugni Saunfi</v>
      </c>
      <c r="H2335" s="44">
        <f>IFERROR(VLOOKUP(F2335,Sheet2!A:G,7,0),"")</f>
        <v>50</v>
      </c>
      <c r="I2335" s="56">
        <f t="shared" si="529"/>
        <v>450</v>
      </c>
      <c r="J2335" s="17">
        <v>369</v>
      </c>
      <c r="K2335" s="21">
        <v>0</v>
      </c>
      <c r="L2335" s="21">
        <v>100</v>
      </c>
      <c r="M2335" s="21">
        <v>0</v>
      </c>
      <c r="N2335" s="19">
        <f t="shared" si="530"/>
        <v>100</v>
      </c>
      <c r="O2335" s="20">
        <f>IFERROR(VLOOKUP(F2335,Sheet2!A:H,8,0),"")</f>
        <v>1</v>
      </c>
      <c r="P2335" s="20">
        <f>IFERROR(VLOOKUP(F2335,Sheet2!$A:$F,4,0),"")</f>
        <v>919.43</v>
      </c>
      <c r="Q2335" s="20">
        <f>IFERROR(VLOOKUP(F2335,Sheet2!$A:$F,5,0),"")</f>
        <v>948.3</v>
      </c>
      <c r="R2335" s="20">
        <f>IFERROR(VLOOKUP(F2335,Sheet2!$A:$F,6,0),"")</f>
        <v>1030.25</v>
      </c>
      <c r="S2335" s="48">
        <f t="shared" si="531"/>
        <v>0</v>
      </c>
      <c r="T2335" s="48">
        <f t="shared" si="532"/>
        <v>94830</v>
      </c>
      <c r="U2335" s="48">
        <f t="shared" si="533"/>
        <v>0</v>
      </c>
      <c r="V2335" s="48">
        <f t="shared" si="534"/>
        <v>94830</v>
      </c>
      <c r="W2335" s="48">
        <f t="shared" si="535"/>
        <v>48150</v>
      </c>
      <c r="X2335" s="48">
        <f t="shared" si="536"/>
        <v>675</v>
      </c>
      <c r="Y2335" s="48">
        <f t="shared" si="537"/>
        <v>1436.55</v>
      </c>
      <c r="Z2335" s="48">
        <f t="shared" si="538"/>
        <v>143.655</v>
      </c>
      <c r="AA2335" s="48">
        <f t="shared" si="539"/>
        <v>1452.35205</v>
      </c>
      <c r="AB2335" s="42">
        <f t="shared" si="540"/>
        <v>146687.55704999997</v>
      </c>
    </row>
    <row r="2336" spans="1:28" x14ac:dyDescent="0.25">
      <c r="A2336" s="41">
        <v>45455</v>
      </c>
      <c r="B2336" s="44" t="str">
        <f t="shared" si="546"/>
        <v>Jun</v>
      </c>
      <c r="C2336" s="16" t="s">
        <v>44</v>
      </c>
      <c r="D2336" s="16"/>
      <c r="E2336" s="16" t="s">
        <v>177</v>
      </c>
      <c r="F2336" s="16" t="s">
        <v>221</v>
      </c>
      <c r="G2336" s="20" t="str">
        <f>IFERROR(VLOOKUP(F2336,Sheet2!A:F,2,0),"")</f>
        <v>Jugni Apple Vodka</v>
      </c>
      <c r="H2336" s="44">
        <f>IFERROR(VLOOKUP(F2336,Sheet2!A:G,7,0),"")</f>
        <v>50</v>
      </c>
      <c r="I2336" s="56">
        <f t="shared" si="529"/>
        <v>1350</v>
      </c>
      <c r="J2336" s="17">
        <v>370</v>
      </c>
      <c r="K2336" s="21">
        <v>150</v>
      </c>
      <c r="L2336" s="21">
        <v>150</v>
      </c>
      <c r="M2336" s="21">
        <v>0</v>
      </c>
      <c r="N2336" s="19">
        <f t="shared" si="530"/>
        <v>300</v>
      </c>
      <c r="O2336" s="20">
        <f>IFERROR(VLOOKUP(F2336,Sheet2!A:H,8,0),"")</f>
        <v>1</v>
      </c>
      <c r="P2336" s="20">
        <f>IFERROR(VLOOKUP(F2336,Sheet2!$A:$F,4,0),"")</f>
        <v>919.43</v>
      </c>
      <c r="Q2336" s="20">
        <f>IFERROR(VLOOKUP(F2336,Sheet2!$A:$F,5,0),"")</f>
        <v>948.3</v>
      </c>
      <c r="R2336" s="20">
        <f>IFERROR(VLOOKUP(F2336,Sheet2!$A:$F,6,0),"")</f>
        <v>1030.25</v>
      </c>
      <c r="S2336" s="48">
        <f t="shared" si="531"/>
        <v>137914.5</v>
      </c>
      <c r="T2336" s="48">
        <f t="shared" si="532"/>
        <v>142245</v>
      </c>
      <c r="U2336" s="48">
        <f t="shared" si="533"/>
        <v>0</v>
      </c>
      <c r="V2336" s="48">
        <f t="shared" si="534"/>
        <v>280159.5</v>
      </c>
      <c r="W2336" s="48">
        <f t="shared" si="535"/>
        <v>144450</v>
      </c>
      <c r="X2336" s="48">
        <f t="shared" si="536"/>
        <v>2025</v>
      </c>
      <c r="Y2336" s="48">
        <f t="shared" si="537"/>
        <v>4266.3450000000003</v>
      </c>
      <c r="Z2336" s="48">
        <f t="shared" si="538"/>
        <v>426.63450000000006</v>
      </c>
      <c r="AA2336" s="48">
        <f t="shared" si="539"/>
        <v>4313.2747949999994</v>
      </c>
      <c r="AB2336" s="42">
        <f t="shared" si="540"/>
        <v>435640.75429499993</v>
      </c>
    </row>
    <row r="2337" spans="1:28" x14ac:dyDescent="0.25">
      <c r="A2337" s="41">
        <v>45455</v>
      </c>
      <c r="B2337" s="44" t="str">
        <f t="shared" si="546"/>
        <v>Jun</v>
      </c>
      <c r="C2337" s="16" t="s">
        <v>44</v>
      </c>
      <c r="D2337" s="16"/>
      <c r="E2337" s="16" t="s">
        <v>177</v>
      </c>
      <c r="F2337" s="16" t="s">
        <v>216</v>
      </c>
      <c r="G2337" s="20" t="str">
        <f>IFERROR(VLOOKUP(F2337,Sheet2!A:F,2,0),"")</f>
        <v>Jugni Saunfi</v>
      </c>
      <c r="H2337" s="44">
        <f>IFERROR(VLOOKUP(F2337,Sheet2!A:G,7,0),"")</f>
        <v>50</v>
      </c>
      <c r="I2337" s="56">
        <f t="shared" si="529"/>
        <v>450</v>
      </c>
      <c r="J2337" s="17">
        <v>371</v>
      </c>
      <c r="K2337" s="21">
        <v>0</v>
      </c>
      <c r="L2337" s="21">
        <v>0</v>
      </c>
      <c r="M2337" s="21">
        <v>100</v>
      </c>
      <c r="N2337" s="19">
        <f t="shared" si="530"/>
        <v>100</v>
      </c>
      <c r="O2337" s="20">
        <f>IFERROR(VLOOKUP(F2337,Sheet2!A:H,8,0),"")</f>
        <v>1</v>
      </c>
      <c r="P2337" s="20">
        <f>IFERROR(VLOOKUP(F2337,Sheet2!$A:$F,4,0),"")</f>
        <v>919.43</v>
      </c>
      <c r="Q2337" s="20">
        <f>IFERROR(VLOOKUP(F2337,Sheet2!$A:$F,5,0),"")</f>
        <v>948.3</v>
      </c>
      <c r="R2337" s="20">
        <f>IFERROR(VLOOKUP(F2337,Sheet2!$A:$F,6,0),"")</f>
        <v>1030.25</v>
      </c>
      <c r="S2337" s="48">
        <f t="shared" si="531"/>
        <v>0</v>
      </c>
      <c r="T2337" s="48">
        <f t="shared" si="532"/>
        <v>0</v>
      </c>
      <c r="U2337" s="48">
        <f t="shared" si="533"/>
        <v>103025</v>
      </c>
      <c r="V2337" s="48">
        <f t="shared" si="534"/>
        <v>103025</v>
      </c>
      <c r="W2337" s="48">
        <f t="shared" si="535"/>
        <v>48150</v>
      </c>
      <c r="X2337" s="48">
        <f t="shared" si="536"/>
        <v>675</v>
      </c>
      <c r="Y2337" s="48">
        <f t="shared" si="537"/>
        <v>1518.5</v>
      </c>
      <c r="Z2337" s="48">
        <f t="shared" si="538"/>
        <v>151.85</v>
      </c>
      <c r="AA2337" s="48">
        <f t="shared" si="539"/>
        <v>1535.2035000000001</v>
      </c>
      <c r="AB2337" s="42">
        <f t="shared" si="540"/>
        <v>155055.55350000001</v>
      </c>
    </row>
    <row r="2338" spans="1:28" x14ac:dyDescent="0.25">
      <c r="A2338" s="41">
        <v>45455</v>
      </c>
      <c r="B2338" s="44" t="str">
        <f t="shared" si="546"/>
        <v>Jun</v>
      </c>
      <c r="C2338" s="16" t="s">
        <v>59</v>
      </c>
      <c r="D2338" s="16"/>
      <c r="E2338" s="16" t="s">
        <v>30</v>
      </c>
      <c r="F2338" s="16" t="s">
        <v>213</v>
      </c>
      <c r="G2338" s="20" t="str">
        <f>IFERROR(VLOOKUP(F2338,Sheet2!A:F,2,0),"")</f>
        <v>Malwa</v>
      </c>
      <c r="H2338" s="44">
        <f>IFERROR(VLOOKUP(F2338,Sheet2!A:G,7,0),"")</f>
        <v>50</v>
      </c>
      <c r="I2338" s="56">
        <f t="shared" si="529"/>
        <v>1350</v>
      </c>
      <c r="J2338" s="17">
        <v>307</v>
      </c>
      <c r="K2338" s="21">
        <v>300</v>
      </c>
      <c r="L2338" s="21">
        <v>0</v>
      </c>
      <c r="M2338" s="21">
        <v>0</v>
      </c>
      <c r="N2338" s="19">
        <f t="shared" si="530"/>
        <v>300</v>
      </c>
      <c r="O2338" s="20">
        <f>IFERROR(VLOOKUP(F2338,Sheet2!A:H,8,0),"")</f>
        <v>1</v>
      </c>
      <c r="P2338" s="20">
        <f>IFERROR(VLOOKUP(F2338,Sheet2!$A:$F,4,0),"")</f>
        <v>919.43</v>
      </c>
      <c r="Q2338" s="20">
        <f>IFERROR(VLOOKUP(F2338,Sheet2!$A:$F,5,0),"")</f>
        <v>948.3</v>
      </c>
      <c r="R2338" s="20">
        <f>IFERROR(VLOOKUP(F2338,Sheet2!$A:$F,6,0),"")</f>
        <v>1030.25</v>
      </c>
      <c r="S2338" s="48">
        <f t="shared" si="531"/>
        <v>275829</v>
      </c>
      <c r="T2338" s="48">
        <f t="shared" si="532"/>
        <v>0</v>
      </c>
      <c r="U2338" s="48">
        <f t="shared" si="533"/>
        <v>0</v>
      </c>
      <c r="V2338" s="48">
        <f t="shared" si="534"/>
        <v>275829</v>
      </c>
      <c r="W2338" s="48">
        <f t="shared" si="535"/>
        <v>144450</v>
      </c>
      <c r="X2338" s="48">
        <f t="shared" si="536"/>
        <v>2025</v>
      </c>
      <c r="Y2338" s="48">
        <f t="shared" si="537"/>
        <v>4223.04</v>
      </c>
      <c r="Z2338" s="48">
        <f t="shared" si="538"/>
        <v>422.30400000000003</v>
      </c>
      <c r="AA2338" s="48">
        <f t="shared" si="539"/>
        <v>4269.4934400000002</v>
      </c>
      <c r="AB2338" s="42">
        <f t="shared" si="540"/>
        <v>431218.83743999997</v>
      </c>
    </row>
    <row r="2339" spans="1:28" x14ac:dyDescent="0.25">
      <c r="A2339" s="41">
        <v>45455</v>
      </c>
      <c r="B2339" s="44" t="str">
        <f t="shared" si="546"/>
        <v>Jun</v>
      </c>
      <c r="C2339" s="16" t="s">
        <v>59</v>
      </c>
      <c r="D2339" s="16"/>
      <c r="E2339" s="16" t="s">
        <v>30</v>
      </c>
      <c r="F2339" s="16" t="s">
        <v>213</v>
      </c>
      <c r="G2339" s="20" t="str">
        <f>IFERROR(VLOOKUP(F2339,Sheet2!A:F,2,0),"")</f>
        <v>Malwa</v>
      </c>
      <c r="H2339" s="44">
        <f>IFERROR(VLOOKUP(F2339,Sheet2!A:G,7,0),"")</f>
        <v>50</v>
      </c>
      <c r="I2339" s="56">
        <f t="shared" si="529"/>
        <v>1350</v>
      </c>
      <c r="J2339" s="17">
        <v>308</v>
      </c>
      <c r="K2339" s="21">
        <v>300</v>
      </c>
      <c r="L2339" s="21">
        <v>0</v>
      </c>
      <c r="M2339" s="21">
        <v>0</v>
      </c>
      <c r="N2339" s="19">
        <f t="shared" si="530"/>
        <v>300</v>
      </c>
      <c r="O2339" s="20">
        <f>IFERROR(VLOOKUP(F2339,Sheet2!A:H,8,0),"")</f>
        <v>1</v>
      </c>
      <c r="P2339" s="20">
        <f>IFERROR(VLOOKUP(F2339,Sheet2!$A:$F,4,0),"")</f>
        <v>919.43</v>
      </c>
      <c r="Q2339" s="20">
        <f>IFERROR(VLOOKUP(F2339,Sheet2!$A:$F,5,0),"")</f>
        <v>948.3</v>
      </c>
      <c r="R2339" s="20">
        <f>IFERROR(VLOOKUP(F2339,Sheet2!$A:$F,6,0),"")</f>
        <v>1030.25</v>
      </c>
      <c r="S2339" s="48">
        <f t="shared" si="531"/>
        <v>275829</v>
      </c>
      <c r="T2339" s="48">
        <f t="shared" si="532"/>
        <v>0</v>
      </c>
      <c r="U2339" s="48">
        <f t="shared" si="533"/>
        <v>0</v>
      </c>
      <c r="V2339" s="48">
        <f t="shared" si="534"/>
        <v>275829</v>
      </c>
      <c r="W2339" s="48">
        <f t="shared" si="535"/>
        <v>144450</v>
      </c>
      <c r="X2339" s="48">
        <f t="shared" si="536"/>
        <v>2025</v>
      </c>
      <c r="Y2339" s="48">
        <f t="shared" si="537"/>
        <v>4223.04</v>
      </c>
      <c r="Z2339" s="48">
        <f t="shared" si="538"/>
        <v>422.30400000000003</v>
      </c>
      <c r="AA2339" s="48">
        <f t="shared" si="539"/>
        <v>4269.4934400000002</v>
      </c>
      <c r="AB2339" s="42">
        <f t="shared" si="540"/>
        <v>431218.83743999997</v>
      </c>
    </row>
    <row r="2340" spans="1:28" x14ac:dyDescent="0.25">
      <c r="A2340" s="41">
        <v>45455</v>
      </c>
      <c r="B2340" s="44" t="str">
        <f t="shared" si="546"/>
        <v>Jun</v>
      </c>
      <c r="C2340" s="16" t="s">
        <v>59</v>
      </c>
      <c r="D2340" s="16"/>
      <c r="E2340" s="16" t="s">
        <v>30</v>
      </c>
      <c r="F2340" s="16" t="s">
        <v>213</v>
      </c>
      <c r="G2340" s="20" t="str">
        <f>IFERROR(VLOOKUP(F2340,Sheet2!A:F,2,0),"")</f>
        <v>Malwa</v>
      </c>
      <c r="H2340" s="44">
        <f>IFERROR(VLOOKUP(F2340,Sheet2!A:G,7,0),"")</f>
        <v>50</v>
      </c>
      <c r="I2340" s="56">
        <f t="shared" si="529"/>
        <v>1350</v>
      </c>
      <c r="J2340" s="17">
        <v>309</v>
      </c>
      <c r="K2340" s="21">
        <v>0</v>
      </c>
      <c r="L2340" s="21">
        <v>300</v>
      </c>
      <c r="M2340" s="21">
        <v>0</v>
      </c>
      <c r="N2340" s="19">
        <f t="shared" si="530"/>
        <v>300</v>
      </c>
      <c r="O2340" s="20">
        <f>IFERROR(VLOOKUP(F2340,Sheet2!A:H,8,0),"")</f>
        <v>1</v>
      </c>
      <c r="P2340" s="20">
        <f>IFERROR(VLOOKUP(F2340,Sheet2!$A:$F,4,0),"")</f>
        <v>919.43</v>
      </c>
      <c r="Q2340" s="20">
        <f>IFERROR(VLOOKUP(F2340,Sheet2!$A:$F,5,0),"")</f>
        <v>948.3</v>
      </c>
      <c r="R2340" s="20">
        <f>IFERROR(VLOOKUP(F2340,Sheet2!$A:$F,6,0),"")</f>
        <v>1030.25</v>
      </c>
      <c r="S2340" s="48">
        <f t="shared" si="531"/>
        <v>0</v>
      </c>
      <c r="T2340" s="48">
        <f t="shared" si="532"/>
        <v>284490</v>
      </c>
      <c r="U2340" s="48">
        <f t="shared" si="533"/>
        <v>0</v>
      </c>
      <c r="V2340" s="48">
        <f t="shared" si="534"/>
        <v>284490</v>
      </c>
      <c r="W2340" s="48">
        <f t="shared" si="535"/>
        <v>144450</v>
      </c>
      <c r="X2340" s="48">
        <f t="shared" si="536"/>
        <v>2025</v>
      </c>
      <c r="Y2340" s="48">
        <f t="shared" si="537"/>
        <v>4309.6499999999996</v>
      </c>
      <c r="Z2340" s="48">
        <f t="shared" si="538"/>
        <v>430.96499999999997</v>
      </c>
      <c r="AA2340" s="48">
        <f t="shared" si="539"/>
        <v>4357.0561500000003</v>
      </c>
      <c r="AB2340" s="42">
        <f t="shared" si="540"/>
        <v>440062.67115000007</v>
      </c>
    </row>
    <row r="2341" spans="1:28" x14ac:dyDescent="0.25">
      <c r="A2341" s="41">
        <v>45455</v>
      </c>
      <c r="B2341" s="44" t="str">
        <f t="shared" si="546"/>
        <v>Jun</v>
      </c>
      <c r="C2341" s="16" t="s">
        <v>59</v>
      </c>
      <c r="D2341" s="16"/>
      <c r="E2341" s="16" t="s">
        <v>30</v>
      </c>
      <c r="F2341" s="16" t="s">
        <v>213</v>
      </c>
      <c r="G2341" s="20" t="str">
        <f>IFERROR(VLOOKUP(F2341,Sheet2!A:F,2,0),"")</f>
        <v>Malwa</v>
      </c>
      <c r="H2341" s="44">
        <f>IFERROR(VLOOKUP(F2341,Sheet2!A:G,7,0),"")</f>
        <v>50</v>
      </c>
      <c r="I2341" s="56">
        <f t="shared" si="529"/>
        <v>900</v>
      </c>
      <c r="J2341" s="17">
        <v>310</v>
      </c>
      <c r="K2341" s="21">
        <v>0</v>
      </c>
      <c r="L2341" s="21">
        <v>200</v>
      </c>
      <c r="M2341" s="21">
        <v>0</v>
      </c>
      <c r="N2341" s="19">
        <f t="shared" si="530"/>
        <v>200</v>
      </c>
      <c r="O2341" s="20">
        <f>IFERROR(VLOOKUP(F2341,Sheet2!A:H,8,0),"")</f>
        <v>1</v>
      </c>
      <c r="P2341" s="20">
        <f>IFERROR(VLOOKUP(F2341,Sheet2!$A:$F,4,0),"")</f>
        <v>919.43</v>
      </c>
      <c r="Q2341" s="20">
        <f>IFERROR(VLOOKUP(F2341,Sheet2!$A:$F,5,0),"")</f>
        <v>948.3</v>
      </c>
      <c r="R2341" s="20">
        <f>IFERROR(VLOOKUP(F2341,Sheet2!$A:$F,6,0),"")</f>
        <v>1030.25</v>
      </c>
      <c r="S2341" s="48">
        <f t="shared" si="531"/>
        <v>0</v>
      </c>
      <c r="T2341" s="48">
        <f t="shared" si="532"/>
        <v>189660</v>
      </c>
      <c r="U2341" s="48">
        <f t="shared" si="533"/>
        <v>0</v>
      </c>
      <c r="V2341" s="48">
        <f t="shared" si="534"/>
        <v>189660</v>
      </c>
      <c r="W2341" s="48">
        <f t="shared" si="535"/>
        <v>96300</v>
      </c>
      <c r="X2341" s="48">
        <f t="shared" si="536"/>
        <v>1350</v>
      </c>
      <c r="Y2341" s="48">
        <f t="shared" si="537"/>
        <v>2873.1</v>
      </c>
      <c r="Z2341" s="48">
        <f t="shared" si="538"/>
        <v>287.31</v>
      </c>
      <c r="AA2341" s="48">
        <f t="shared" si="539"/>
        <v>2904.7040999999999</v>
      </c>
      <c r="AB2341" s="42">
        <f t="shared" si="540"/>
        <v>293375.11409999995</v>
      </c>
    </row>
    <row r="2342" spans="1:28" x14ac:dyDescent="0.25">
      <c r="A2342" s="41">
        <v>45455</v>
      </c>
      <c r="B2342" s="44" t="str">
        <f t="shared" si="546"/>
        <v>Jun</v>
      </c>
      <c r="C2342" s="16" t="s">
        <v>59</v>
      </c>
      <c r="D2342" s="16"/>
      <c r="E2342" s="16" t="s">
        <v>30</v>
      </c>
      <c r="F2342" s="16" t="s">
        <v>213</v>
      </c>
      <c r="G2342" s="20" t="str">
        <f>IFERROR(VLOOKUP(F2342,Sheet2!A:F,2,0),"")</f>
        <v>Malwa</v>
      </c>
      <c r="H2342" s="44">
        <f>IFERROR(VLOOKUP(F2342,Sheet2!A:G,7,0),"")</f>
        <v>50</v>
      </c>
      <c r="I2342" s="56">
        <f t="shared" si="529"/>
        <v>1350</v>
      </c>
      <c r="J2342" s="17">
        <v>311</v>
      </c>
      <c r="K2342" s="21">
        <v>300</v>
      </c>
      <c r="L2342" s="21">
        <v>0</v>
      </c>
      <c r="M2342" s="21">
        <v>0</v>
      </c>
      <c r="N2342" s="19">
        <f t="shared" si="530"/>
        <v>300</v>
      </c>
      <c r="O2342" s="20">
        <f>IFERROR(VLOOKUP(F2342,Sheet2!A:H,8,0),"")</f>
        <v>1</v>
      </c>
      <c r="P2342" s="20">
        <f>IFERROR(VLOOKUP(F2342,Sheet2!$A:$F,4,0),"")</f>
        <v>919.43</v>
      </c>
      <c r="Q2342" s="20">
        <f>IFERROR(VLOOKUP(F2342,Sheet2!$A:$F,5,0),"")</f>
        <v>948.3</v>
      </c>
      <c r="R2342" s="20">
        <f>IFERROR(VLOOKUP(F2342,Sheet2!$A:$F,6,0),"")</f>
        <v>1030.25</v>
      </c>
      <c r="S2342" s="48">
        <f t="shared" si="531"/>
        <v>275829</v>
      </c>
      <c r="T2342" s="48">
        <f t="shared" si="532"/>
        <v>0</v>
      </c>
      <c r="U2342" s="48">
        <f t="shared" si="533"/>
        <v>0</v>
      </c>
      <c r="V2342" s="48">
        <f t="shared" si="534"/>
        <v>275829</v>
      </c>
      <c r="W2342" s="48">
        <f t="shared" si="535"/>
        <v>144450</v>
      </c>
      <c r="X2342" s="48">
        <f t="shared" si="536"/>
        <v>2025</v>
      </c>
      <c r="Y2342" s="48">
        <f t="shared" si="537"/>
        <v>4223.04</v>
      </c>
      <c r="Z2342" s="48">
        <f t="shared" si="538"/>
        <v>422.30400000000003</v>
      </c>
      <c r="AA2342" s="48">
        <f t="shared" si="539"/>
        <v>4269.4934400000002</v>
      </c>
      <c r="AB2342" s="42">
        <f t="shared" si="540"/>
        <v>431218.83743999997</v>
      </c>
    </row>
    <row r="2343" spans="1:28" x14ac:dyDescent="0.25">
      <c r="A2343" s="41">
        <v>45455</v>
      </c>
      <c r="B2343" s="44" t="str">
        <f t="shared" si="546"/>
        <v>Jun</v>
      </c>
      <c r="C2343" s="16" t="s">
        <v>59</v>
      </c>
      <c r="D2343" s="16"/>
      <c r="E2343" s="16" t="s">
        <v>32</v>
      </c>
      <c r="F2343" s="16" t="s">
        <v>216</v>
      </c>
      <c r="G2343" s="20" t="str">
        <f>IFERROR(VLOOKUP(F2343,Sheet2!A:F,2,0),"")</f>
        <v>Jugni Saunfi</v>
      </c>
      <c r="H2343" s="44">
        <f>IFERROR(VLOOKUP(F2343,Sheet2!A:G,7,0),"")</f>
        <v>50</v>
      </c>
      <c r="I2343" s="56">
        <f t="shared" si="529"/>
        <v>1350</v>
      </c>
      <c r="J2343" s="17">
        <v>312</v>
      </c>
      <c r="K2343" s="21">
        <v>300</v>
      </c>
      <c r="L2343" s="21">
        <v>0</v>
      </c>
      <c r="M2343" s="21">
        <v>0</v>
      </c>
      <c r="N2343" s="19">
        <f t="shared" si="530"/>
        <v>300</v>
      </c>
      <c r="O2343" s="20">
        <f>IFERROR(VLOOKUP(F2343,Sheet2!A:H,8,0),"")</f>
        <v>1</v>
      </c>
      <c r="P2343" s="20">
        <f>IFERROR(VLOOKUP(F2343,Sheet2!$A:$F,4,0),"")</f>
        <v>919.43</v>
      </c>
      <c r="Q2343" s="20">
        <f>IFERROR(VLOOKUP(F2343,Sheet2!$A:$F,5,0),"")</f>
        <v>948.3</v>
      </c>
      <c r="R2343" s="20">
        <f>IFERROR(VLOOKUP(F2343,Sheet2!$A:$F,6,0),"")</f>
        <v>1030.25</v>
      </c>
      <c r="S2343" s="48">
        <f t="shared" si="531"/>
        <v>275829</v>
      </c>
      <c r="T2343" s="48">
        <f t="shared" si="532"/>
        <v>0</v>
      </c>
      <c r="U2343" s="48">
        <f t="shared" si="533"/>
        <v>0</v>
      </c>
      <c r="V2343" s="48">
        <f t="shared" si="534"/>
        <v>275829</v>
      </c>
      <c r="W2343" s="48">
        <f t="shared" si="535"/>
        <v>144450</v>
      </c>
      <c r="X2343" s="48">
        <f t="shared" si="536"/>
        <v>2025</v>
      </c>
      <c r="Y2343" s="48">
        <f t="shared" si="537"/>
        <v>4223.04</v>
      </c>
      <c r="Z2343" s="48">
        <f t="shared" si="538"/>
        <v>422.30400000000003</v>
      </c>
      <c r="AA2343" s="48">
        <f t="shared" si="539"/>
        <v>4269.4934400000002</v>
      </c>
      <c r="AB2343" s="42">
        <f t="shared" si="540"/>
        <v>431218.83743999997</v>
      </c>
    </row>
    <row r="2344" spans="1:28" x14ac:dyDescent="0.25">
      <c r="A2344" s="41">
        <v>45455</v>
      </c>
      <c r="B2344" s="44" t="str">
        <f t="shared" si="546"/>
        <v>Jun</v>
      </c>
      <c r="C2344" s="16" t="s">
        <v>59</v>
      </c>
      <c r="D2344" s="16"/>
      <c r="E2344" s="16" t="s">
        <v>32</v>
      </c>
      <c r="F2344" s="16" t="s">
        <v>216</v>
      </c>
      <c r="G2344" s="20" t="str">
        <f>IFERROR(VLOOKUP(F2344,Sheet2!A:F,2,0),"")</f>
        <v>Jugni Saunfi</v>
      </c>
      <c r="H2344" s="44">
        <f>IFERROR(VLOOKUP(F2344,Sheet2!A:G,7,0),"")</f>
        <v>50</v>
      </c>
      <c r="I2344" s="56">
        <f t="shared" si="529"/>
        <v>1350</v>
      </c>
      <c r="J2344" s="17">
        <v>313</v>
      </c>
      <c r="K2344" s="21">
        <v>300</v>
      </c>
      <c r="L2344" s="21">
        <v>0</v>
      </c>
      <c r="M2344" s="21">
        <v>0</v>
      </c>
      <c r="N2344" s="19">
        <f t="shared" si="530"/>
        <v>300</v>
      </c>
      <c r="O2344" s="20">
        <f>IFERROR(VLOOKUP(F2344,Sheet2!A:H,8,0),"")</f>
        <v>1</v>
      </c>
      <c r="P2344" s="20">
        <f>IFERROR(VLOOKUP(F2344,Sheet2!$A:$F,4,0),"")</f>
        <v>919.43</v>
      </c>
      <c r="Q2344" s="20">
        <f>IFERROR(VLOOKUP(F2344,Sheet2!$A:$F,5,0),"")</f>
        <v>948.3</v>
      </c>
      <c r="R2344" s="20">
        <f>IFERROR(VLOOKUP(F2344,Sheet2!$A:$F,6,0),"")</f>
        <v>1030.25</v>
      </c>
      <c r="S2344" s="48">
        <f t="shared" si="531"/>
        <v>275829</v>
      </c>
      <c r="T2344" s="48">
        <f t="shared" si="532"/>
        <v>0</v>
      </c>
      <c r="U2344" s="48">
        <f t="shared" si="533"/>
        <v>0</v>
      </c>
      <c r="V2344" s="48">
        <f t="shared" si="534"/>
        <v>275829</v>
      </c>
      <c r="W2344" s="48">
        <f t="shared" si="535"/>
        <v>144450</v>
      </c>
      <c r="X2344" s="48">
        <f t="shared" si="536"/>
        <v>2025</v>
      </c>
      <c r="Y2344" s="48">
        <f t="shared" si="537"/>
        <v>4223.04</v>
      </c>
      <c r="Z2344" s="48">
        <f t="shared" si="538"/>
        <v>422.30400000000003</v>
      </c>
      <c r="AA2344" s="48">
        <f t="shared" si="539"/>
        <v>4269.4934400000002</v>
      </c>
      <c r="AB2344" s="42">
        <f t="shared" si="540"/>
        <v>431218.83743999997</v>
      </c>
    </row>
    <row r="2345" spans="1:28" x14ac:dyDescent="0.25">
      <c r="A2345" s="41">
        <v>45455</v>
      </c>
      <c r="B2345" s="44" t="str">
        <f t="shared" si="546"/>
        <v>Jun</v>
      </c>
      <c r="C2345" s="16" t="s">
        <v>59</v>
      </c>
      <c r="D2345" s="16"/>
      <c r="E2345" s="16" t="s">
        <v>32</v>
      </c>
      <c r="F2345" s="16" t="s">
        <v>216</v>
      </c>
      <c r="G2345" s="20" t="str">
        <f>IFERROR(VLOOKUP(F2345,Sheet2!A:F,2,0),"")</f>
        <v>Jugni Saunfi</v>
      </c>
      <c r="H2345" s="44">
        <f>IFERROR(VLOOKUP(F2345,Sheet2!A:G,7,0),"")</f>
        <v>50</v>
      </c>
      <c r="I2345" s="56">
        <f t="shared" si="529"/>
        <v>1350</v>
      </c>
      <c r="J2345" s="17">
        <v>314</v>
      </c>
      <c r="K2345" s="21">
        <v>300</v>
      </c>
      <c r="L2345" s="21">
        <v>0</v>
      </c>
      <c r="M2345" s="21">
        <v>0</v>
      </c>
      <c r="N2345" s="19">
        <f t="shared" si="530"/>
        <v>300</v>
      </c>
      <c r="O2345" s="20">
        <f>IFERROR(VLOOKUP(F2345,Sheet2!A:H,8,0),"")</f>
        <v>1</v>
      </c>
      <c r="P2345" s="20">
        <f>IFERROR(VLOOKUP(F2345,Sheet2!$A:$F,4,0),"")</f>
        <v>919.43</v>
      </c>
      <c r="Q2345" s="20">
        <f>IFERROR(VLOOKUP(F2345,Sheet2!$A:$F,5,0),"")</f>
        <v>948.3</v>
      </c>
      <c r="R2345" s="20">
        <f>IFERROR(VLOOKUP(F2345,Sheet2!$A:$F,6,0),"")</f>
        <v>1030.25</v>
      </c>
      <c r="S2345" s="48">
        <f t="shared" si="531"/>
        <v>275829</v>
      </c>
      <c r="T2345" s="48">
        <f t="shared" si="532"/>
        <v>0</v>
      </c>
      <c r="U2345" s="48">
        <f t="shared" si="533"/>
        <v>0</v>
      </c>
      <c r="V2345" s="48">
        <f t="shared" si="534"/>
        <v>275829</v>
      </c>
      <c r="W2345" s="48">
        <f t="shared" si="535"/>
        <v>144450</v>
      </c>
      <c r="X2345" s="48">
        <f t="shared" si="536"/>
        <v>2025</v>
      </c>
      <c r="Y2345" s="48">
        <f t="shared" si="537"/>
        <v>4223.04</v>
      </c>
      <c r="Z2345" s="48">
        <f t="shared" si="538"/>
        <v>422.30400000000003</v>
      </c>
      <c r="AA2345" s="48">
        <f t="shared" si="539"/>
        <v>4269.4934400000002</v>
      </c>
      <c r="AB2345" s="42">
        <f t="shared" si="540"/>
        <v>431218.83743999997</v>
      </c>
    </row>
    <row r="2346" spans="1:28" x14ac:dyDescent="0.25">
      <c r="A2346" s="41">
        <v>45455</v>
      </c>
      <c r="B2346" s="44" t="str">
        <f t="shared" si="546"/>
        <v>Jun</v>
      </c>
      <c r="C2346" s="16" t="s">
        <v>59</v>
      </c>
      <c r="D2346" s="16"/>
      <c r="E2346" s="16" t="s">
        <v>32</v>
      </c>
      <c r="F2346" s="16" t="s">
        <v>216</v>
      </c>
      <c r="G2346" s="20" t="str">
        <f>IFERROR(VLOOKUP(F2346,Sheet2!A:F,2,0),"")</f>
        <v>Jugni Saunfi</v>
      </c>
      <c r="H2346" s="44">
        <f>IFERROR(VLOOKUP(F2346,Sheet2!A:G,7,0),"")</f>
        <v>50</v>
      </c>
      <c r="I2346" s="56">
        <f t="shared" si="529"/>
        <v>900</v>
      </c>
      <c r="J2346" s="17">
        <v>315</v>
      </c>
      <c r="K2346" s="21">
        <v>0</v>
      </c>
      <c r="L2346" s="21">
        <v>200</v>
      </c>
      <c r="M2346" s="21">
        <v>0</v>
      </c>
      <c r="N2346" s="19">
        <f t="shared" si="530"/>
        <v>200</v>
      </c>
      <c r="O2346" s="20">
        <f>IFERROR(VLOOKUP(F2346,Sheet2!A:H,8,0),"")</f>
        <v>1</v>
      </c>
      <c r="P2346" s="20">
        <f>IFERROR(VLOOKUP(F2346,Sheet2!$A:$F,4,0),"")</f>
        <v>919.43</v>
      </c>
      <c r="Q2346" s="20">
        <f>IFERROR(VLOOKUP(F2346,Sheet2!$A:$F,5,0),"")</f>
        <v>948.3</v>
      </c>
      <c r="R2346" s="20">
        <f>IFERROR(VLOOKUP(F2346,Sheet2!$A:$F,6,0),"")</f>
        <v>1030.25</v>
      </c>
      <c r="S2346" s="48">
        <f t="shared" si="531"/>
        <v>0</v>
      </c>
      <c r="T2346" s="48">
        <f t="shared" si="532"/>
        <v>189660</v>
      </c>
      <c r="U2346" s="48">
        <f t="shared" si="533"/>
        <v>0</v>
      </c>
      <c r="V2346" s="48">
        <f t="shared" si="534"/>
        <v>189660</v>
      </c>
      <c r="W2346" s="48">
        <f t="shared" si="535"/>
        <v>96300</v>
      </c>
      <c r="X2346" s="48">
        <f t="shared" si="536"/>
        <v>1350</v>
      </c>
      <c r="Y2346" s="48">
        <f t="shared" si="537"/>
        <v>2873.1</v>
      </c>
      <c r="Z2346" s="48">
        <f t="shared" si="538"/>
        <v>287.31</v>
      </c>
      <c r="AA2346" s="48">
        <f t="shared" si="539"/>
        <v>2904.7040999999999</v>
      </c>
      <c r="AB2346" s="42">
        <f t="shared" si="540"/>
        <v>293375.11409999995</v>
      </c>
    </row>
    <row r="2347" spans="1:28" x14ac:dyDescent="0.25">
      <c r="A2347" s="41">
        <v>45455</v>
      </c>
      <c r="B2347" s="44" t="str">
        <f t="shared" si="546"/>
        <v>Jun</v>
      </c>
      <c r="C2347" s="16" t="s">
        <v>59</v>
      </c>
      <c r="D2347" s="16"/>
      <c r="E2347" s="16" t="s">
        <v>32</v>
      </c>
      <c r="F2347" s="16" t="s">
        <v>216</v>
      </c>
      <c r="G2347" s="20" t="str">
        <f>IFERROR(VLOOKUP(F2347,Sheet2!A:F,2,0),"")</f>
        <v>Jugni Saunfi</v>
      </c>
      <c r="H2347" s="44">
        <f>IFERROR(VLOOKUP(F2347,Sheet2!A:G,7,0),"")</f>
        <v>50</v>
      </c>
      <c r="I2347" s="56">
        <f t="shared" si="529"/>
        <v>1350</v>
      </c>
      <c r="J2347" s="17">
        <v>316</v>
      </c>
      <c r="K2347" s="21">
        <v>0</v>
      </c>
      <c r="L2347" s="21">
        <v>0</v>
      </c>
      <c r="M2347" s="21">
        <v>300</v>
      </c>
      <c r="N2347" s="19">
        <f t="shared" si="530"/>
        <v>300</v>
      </c>
      <c r="O2347" s="20">
        <f>IFERROR(VLOOKUP(F2347,Sheet2!A:H,8,0),"")</f>
        <v>1</v>
      </c>
      <c r="P2347" s="20">
        <f>IFERROR(VLOOKUP(F2347,Sheet2!$A:$F,4,0),"")</f>
        <v>919.43</v>
      </c>
      <c r="Q2347" s="20">
        <f>IFERROR(VLOOKUP(F2347,Sheet2!$A:$F,5,0),"")</f>
        <v>948.3</v>
      </c>
      <c r="R2347" s="20">
        <f>IFERROR(VLOOKUP(F2347,Sheet2!$A:$F,6,0),"")</f>
        <v>1030.25</v>
      </c>
      <c r="S2347" s="48">
        <f t="shared" si="531"/>
        <v>0</v>
      </c>
      <c r="T2347" s="48">
        <f t="shared" si="532"/>
        <v>0</v>
      </c>
      <c r="U2347" s="48">
        <f t="shared" si="533"/>
        <v>309075</v>
      </c>
      <c r="V2347" s="48">
        <f t="shared" si="534"/>
        <v>309075</v>
      </c>
      <c r="W2347" s="48">
        <f t="shared" si="535"/>
        <v>144450</v>
      </c>
      <c r="X2347" s="48">
        <f t="shared" si="536"/>
        <v>2025</v>
      </c>
      <c r="Y2347" s="48">
        <f t="shared" si="537"/>
        <v>4555.5</v>
      </c>
      <c r="Z2347" s="48">
        <f t="shared" si="538"/>
        <v>455.55</v>
      </c>
      <c r="AA2347" s="48">
        <f t="shared" si="539"/>
        <v>4605.6104999999998</v>
      </c>
      <c r="AB2347" s="42">
        <f t="shared" si="540"/>
        <v>465166.6605</v>
      </c>
    </row>
    <row r="2348" spans="1:28" x14ac:dyDescent="0.25">
      <c r="A2348" s="41">
        <v>45455</v>
      </c>
      <c r="B2348" s="44" t="str">
        <f t="shared" si="546"/>
        <v>Jun</v>
      </c>
      <c r="C2348" s="16" t="s">
        <v>60</v>
      </c>
      <c r="D2348" s="16"/>
      <c r="E2348" s="16" t="s">
        <v>90</v>
      </c>
      <c r="F2348" s="16" t="s">
        <v>213</v>
      </c>
      <c r="G2348" s="20" t="str">
        <f>IFERROR(VLOOKUP(F2348,Sheet2!A:F,2,0),"")</f>
        <v>Malwa</v>
      </c>
      <c r="H2348" s="44">
        <f>IFERROR(VLOOKUP(F2348,Sheet2!A:G,7,0),"")</f>
        <v>50</v>
      </c>
      <c r="I2348" s="56">
        <f t="shared" si="529"/>
        <v>3150</v>
      </c>
      <c r="J2348" s="17">
        <v>99</v>
      </c>
      <c r="K2348" s="21">
        <v>450</v>
      </c>
      <c r="L2348" s="21">
        <v>150</v>
      </c>
      <c r="M2348" s="21">
        <v>100</v>
      </c>
      <c r="N2348" s="19">
        <f t="shared" si="530"/>
        <v>700</v>
      </c>
      <c r="O2348" s="20">
        <f>IFERROR(VLOOKUP(F2348,Sheet2!A:H,8,0),"")</f>
        <v>1</v>
      </c>
      <c r="P2348" s="20">
        <f>IFERROR(VLOOKUP(F2348,Sheet2!$A:$F,4,0),"")</f>
        <v>919.43</v>
      </c>
      <c r="Q2348" s="20">
        <f>IFERROR(VLOOKUP(F2348,Sheet2!$A:$F,5,0),"")</f>
        <v>948.3</v>
      </c>
      <c r="R2348" s="20">
        <f>IFERROR(VLOOKUP(F2348,Sheet2!$A:$F,6,0),"")</f>
        <v>1030.25</v>
      </c>
      <c r="S2348" s="48">
        <f t="shared" si="531"/>
        <v>413743.5</v>
      </c>
      <c r="T2348" s="48">
        <f t="shared" si="532"/>
        <v>142245</v>
      </c>
      <c r="U2348" s="48">
        <f t="shared" si="533"/>
        <v>103025</v>
      </c>
      <c r="V2348" s="48">
        <f t="shared" si="534"/>
        <v>659013.5</v>
      </c>
      <c r="W2348" s="48">
        <f t="shared" si="535"/>
        <v>337050</v>
      </c>
      <c r="X2348" s="48">
        <f t="shared" si="536"/>
        <v>4725</v>
      </c>
      <c r="Y2348" s="48">
        <f t="shared" si="537"/>
        <v>10007.885</v>
      </c>
      <c r="Z2348" s="48">
        <f t="shared" si="538"/>
        <v>1000.7885000000001</v>
      </c>
      <c r="AA2348" s="48">
        <f t="shared" si="539"/>
        <v>10117.971735000001</v>
      </c>
      <c r="AB2348" s="42">
        <f t="shared" si="540"/>
        <v>1021915.1452350001</v>
      </c>
    </row>
    <row r="2349" spans="1:28" x14ac:dyDescent="0.25">
      <c r="A2349" s="41">
        <v>45455</v>
      </c>
      <c r="B2349" s="44" t="str">
        <f t="shared" si="546"/>
        <v>Jun</v>
      </c>
      <c r="C2349" s="16" t="s">
        <v>60</v>
      </c>
      <c r="D2349" s="16"/>
      <c r="E2349" s="16" t="s">
        <v>90</v>
      </c>
      <c r="F2349" s="16" t="s">
        <v>213</v>
      </c>
      <c r="G2349" s="20" t="str">
        <f>IFERROR(VLOOKUP(F2349,Sheet2!A:F,2,0),"")</f>
        <v>Malwa</v>
      </c>
      <c r="H2349" s="44">
        <f>IFERROR(VLOOKUP(F2349,Sheet2!A:G,7,0),"")</f>
        <v>50</v>
      </c>
      <c r="I2349" s="56">
        <f t="shared" ref="I2349:I2412" si="547">IF(H2349=50,N2349*4.5)+IF(H2349=65,N2349*5.85)</f>
        <v>3150</v>
      </c>
      <c r="J2349" s="17">
        <v>100</v>
      </c>
      <c r="K2349" s="21">
        <v>400</v>
      </c>
      <c r="L2349" s="21">
        <v>300</v>
      </c>
      <c r="M2349" s="21">
        <v>0</v>
      </c>
      <c r="N2349" s="19">
        <f t="shared" ref="N2349:N2412" si="548">SUM(K2349:M2349)</f>
        <v>700</v>
      </c>
      <c r="O2349" s="20">
        <f>IFERROR(VLOOKUP(F2349,Sheet2!A:H,8,0),"")</f>
        <v>1</v>
      </c>
      <c r="P2349" s="20">
        <f>IFERROR(VLOOKUP(F2349,Sheet2!$A:$F,4,0),"")</f>
        <v>919.43</v>
      </c>
      <c r="Q2349" s="20">
        <f>IFERROR(VLOOKUP(F2349,Sheet2!$A:$F,5,0),"")</f>
        <v>948.3</v>
      </c>
      <c r="R2349" s="20">
        <f>IFERROR(VLOOKUP(F2349,Sheet2!$A:$F,6,0),"")</f>
        <v>1030.25</v>
      </c>
      <c r="S2349" s="48">
        <f t="shared" ref="S2349:S2412" si="549">IFERROR(K2349*P2349," ")</f>
        <v>367772</v>
      </c>
      <c r="T2349" s="48">
        <f t="shared" ref="T2349:T2412" si="550">IFERROR(Q2349*L2349," ")</f>
        <v>284490</v>
      </c>
      <c r="U2349" s="48">
        <f t="shared" ref="U2349:U2412" si="551">IFERROR(R2349*M2349," ")</f>
        <v>0</v>
      </c>
      <c r="V2349" s="48">
        <f t="shared" ref="V2349:V2412" si="552">SUM(S2349:U2349)</f>
        <v>652262</v>
      </c>
      <c r="W2349" s="48">
        <f t="shared" ref="W2349:W2412" si="553">IFERROR(IF(O2349=1,I2349*107)," ")+IFERROR(IF(O2349=2,I2349*53.5)," ")</f>
        <v>337050</v>
      </c>
      <c r="X2349" s="48">
        <f t="shared" ref="X2349:X2412" si="554">I2349*1.5</f>
        <v>4725</v>
      </c>
      <c r="Y2349" s="48">
        <f t="shared" ref="Y2349:Y2412" si="555">IFERROR(SUM(V2349:X2349)*1%," ")</f>
        <v>9940.3700000000008</v>
      </c>
      <c r="Z2349" s="48">
        <f t="shared" ref="Z2349:Z2412" si="556">IFERROR(Y2349*10%," ")</f>
        <v>994.03700000000015</v>
      </c>
      <c r="AA2349" s="48">
        <f t="shared" ref="AA2349:AA2412" si="557">IFERROR(SUM(V2349:Z2349)*1%," ")</f>
        <v>10049.71407</v>
      </c>
      <c r="AB2349" s="42">
        <f t="shared" ref="AB2349:AB2412" si="558">IFERROR(SUM(V2349:AA2349)," ")</f>
        <v>1015021.12107</v>
      </c>
    </row>
    <row r="2350" spans="1:28" x14ac:dyDescent="0.25">
      <c r="A2350" s="41">
        <v>45455</v>
      </c>
      <c r="B2350" s="44" t="str">
        <f t="shared" ref="B2350:B2354" si="559">TEXT(A2350,"MMM")</f>
        <v>Jun</v>
      </c>
      <c r="C2350" s="16" t="s">
        <v>113</v>
      </c>
      <c r="D2350" s="16"/>
      <c r="E2350" s="16" t="s">
        <v>114</v>
      </c>
      <c r="F2350" s="16" t="s">
        <v>223</v>
      </c>
      <c r="G2350" s="20" t="str">
        <f>IFERROR(VLOOKUP(F2350,Sheet2!A:F,2,0),"")</f>
        <v>Jalwa Mota Santra</v>
      </c>
      <c r="H2350" s="44">
        <f>IFERROR(VLOOKUP(F2350,Sheet2!A:G,7,0),"")</f>
        <v>50</v>
      </c>
      <c r="I2350" s="56">
        <f t="shared" si="547"/>
        <v>450</v>
      </c>
      <c r="J2350" s="17">
        <v>138</v>
      </c>
      <c r="K2350" s="21">
        <v>60</v>
      </c>
      <c r="L2350" s="21">
        <v>40</v>
      </c>
      <c r="M2350" s="21">
        <v>0</v>
      </c>
      <c r="N2350" s="19">
        <f t="shared" si="548"/>
        <v>100</v>
      </c>
      <c r="O2350" s="20">
        <f>IFERROR(VLOOKUP(F2350,Sheet2!A:H,8,0),"")</f>
        <v>1</v>
      </c>
      <c r="P2350" s="20">
        <f>IFERROR(VLOOKUP(F2350,Sheet2!$A:$F,4,0),"")</f>
        <v>919.43</v>
      </c>
      <c r="Q2350" s="20">
        <f>IFERROR(VLOOKUP(F2350,Sheet2!$A:$F,5,0),"")</f>
        <v>948.3</v>
      </c>
      <c r="R2350" s="20">
        <f>IFERROR(VLOOKUP(F2350,Sheet2!$A:$F,6,0),"")</f>
        <v>1030.25</v>
      </c>
      <c r="S2350" s="48">
        <f t="shared" si="549"/>
        <v>55165.799999999996</v>
      </c>
      <c r="T2350" s="48">
        <f t="shared" si="550"/>
        <v>37932</v>
      </c>
      <c r="U2350" s="48">
        <f t="shared" si="551"/>
        <v>0</v>
      </c>
      <c r="V2350" s="48">
        <f t="shared" si="552"/>
        <v>93097.799999999988</v>
      </c>
      <c r="W2350" s="48">
        <f t="shared" si="553"/>
        <v>48150</v>
      </c>
      <c r="X2350" s="48">
        <f t="shared" si="554"/>
        <v>675</v>
      </c>
      <c r="Y2350" s="48">
        <f t="shared" si="555"/>
        <v>1419.2279999999998</v>
      </c>
      <c r="Z2350" s="48">
        <f t="shared" si="556"/>
        <v>141.9228</v>
      </c>
      <c r="AA2350" s="48">
        <f t="shared" si="557"/>
        <v>1434.839508</v>
      </c>
      <c r="AB2350" s="42">
        <f t="shared" si="558"/>
        <v>144918.790308</v>
      </c>
    </row>
    <row r="2351" spans="1:28" x14ac:dyDescent="0.25">
      <c r="A2351" s="41">
        <v>45455</v>
      </c>
      <c r="B2351" s="44" t="str">
        <f t="shared" si="559"/>
        <v>Jun</v>
      </c>
      <c r="C2351" s="16" t="s">
        <v>113</v>
      </c>
      <c r="D2351" s="16"/>
      <c r="E2351" s="16" t="s">
        <v>114</v>
      </c>
      <c r="F2351" s="16" t="s">
        <v>223</v>
      </c>
      <c r="G2351" s="20" t="str">
        <f>IFERROR(VLOOKUP(F2351,Sheet2!A:F,2,0),"")</f>
        <v>Jalwa Mota Santra</v>
      </c>
      <c r="H2351" s="44">
        <f>IFERROR(VLOOKUP(F2351,Sheet2!A:G,7,0),"")</f>
        <v>50</v>
      </c>
      <c r="I2351" s="56">
        <f t="shared" si="547"/>
        <v>810</v>
      </c>
      <c r="J2351" s="17">
        <v>139</v>
      </c>
      <c r="K2351" s="21">
        <v>75</v>
      </c>
      <c r="L2351" s="21">
        <v>105</v>
      </c>
      <c r="M2351" s="21">
        <v>0</v>
      </c>
      <c r="N2351" s="19">
        <f t="shared" si="548"/>
        <v>180</v>
      </c>
      <c r="O2351" s="20">
        <f>IFERROR(VLOOKUP(F2351,Sheet2!A:H,8,0),"")</f>
        <v>1</v>
      </c>
      <c r="P2351" s="20">
        <f>IFERROR(VLOOKUP(F2351,Sheet2!$A:$F,4,0),"")</f>
        <v>919.43</v>
      </c>
      <c r="Q2351" s="20">
        <f>IFERROR(VLOOKUP(F2351,Sheet2!$A:$F,5,0),"")</f>
        <v>948.3</v>
      </c>
      <c r="R2351" s="20">
        <f>IFERROR(VLOOKUP(F2351,Sheet2!$A:$F,6,0),"")</f>
        <v>1030.25</v>
      </c>
      <c r="S2351" s="48">
        <f t="shared" si="549"/>
        <v>68957.25</v>
      </c>
      <c r="T2351" s="48">
        <f t="shared" si="550"/>
        <v>99571.5</v>
      </c>
      <c r="U2351" s="48">
        <f t="shared" si="551"/>
        <v>0</v>
      </c>
      <c r="V2351" s="48">
        <f t="shared" si="552"/>
        <v>168528.75</v>
      </c>
      <c r="W2351" s="48">
        <f t="shared" si="553"/>
        <v>86670</v>
      </c>
      <c r="X2351" s="48">
        <f t="shared" si="554"/>
        <v>1215</v>
      </c>
      <c r="Y2351" s="48">
        <f t="shared" si="555"/>
        <v>2564.1375000000003</v>
      </c>
      <c r="Z2351" s="48">
        <f t="shared" si="556"/>
        <v>256.41375000000005</v>
      </c>
      <c r="AA2351" s="48">
        <f t="shared" si="557"/>
        <v>2592.3430125000004</v>
      </c>
      <c r="AB2351" s="42">
        <f t="shared" si="558"/>
        <v>261826.64426250002</v>
      </c>
    </row>
    <row r="2352" spans="1:28" x14ac:dyDescent="0.25">
      <c r="A2352" s="41">
        <v>45455</v>
      </c>
      <c r="B2352" s="44" t="str">
        <f t="shared" si="559"/>
        <v>Jun</v>
      </c>
      <c r="C2352" s="16" t="s">
        <v>113</v>
      </c>
      <c r="D2352" s="16"/>
      <c r="E2352" s="16" t="s">
        <v>114</v>
      </c>
      <c r="F2352" s="16" t="s">
        <v>223</v>
      </c>
      <c r="G2352" s="20" t="str">
        <f>IFERROR(VLOOKUP(F2352,Sheet2!A:F,2,0),"")</f>
        <v>Jalwa Mota Santra</v>
      </c>
      <c r="H2352" s="44">
        <f>IFERROR(VLOOKUP(F2352,Sheet2!A:G,7,0),"")</f>
        <v>50</v>
      </c>
      <c r="I2352" s="56">
        <f t="shared" si="547"/>
        <v>540</v>
      </c>
      <c r="J2352" s="17">
        <v>140</v>
      </c>
      <c r="K2352" s="21">
        <v>60</v>
      </c>
      <c r="L2352" s="21">
        <v>60</v>
      </c>
      <c r="M2352" s="21">
        <v>0</v>
      </c>
      <c r="N2352" s="19">
        <f t="shared" si="548"/>
        <v>120</v>
      </c>
      <c r="O2352" s="20">
        <f>IFERROR(VLOOKUP(F2352,Sheet2!A:H,8,0),"")</f>
        <v>1</v>
      </c>
      <c r="P2352" s="20">
        <f>IFERROR(VLOOKUP(F2352,Sheet2!$A:$F,4,0),"")</f>
        <v>919.43</v>
      </c>
      <c r="Q2352" s="20">
        <f>IFERROR(VLOOKUP(F2352,Sheet2!$A:$F,5,0),"")</f>
        <v>948.3</v>
      </c>
      <c r="R2352" s="20">
        <f>IFERROR(VLOOKUP(F2352,Sheet2!$A:$F,6,0),"")</f>
        <v>1030.25</v>
      </c>
      <c r="S2352" s="48">
        <f t="shared" si="549"/>
        <v>55165.799999999996</v>
      </c>
      <c r="T2352" s="48">
        <f t="shared" si="550"/>
        <v>56898</v>
      </c>
      <c r="U2352" s="48">
        <f t="shared" si="551"/>
        <v>0</v>
      </c>
      <c r="V2352" s="48">
        <f t="shared" si="552"/>
        <v>112063.79999999999</v>
      </c>
      <c r="W2352" s="48">
        <f t="shared" si="553"/>
        <v>57780</v>
      </c>
      <c r="X2352" s="48">
        <f t="shared" si="554"/>
        <v>810</v>
      </c>
      <c r="Y2352" s="48">
        <f t="shared" si="555"/>
        <v>1706.538</v>
      </c>
      <c r="Z2352" s="48">
        <f t="shared" si="556"/>
        <v>170.65380000000002</v>
      </c>
      <c r="AA2352" s="48">
        <f t="shared" si="557"/>
        <v>1725.3099179999999</v>
      </c>
      <c r="AB2352" s="42">
        <f t="shared" si="558"/>
        <v>174256.301718</v>
      </c>
    </row>
    <row r="2353" spans="1:28" x14ac:dyDescent="0.25">
      <c r="A2353" s="41">
        <v>45456</v>
      </c>
      <c r="B2353" s="44" t="str">
        <f t="shared" si="559"/>
        <v>Jun</v>
      </c>
      <c r="C2353" s="16" t="s">
        <v>95</v>
      </c>
      <c r="D2353" s="16"/>
      <c r="E2353" s="16" t="s">
        <v>96</v>
      </c>
      <c r="F2353" s="16" t="s">
        <v>216</v>
      </c>
      <c r="G2353" s="20" t="str">
        <f>IFERROR(VLOOKUP(F2353,Sheet2!A:F,2,0),"")</f>
        <v>Jugni Saunfi</v>
      </c>
      <c r="H2353" s="44">
        <f>IFERROR(VLOOKUP(F2353,Sheet2!A:G,7,0),"")</f>
        <v>50</v>
      </c>
      <c r="I2353" s="56">
        <f t="shared" si="547"/>
        <v>6300</v>
      </c>
      <c r="J2353" s="17">
        <v>22</v>
      </c>
      <c r="K2353" s="21">
        <v>300</v>
      </c>
      <c r="L2353" s="21">
        <v>800</v>
      </c>
      <c r="M2353" s="21">
        <v>300</v>
      </c>
      <c r="N2353" s="19">
        <f t="shared" si="548"/>
        <v>1400</v>
      </c>
      <c r="O2353" s="20">
        <f>IFERROR(VLOOKUP(F2353,Sheet2!A:H,8,0),"")</f>
        <v>1</v>
      </c>
      <c r="P2353" s="20">
        <f>IFERROR(VLOOKUP(F2353,Sheet2!$A:$F,4,0),"")</f>
        <v>919.43</v>
      </c>
      <c r="Q2353" s="20">
        <f>IFERROR(VLOOKUP(F2353,Sheet2!$A:$F,5,0),"")</f>
        <v>948.3</v>
      </c>
      <c r="R2353" s="20">
        <f>IFERROR(VLOOKUP(F2353,Sheet2!$A:$F,6,0),"")</f>
        <v>1030.25</v>
      </c>
      <c r="S2353" s="48">
        <f t="shared" si="549"/>
        <v>275829</v>
      </c>
      <c r="T2353" s="48">
        <f t="shared" si="550"/>
        <v>758640</v>
      </c>
      <c r="U2353" s="48">
        <f t="shared" si="551"/>
        <v>309075</v>
      </c>
      <c r="V2353" s="48">
        <f t="shared" si="552"/>
        <v>1343544</v>
      </c>
      <c r="W2353" s="48">
        <f t="shared" si="553"/>
        <v>674100</v>
      </c>
      <c r="X2353" s="48">
        <f t="shared" si="554"/>
        <v>9450</v>
      </c>
      <c r="Y2353" s="48">
        <f t="shared" si="555"/>
        <v>20270.939999999999</v>
      </c>
      <c r="Z2353" s="48">
        <f t="shared" si="556"/>
        <v>2027.0940000000001</v>
      </c>
      <c r="AA2353" s="48">
        <f t="shared" si="557"/>
        <v>20493.920340000001</v>
      </c>
      <c r="AB2353" s="42">
        <f t="shared" si="558"/>
        <v>2069885.9543399999</v>
      </c>
    </row>
    <row r="2354" spans="1:28" x14ac:dyDescent="0.25">
      <c r="A2354" s="41">
        <v>45456</v>
      </c>
      <c r="B2354" s="44" t="str">
        <f t="shared" si="559"/>
        <v>Jun</v>
      </c>
      <c r="C2354" s="16" t="s">
        <v>53</v>
      </c>
      <c r="D2354" s="16"/>
      <c r="E2354" s="16" t="s">
        <v>55</v>
      </c>
      <c r="F2354" s="16" t="s">
        <v>216</v>
      </c>
      <c r="G2354" s="20" t="str">
        <f>IFERROR(VLOOKUP(F2354,Sheet2!A:F,2,0),"")</f>
        <v>Jugni Saunfi</v>
      </c>
      <c r="H2354" s="44">
        <f>IFERROR(VLOOKUP(F2354,Sheet2!A:G,7,0),"")</f>
        <v>50</v>
      </c>
      <c r="I2354" s="56">
        <f t="shared" si="547"/>
        <v>1170</v>
      </c>
      <c r="J2354" s="17">
        <v>242</v>
      </c>
      <c r="K2354" s="21">
        <v>60</v>
      </c>
      <c r="L2354" s="21">
        <v>90</v>
      </c>
      <c r="M2354" s="21">
        <v>110</v>
      </c>
      <c r="N2354" s="19">
        <f t="shared" si="548"/>
        <v>260</v>
      </c>
      <c r="O2354" s="20">
        <f>IFERROR(VLOOKUP(F2354,Sheet2!A:H,8,0),"")</f>
        <v>1</v>
      </c>
      <c r="P2354" s="20">
        <f>IFERROR(VLOOKUP(F2354,Sheet2!$A:$F,4,0),"")</f>
        <v>919.43</v>
      </c>
      <c r="Q2354" s="20">
        <f>IFERROR(VLOOKUP(F2354,Sheet2!$A:$F,5,0),"")</f>
        <v>948.3</v>
      </c>
      <c r="R2354" s="20">
        <f>IFERROR(VLOOKUP(F2354,Sheet2!$A:$F,6,0),"")</f>
        <v>1030.25</v>
      </c>
      <c r="S2354" s="48">
        <f t="shared" si="549"/>
        <v>55165.799999999996</v>
      </c>
      <c r="T2354" s="48">
        <f t="shared" si="550"/>
        <v>85347</v>
      </c>
      <c r="U2354" s="48">
        <f t="shared" si="551"/>
        <v>113327.5</v>
      </c>
      <c r="V2354" s="48">
        <f t="shared" si="552"/>
        <v>253840.3</v>
      </c>
      <c r="W2354" s="48">
        <f t="shared" si="553"/>
        <v>125190</v>
      </c>
      <c r="X2354" s="48">
        <f t="shared" si="554"/>
        <v>1755</v>
      </c>
      <c r="Y2354" s="48">
        <f t="shared" si="555"/>
        <v>3807.8530000000001</v>
      </c>
      <c r="Z2354" s="48">
        <f t="shared" si="556"/>
        <v>380.78530000000001</v>
      </c>
      <c r="AA2354" s="48">
        <f t="shared" si="557"/>
        <v>3849.7393830000001</v>
      </c>
      <c r="AB2354" s="42">
        <f t="shared" si="558"/>
        <v>388823.67768299999</v>
      </c>
    </row>
    <row r="2355" spans="1:28" x14ac:dyDescent="0.25">
      <c r="A2355" s="41">
        <v>45456</v>
      </c>
      <c r="B2355" s="44" t="str">
        <f t="shared" ref="B2355:B2358" si="560">TEXT(A2355,"MMM")</f>
        <v>Jun</v>
      </c>
      <c r="C2355" s="16" t="s">
        <v>53</v>
      </c>
      <c r="D2355" s="16"/>
      <c r="E2355" s="16" t="s">
        <v>55</v>
      </c>
      <c r="F2355" s="16" t="s">
        <v>219</v>
      </c>
      <c r="G2355" s="20" t="str">
        <f>IFERROR(VLOOKUP(F2355,Sheet2!A:F,2,0),"")</f>
        <v>Club Whiskey</v>
      </c>
      <c r="H2355" s="44">
        <f>IFERROR(VLOOKUP(F2355,Sheet2!A:G,7,0),"")</f>
        <v>65</v>
      </c>
      <c r="I2355" s="56">
        <f t="shared" si="547"/>
        <v>585</v>
      </c>
      <c r="J2355" s="17">
        <v>242</v>
      </c>
      <c r="K2355" s="21">
        <v>100</v>
      </c>
      <c r="L2355" s="21">
        <v>0</v>
      </c>
      <c r="M2355" s="21">
        <v>0</v>
      </c>
      <c r="N2355" s="19">
        <f t="shared" si="548"/>
        <v>100</v>
      </c>
      <c r="O2355" s="20">
        <f>IFERROR(VLOOKUP(F2355,Sheet2!A:H,8,0),"")</f>
        <v>1</v>
      </c>
      <c r="P2355" s="20">
        <f>IFERROR(VLOOKUP(F2355,Sheet2!$A:$F,4,0),"")</f>
        <v>1160.02</v>
      </c>
      <c r="Q2355" s="20">
        <f>IFERROR(VLOOKUP(F2355,Sheet2!$A:$F,5,0),"")</f>
        <v>1188.9000000000001</v>
      </c>
      <c r="R2355" s="20">
        <f>IFERROR(VLOOKUP(F2355,Sheet2!$A:$F,6,0),"")</f>
        <v>1270.83</v>
      </c>
      <c r="S2355" s="48">
        <f t="shared" si="549"/>
        <v>116002</v>
      </c>
      <c r="T2355" s="48">
        <f t="shared" si="550"/>
        <v>0</v>
      </c>
      <c r="U2355" s="48">
        <f t="shared" si="551"/>
        <v>0</v>
      </c>
      <c r="V2355" s="48">
        <f t="shared" si="552"/>
        <v>116002</v>
      </c>
      <c r="W2355" s="48">
        <f t="shared" si="553"/>
        <v>62595</v>
      </c>
      <c r="X2355" s="48">
        <f t="shared" si="554"/>
        <v>877.5</v>
      </c>
      <c r="Y2355" s="48">
        <f t="shared" si="555"/>
        <v>1794.7450000000001</v>
      </c>
      <c r="Z2355" s="48">
        <f t="shared" si="556"/>
        <v>179.47450000000003</v>
      </c>
      <c r="AA2355" s="48">
        <f t="shared" si="557"/>
        <v>1814.4871950000002</v>
      </c>
      <c r="AB2355" s="42">
        <f t="shared" si="558"/>
        <v>183263.206695</v>
      </c>
    </row>
    <row r="2356" spans="1:28" x14ac:dyDescent="0.25">
      <c r="A2356" s="41">
        <v>45456</v>
      </c>
      <c r="B2356" s="44" t="str">
        <f t="shared" si="560"/>
        <v>Jun</v>
      </c>
      <c r="C2356" s="16" t="s">
        <v>3</v>
      </c>
      <c r="D2356" s="16"/>
      <c r="E2356" s="16" t="s">
        <v>173</v>
      </c>
      <c r="F2356" s="16" t="s">
        <v>216</v>
      </c>
      <c r="G2356" s="20" t="str">
        <f>IFERROR(VLOOKUP(F2356,Sheet2!A:F,2,0),"")</f>
        <v>Jugni Saunfi</v>
      </c>
      <c r="H2356" s="44">
        <f>IFERROR(VLOOKUP(F2356,Sheet2!A:G,7,0),"")</f>
        <v>50</v>
      </c>
      <c r="I2356" s="56">
        <f t="shared" si="547"/>
        <v>1350</v>
      </c>
      <c r="J2356" s="17">
        <v>487</v>
      </c>
      <c r="K2356" s="21">
        <v>50</v>
      </c>
      <c r="L2356" s="21">
        <v>50</v>
      </c>
      <c r="M2356" s="21">
        <v>200</v>
      </c>
      <c r="N2356" s="19">
        <f t="shared" si="548"/>
        <v>300</v>
      </c>
      <c r="O2356" s="20">
        <f>IFERROR(VLOOKUP(F2356,Sheet2!A:H,8,0),"")</f>
        <v>1</v>
      </c>
      <c r="P2356" s="20">
        <f>IFERROR(VLOOKUP(F2356,Sheet2!$A:$F,4,0),"")</f>
        <v>919.43</v>
      </c>
      <c r="Q2356" s="20">
        <f>IFERROR(VLOOKUP(F2356,Sheet2!$A:$F,5,0),"")</f>
        <v>948.3</v>
      </c>
      <c r="R2356" s="20">
        <f>IFERROR(VLOOKUP(F2356,Sheet2!$A:$F,6,0),"")</f>
        <v>1030.25</v>
      </c>
      <c r="S2356" s="48">
        <f t="shared" si="549"/>
        <v>45971.5</v>
      </c>
      <c r="T2356" s="48">
        <f t="shared" si="550"/>
        <v>47415</v>
      </c>
      <c r="U2356" s="48">
        <f t="shared" si="551"/>
        <v>206050</v>
      </c>
      <c r="V2356" s="48">
        <f t="shared" si="552"/>
        <v>299436.5</v>
      </c>
      <c r="W2356" s="48">
        <f t="shared" si="553"/>
        <v>144450</v>
      </c>
      <c r="X2356" s="48">
        <f t="shared" si="554"/>
        <v>2025</v>
      </c>
      <c r="Y2356" s="48">
        <f t="shared" si="555"/>
        <v>4459.1149999999998</v>
      </c>
      <c r="Z2356" s="48">
        <f t="shared" si="556"/>
        <v>445.91149999999999</v>
      </c>
      <c r="AA2356" s="48">
        <f t="shared" si="557"/>
        <v>4508.1652649999996</v>
      </c>
      <c r="AB2356" s="42">
        <f t="shared" si="558"/>
        <v>455324.691765</v>
      </c>
    </row>
    <row r="2357" spans="1:28" x14ac:dyDescent="0.25">
      <c r="A2357" s="41">
        <v>45456</v>
      </c>
      <c r="B2357" s="44" t="str">
        <f t="shared" si="560"/>
        <v>Jun</v>
      </c>
      <c r="C2357" s="16" t="s">
        <v>3</v>
      </c>
      <c r="D2357" s="16"/>
      <c r="E2357" s="16" t="s">
        <v>149</v>
      </c>
      <c r="F2357" s="16" t="s">
        <v>216</v>
      </c>
      <c r="G2357" s="20" t="str">
        <f>IFERROR(VLOOKUP(F2357,Sheet2!A:F,2,0),"")</f>
        <v>Jugni Saunfi</v>
      </c>
      <c r="H2357" s="44">
        <f>IFERROR(VLOOKUP(F2357,Sheet2!A:G,7,0),"")</f>
        <v>50</v>
      </c>
      <c r="I2357" s="56">
        <f t="shared" si="547"/>
        <v>855</v>
      </c>
      <c r="J2357" s="17">
        <v>488</v>
      </c>
      <c r="K2357" s="21">
        <v>190</v>
      </c>
      <c r="L2357" s="21">
        <v>0</v>
      </c>
      <c r="M2357" s="21">
        <v>0</v>
      </c>
      <c r="N2357" s="19">
        <f t="shared" si="548"/>
        <v>190</v>
      </c>
      <c r="O2357" s="20">
        <f>IFERROR(VLOOKUP(F2357,Sheet2!A:H,8,0),"")</f>
        <v>1</v>
      </c>
      <c r="P2357" s="20">
        <f>IFERROR(VLOOKUP(F2357,Sheet2!$A:$F,4,0),"")</f>
        <v>919.43</v>
      </c>
      <c r="Q2357" s="20">
        <f>IFERROR(VLOOKUP(F2357,Sheet2!$A:$F,5,0),"")</f>
        <v>948.3</v>
      </c>
      <c r="R2357" s="20">
        <f>IFERROR(VLOOKUP(F2357,Sheet2!$A:$F,6,0),"")</f>
        <v>1030.25</v>
      </c>
      <c r="S2357" s="48">
        <f t="shared" si="549"/>
        <v>174691.69999999998</v>
      </c>
      <c r="T2357" s="48">
        <f t="shared" si="550"/>
        <v>0</v>
      </c>
      <c r="U2357" s="48">
        <f t="shared" si="551"/>
        <v>0</v>
      </c>
      <c r="V2357" s="48">
        <f t="shared" si="552"/>
        <v>174691.69999999998</v>
      </c>
      <c r="W2357" s="48">
        <f t="shared" si="553"/>
        <v>91485</v>
      </c>
      <c r="X2357" s="48">
        <f t="shared" si="554"/>
        <v>1282.5</v>
      </c>
      <c r="Y2357" s="48">
        <f t="shared" si="555"/>
        <v>2674.5919999999996</v>
      </c>
      <c r="Z2357" s="48">
        <f t="shared" si="556"/>
        <v>267.45919999999995</v>
      </c>
      <c r="AA2357" s="48">
        <f t="shared" si="557"/>
        <v>2704.0125119999993</v>
      </c>
      <c r="AB2357" s="42">
        <f t="shared" si="558"/>
        <v>273105.26371199993</v>
      </c>
    </row>
    <row r="2358" spans="1:28" x14ac:dyDescent="0.25">
      <c r="A2358" s="41">
        <v>45456</v>
      </c>
      <c r="B2358" s="44" t="str">
        <f t="shared" si="560"/>
        <v>Jun</v>
      </c>
      <c r="C2358" s="16" t="s">
        <v>3</v>
      </c>
      <c r="D2358" s="16"/>
      <c r="E2358" s="16" t="s">
        <v>149</v>
      </c>
      <c r="F2358" s="16" t="s">
        <v>216</v>
      </c>
      <c r="G2358" s="20" t="str">
        <f>IFERROR(VLOOKUP(F2358,Sheet2!A:F,2,0),"")</f>
        <v>Jugni Saunfi</v>
      </c>
      <c r="H2358" s="44">
        <f>IFERROR(VLOOKUP(F2358,Sheet2!A:G,7,0),"")</f>
        <v>50</v>
      </c>
      <c r="I2358" s="56">
        <f t="shared" si="547"/>
        <v>4050</v>
      </c>
      <c r="J2358" s="17">
        <v>489</v>
      </c>
      <c r="K2358" s="21">
        <v>800</v>
      </c>
      <c r="L2358" s="21">
        <v>50</v>
      </c>
      <c r="M2358" s="21">
        <v>50</v>
      </c>
      <c r="N2358" s="19">
        <f t="shared" si="548"/>
        <v>900</v>
      </c>
      <c r="O2358" s="20">
        <f>IFERROR(VLOOKUP(F2358,Sheet2!A:H,8,0),"")</f>
        <v>1</v>
      </c>
      <c r="P2358" s="20">
        <f>IFERROR(VLOOKUP(F2358,Sheet2!$A:$F,4,0),"")</f>
        <v>919.43</v>
      </c>
      <c r="Q2358" s="20">
        <f>IFERROR(VLOOKUP(F2358,Sheet2!$A:$F,5,0),"")</f>
        <v>948.3</v>
      </c>
      <c r="R2358" s="20">
        <f>IFERROR(VLOOKUP(F2358,Sheet2!$A:$F,6,0),"")</f>
        <v>1030.25</v>
      </c>
      <c r="S2358" s="48">
        <f t="shared" si="549"/>
        <v>735544</v>
      </c>
      <c r="T2358" s="48">
        <f t="shared" si="550"/>
        <v>47415</v>
      </c>
      <c r="U2358" s="48">
        <f t="shared" si="551"/>
        <v>51512.5</v>
      </c>
      <c r="V2358" s="48">
        <f t="shared" si="552"/>
        <v>834471.5</v>
      </c>
      <c r="W2358" s="48">
        <f t="shared" si="553"/>
        <v>433350</v>
      </c>
      <c r="X2358" s="48">
        <f t="shared" si="554"/>
        <v>6075</v>
      </c>
      <c r="Y2358" s="48">
        <f t="shared" si="555"/>
        <v>12738.965</v>
      </c>
      <c r="Z2358" s="48">
        <f t="shared" si="556"/>
        <v>1273.8965000000001</v>
      </c>
      <c r="AA2358" s="48">
        <f t="shared" si="557"/>
        <v>12879.093615000002</v>
      </c>
      <c r="AB2358" s="42">
        <f t="shared" si="558"/>
        <v>1300788.455115</v>
      </c>
    </row>
    <row r="2359" spans="1:28" x14ac:dyDescent="0.25">
      <c r="A2359" s="41">
        <v>45456</v>
      </c>
      <c r="B2359" s="44" t="str">
        <f t="shared" ref="B2359:B2372" si="561">TEXT(A2359,"MMM")</f>
        <v>Jun</v>
      </c>
      <c r="C2359" s="16" t="s">
        <v>3</v>
      </c>
      <c r="D2359" s="16"/>
      <c r="E2359" s="16" t="s">
        <v>154</v>
      </c>
      <c r="F2359" s="16" t="s">
        <v>217</v>
      </c>
      <c r="G2359" s="20" t="str">
        <f>IFERROR(VLOOKUP(F2359,Sheet2!A:F,2,0),"")</f>
        <v>Dollar Rum</v>
      </c>
      <c r="H2359" s="44">
        <f>IFERROR(VLOOKUP(F2359,Sheet2!A:G,7,0),"")</f>
        <v>65</v>
      </c>
      <c r="I2359" s="56">
        <f t="shared" si="547"/>
        <v>1345.5</v>
      </c>
      <c r="J2359" s="17">
        <v>490</v>
      </c>
      <c r="K2359" s="21">
        <v>80</v>
      </c>
      <c r="L2359" s="21">
        <v>100</v>
      </c>
      <c r="M2359" s="21">
        <v>50</v>
      </c>
      <c r="N2359" s="19">
        <f t="shared" si="548"/>
        <v>230</v>
      </c>
      <c r="O2359" s="20">
        <f>IFERROR(VLOOKUP(F2359,Sheet2!A:H,8,0),"")</f>
        <v>1</v>
      </c>
      <c r="P2359" s="20">
        <f>IFERROR(VLOOKUP(F2359,Sheet2!$A:$F,4,0),"")</f>
        <v>1161.27</v>
      </c>
      <c r="Q2359" s="20">
        <f>IFERROR(VLOOKUP(F2359,Sheet2!$A:$F,5,0),"")</f>
        <v>1190.1300000000001</v>
      </c>
      <c r="R2359" s="20">
        <f>IFERROR(VLOOKUP(F2359,Sheet2!$A:$F,6,0),"")</f>
        <v>1272.08</v>
      </c>
      <c r="S2359" s="48">
        <f t="shared" si="549"/>
        <v>92901.6</v>
      </c>
      <c r="T2359" s="48">
        <f t="shared" si="550"/>
        <v>119013.00000000001</v>
      </c>
      <c r="U2359" s="48">
        <f t="shared" si="551"/>
        <v>63604</v>
      </c>
      <c r="V2359" s="48">
        <f t="shared" si="552"/>
        <v>275518.60000000003</v>
      </c>
      <c r="W2359" s="48">
        <f t="shared" si="553"/>
        <v>143968.5</v>
      </c>
      <c r="X2359" s="48">
        <f t="shared" si="554"/>
        <v>2018.25</v>
      </c>
      <c r="Y2359" s="48">
        <f t="shared" si="555"/>
        <v>4215.0535</v>
      </c>
      <c r="Z2359" s="48">
        <f t="shared" si="556"/>
        <v>421.50535000000002</v>
      </c>
      <c r="AA2359" s="48">
        <f t="shared" si="557"/>
        <v>4261.4190884999998</v>
      </c>
      <c r="AB2359" s="42">
        <f t="shared" si="558"/>
        <v>430403.32793850004</v>
      </c>
    </row>
    <row r="2360" spans="1:28" x14ac:dyDescent="0.25">
      <c r="A2360" s="41">
        <v>45456</v>
      </c>
      <c r="B2360" s="44" t="str">
        <f t="shared" si="561"/>
        <v>Jun</v>
      </c>
      <c r="C2360" s="16" t="s">
        <v>3</v>
      </c>
      <c r="D2360" s="16"/>
      <c r="E2360" s="16" t="s">
        <v>154</v>
      </c>
      <c r="F2360" s="16" t="s">
        <v>216</v>
      </c>
      <c r="G2360" s="20" t="str">
        <f>IFERROR(VLOOKUP(F2360,Sheet2!A:F,2,0),"")</f>
        <v>Jugni Saunfi</v>
      </c>
      <c r="H2360" s="44">
        <f>IFERROR(VLOOKUP(F2360,Sheet2!A:G,7,0),"")</f>
        <v>50</v>
      </c>
      <c r="I2360" s="56">
        <f t="shared" si="547"/>
        <v>4.5</v>
      </c>
      <c r="J2360" s="17">
        <v>490</v>
      </c>
      <c r="K2360" s="21">
        <v>1</v>
      </c>
      <c r="L2360" s="21">
        <v>0</v>
      </c>
      <c r="M2360" s="21">
        <v>0</v>
      </c>
      <c r="N2360" s="19">
        <f t="shared" si="548"/>
        <v>1</v>
      </c>
      <c r="O2360" s="20">
        <f>IFERROR(VLOOKUP(F2360,Sheet2!A:H,8,0),"")</f>
        <v>1</v>
      </c>
      <c r="P2360" s="20">
        <f>IFERROR(VLOOKUP(F2360,Sheet2!$A:$F,4,0),"")</f>
        <v>919.43</v>
      </c>
      <c r="Q2360" s="20">
        <f>IFERROR(VLOOKUP(F2360,Sheet2!$A:$F,5,0),"")</f>
        <v>948.3</v>
      </c>
      <c r="R2360" s="20">
        <f>IFERROR(VLOOKUP(F2360,Sheet2!$A:$F,6,0),"")</f>
        <v>1030.25</v>
      </c>
      <c r="S2360" s="48">
        <f t="shared" si="549"/>
        <v>919.43</v>
      </c>
      <c r="T2360" s="48">
        <f t="shared" si="550"/>
        <v>0</v>
      </c>
      <c r="U2360" s="48">
        <f t="shared" si="551"/>
        <v>0</v>
      </c>
      <c r="V2360" s="48">
        <f t="shared" si="552"/>
        <v>919.43</v>
      </c>
      <c r="W2360" s="48">
        <f t="shared" si="553"/>
        <v>481.5</v>
      </c>
      <c r="X2360" s="48">
        <f t="shared" si="554"/>
        <v>6.75</v>
      </c>
      <c r="Y2360" s="48">
        <f t="shared" si="555"/>
        <v>14.076799999999999</v>
      </c>
      <c r="Z2360" s="48">
        <f t="shared" si="556"/>
        <v>1.40768</v>
      </c>
      <c r="AA2360" s="48">
        <f t="shared" si="557"/>
        <v>14.2316448</v>
      </c>
      <c r="AB2360" s="42">
        <f t="shared" si="558"/>
        <v>1437.3961247999998</v>
      </c>
    </row>
    <row r="2361" spans="1:28" x14ac:dyDescent="0.25">
      <c r="A2361" s="41">
        <v>45456</v>
      </c>
      <c r="B2361" s="44" t="str">
        <f t="shared" si="561"/>
        <v>Jun</v>
      </c>
      <c r="C2361" s="16" t="s">
        <v>3</v>
      </c>
      <c r="D2361" s="16"/>
      <c r="E2361" s="16" t="s">
        <v>120</v>
      </c>
      <c r="F2361" s="16" t="s">
        <v>217</v>
      </c>
      <c r="G2361" s="20" t="str">
        <f>IFERROR(VLOOKUP(F2361,Sheet2!A:F,2,0),"")</f>
        <v>Dollar Rum</v>
      </c>
      <c r="H2361" s="44">
        <f>IFERROR(VLOOKUP(F2361,Sheet2!A:G,7,0),"")</f>
        <v>65</v>
      </c>
      <c r="I2361" s="56">
        <f t="shared" si="547"/>
        <v>2047.4999999999998</v>
      </c>
      <c r="J2361" s="17">
        <v>491</v>
      </c>
      <c r="K2361" s="21">
        <v>300</v>
      </c>
      <c r="L2361" s="21">
        <v>50</v>
      </c>
      <c r="M2361" s="21">
        <v>0</v>
      </c>
      <c r="N2361" s="19">
        <f t="shared" si="548"/>
        <v>350</v>
      </c>
      <c r="O2361" s="20">
        <f>IFERROR(VLOOKUP(F2361,Sheet2!A:H,8,0),"")</f>
        <v>1</v>
      </c>
      <c r="P2361" s="20">
        <f>IFERROR(VLOOKUP(F2361,Sheet2!$A:$F,4,0),"")</f>
        <v>1161.27</v>
      </c>
      <c r="Q2361" s="20">
        <f>IFERROR(VLOOKUP(F2361,Sheet2!$A:$F,5,0),"")</f>
        <v>1190.1300000000001</v>
      </c>
      <c r="R2361" s="20">
        <f>IFERROR(VLOOKUP(F2361,Sheet2!$A:$F,6,0),"")</f>
        <v>1272.08</v>
      </c>
      <c r="S2361" s="48">
        <f t="shared" si="549"/>
        <v>348381</v>
      </c>
      <c r="T2361" s="48">
        <f t="shared" si="550"/>
        <v>59506.500000000007</v>
      </c>
      <c r="U2361" s="48">
        <f t="shared" si="551"/>
        <v>0</v>
      </c>
      <c r="V2361" s="48">
        <f t="shared" si="552"/>
        <v>407887.5</v>
      </c>
      <c r="W2361" s="48">
        <f t="shared" si="553"/>
        <v>219082.49999999997</v>
      </c>
      <c r="X2361" s="48">
        <f t="shared" si="554"/>
        <v>3071.2499999999995</v>
      </c>
      <c r="Y2361" s="48">
        <f t="shared" si="555"/>
        <v>6300.4125000000004</v>
      </c>
      <c r="Z2361" s="48">
        <f t="shared" si="556"/>
        <v>630.0412500000001</v>
      </c>
      <c r="AA2361" s="48">
        <f t="shared" si="557"/>
        <v>6369.7170374999996</v>
      </c>
      <c r="AB2361" s="42">
        <f t="shared" si="558"/>
        <v>643341.42078749998</v>
      </c>
    </row>
    <row r="2362" spans="1:28" x14ac:dyDescent="0.25">
      <c r="A2362" s="41">
        <v>45456</v>
      </c>
      <c r="B2362" s="44" t="str">
        <f t="shared" si="561"/>
        <v>Jun</v>
      </c>
      <c r="C2362" s="16" t="s">
        <v>3</v>
      </c>
      <c r="D2362" s="16"/>
      <c r="E2362" s="16" t="s">
        <v>76</v>
      </c>
      <c r="F2362" s="16" t="s">
        <v>217</v>
      </c>
      <c r="G2362" s="20" t="str">
        <f>IFERROR(VLOOKUP(F2362,Sheet2!A:F,2,0),"")</f>
        <v>Dollar Rum</v>
      </c>
      <c r="H2362" s="44">
        <f>IFERROR(VLOOKUP(F2362,Sheet2!A:G,7,0),"")</f>
        <v>65</v>
      </c>
      <c r="I2362" s="56">
        <f t="shared" si="547"/>
        <v>1755</v>
      </c>
      <c r="J2362" s="17">
        <v>492</v>
      </c>
      <c r="K2362" s="21">
        <v>150</v>
      </c>
      <c r="L2362" s="21">
        <v>0</v>
      </c>
      <c r="M2362" s="21">
        <v>150</v>
      </c>
      <c r="N2362" s="19">
        <f t="shared" si="548"/>
        <v>300</v>
      </c>
      <c r="O2362" s="20">
        <f>IFERROR(VLOOKUP(F2362,Sheet2!A:H,8,0),"")</f>
        <v>1</v>
      </c>
      <c r="P2362" s="20">
        <f>IFERROR(VLOOKUP(F2362,Sheet2!$A:$F,4,0),"")</f>
        <v>1161.27</v>
      </c>
      <c r="Q2362" s="20">
        <f>IFERROR(VLOOKUP(F2362,Sheet2!$A:$F,5,0),"")</f>
        <v>1190.1300000000001</v>
      </c>
      <c r="R2362" s="20">
        <f>IFERROR(VLOOKUP(F2362,Sheet2!$A:$F,6,0),"")</f>
        <v>1272.08</v>
      </c>
      <c r="S2362" s="48">
        <f t="shared" si="549"/>
        <v>174190.5</v>
      </c>
      <c r="T2362" s="48">
        <f t="shared" si="550"/>
        <v>0</v>
      </c>
      <c r="U2362" s="48">
        <f t="shared" si="551"/>
        <v>190812</v>
      </c>
      <c r="V2362" s="48">
        <f t="shared" si="552"/>
        <v>365002.5</v>
      </c>
      <c r="W2362" s="48">
        <f t="shared" si="553"/>
        <v>187785</v>
      </c>
      <c r="X2362" s="48">
        <f t="shared" si="554"/>
        <v>2632.5</v>
      </c>
      <c r="Y2362" s="48">
        <f t="shared" si="555"/>
        <v>5554.2</v>
      </c>
      <c r="Z2362" s="48">
        <f t="shared" si="556"/>
        <v>555.41999999999996</v>
      </c>
      <c r="AA2362" s="48">
        <f t="shared" si="557"/>
        <v>5615.2961999999998</v>
      </c>
      <c r="AB2362" s="42">
        <f t="shared" si="558"/>
        <v>567144.91619999998</v>
      </c>
    </row>
    <row r="2363" spans="1:28" x14ac:dyDescent="0.25">
      <c r="A2363" s="41">
        <v>45456</v>
      </c>
      <c r="B2363" s="44" t="str">
        <f t="shared" si="561"/>
        <v>Jun</v>
      </c>
      <c r="C2363" s="16" t="s">
        <v>3</v>
      </c>
      <c r="D2363" s="16"/>
      <c r="E2363" s="16" t="s">
        <v>50</v>
      </c>
      <c r="F2363" s="16" t="s">
        <v>216</v>
      </c>
      <c r="G2363" s="20" t="str">
        <f>IFERROR(VLOOKUP(F2363,Sheet2!A:F,2,0),"")</f>
        <v>Jugni Saunfi</v>
      </c>
      <c r="H2363" s="44">
        <f>IFERROR(VLOOKUP(F2363,Sheet2!A:G,7,0),"")</f>
        <v>50</v>
      </c>
      <c r="I2363" s="56">
        <f t="shared" si="547"/>
        <v>900</v>
      </c>
      <c r="J2363" s="17">
        <v>493</v>
      </c>
      <c r="K2363" s="21">
        <v>200</v>
      </c>
      <c r="L2363" s="21">
        <v>0</v>
      </c>
      <c r="M2363" s="21">
        <v>0</v>
      </c>
      <c r="N2363" s="19">
        <f t="shared" si="548"/>
        <v>200</v>
      </c>
      <c r="O2363" s="20">
        <f>IFERROR(VLOOKUP(F2363,Sheet2!A:H,8,0),"")</f>
        <v>1</v>
      </c>
      <c r="P2363" s="20">
        <f>IFERROR(VLOOKUP(F2363,Sheet2!$A:$F,4,0),"")</f>
        <v>919.43</v>
      </c>
      <c r="Q2363" s="20">
        <f>IFERROR(VLOOKUP(F2363,Sheet2!$A:$F,5,0),"")</f>
        <v>948.3</v>
      </c>
      <c r="R2363" s="20">
        <f>IFERROR(VLOOKUP(F2363,Sheet2!$A:$F,6,0),"")</f>
        <v>1030.25</v>
      </c>
      <c r="S2363" s="48">
        <f t="shared" si="549"/>
        <v>183886</v>
      </c>
      <c r="T2363" s="48">
        <f t="shared" si="550"/>
        <v>0</v>
      </c>
      <c r="U2363" s="48">
        <f t="shared" si="551"/>
        <v>0</v>
      </c>
      <c r="V2363" s="48">
        <f t="shared" si="552"/>
        <v>183886</v>
      </c>
      <c r="W2363" s="48">
        <f t="shared" si="553"/>
        <v>96300</v>
      </c>
      <c r="X2363" s="48">
        <f t="shared" si="554"/>
        <v>1350</v>
      </c>
      <c r="Y2363" s="48">
        <f t="shared" si="555"/>
        <v>2815.36</v>
      </c>
      <c r="Z2363" s="48">
        <f t="shared" si="556"/>
        <v>281.536</v>
      </c>
      <c r="AA2363" s="48">
        <f t="shared" si="557"/>
        <v>2846.3289600000003</v>
      </c>
      <c r="AB2363" s="42">
        <f t="shared" si="558"/>
        <v>287479.22496000002</v>
      </c>
    </row>
    <row r="2364" spans="1:28" x14ac:dyDescent="0.25">
      <c r="A2364" s="41">
        <v>45456</v>
      </c>
      <c r="B2364" s="44" t="str">
        <f t="shared" si="561"/>
        <v>Jun</v>
      </c>
      <c r="C2364" s="16" t="s">
        <v>3</v>
      </c>
      <c r="D2364" s="16"/>
      <c r="E2364" s="16" t="s">
        <v>50</v>
      </c>
      <c r="F2364" s="16" t="s">
        <v>216</v>
      </c>
      <c r="G2364" s="20" t="str">
        <f>IFERROR(VLOOKUP(F2364,Sheet2!A:F,2,0),"")</f>
        <v>Jugni Saunfi</v>
      </c>
      <c r="H2364" s="44">
        <f>IFERROR(VLOOKUP(F2364,Sheet2!A:G,7,0),"")</f>
        <v>50</v>
      </c>
      <c r="I2364" s="56">
        <f t="shared" si="547"/>
        <v>2250</v>
      </c>
      <c r="J2364" s="17">
        <v>494</v>
      </c>
      <c r="K2364" s="21">
        <v>300</v>
      </c>
      <c r="L2364" s="21">
        <v>200</v>
      </c>
      <c r="M2364" s="21">
        <v>0</v>
      </c>
      <c r="N2364" s="19">
        <f t="shared" si="548"/>
        <v>500</v>
      </c>
      <c r="O2364" s="20">
        <f>IFERROR(VLOOKUP(F2364,Sheet2!A:H,8,0),"")</f>
        <v>1</v>
      </c>
      <c r="P2364" s="20">
        <f>IFERROR(VLOOKUP(F2364,Sheet2!$A:$F,4,0),"")</f>
        <v>919.43</v>
      </c>
      <c r="Q2364" s="20">
        <f>IFERROR(VLOOKUP(F2364,Sheet2!$A:$F,5,0),"")</f>
        <v>948.3</v>
      </c>
      <c r="R2364" s="20">
        <f>IFERROR(VLOOKUP(F2364,Sheet2!$A:$F,6,0),"")</f>
        <v>1030.25</v>
      </c>
      <c r="S2364" s="48">
        <f t="shared" si="549"/>
        <v>275829</v>
      </c>
      <c r="T2364" s="48">
        <f t="shared" si="550"/>
        <v>189660</v>
      </c>
      <c r="U2364" s="48">
        <f t="shared" si="551"/>
        <v>0</v>
      </c>
      <c r="V2364" s="48">
        <f t="shared" si="552"/>
        <v>465489</v>
      </c>
      <c r="W2364" s="48">
        <f t="shared" si="553"/>
        <v>240750</v>
      </c>
      <c r="X2364" s="48">
        <f t="shared" si="554"/>
        <v>3375</v>
      </c>
      <c r="Y2364" s="48">
        <f t="shared" si="555"/>
        <v>7096.14</v>
      </c>
      <c r="Z2364" s="48">
        <f t="shared" si="556"/>
        <v>709.61400000000003</v>
      </c>
      <c r="AA2364" s="48">
        <f t="shared" si="557"/>
        <v>7174.1975400000001</v>
      </c>
      <c r="AB2364" s="42">
        <f t="shared" si="558"/>
        <v>724593.95153999992</v>
      </c>
    </row>
    <row r="2365" spans="1:28" x14ac:dyDescent="0.25">
      <c r="A2365" s="41">
        <v>45456</v>
      </c>
      <c r="B2365" s="44" t="str">
        <f t="shared" si="561"/>
        <v>Jun</v>
      </c>
      <c r="C2365" s="16" t="s">
        <v>3</v>
      </c>
      <c r="D2365" s="16"/>
      <c r="E2365" s="16" t="s">
        <v>50</v>
      </c>
      <c r="F2365" s="16" t="s">
        <v>216</v>
      </c>
      <c r="G2365" s="20" t="str">
        <f>IFERROR(VLOOKUP(F2365,Sheet2!A:F,2,0),"")</f>
        <v>Jugni Saunfi</v>
      </c>
      <c r="H2365" s="44">
        <f>IFERROR(VLOOKUP(F2365,Sheet2!A:G,7,0),"")</f>
        <v>50</v>
      </c>
      <c r="I2365" s="56">
        <f t="shared" si="547"/>
        <v>2250</v>
      </c>
      <c r="J2365" s="17">
        <v>495</v>
      </c>
      <c r="K2365" s="21">
        <v>300</v>
      </c>
      <c r="L2365" s="21">
        <v>200</v>
      </c>
      <c r="M2365" s="21">
        <v>0</v>
      </c>
      <c r="N2365" s="19">
        <f t="shared" si="548"/>
        <v>500</v>
      </c>
      <c r="O2365" s="20">
        <f>IFERROR(VLOOKUP(F2365,Sheet2!A:H,8,0),"")</f>
        <v>1</v>
      </c>
      <c r="P2365" s="20">
        <f>IFERROR(VLOOKUP(F2365,Sheet2!$A:$F,4,0),"")</f>
        <v>919.43</v>
      </c>
      <c r="Q2365" s="20">
        <f>IFERROR(VLOOKUP(F2365,Sheet2!$A:$F,5,0),"")</f>
        <v>948.3</v>
      </c>
      <c r="R2365" s="20">
        <f>IFERROR(VLOOKUP(F2365,Sheet2!$A:$F,6,0),"")</f>
        <v>1030.25</v>
      </c>
      <c r="S2365" s="48">
        <f t="shared" si="549"/>
        <v>275829</v>
      </c>
      <c r="T2365" s="48">
        <f t="shared" si="550"/>
        <v>189660</v>
      </c>
      <c r="U2365" s="48">
        <f t="shared" si="551"/>
        <v>0</v>
      </c>
      <c r="V2365" s="48">
        <f t="shared" si="552"/>
        <v>465489</v>
      </c>
      <c r="W2365" s="48">
        <f t="shared" si="553"/>
        <v>240750</v>
      </c>
      <c r="X2365" s="48">
        <f t="shared" si="554"/>
        <v>3375</v>
      </c>
      <c r="Y2365" s="48">
        <f t="shared" si="555"/>
        <v>7096.14</v>
      </c>
      <c r="Z2365" s="48">
        <f t="shared" si="556"/>
        <v>709.61400000000003</v>
      </c>
      <c r="AA2365" s="48">
        <f t="shared" si="557"/>
        <v>7174.1975400000001</v>
      </c>
      <c r="AB2365" s="42">
        <f t="shared" si="558"/>
        <v>724593.95153999992</v>
      </c>
    </row>
    <row r="2366" spans="1:28" x14ac:dyDescent="0.25">
      <c r="A2366" s="41">
        <v>45456</v>
      </c>
      <c r="B2366" s="44" t="str">
        <f t="shared" si="561"/>
        <v>Jun</v>
      </c>
      <c r="C2366" s="16" t="s">
        <v>44</v>
      </c>
      <c r="D2366" s="16"/>
      <c r="E2366" s="16" t="s">
        <v>160</v>
      </c>
      <c r="F2366" s="16" t="s">
        <v>223</v>
      </c>
      <c r="G2366" s="20" t="str">
        <f>IFERROR(VLOOKUP(F2366,Sheet2!A:F,2,0),"")</f>
        <v>Jalwa Mota Santra</v>
      </c>
      <c r="H2366" s="44">
        <f>IFERROR(VLOOKUP(F2366,Sheet2!A:G,7,0),"")</f>
        <v>50</v>
      </c>
      <c r="I2366" s="56">
        <f t="shared" si="547"/>
        <v>1800</v>
      </c>
      <c r="J2366" s="17">
        <v>372</v>
      </c>
      <c r="K2366" s="21">
        <v>400</v>
      </c>
      <c r="L2366" s="21">
        <v>0</v>
      </c>
      <c r="M2366" s="21">
        <v>0</v>
      </c>
      <c r="N2366" s="19">
        <f t="shared" si="548"/>
        <v>400</v>
      </c>
      <c r="O2366" s="20">
        <f>IFERROR(VLOOKUP(F2366,Sheet2!A:H,8,0),"")</f>
        <v>1</v>
      </c>
      <c r="P2366" s="20">
        <f>IFERROR(VLOOKUP(F2366,Sheet2!$A:$F,4,0),"")</f>
        <v>919.43</v>
      </c>
      <c r="Q2366" s="20">
        <f>IFERROR(VLOOKUP(F2366,Sheet2!$A:$F,5,0),"")</f>
        <v>948.3</v>
      </c>
      <c r="R2366" s="20">
        <f>IFERROR(VLOOKUP(F2366,Sheet2!$A:$F,6,0),"")</f>
        <v>1030.25</v>
      </c>
      <c r="S2366" s="48">
        <f t="shared" si="549"/>
        <v>367772</v>
      </c>
      <c r="T2366" s="48">
        <f t="shared" si="550"/>
        <v>0</v>
      </c>
      <c r="U2366" s="48">
        <f t="shared" si="551"/>
        <v>0</v>
      </c>
      <c r="V2366" s="48">
        <f t="shared" si="552"/>
        <v>367772</v>
      </c>
      <c r="W2366" s="48">
        <f t="shared" si="553"/>
        <v>192600</v>
      </c>
      <c r="X2366" s="48">
        <f t="shared" si="554"/>
        <v>2700</v>
      </c>
      <c r="Y2366" s="48">
        <f t="shared" si="555"/>
        <v>5630.72</v>
      </c>
      <c r="Z2366" s="48">
        <f t="shared" si="556"/>
        <v>563.072</v>
      </c>
      <c r="AA2366" s="48">
        <f t="shared" si="557"/>
        <v>5692.6579200000006</v>
      </c>
      <c r="AB2366" s="42">
        <f t="shared" si="558"/>
        <v>574958.44992000004</v>
      </c>
    </row>
    <row r="2367" spans="1:28" x14ac:dyDescent="0.25">
      <c r="A2367" s="41">
        <v>45456</v>
      </c>
      <c r="B2367" s="44" t="str">
        <f t="shared" si="561"/>
        <v>Jun</v>
      </c>
      <c r="C2367" s="16" t="s">
        <v>44</v>
      </c>
      <c r="D2367" s="16"/>
      <c r="E2367" s="16" t="s">
        <v>160</v>
      </c>
      <c r="F2367" s="16" t="s">
        <v>223</v>
      </c>
      <c r="G2367" s="20" t="str">
        <f>IFERROR(VLOOKUP(F2367,Sheet2!A:F,2,0),"")</f>
        <v>Jalwa Mota Santra</v>
      </c>
      <c r="H2367" s="44">
        <f>IFERROR(VLOOKUP(F2367,Sheet2!A:G,7,0),"")</f>
        <v>50</v>
      </c>
      <c r="I2367" s="56">
        <f t="shared" si="547"/>
        <v>1350</v>
      </c>
      <c r="J2367" s="17">
        <v>373</v>
      </c>
      <c r="K2367" s="21">
        <v>0</v>
      </c>
      <c r="L2367" s="21">
        <v>300</v>
      </c>
      <c r="M2367" s="21">
        <v>0</v>
      </c>
      <c r="N2367" s="19">
        <f t="shared" si="548"/>
        <v>300</v>
      </c>
      <c r="O2367" s="20">
        <f>IFERROR(VLOOKUP(F2367,Sheet2!A:H,8,0),"")</f>
        <v>1</v>
      </c>
      <c r="P2367" s="20">
        <f>IFERROR(VLOOKUP(F2367,Sheet2!$A:$F,4,0),"")</f>
        <v>919.43</v>
      </c>
      <c r="Q2367" s="20">
        <f>IFERROR(VLOOKUP(F2367,Sheet2!$A:$F,5,0),"")</f>
        <v>948.3</v>
      </c>
      <c r="R2367" s="20">
        <f>IFERROR(VLOOKUP(F2367,Sheet2!$A:$F,6,0),"")</f>
        <v>1030.25</v>
      </c>
      <c r="S2367" s="48">
        <f t="shared" si="549"/>
        <v>0</v>
      </c>
      <c r="T2367" s="48">
        <f t="shared" si="550"/>
        <v>284490</v>
      </c>
      <c r="U2367" s="48">
        <f t="shared" si="551"/>
        <v>0</v>
      </c>
      <c r="V2367" s="48">
        <f t="shared" si="552"/>
        <v>284490</v>
      </c>
      <c r="W2367" s="48">
        <f t="shared" si="553"/>
        <v>144450</v>
      </c>
      <c r="X2367" s="48">
        <f t="shared" si="554"/>
        <v>2025</v>
      </c>
      <c r="Y2367" s="48">
        <f t="shared" si="555"/>
        <v>4309.6499999999996</v>
      </c>
      <c r="Z2367" s="48">
        <f t="shared" si="556"/>
        <v>430.96499999999997</v>
      </c>
      <c r="AA2367" s="48">
        <f t="shared" si="557"/>
        <v>4357.0561500000003</v>
      </c>
      <c r="AB2367" s="42">
        <f t="shared" si="558"/>
        <v>440062.67115000007</v>
      </c>
    </row>
    <row r="2368" spans="1:28" x14ac:dyDescent="0.25">
      <c r="A2368" s="41">
        <v>45456</v>
      </c>
      <c r="B2368" s="44" t="str">
        <f t="shared" si="561"/>
        <v>Jun</v>
      </c>
      <c r="C2368" s="16" t="s">
        <v>44</v>
      </c>
      <c r="D2368" s="16"/>
      <c r="E2368" s="16" t="s">
        <v>160</v>
      </c>
      <c r="F2368" s="16" t="s">
        <v>223</v>
      </c>
      <c r="G2368" s="20" t="str">
        <f>IFERROR(VLOOKUP(F2368,Sheet2!A:F,2,0),"")</f>
        <v>Jalwa Mota Santra</v>
      </c>
      <c r="H2368" s="44">
        <f>IFERROR(VLOOKUP(F2368,Sheet2!A:G,7,0),"")</f>
        <v>50</v>
      </c>
      <c r="I2368" s="56">
        <f t="shared" si="547"/>
        <v>1350</v>
      </c>
      <c r="J2368" s="17">
        <v>374</v>
      </c>
      <c r="K2368" s="21">
        <v>0</v>
      </c>
      <c r="L2368" s="21">
        <v>300</v>
      </c>
      <c r="M2368" s="21">
        <v>0</v>
      </c>
      <c r="N2368" s="19">
        <f t="shared" si="548"/>
        <v>300</v>
      </c>
      <c r="O2368" s="20">
        <f>IFERROR(VLOOKUP(F2368,Sheet2!A:H,8,0),"")</f>
        <v>1</v>
      </c>
      <c r="P2368" s="20">
        <f>IFERROR(VLOOKUP(F2368,Sheet2!$A:$F,4,0),"")</f>
        <v>919.43</v>
      </c>
      <c r="Q2368" s="20">
        <f>IFERROR(VLOOKUP(F2368,Sheet2!$A:$F,5,0),"")</f>
        <v>948.3</v>
      </c>
      <c r="R2368" s="20">
        <f>IFERROR(VLOOKUP(F2368,Sheet2!$A:$F,6,0),"")</f>
        <v>1030.25</v>
      </c>
      <c r="S2368" s="48">
        <f t="shared" si="549"/>
        <v>0</v>
      </c>
      <c r="T2368" s="48">
        <f t="shared" si="550"/>
        <v>284490</v>
      </c>
      <c r="U2368" s="48">
        <f t="shared" si="551"/>
        <v>0</v>
      </c>
      <c r="V2368" s="48">
        <f t="shared" si="552"/>
        <v>284490</v>
      </c>
      <c r="W2368" s="48">
        <f t="shared" si="553"/>
        <v>144450</v>
      </c>
      <c r="X2368" s="48">
        <f t="shared" si="554"/>
        <v>2025</v>
      </c>
      <c r="Y2368" s="48">
        <f t="shared" si="555"/>
        <v>4309.6499999999996</v>
      </c>
      <c r="Z2368" s="48">
        <f t="shared" si="556"/>
        <v>430.96499999999997</v>
      </c>
      <c r="AA2368" s="48">
        <f t="shared" si="557"/>
        <v>4357.0561500000003</v>
      </c>
      <c r="AB2368" s="42">
        <f t="shared" si="558"/>
        <v>440062.67115000007</v>
      </c>
    </row>
    <row r="2369" spans="1:28" x14ac:dyDescent="0.25">
      <c r="A2369" s="41">
        <v>45456</v>
      </c>
      <c r="B2369" s="44" t="str">
        <f t="shared" si="561"/>
        <v>Jun</v>
      </c>
      <c r="C2369" s="16" t="s">
        <v>44</v>
      </c>
      <c r="D2369" s="16"/>
      <c r="E2369" s="16" t="s">
        <v>160</v>
      </c>
      <c r="F2369" s="16" t="s">
        <v>223</v>
      </c>
      <c r="G2369" s="20" t="str">
        <f>IFERROR(VLOOKUP(F2369,Sheet2!A:F,2,0),"")</f>
        <v>Jalwa Mota Santra</v>
      </c>
      <c r="H2369" s="44">
        <f>IFERROR(VLOOKUP(F2369,Sheet2!A:G,7,0),"")</f>
        <v>50</v>
      </c>
      <c r="I2369" s="56">
        <f t="shared" si="547"/>
        <v>1800</v>
      </c>
      <c r="J2369" s="17">
        <v>375</v>
      </c>
      <c r="K2369" s="21">
        <v>0</v>
      </c>
      <c r="L2369" s="21">
        <v>0</v>
      </c>
      <c r="M2369" s="21">
        <v>400</v>
      </c>
      <c r="N2369" s="19">
        <f t="shared" si="548"/>
        <v>400</v>
      </c>
      <c r="O2369" s="20">
        <f>IFERROR(VLOOKUP(F2369,Sheet2!A:H,8,0),"")</f>
        <v>1</v>
      </c>
      <c r="P2369" s="20">
        <f>IFERROR(VLOOKUP(F2369,Sheet2!$A:$F,4,0),"")</f>
        <v>919.43</v>
      </c>
      <c r="Q2369" s="20">
        <f>IFERROR(VLOOKUP(F2369,Sheet2!$A:$F,5,0),"")</f>
        <v>948.3</v>
      </c>
      <c r="R2369" s="20">
        <f>IFERROR(VLOOKUP(F2369,Sheet2!$A:$F,6,0),"")</f>
        <v>1030.25</v>
      </c>
      <c r="S2369" s="48">
        <f t="shared" si="549"/>
        <v>0</v>
      </c>
      <c r="T2369" s="48">
        <f t="shared" si="550"/>
        <v>0</v>
      </c>
      <c r="U2369" s="48">
        <f t="shared" si="551"/>
        <v>412100</v>
      </c>
      <c r="V2369" s="48">
        <f t="shared" si="552"/>
        <v>412100</v>
      </c>
      <c r="W2369" s="48">
        <f t="shared" si="553"/>
        <v>192600</v>
      </c>
      <c r="X2369" s="48">
        <f t="shared" si="554"/>
        <v>2700</v>
      </c>
      <c r="Y2369" s="48">
        <f t="shared" si="555"/>
        <v>6074</v>
      </c>
      <c r="Z2369" s="48">
        <f t="shared" si="556"/>
        <v>607.4</v>
      </c>
      <c r="AA2369" s="48">
        <f t="shared" si="557"/>
        <v>6140.8140000000003</v>
      </c>
      <c r="AB2369" s="42">
        <f t="shared" si="558"/>
        <v>620222.21400000004</v>
      </c>
    </row>
    <row r="2370" spans="1:28" x14ac:dyDescent="0.25">
      <c r="A2370" s="41">
        <v>45456</v>
      </c>
      <c r="B2370" s="44" t="str">
        <f t="shared" si="561"/>
        <v>Jun</v>
      </c>
      <c r="C2370" s="16" t="s">
        <v>26</v>
      </c>
      <c r="D2370" s="16"/>
      <c r="E2370" s="16" t="s">
        <v>85</v>
      </c>
      <c r="F2370" s="16" t="s">
        <v>213</v>
      </c>
      <c r="G2370" s="20" t="str">
        <f>IFERROR(VLOOKUP(F2370,Sheet2!A:F,2,0),"")</f>
        <v>Malwa</v>
      </c>
      <c r="H2370" s="44">
        <f>IFERROR(VLOOKUP(F2370,Sheet2!A:G,7,0),"")</f>
        <v>50</v>
      </c>
      <c r="I2370" s="56">
        <f t="shared" si="547"/>
        <v>2925</v>
      </c>
      <c r="J2370" s="17">
        <v>235</v>
      </c>
      <c r="K2370" s="21">
        <v>250</v>
      </c>
      <c r="L2370" s="21">
        <v>0</v>
      </c>
      <c r="M2370" s="21">
        <v>400</v>
      </c>
      <c r="N2370" s="19">
        <f t="shared" si="548"/>
        <v>650</v>
      </c>
      <c r="O2370" s="20">
        <f>IFERROR(VLOOKUP(F2370,Sheet2!A:H,8,0),"")</f>
        <v>1</v>
      </c>
      <c r="P2370" s="20">
        <f>IFERROR(VLOOKUP(F2370,Sheet2!$A:$F,4,0),"")</f>
        <v>919.43</v>
      </c>
      <c r="Q2370" s="20">
        <f>IFERROR(VLOOKUP(F2370,Sheet2!$A:$F,5,0),"")</f>
        <v>948.3</v>
      </c>
      <c r="R2370" s="20">
        <f>IFERROR(VLOOKUP(F2370,Sheet2!$A:$F,6,0),"")</f>
        <v>1030.25</v>
      </c>
      <c r="S2370" s="48">
        <f t="shared" si="549"/>
        <v>229857.5</v>
      </c>
      <c r="T2370" s="48">
        <f t="shared" si="550"/>
        <v>0</v>
      </c>
      <c r="U2370" s="48">
        <f t="shared" si="551"/>
        <v>412100</v>
      </c>
      <c r="V2370" s="48">
        <f t="shared" si="552"/>
        <v>641957.5</v>
      </c>
      <c r="W2370" s="48">
        <f t="shared" si="553"/>
        <v>312975</v>
      </c>
      <c r="X2370" s="48">
        <f t="shared" si="554"/>
        <v>4387.5</v>
      </c>
      <c r="Y2370" s="48">
        <f t="shared" si="555"/>
        <v>9593.2000000000007</v>
      </c>
      <c r="Z2370" s="48">
        <f t="shared" si="556"/>
        <v>959.32000000000016</v>
      </c>
      <c r="AA2370" s="48">
        <f t="shared" si="557"/>
        <v>9698.7251999999989</v>
      </c>
      <c r="AB2370" s="42">
        <f t="shared" si="558"/>
        <v>979571.24519999989</v>
      </c>
    </row>
    <row r="2371" spans="1:28" x14ac:dyDescent="0.25">
      <c r="A2371" s="41">
        <v>45456</v>
      </c>
      <c r="B2371" s="44" t="str">
        <f t="shared" si="561"/>
        <v>Jun</v>
      </c>
      <c r="C2371" s="16" t="s">
        <v>26</v>
      </c>
      <c r="D2371" s="16"/>
      <c r="E2371" s="16" t="s">
        <v>85</v>
      </c>
      <c r="F2371" s="16" t="s">
        <v>213</v>
      </c>
      <c r="G2371" s="20" t="str">
        <f>IFERROR(VLOOKUP(F2371,Sheet2!A:F,2,0),"")</f>
        <v>Malwa</v>
      </c>
      <c r="H2371" s="44">
        <f>IFERROR(VLOOKUP(F2371,Sheet2!A:G,7,0),"")</f>
        <v>50</v>
      </c>
      <c r="I2371" s="56">
        <f t="shared" si="547"/>
        <v>3375</v>
      </c>
      <c r="J2371" s="17">
        <v>236</v>
      </c>
      <c r="K2371" s="21">
        <v>0</v>
      </c>
      <c r="L2371" s="21">
        <v>750</v>
      </c>
      <c r="M2371" s="21">
        <v>0</v>
      </c>
      <c r="N2371" s="19">
        <f t="shared" si="548"/>
        <v>750</v>
      </c>
      <c r="O2371" s="20">
        <f>IFERROR(VLOOKUP(F2371,Sheet2!A:H,8,0),"")</f>
        <v>1</v>
      </c>
      <c r="P2371" s="20">
        <f>IFERROR(VLOOKUP(F2371,Sheet2!$A:$F,4,0),"")</f>
        <v>919.43</v>
      </c>
      <c r="Q2371" s="20">
        <f>IFERROR(VLOOKUP(F2371,Sheet2!$A:$F,5,0),"")</f>
        <v>948.3</v>
      </c>
      <c r="R2371" s="20">
        <f>IFERROR(VLOOKUP(F2371,Sheet2!$A:$F,6,0),"")</f>
        <v>1030.25</v>
      </c>
      <c r="S2371" s="48">
        <f t="shared" si="549"/>
        <v>0</v>
      </c>
      <c r="T2371" s="48">
        <f t="shared" si="550"/>
        <v>711225</v>
      </c>
      <c r="U2371" s="48">
        <f t="shared" si="551"/>
        <v>0</v>
      </c>
      <c r="V2371" s="48">
        <f t="shared" si="552"/>
        <v>711225</v>
      </c>
      <c r="W2371" s="48">
        <f t="shared" si="553"/>
        <v>361125</v>
      </c>
      <c r="X2371" s="48">
        <f t="shared" si="554"/>
        <v>5062.5</v>
      </c>
      <c r="Y2371" s="48">
        <f t="shared" si="555"/>
        <v>10774.125</v>
      </c>
      <c r="Z2371" s="48">
        <f t="shared" si="556"/>
        <v>1077.4125000000001</v>
      </c>
      <c r="AA2371" s="48">
        <f t="shared" si="557"/>
        <v>10892.640375000001</v>
      </c>
      <c r="AB2371" s="42">
        <f t="shared" si="558"/>
        <v>1100156.6778750001</v>
      </c>
    </row>
    <row r="2372" spans="1:28" x14ac:dyDescent="0.25">
      <c r="A2372" s="41">
        <v>45456</v>
      </c>
      <c r="B2372" s="44" t="str">
        <f t="shared" si="561"/>
        <v>Jun</v>
      </c>
      <c r="C2372" s="16" t="s">
        <v>26</v>
      </c>
      <c r="D2372" s="16"/>
      <c r="E2372" s="16" t="s">
        <v>134</v>
      </c>
      <c r="F2372" s="16" t="s">
        <v>216</v>
      </c>
      <c r="G2372" s="20" t="str">
        <f>IFERROR(VLOOKUP(F2372,Sheet2!A:F,2,0),"")</f>
        <v>Jugni Saunfi</v>
      </c>
      <c r="H2372" s="44">
        <f>IFERROR(VLOOKUP(F2372,Sheet2!A:G,7,0),"")</f>
        <v>50</v>
      </c>
      <c r="I2372" s="56">
        <f t="shared" si="547"/>
        <v>4050</v>
      </c>
      <c r="J2372" s="17">
        <v>237</v>
      </c>
      <c r="K2372" s="21">
        <v>0</v>
      </c>
      <c r="L2372" s="21">
        <v>400</v>
      </c>
      <c r="M2372" s="21">
        <v>500</v>
      </c>
      <c r="N2372" s="19">
        <f t="shared" si="548"/>
        <v>900</v>
      </c>
      <c r="O2372" s="20">
        <f>IFERROR(VLOOKUP(F2372,Sheet2!A:H,8,0),"")</f>
        <v>1</v>
      </c>
      <c r="P2372" s="20">
        <f>IFERROR(VLOOKUP(F2372,Sheet2!$A:$F,4,0),"")</f>
        <v>919.43</v>
      </c>
      <c r="Q2372" s="20">
        <f>IFERROR(VLOOKUP(F2372,Sheet2!$A:$F,5,0),"")</f>
        <v>948.3</v>
      </c>
      <c r="R2372" s="20">
        <f>IFERROR(VLOOKUP(F2372,Sheet2!$A:$F,6,0),"")</f>
        <v>1030.25</v>
      </c>
      <c r="S2372" s="48">
        <f t="shared" si="549"/>
        <v>0</v>
      </c>
      <c r="T2372" s="48">
        <f t="shared" si="550"/>
        <v>379320</v>
      </c>
      <c r="U2372" s="48">
        <f t="shared" si="551"/>
        <v>515125</v>
      </c>
      <c r="V2372" s="48">
        <f t="shared" si="552"/>
        <v>894445</v>
      </c>
      <c r="W2372" s="48">
        <f t="shared" si="553"/>
        <v>433350</v>
      </c>
      <c r="X2372" s="48">
        <f t="shared" si="554"/>
        <v>6075</v>
      </c>
      <c r="Y2372" s="48">
        <f t="shared" si="555"/>
        <v>13338.7</v>
      </c>
      <c r="Z2372" s="48">
        <f t="shared" si="556"/>
        <v>1333.8700000000001</v>
      </c>
      <c r="AA2372" s="48">
        <f t="shared" si="557"/>
        <v>13485.425700000002</v>
      </c>
      <c r="AB2372" s="42">
        <f t="shared" si="558"/>
        <v>1362027.9957000001</v>
      </c>
    </row>
    <row r="2373" spans="1:28" x14ac:dyDescent="0.25">
      <c r="A2373" s="41">
        <v>45456</v>
      </c>
      <c r="B2373" s="44" t="str">
        <f t="shared" ref="B2373:B2377" si="562">TEXT(A2373,"MMM")</f>
        <v>Jun</v>
      </c>
      <c r="C2373" s="16" t="s">
        <v>26</v>
      </c>
      <c r="D2373" s="16"/>
      <c r="E2373" s="16" t="s">
        <v>134</v>
      </c>
      <c r="F2373" s="16" t="s">
        <v>216</v>
      </c>
      <c r="G2373" s="20" t="str">
        <f>IFERROR(VLOOKUP(F2373,Sheet2!A:F,2,0),"")</f>
        <v>Jugni Saunfi</v>
      </c>
      <c r="H2373" s="44">
        <f>IFERROR(VLOOKUP(F2373,Sheet2!A:G,7,0),"")</f>
        <v>50</v>
      </c>
      <c r="I2373" s="56">
        <f t="shared" si="547"/>
        <v>2250</v>
      </c>
      <c r="J2373" s="17">
        <v>238</v>
      </c>
      <c r="K2373" s="21">
        <v>500</v>
      </c>
      <c r="L2373" s="21">
        <v>0</v>
      </c>
      <c r="M2373" s="21">
        <v>0</v>
      </c>
      <c r="N2373" s="19">
        <f t="shared" si="548"/>
        <v>500</v>
      </c>
      <c r="O2373" s="20">
        <f>IFERROR(VLOOKUP(F2373,Sheet2!A:H,8,0),"")</f>
        <v>1</v>
      </c>
      <c r="P2373" s="20">
        <f>IFERROR(VLOOKUP(F2373,Sheet2!$A:$F,4,0),"")</f>
        <v>919.43</v>
      </c>
      <c r="Q2373" s="20">
        <f>IFERROR(VLOOKUP(F2373,Sheet2!$A:$F,5,0),"")</f>
        <v>948.3</v>
      </c>
      <c r="R2373" s="20">
        <f>IFERROR(VLOOKUP(F2373,Sheet2!$A:$F,6,0),"")</f>
        <v>1030.25</v>
      </c>
      <c r="S2373" s="48">
        <f t="shared" si="549"/>
        <v>459715</v>
      </c>
      <c r="T2373" s="48">
        <f t="shared" si="550"/>
        <v>0</v>
      </c>
      <c r="U2373" s="48">
        <f t="shared" si="551"/>
        <v>0</v>
      </c>
      <c r="V2373" s="48">
        <f t="shared" si="552"/>
        <v>459715</v>
      </c>
      <c r="W2373" s="48">
        <f t="shared" si="553"/>
        <v>240750</v>
      </c>
      <c r="X2373" s="48">
        <f t="shared" si="554"/>
        <v>3375</v>
      </c>
      <c r="Y2373" s="48">
        <f t="shared" si="555"/>
        <v>7038.4000000000005</v>
      </c>
      <c r="Z2373" s="48">
        <f t="shared" si="556"/>
        <v>703.84000000000015</v>
      </c>
      <c r="AA2373" s="48">
        <f t="shared" si="557"/>
        <v>7115.8224</v>
      </c>
      <c r="AB2373" s="42">
        <f t="shared" si="558"/>
        <v>718698.06239999994</v>
      </c>
    </row>
    <row r="2374" spans="1:28" x14ac:dyDescent="0.25">
      <c r="A2374" s="41">
        <v>45456</v>
      </c>
      <c r="B2374" s="44" t="str">
        <f t="shared" si="562"/>
        <v>Jun</v>
      </c>
      <c r="C2374" s="16"/>
      <c r="D2374" s="16"/>
      <c r="E2374" s="16"/>
      <c r="F2374" s="16"/>
      <c r="G2374" s="20" t="str">
        <f>IFERROR(VLOOKUP(F2374,Sheet2!A:F,2,0),"")</f>
        <v/>
      </c>
      <c r="H2374" s="44" t="str">
        <f>IFERROR(VLOOKUP(F2374,Sheet2!A:G,7,0),"")</f>
        <v/>
      </c>
      <c r="I2374" s="56">
        <f t="shared" si="547"/>
        <v>0</v>
      </c>
      <c r="J2374" s="17"/>
      <c r="K2374" s="21">
        <v>0</v>
      </c>
      <c r="L2374" s="21">
        <v>0</v>
      </c>
      <c r="M2374" s="21">
        <v>0</v>
      </c>
      <c r="N2374" s="19">
        <f t="shared" si="548"/>
        <v>0</v>
      </c>
      <c r="O2374" s="20" t="str">
        <f>IFERROR(VLOOKUP(F2374,Sheet2!A:H,8,0),"")</f>
        <v/>
      </c>
      <c r="P2374" s="20" t="str">
        <f>IFERROR(VLOOKUP(F2374,Sheet2!$A:$F,4,0),"")</f>
        <v/>
      </c>
      <c r="Q2374" s="20" t="str">
        <f>IFERROR(VLOOKUP(F2374,Sheet2!$A:$F,5,0),"")</f>
        <v/>
      </c>
      <c r="R2374" s="20" t="str">
        <f>IFERROR(VLOOKUP(F2374,Sheet2!$A:$F,6,0),"")</f>
        <v/>
      </c>
      <c r="S2374" s="48" t="str">
        <f t="shared" si="549"/>
        <v xml:space="preserve"> </v>
      </c>
      <c r="T2374" s="48" t="str">
        <f t="shared" si="550"/>
        <v xml:space="preserve"> </v>
      </c>
      <c r="U2374" s="48" t="str">
        <f t="shared" si="551"/>
        <v xml:space="preserve"> </v>
      </c>
      <c r="V2374" s="48">
        <f t="shared" si="552"/>
        <v>0</v>
      </c>
      <c r="W2374" s="48">
        <f t="shared" si="553"/>
        <v>0</v>
      </c>
      <c r="X2374" s="48">
        <f t="shared" si="554"/>
        <v>0</v>
      </c>
      <c r="Y2374" s="48">
        <f t="shared" si="555"/>
        <v>0</v>
      </c>
      <c r="Z2374" s="48">
        <f t="shared" si="556"/>
        <v>0</v>
      </c>
      <c r="AA2374" s="48">
        <f t="shared" si="557"/>
        <v>0</v>
      </c>
      <c r="AB2374" s="42">
        <f t="shared" si="558"/>
        <v>0</v>
      </c>
    </row>
    <row r="2375" spans="1:28" x14ac:dyDescent="0.25">
      <c r="A2375" s="41">
        <v>45456</v>
      </c>
      <c r="B2375" s="44" t="str">
        <f t="shared" si="562"/>
        <v>Jun</v>
      </c>
      <c r="C2375" s="16"/>
      <c r="D2375" s="16"/>
      <c r="E2375" s="16"/>
      <c r="F2375" s="16"/>
      <c r="G2375" s="20" t="str">
        <f>IFERROR(VLOOKUP(F2375,Sheet2!A:F,2,0),"")</f>
        <v/>
      </c>
      <c r="H2375" s="44" t="str">
        <f>IFERROR(VLOOKUP(F2375,Sheet2!A:G,7,0),"")</f>
        <v/>
      </c>
      <c r="I2375" s="56">
        <f t="shared" si="547"/>
        <v>0</v>
      </c>
      <c r="J2375" s="17"/>
      <c r="K2375" s="21">
        <v>0</v>
      </c>
      <c r="L2375" s="21">
        <v>0</v>
      </c>
      <c r="M2375" s="21">
        <v>0</v>
      </c>
      <c r="N2375" s="19">
        <f t="shared" si="548"/>
        <v>0</v>
      </c>
      <c r="O2375" s="20" t="str">
        <f>IFERROR(VLOOKUP(F2375,Sheet2!A:H,8,0),"")</f>
        <v/>
      </c>
      <c r="P2375" s="20" t="str">
        <f>IFERROR(VLOOKUP(F2375,Sheet2!$A:$F,4,0),"")</f>
        <v/>
      </c>
      <c r="Q2375" s="20" t="str">
        <f>IFERROR(VLOOKUP(F2375,Sheet2!$A:$F,5,0),"")</f>
        <v/>
      </c>
      <c r="R2375" s="20" t="str">
        <f>IFERROR(VLOOKUP(F2375,Sheet2!$A:$F,6,0),"")</f>
        <v/>
      </c>
      <c r="S2375" s="48" t="str">
        <f t="shared" si="549"/>
        <v xml:space="preserve"> </v>
      </c>
      <c r="T2375" s="48" t="str">
        <f t="shared" si="550"/>
        <v xml:space="preserve"> </v>
      </c>
      <c r="U2375" s="48" t="str">
        <f t="shared" si="551"/>
        <v xml:space="preserve"> </v>
      </c>
      <c r="V2375" s="48">
        <f t="shared" si="552"/>
        <v>0</v>
      </c>
      <c r="W2375" s="48">
        <f t="shared" si="553"/>
        <v>0</v>
      </c>
      <c r="X2375" s="48">
        <f t="shared" si="554"/>
        <v>0</v>
      </c>
      <c r="Y2375" s="48">
        <f t="shared" si="555"/>
        <v>0</v>
      </c>
      <c r="Z2375" s="48">
        <f t="shared" si="556"/>
        <v>0</v>
      </c>
      <c r="AA2375" s="48">
        <f t="shared" si="557"/>
        <v>0</v>
      </c>
      <c r="AB2375" s="42">
        <f t="shared" si="558"/>
        <v>0</v>
      </c>
    </row>
    <row r="2376" spans="1:28" x14ac:dyDescent="0.25">
      <c r="A2376" s="41">
        <v>45456</v>
      </c>
      <c r="B2376" s="44" t="str">
        <f t="shared" si="562"/>
        <v>Jun</v>
      </c>
      <c r="C2376" s="16"/>
      <c r="D2376" s="16"/>
      <c r="E2376" s="16"/>
      <c r="F2376" s="16"/>
      <c r="G2376" s="20" t="str">
        <f>IFERROR(VLOOKUP(F2376,Sheet2!A:F,2,0),"")</f>
        <v/>
      </c>
      <c r="H2376" s="44" t="str">
        <f>IFERROR(VLOOKUP(F2376,Sheet2!A:G,7,0),"")</f>
        <v/>
      </c>
      <c r="I2376" s="56">
        <f t="shared" si="547"/>
        <v>0</v>
      </c>
      <c r="J2376" s="17"/>
      <c r="K2376" s="21">
        <v>0</v>
      </c>
      <c r="L2376" s="21">
        <v>0</v>
      </c>
      <c r="M2376" s="21">
        <v>0</v>
      </c>
      <c r="N2376" s="19">
        <f t="shared" si="548"/>
        <v>0</v>
      </c>
      <c r="O2376" s="20" t="str">
        <f>IFERROR(VLOOKUP(F2376,Sheet2!A:H,8,0),"")</f>
        <v/>
      </c>
      <c r="P2376" s="20" t="str">
        <f>IFERROR(VLOOKUP(F2376,Sheet2!$A:$F,4,0),"")</f>
        <v/>
      </c>
      <c r="Q2376" s="20" t="str">
        <f>IFERROR(VLOOKUP(F2376,Sheet2!$A:$F,5,0),"")</f>
        <v/>
      </c>
      <c r="R2376" s="20" t="str">
        <f>IFERROR(VLOOKUP(F2376,Sheet2!$A:$F,6,0),"")</f>
        <v/>
      </c>
      <c r="S2376" s="48" t="str">
        <f t="shared" si="549"/>
        <v xml:space="preserve"> </v>
      </c>
      <c r="T2376" s="48" t="str">
        <f t="shared" si="550"/>
        <v xml:space="preserve"> </v>
      </c>
      <c r="U2376" s="48" t="str">
        <f t="shared" si="551"/>
        <v xml:space="preserve"> </v>
      </c>
      <c r="V2376" s="48">
        <f t="shared" si="552"/>
        <v>0</v>
      </c>
      <c r="W2376" s="48">
        <f t="shared" si="553"/>
        <v>0</v>
      </c>
      <c r="X2376" s="48">
        <f t="shared" si="554"/>
        <v>0</v>
      </c>
      <c r="Y2376" s="48">
        <f t="shared" si="555"/>
        <v>0</v>
      </c>
      <c r="Z2376" s="48">
        <f t="shared" si="556"/>
        <v>0</v>
      </c>
      <c r="AA2376" s="48">
        <f t="shared" si="557"/>
        <v>0</v>
      </c>
      <c r="AB2376" s="42">
        <f t="shared" si="558"/>
        <v>0</v>
      </c>
    </row>
    <row r="2377" spans="1:28" x14ac:dyDescent="0.25">
      <c r="A2377" s="41">
        <v>45456</v>
      </c>
      <c r="B2377" s="44" t="str">
        <f t="shared" si="562"/>
        <v>Jun</v>
      </c>
      <c r="C2377" s="16"/>
      <c r="D2377" s="16"/>
      <c r="E2377" s="16"/>
      <c r="F2377" s="16"/>
      <c r="G2377" s="20" t="str">
        <f>IFERROR(VLOOKUP(F2377,Sheet2!A:F,2,0),"")</f>
        <v/>
      </c>
      <c r="H2377" s="44" t="str">
        <f>IFERROR(VLOOKUP(F2377,Sheet2!A:G,7,0),"")</f>
        <v/>
      </c>
      <c r="I2377" s="56">
        <f t="shared" si="547"/>
        <v>0</v>
      </c>
      <c r="J2377" s="17"/>
      <c r="K2377" s="21">
        <v>0</v>
      </c>
      <c r="L2377" s="21">
        <v>0</v>
      </c>
      <c r="M2377" s="21">
        <v>0</v>
      </c>
      <c r="N2377" s="19">
        <f t="shared" si="548"/>
        <v>0</v>
      </c>
      <c r="O2377" s="20" t="str">
        <f>IFERROR(VLOOKUP(F2377,Sheet2!A:H,8,0),"")</f>
        <v/>
      </c>
      <c r="P2377" s="20" t="str">
        <f>IFERROR(VLOOKUP(F2377,Sheet2!$A:$F,4,0),"")</f>
        <v/>
      </c>
      <c r="Q2377" s="20" t="str">
        <f>IFERROR(VLOOKUP(F2377,Sheet2!$A:$F,5,0),"")</f>
        <v/>
      </c>
      <c r="R2377" s="20" t="str">
        <f>IFERROR(VLOOKUP(F2377,Sheet2!$A:$F,6,0),"")</f>
        <v/>
      </c>
      <c r="S2377" s="48" t="str">
        <f t="shared" si="549"/>
        <v xml:space="preserve"> </v>
      </c>
      <c r="T2377" s="48" t="str">
        <f t="shared" si="550"/>
        <v xml:space="preserve"> </v>
      </c>
      <c r="U2377" s="48" t="str">
        <f t="shared" si="551"/>
        <v xml:space="preserve"> </v>
      </c>
      <c r="V2377" s="48">
        <f t="shared" si="552"/>
        <v>0</v>
      </c>
      <c r="W2377" s="48">
        <f t="shared" si="553"/>
        <v>0</v>
      </c>
      <c r="X2377" s="48">
        <f t="shared" si="554"/>
        <v>0</v>
      </c>
      <c r="Y2377" s="48">
        <f t="shared" si="555"/>
        <v>0</v>
      </c>
      <c r="Z2377" s="48">
        <f t="shared" si="556"/>
        <v>0</v>
      </c>
      <c r="AA2377" s="48">
        <f t="shared" si="557"/>
        <v>0</v>
      </c>
      <c r="AB2377" s="42">
        <f t="shared" si="558"/>
        <v>0</v>
      </c>
    </row>
    <row r="2378" spans="1:28" x14ac:dyDescent="0.25">
      <c r="A2378" s="41"/>
      <c r="B2378" s="44"/>
      <c r="C2378" s="16"/>
      <c r="D2378" s="16"/>
      <c r="E2378" s="16"/>
      <c r="F2378" s="16"/>
      <c r="G2378" s="20" t="str">
        <f>IFERROR(VLOOKUP(F2378,Sheet2!A:F,2,0),"")</f>
        <v/>
      </c>
      <c r="H2378" s="44" t="str">
        <f>IFERROR(VLOOKUP(F2378,Sheet2!A:G,7,0),"")</f>
        <v/>
      </c>
      <c r="I2378" s="56">
        <f t="shared" si="547"/>
        <v>0</v>
      </c>
      <c r="J2378" s="17"/>
      <c r="K2378" s="21">
        <v>0</v>
      </c>
      <c r="L2378" s="21">
        <v>0</v>
      </c>
      <c r="M2378" s="21">
        <v>0</v>
      </c>
      <c r="N2378" s="19">
        <f t="shared" si="548"/>
        <v>0</v>
      </c>
      <c r="O2378" s="20" t="str">
        <f>IFERROR(VLOOKUP(F2378,Sheet2!A:H,8,0),"")</f>
        <v/>
      </c>
      <c r="P2378" s="20" t="str">
        <f>IFERROR(VLOOKUP(F2378,Sheet2!$A:$F,4,0),"")</f>
        <v/>
      </c>
      <c r="Q2378" s="20" t="str">
        <f>IFERROR(VLOOKUP(F2378,Sheet2!$A:$F,5,0),"")</f>
        <v/>
      </c>
      <c r="R2378" s="20" t="str">
        <f>IFERROR(VLOOKUP(F2378,Sheet2!$A:$F,6,0),"")</f>
        <v/>
      </c>
      <c r="S2378" s="48" t="str">
        <f t="shared" si="549"/>
        <v xml:space="preserve"> </v>
      </c>
      <c r="T2378" s="48" t="str">
        <f t="shared" si="550"/>
        <v xml:space="preserve"> </v>
      </c>
      <c r="U2378" s="48" t="str">
        <f t="shared" si="551"/>
        <v xml:space="preserve"> </v>
      </c>
      <c r="V2378" s="48">
        <f t="shared" si="552"/>
        <v>0</v>
      </c>
      <c r="W2378" s="48">
        <f t="shared" si="553"/>
        <v>0</v>
      </c>
      <c r="X2378" s="48">
        <f t="shared" si="554"/>
        <v>0</v>
      </c>
      <c r="Y2378" s="48">
        <f t="shared" si="555"/>
        <v>0</v>
      </c>
      <c r="Z2378" s="48">
        <f t="shared" si="556"/>
        <v>0</v>
      </c>
      <c r="AA2378" s="48">
        <f t="shared" si="557"/>
        <v>0</v>
      </c>
      <c r="AB2378" s="42">
        <f t="shared" si="558"/>
        <v>0</v>
      </c>
    </row>
    <row r="2379" spans="1:28" x14ac:dyDescent="0.25">
      <c r="A2379" s="41"/>
      <c r="B2379" s="44"/>
      <c r="C2379" s="16"/>
      <c r="D2379" s="16"/>
      <c r="E2379" s="16"/>
      <c r="F2379" s="16"/>
      <c r="G2379" s="20" t="str">
        <f>IFERROR(VLOOKUP(F2379,Sheet2!A:F,2,0),"")</f>
        <v/>
      </c>
      <c r="H2379" s="44" t="str">
        <f>IFERROR(VLOOKUP(F2379,Sheet2!A:G,7,0),"")</f>
        <v/>
      </c>
      <c r="I2379" s="56">
        <f t="shared" si="547"/>
        <v>0</v>
      </c>
      <c r="J2379" s="17"/>
      <c r="K2379" s="21">
        <v>0</v>
      </c>
      <c r="L2379" s="21">
        <v>0</v>
      </c>
      <c r="M2379" s="21">
        <v>0</v>
      </c>
      <c r="N2379" s="19">
        <f t="shared" si="548"/>
        <v>0</v>
      </c>
      <c r="O2379" s="20" t="str">
        <f>IFERROR(VLOOKUP(F2379,Sheet2!A:H,8,0),"")</f>
        <v/>
      </c>
      <c r="P2379" s="20" t="str">
        <f>IFERROR(VLOOKUP(F2379,Sheet2!$A:$F,4,0),"")</f>
        <v/>
      </c>
      <c r="Q2379" s="20" t="str">
        <f>IFERROR(VLOOKUP(F2379,Sheet2!$A:$F,5,0),"")</f>
        <v/>
      </c>
      <c r="R2379" s="20" t="str">
        <f>IFERROR(VLOOKUP(F2379,Sheet2!$A:$F,6,0),"")</f>
        <v/>
      </c>
      <c r="S2379" s="48" t="str">
        <f t="shared" si="549"/>
        <v xml:space="preserve"> </v>
      </c>
      <c r="T2379" s="48" t="str">
        <f t="shared" si="550"/>
        <v xml:space="preserve"> </v>
      </c>
      <c r="U2379" s="48" t="str">
        <f t="shared" si="551"/>
        <v xml:space="preserve"> </v>
      </c>
      <c r="V2379" s="48">
        <f t="shared" si="552"/>
        <v>0</v>
      </c>
      <c r="W2379" s="48">
        <f t="shared" si="553"/>
        <v>0</v>
      </c>
      <c r="X2379" s="48">
        <f t="shared" si="554"/>
        <v>0</v>
      </c>
      <c r="Y2379" s="48">
        <f t="shared" si="555"/>
        <v>0</v>
      </c>
      <c r="Z2379" s="48">
        <f t="shared" si="556"/>
        <v>0</v>
      </c>
      <c r="AA2379" s="48">
        <f t="shared" si="557"/>
        <v>0</v>
      </c>
      <c r="AB2379" s="42">
        <f t="shared" si="558"/>
        <v>0</v>
      </c>
    </row>
    <row r="2380" spans="1:28" x14ac:dyDescent="0.25">
      <c r="A2380" s="41"/>
      <c r="B2380" s="44"/>
      <c r="C2380" s="16"/>
      <c r="D2380" s="16"/>
      <c r="E2380" s="16"/>
      <c r="F2380" s="16"/>
      <c r="G2380" s="20" t="str">
        <f>IFERROR(VLOOKUP(F2380,Sheet2!A:F,2,0),"")</f>
        <v/>
      </c>
      <c r="H2380" s="44" t="str">
        <f>IFERROR(VLOOKUP(F2380,Sheet2!A:G,7,0),"")</f>
        <v/>
      </c>
      <c r="I2380" s="56">
        <f t="shared" si="547"/>
        <v>0</v>
      </c>
      <c r="J2380" s="17"/>
      <c r="K2380" s="21">
        <v>0</v>
      </c>
      <c r="L2380" s="21">
        <v>0</v>
      </c>
      <c r="M2380" s="21">
        <v>0</v>
      </c>
      <c r="N2380" s="19">
        <f t="shared" si="548"/>
        <v>0</v>
      </c>
      <c r="O2380" s="20" t="str">
        <f>IFERROR(VLOOKUP(F2380,Sheet2!A:H,8,0),"")</f>
        <v/>
      </c>
      <c r="P2380" s="20" t="str">
        <f>IFERROR(VLOOKUP(F2380,Sheet2!$A:$F,4,0),"")</f>
        <v/>
      </c>
      <c r="Q2380" s="20" t="str">
        <f>IFERROR(VLOOKUP(F2380,Sheet2!$A:$F,5,0),"")</f>
        <v/>
      </c>
      <c r="R2380" s="20" t="str">
        <f>IFERROR(VLOOKUP(F2380,Sheet2!$A:$F,6,0),"")</f>
        <v/>
      </c>
      <c r="S2380" s="48" t="str">
        <f t="shared" si="549"/>
        <v xml:space="preserve"> </v>
      </c>
      <c r="T2380" s="48" t="str">
        <f t="shared" si="550"/>
        <v xml:space="preserve"> </v>
      </c>
      <c r="U2380" s="48" t="str">
        <f t="shared" si="551"/>
        <v xml:space="preserve"> </v>
      </c>
      <c r="V2380" s="48">
        <f t="shared" si="552"/>
        <v>0</v>
      </c>
      <c r="W2380" s="48">
        <f t="shared" si="553"/>
        <v>0</v>
      </c>
      <c r="X2380" s="48">
        <f t="shared" si="554"/>
        <v>0</v>
      </c>
      <c r="Y2380" s="48">
        <f t="shared" si="555"/>
        <v>0</v>
      </c>
      <c r="Z2380" s="48">
        <f t="shared" si="556"/>
        <v>0</v>
      </c>
      <c r="AA2380" s="48">
        <f t="shared" si="557"/>
        <v>0</v>
      </c>
      <c r="AB2380" s="42">
        <f t="shared" si="558"/>
        <v>0</v>
      </c>
    </row>
    <row r="2381" spans="1:28" x14ac:dyDescent="0.25">
      <c r="A2381" s="41"/>
      <c r="B2381" s="44"/>
      <c r="C2381" s="16"/>
      <c r="D2381" s="16"/>
      <c r="E2381" s="16"/>
      <c r="F2381" s="16"/>
      <c r="G2381" s="20" t="str">
        <f>IFERROR(VLOOKUP(F2381,Sheet2!A:F,2,0),"")</f>
        <v/>
      </c>
      <c r="H2381" s="44" t="str">
        <f>IFERROR(VLOOKUP(F2381,Sheet2!A:G,7,0),"")</f>
        <v/>
      </c>
      <c r="I2381" s="56">
        <f t="shared" si="547"/>
        <v>0</v>
      </c>
      <c r="J2381" s="17"/>
      <c r="K2381" s="21">
        <v>0</v>
      </c>
      <c r="L2381" s="21">
        <v>0</v>
      </c>
      <c r="M2381" s="21">
        <v>0</v>
      </c>
      <c r="N2381" s="19">
        <f t="shared" si="548"/>
        <v>0</v>
      </c>
      <c r="O2381" s="20" t="str">
        <f>IFERROR(VLOOKUP(F2381,Sheet2!A:H,8,0),"")</f>
        <v/>
      </c>
      <c r="P2381" s="20" t="str">
        <f>IFERROR(VLOOKUP(F2381,Sheet2!$A:$F,4,0),"")</f>
        <v/>
      </c>
      <c r="Q2381" s="20" t="str">
        <f>IFERROR(VLOOKUP(F2381,Sheet2!$A:$F,5,0),"")</f>
        <v/>
      </c>
      <c r="R2381" s="20" t="str">
        <f>IFERROR(VLOOKUP(F2381,Sheet2!$A:$F,6,0),"")</f>
        <v/>
      </c>
      <c r="S2381" s="48" t="str">
        <f t="shared" si="549"/>
        <v xml:space="preserve"> </v>
      </c>
      <c r="T2381" s="48" t="str">
        <f t="shared" si="550"/>
        <v xml:space="preserve"> </v>
      </c>
      <c r="U2381" s="48" t="str">
        <f t="shared" si="551"/>
        <v xml:space="preserve"> </v>
      </c>
      <c r="V2381" s="48">
        <f t="shared" si="552"/>
        <v>0</v>
      </c>
      <c r="W2381" s="48">
        <f t="shared" si="553"/>
        <v>0</v>
      </c>
      <c r="X2381" s="48">
        <f t="shared" si="554"/>
        <v>0</v>
      </c>
      <c r="Y2381" s="48">
        <f t="shared" si="555"/>
        <v>0</v>
      </c>
      <c r="Z2381" s="48">
        <f t="shared" si="556"/>
        <v>0</v>
      </c>
      <c r="AA2381" s="48">
        <f t="shared" si="557"/>
        <v>0</v>
      </c>
      <c r="AB2381" s="42">
        <f t="shared" si="558"/>
        <v>0</v>
      </c>
    </row>
    <row r="2382" spans="1:28" x14ac:dyDescent="0.25">
      <c r="A2382" s="41"/>
      <c r="B2382" s="44"/>
      <c r="C2382" s="16"/>
      <c r="D2382" s="16"/>
      <c r="E2382" s="16"/>
      <c r="F2382" s="16"/>
      <c r="G2382" s="20" t="str">
        <f>IFERROR(VLOOKUP(F2382,Sheet2!A:F,2,0),"")</f>
        <v/>
      </c>
      <c r="H2382" s="44" t="str">
        <f>IFERROR(VLOOKUP(F2382,Sheet2!A:G,7,0),"")</f>
        <v/>
      </c>
      <c r="I2382" s="56">
        <f t="shared" si="547"/>
        <v>0</v>
      </c>
      <c r="J2382" s="17"/>
      <c r="K2382" s="21">
        <v>0</v>
      </c>
      <c r="L2382" s="21">
        <v>0</v>
      </c>
      <c r="M2382" s="21">
        <v>0</v>
      </c>
      <c r="N2382" s="19">
        <f t="shared" si="548"/>
        <v>0</v>
      </c>
      <c r="O2382" s="20" t="str">
        <f>IFERROR(VLOOKUP(F2382,Sheet2!A:H,8,0),"")</f>
        <v/>
      </c>
      <c r="P2382" s="20" t="str">
        <f>IFERROR(VLOOKUP(F2382,Sheet2!$A:$F,4,0),"")</f>
        <v/>
      </c>
      <c r="Q2382" s="20" t="str">
        <f>IFERROR(VLOOKUP(F2382,Sheet2!$A:$F,5,0),"")</f>
        <v/>
      </c>
      <c r="R2382" s="20" t="str">
        <f>IFERROR(VLOOKUP(F2382,Sheet2!$A:$F,6,0),"")</f>
        <v/>
      </c>
      <c r="S2382" s="48" t="str">
        <f t="shared" si="549"/>
        <v xml:space="preserve"> </v>
      </c>
      <c r="T2382" s="48" t="str">
        <f t="shared" si="550"/>
        <v xml:space="preserve"> </v>
      </c>
      <c r="U2382" s="48" t="str">
        <f t="shared" si="551"/>
        <v xml:space="preserve"> </v>
      </c>
      <c r="V2382" s="48">
        <f t="shared" si="552"/>
        <v>0</v>
      </c>
      <c r="W2382" s="48">
        <f t="shared" si="553"/>
        <v>0</v>
      </c>
      <c r="X2382" s="48">
        <f t="shared" si="554"/>
        <v>0</v>
      </c>
      <c r="Y2382" s="48">
        <f t="shared" si="555"/>
        <v>0</v>
      </c>
      <c r="Z2382" s="48">
        <f t="shared" si="556"/>
        <v>0</v>
      </c>
      <c r="AA2382" s="48">
        <f t="shared" si="557"/>
        <v>0</v>
      </c>
      <c r="AB2382" s="42">
        <f t="shared" si="558"/>
        <v>0</v>
      </c>
    </row>
    <row r="2383" spans="1:28" x14ac:dyDescent="0.25">
      <c r="A2383" s="41"/>
      <c r="B2383" s="44"/>
      <c r="C2383" s="16"/>
      <c r="D2383" s="16"/>
      <c r="E2383" s="16"/>
      <c r="F2383" s="16"/>
      <c r="G2383" s="20" t="str">
        <f>IFERROR(VLOOKUP(F2383,Sheet2!A:F,2,0),"")</f>
        <v/>
      </c>
      <c r="H2383" s="44" t="str">
        <f>IFERROR(VLOOKUP(F2383,Sheet2!A:G,7,0),"")</f>
        <v/>
      </c>
      <c r="I2383" s="56">
        <f t="shared" si="547"/>
        <v>0</v>
      </c>
      <c r="J2383" s="17"/>
      <c r="K2383" s="21">
        <v>0</v>
      </c>
      <c r="L2383" s="21">
        <v>0</v>
      </c>
      <c r="M2383" s="21">
        <v>0</v>
      </c>
      <c r="N2383" s="19">
        <f t="shared" si="548"/>
        <v>0</v>
      </c>
      <c r="O2383" s="20" t="str">
        <f>IFERROR(VLOOKUP(F2383,Sheet2!A:H,8,0),"")</f>
        <v/>
      </c>
      <c r="P2383" s="20" t="str">
        <f>IFERROR(VLOOKUP(F2383,Sheet2!$A:$F,4,0),"")</f>
        <v/>
      </c>
      <c r="Q2383" s="20" t="str">
        <f>IFERROR(VLOOKUP(F2383,Sheet2!$A:$F,5,0),"")</f>
        <v/>
      </c>
      <c r="R2383" s="20" t="str">
        <f>IFERROR(VLOOKUP(F2383,Sheet2!$A:$F,6,0),"")</f>
        <v/>
      </c>
      <c r="S2383" s="48" t="str">
        <f t="shared" si="549"/>
        <v xml:space="preserve"> </v>
      </c>
      <c r="T2383" s="48" t="str">
        <f t="shared" si="550"/>
        <v xml:space="preserve"> </v>
      </c>
      <c r="U2383" s="48" t="str">
        <f t="shared" si="551"/>
        <v xml:space="preserve"> </v>
      </c>
      <c r="V2383" s="48">
        <f t="shared" si="552"/>
        <v>0</v>
      </c>
      <c r="W2383" s="48">
        <f t="shared" si="553"/>
        <v>0</v>
      </c>
      <c r="X2383" s="48">
        <f t="shared" si="554"/>
        <v>0</v>
      </c>
      <c r="Y2383" s="48">
        <f t="shared" si="555"/>
        <v>0</v>
      </c>
      <c r="Z2383" s="48">
        <f t="shared" si="556"/>
        <v>0</v>
      </c>
      <c r="AA2383" s="48">
        <f t="shared" si="557"/>
        <v>0</v>
      </c>
      <c r="AB2383" s="42">
        <f t="shared" si="558"/>
        <v>0</v>
      </c>
    </row>
    <row r="2384" spans="1:28" x14ac:dyDescent="0.25">
      <c r="A2384" s="41"/>
      <c r="B2384" s="44"/>
      <c r="C2384" s="16"/>
      <c r="D2384" s="16"/>
      <c r="E2384" s="16"/>
      <c r="F2384" s="16"/>
      <c r="G2384" s="20" t="str">
        <f>IFERROR(VLOOKUP(F2384,Sheet2!A:F,2,0),"")</f>
        <v/>
      </c>
      <c r="H2384" s="44" t="str">
        <f>IFERROR(VLOOKUP(F2384,Sheet2!A:G,7,0),"")</f>
        <v/>
      </c>
      <c r="I2384" s="56">
        <f t="shared" si="547"/>
        <v>0</v>
      </c>
      <c r="J2384" s="17"/>
      <c r="K2384" s="21">
        <v>0</v>
      </c>
      <c r="L2384" s="21">
        <v>0</v>
      </c>
      <c r="M2384" s="21">
        <v>0</v>
      </c>
      <c r="N2384" s="19">
        <f t="shared" si="548"/>
        <v>0</v>
      </c>
      <c r="O2384" s="20" t="str">
        <f>IFERROR(VLOOKUP(F2384,Sheet2!A:H,8,0),"")</f>
        <v/>
      </c>
      <c r="P2384" s="20" t="str">
        <f>IFERROR(VLOOKUP(F2384,Sheet2!$A:$F,4,0),"")</f>
        <v/>
      </c>
      <c r="Q2384" s="20" t="str">
        <f>IFERROR(VLOOKUP(F2384,Sheet2!$A:$F,5,0),"")</f>
        <v/>
      </c>
      <c r="R2384" s="20" t="str">
        <f>IFERROR(VLOOKUP(F2384,Sheet2!$A:$F,6,0),"")</f>
        <v/>
      </c>
      <c r="S2384" s="48" t="str">
        <f t="shared" si="549"/>
        <v xml:space="preserve"> </v>
      </c>
      <c r="T2384" s="48" t="str">
        <f t="shared" si="550"/>
        <v xml:space="preserve"> </v>
      </c>
      <c r="U2384" s="48" t="str">
        <f t="shared" si="551"/>
        <v xml:space="preserve"> </v>
      </c>
      <c r="V2384" s="48">
        <f t="shared" si="552"/>
        <v>0</v>
      </c>
      <c r="W2384" s="48">
        <f t="shared" si="553"/>
        <v>0</v>
      </c>
      <c r="X2384" s="48">
        <f t="shared" si="554"/>
        <v>0</v>
      </c>
      <c r="Y2384" s="48">
        <f t="shared" si="555"/>
        <v>0</v>
      </c>
      <c r="Z2384" s="48">
        <f t="shared" si="556"/>
        <v>0</v>
      </c>
      <c r="AA2384" s="48">
        <f t="shared" si="557"/>
        <v>0</v>
      </c>
      <c r="AB2384" s="42">
        <f t="shared" si="558"/>
        <v>0</v>
      </c>
    </row>
    <row r="2385" spans="1:28" x14ac:dyDescent="0.25">
      <c r="A2385" s="41"/>
      <c r="B2385" s="44"/>
      <c r="C2385" s="16"/>
      <c r="D2385" s="16"/>
      <c r="E2385" s="16"/>
      <c r="F2385" s="16"/>
      <c r="G2385" s="20" t="str">
        <f>IFERROR(VLOOKUP(F2385,Sheet2!A:F,2,0),"")</f>
        <v/>
      </c>
      <c r="H2385" s="44" t="str">
        <f>IFERROR(VLOOKUP(F2385,Sheet2!A:G,7,0),"")</f>
        <v/>
      </c>
      <c r="I2385" s="56">
        <f t="shared" si="547"/>
        <v>0</v>
      </c>
      <c r="J2385" s="17"/>
      <c r="K2385" s="21">
        <v>0</v>
      </c>
      <c r="L2385" s="21">
        <v>0</v>
      </c>
      <c r="M2385" s="21">
        <v>0</v>
      </c>
      <c r="N2385" s="19">
        <f t="shared" si="548"/>
        <v>0</v>
      </c>
      <c r="O2385" s="20" t="str">
        <f>IFERROR(VLOOKUP(F2385,Sheet2!A:H,8,0),"")</f>
        <v/>
      </c>
      <c r="P2385" s="20" t="str">
        <f>IFERROR(VLOOKUP(F2385,Sheet2!$A:$F,4,0),"")</f>
        <v/>
      </c>
      <c r="Q2385" s="20" t="str">
        <f>IFERROR(VLOOKUP(F2385,Sheet2!$A:$F,5,0),"")</f>
        <v/>
      </c>
      <c r="R2385" s="20" t="str">
        <f>IFERROR(VLOOKUP(F2385,Sheet2!$A:$F,6,0),"")</f>
        <v/>
      </c>
      <c r="S2385" s="48" t="str">
        <f t="shared" si="549"/>
        <v xml:space="preserve"> </v>
      </c>
      <c r="T2385" s="48" t="str">
        <f t="shared" si="550"/>
        <v xml:space="preserve"> </v>
      </c>
      <c r="U2385" s="48" t="str">
        <f t="shared" si="551"/>
        <v xml:space="preserve"> </v>
      </c>
      <c r="V2385" s="48">
        <f t="shared" si="552"/>
        <v>0</v>
      </c>
      <c r="W2385" s="48">
        <f t="shared" si="553"/>
        <v>0</v>
      </c>
      <c r="X2385" s="48">
        <f t="shared" si="554"/>
        <v>0</v>
      </c>
      <c r="Y2385" s="48">
        <f t="shared" si="555"/>
        <v>0</v>
      </c>
      <c r="Z2385" s="48">
        <f t="shared" si="556"/>
        <v>0</v>
      </c>
      <c r="AA2385" s="48">
        <f t="shared" si="557"/>
        <v>0</v>
      </c>
      <c r="AB2385" s="42">
        <f t="shared" si="558"/>
        <v>0</v>
      </c>
    </row>
    <row r="2386" spans="1:28" x14ac:dyDescent="0.25">
      <c r="A2386" s="41"/>
      <c r="B2386" s="44"/>
      <c r="C2386" s="16"/>
      <c r="D2386" s="16"/>
      <c r="E2386" s="16"/>
      <c r="F2386" s="16"/>
      <c r="G2386" s="20" t="str">
        <f>IFERROR(VLOOKUP(F2386,Sheet2!A:F,2,0),"")</f>
        <v/>
      </c>
      <c r="H2386" s="44" t="str">
        <f>IFERROR(VLOOKUP(F2386,Sheet2!A:G,7,0),"")</f>
        <v/>
      </c>
      <c r="I2386" s="56">
        <f t="shared" si="547"/>
        <v>0</v>
      </c>
      <c r="J2386" s="17"/>
      <c r="K2386" s="21">
        <v>0</v>
      </c>
      <c r="L2386" s="21">
        <v>0</v>
      </c>
      <c r="M2386" s="21">
        <v>0</v>
      </c>
      <c r="N2386" s="19">
        <f t="shared" si="548"/>
        <v>0</v>
      </c>
      <c r="O2386" s="20" t="str">
        <f>IFERROR(VLOOKUP(F2386,Sheet2!A:H,8,0),"")</f>
        <v/>
      </c>
      <c r="P2386" s="20" t="str">
        <f>IFERROR(VLOOKUP(F2386,Sheet2!$A:$F,4,0),"")</f>
        <v/>
      </c>
      <c r="Q2386" s="20" t="str">
        <f>IFERROR(VLOOKUP(F2386,Sheet2!$A:$F,5,0),"")</f>
        <v/>
      </c>
      <c r="R2386" s="20" t="str">
        <f>IFERROR(VLOOKUP(F2386,Sheet2!$A:$F,6,0),"")</f>
        <v/>
      </c>
      <c r="S2386" s="48" t="str">
        <f t="shared" si="549"/>
        <v xml:space="preserve"> </v>
      </c>
      <c r="T2386" s="48" t="str">
        <f t="shared" si="550"/>
        <v xml:space="preserve"> </v>
      </c>
      <c r="U2386" s="48" t="str">
        <f t="shared" si="551"/>
        <v xml:space="preserve"> </v>
      </c>
      <c r="V2386" s="48">
        <f t="shared" si="552"/>
        <v>0</v>
      </c>
      <c r="W2386" s="48">
        <f t="shared" si="553"/>
        <v>0</v>
      </c>
      <c r="X2386" s="48">
        <f t="shared" si="554"/>
        <v>0</v>
      </c>
      <c r="Y2386" s="48">
        <f t="shared" si="555"/>
        <v>0</v>
      </c>
      <c r="Z2386" s="48">
        <f t="shared" si="556"/>
        <v>0</v>
      </c>
      <c r="AA2386" s="48">
        <f t="shared" si="557"/>
        <v>0</v>
      </c>
      <c r="AB2386" s="42">
        <f t="shared" si="558"/>
        <v>0</v>
      </c>
    </row>
    <row r="2387" spans="1:28" x14ac:dyDescent="0.25">
      <c r="A2387" s="41"/>
      <c r="B2387" s="44"/>
      <c r="C2387" s="16"/>
      <c r="D2387" s="16"/>
      <c r="E2387" s="16"/>
      <c r="F2387" s="16"/>
      <c r="G2387" s="20" t="str">
        <f>IFERROR(VLOOKUP(F2387,Sheet2!A:F,2,0),"")</f>
        <v/>
      </c>
      <c r="H2387" s="44" t="str">
        <f>IFERROR(VLOOKUP(F2387,Sheet2!A:G,7,0),"")</f>
        <v/>
      </c>
      <c r="I2387" s="56">
        <f t="shared" si="547"/>
        <v>0</v>
      </c>
      <c r="J2387" s="17"/>
      <c r="K2387" s="21">
        <v>0</v>
      </c>
      <c r="L2387" s="21">
        <v>0</v>
      </c>
      <c r="M2387" s="21">
        <v>0</v>
      </c>
      <c r="N2387" s="19">
        <f t="shared" si="548"/>
        <v>0</v>
      </c>
      <c r="O2387" s="20" t="str">
        <f>IFERROR(VLOOKUP(F2387,Sheet2!A:H,8,0),"")</f>
        <v/>
      </c>
      <c r="P2387" s="20" t="str">
        <f>IFERROR(VLOOKUP(F2387,Sheet2!$A:$F,4,0),"")</f>
        <v/>
      </c>
      <c r="Q2387" s="20" t="str">
        <f>IFERROR(VLOOKUP(F2387,Sheet2!$A:$F,5,0),"")</f>
        <v/>
      </c>
      <c r="R2387" s="20" t="str">
        <f>IFERROR(VLOOKUP(F2387,Sheet2!$A:$F,6,0),"")</f>
        <v/>
      </c>
      <c r="S2387" s="48" t="str">
        <f t="shared" si="549"/>
        <v xml:space="preserve"> </v>
      </c>
      <c r="T2387" s="48" t="str">
        <f t="shared" si="550"/>
        <v xml:space="preserve"> </v>
      </c>
      <c r="U2387" s="48" t="str">
        <f t="shared" si="551"/>
        <v xml:space="preserve"> </v>
      </c>
      <c r="V2387" s="48">
        <f t="shared" si="552"/>
        <v>0</v>
      </c>
      <c r="W2387" s="48">
        <f t="shared" si="553"/>
        <v>0</v>
      </c>
      <c r="X2387" s="48">
        <f t="shared" si="554"/>
        <v>0</v>
      </c>
      <c r="Y2387" s="48">
        <f t="shared" si="555"/>
        <v>0</v>
      </c>
      <c r="Z2387" s="48">
        <f t="shared" si="556"/>
        <v>0</v>
      </c>
      <c r="AA2387" s="48">
        <f t="shared" si="557"/>
        <v>0</v>
      </c>
      <c r="AB2387" s="42">
        <f t="shared" si="558"/>
        <v>0</v>
      </c>
    </row>
    <row r="2388" spans="1:28" x14ac:dyDescent="0.25">
      <c r="A2388" s="41"/>
      <c r="B2388" s="44"/>
      <c r="C2388" s="16"/>
      <c r="D2388" s="16"/>
      <c r="E2388" s="16"/>
      <c r="F2388" s="16"/>
      <c r="G2388" s="20" t="str">
        <f>IFERROR(VLOOKUP(F2388,Sheet2!A:F,2,0),"")</f>
        <v/>
      </c>
      <c r="H2388" s="44" t="str">
        <f>IFERROR(VLOOKUP(F2388,Sheet2!A:G,7,0),"")</f>
        <v/>
      </c>
      <c r="I2388" s="56">
        <f t="shared" si="547"/>
        <v>0</v>
      </c>
      <c r="J2388" s="17"/>
      <c r="K2388" s="21">
        <v>0</v>
      </c>
      <c r="L2388" s="21">
        <v>0</v>
      </c>
      <c r="M2388" s="21">
        <v>0</v>
      </c>
      <c r="N2388" s="19">
        <f t="shared" si="548"/>
        <v>0</v>
      </c>
      <c r="O2388" s="20" t="str">
        <f>IFERROR(VLOOKUP(F2388,Sheet2!A:H,8,0),"")</f>
        <v/>
      </c>
      <c r="P2388" s="20" t="str">
        <f>IFERROR(VLOOKUP(F2388,Sheet2!$A:$F,4,0),"")</f>
        <v/>
      </c>
      <c r="Q2388" s="20" t="str">
        <f>IFERROR(VLOOKUP(F2388,Sheet2!$A:$F,5,0),"")</f>
        <v/>
      </c>
      <c r="R2388" s="20" t="str">
        <f>IFERROR(VLOOKUP(F2388,Sheet2!$A:$F,6,0),"")</f>
        <v/>
      </c>
      <c r="S2388" s="48" t="str">
        <f t="shared" si="549"/>
        <v xml:space="preserve"> </v>
      </c>
      <c r="T2388" s="48" t="str">
        <f t="shared" si="550"/>
        <v xml:space="preserve"> </v>
      </c>
      <c r="U2388" s="48" t="str">
        <f t="shared" si="551"/>
        <v xml:space="preserve"> </v>
      </c>
      <c r="V2388" s="48">
        <f t="shared" si="552"/>
        <v>0</v>
      </c>
      <c r="W2388" s="48">
        <f t="shared" si="553"/>
        <v>0</v>
      </c>
      <c r="X2388" s="48">
        <f t="shared" si="554"/>
        <v>0</v>
      </c>
      <c r="Y2388" s="48">
        <f t="shared" si="555"/>
        <v>0</v>
      </c>
      <c r="Z2388" s="48">
        <f t="shared" si="556"/>
        <v>0</v>
      </c>
      <c r="AA2388" s="48">
        <f t="shared" si="557"/>
        <v>0</v>
      </c>
      <c r="AB2388" s="42">
        <f t="shared" si="558"/>
        <v>0</v>
      </c>
    </row>
    <row r="2389" spans="1:28" x14ac:dyDescent="0.25">
      <c r="A2389" s="41"/>
      <c r="B2389" s="44"/>
      <c r="C2389" s="16"/>
      <c r="D2389" s="16"/>
      <c r="E2389" s="16"/>
      <c r="F2389" s="16"/>
      <c r="G2389" s="20" t="str">
        <f>IFERROR(VLOOKUP(F2389,Sheet2!A:F,2,0),"")</f>
        <v/>
      </c>
      <c r="H2389" s="44" t="str">
        <f>IFERROR(VLOOKUP(F2389,Sheet2!A:G,7,0),"")</f>
        <v/>
      </c>
      <c r="I2389" s="56">
        <f t="shared" si="547"/>
        <v>0</v>
      </c>
      <c r="J2389" s="17"/>
      <c r="K2389" s="21">
        <v>0</v>
      </c>
      <c r="L2389" s="21">
        <v>0</v>
      </c>
      <c r="M2389" s="21">
        <v>0</v>
      </c>
      <c r="N2389" s="19">
        <f t="shared" si="548"/>
        <v>0</v>
      </c>
      <c r="O2389" s="20" t="str">
        <f>IFERROR(VLOOKUP(F2389,Sheet2!A:H,8,0),"")</f>
        <v/>
      </c>
      <c r="P2389" s="20" t="str">
        <f>IFERROR(VLOOKUP(F2389,Sheet2!$A:$F,4,0),"")</f>
        <v/>
      </c>
      <c r="Q2389" s="20" t="str">
        <f>IFERROR(VLOOKUP(F2389,Sheet2!$A:$F,5,0),"")</f>
        <v/>
      </c>
      <c r="R2389" s="20" t="str">
        <f>IFERROR(VLOOKUP(F2389,Sheet2!$A:$F,6,0),"")</f>
        <v/>
      </c>
      <c r="S2389" s="48" t="str">
        <f t="shared" si="549"/>
        <v xml:space="preserve"> </v>
      </c>
      <c r="T2389" s="48" t="str">
        <f t="shared" si="550"/>
        <v xml:space="preserve"> </v>
      </c>
      <c r="U2389" s="48" t="str">
        <f t="shared" si="551"/>
        <v xml:space="preserve"> </v>
      </c>
      <c r="V2389" s="48">
        <f t="shared" si="552"/>
        <v>0</v>
      </c>
      <c r="W2389" s="48">
        <f t="shared" si="553"/>
        <v>0</v>
      </c>
      <c r="X2389" s="48">
        <f t="shared" si="554"/>
        <v>0</v>
      </c>
      <c r="Y2389" s="48">
        <f t="shared" si="555"/>
        <v>0</v>
      </c>
      <c r="Z2389" s="48">
        <f t="shared" si="556"/>
        <v>0</v>
      </c>
      <c r="AA2389" s="48">
        <f t="shared" si="557"/>
        <v>0</v>
      </c>
      <c r="AB2389" s="42">
        <f t="shared" si="558"/>
        <v>0</v>
      </c>
    </row>
    <row r="2390" spans="1:28" x14ac:dyDescent="0.25">
      <c r="A2390" s="41"/>
      <c r="B2390" s="44"/>
      <c r="C2390" s="16"/>
      <c r="D2390" s="16"/>
      <c r="E2390" s="16"/>
      <c r="F2390" s="16"/>
      <c r="G2390" s="20" t="str">
        <f>IFERROR(VLOOKUP(F2390,Sheet2!A:F,2,0),"")</f>
        <v/>
      </c>
      <c r="H2390" s="44" t="str">
        <f>IFERROR(VLOOKUP(F2390,Sheet2!A:G,7,0),"")</f>
        <v/>
      </c>
      <c r="I2390" s="56">
        <f t="shared" si="547"/>
        <v>0</v>
      </c>
      <c r="J2390" s="17"/>
      <c r="K2390" s="21">
        <v>0</v>
      </c>
      <c r="L2390" s="21">
        <v>0</v>
      </c>
      <c r="M2390" s="21">
        <v>0</v>
      </c>
      <c r="N2390" s="19">
        <f t="shared" si="548"/>
        <v>0</v>
      </c>
      <c r="O2390" s="20" t="str">
        <f>IFERROR(VLOOKUP(F2390,Sheet2!A:H,8,0),"")</f>
        <v/>
      </c>
      <c r="P2390" s="20" t="str">
        <f>IFERROR(VLOOKUP(F2390,Sheet2!$A:$F,4,0),"")</f>
        <v/>
      </c>
      <c r="Q2390" s="20" t="str">
        <f>IFERROR(VLOOKUP(F2390,Sheet2!$A:$F,5,0),"")</f>
        <v/>
      </c>
      <c r="R2390" s="20" t="str">
        <f>IFERROR(VLOOKUP(F2390,Sheet2!$A:$F,6,0),"")</f>
        <v/>
      </c>
      <c r="S2390" s="48" t="str">
        <f t="shared" si="549"/>
        <v xml:space="preserve"> </v>
      </c>
      <c r="T2390" s="48" t="str">
        <f t="shared" si="550"/>
        <v xml:space="preserve"> </v>
      </c>
      <c r="U2390" s="48" t="str">
        <f t="shared" si="551"/>
        <v xml:space="preserve"> </v>
      </c>
      <c r="V2390" s="48">
        <f t="shared" si="552"/>
        <v>0</v>
      </c>
      <c r="W2390" s="48">
        <f t="shared" si="553"/>
        <v>0</v>
      </c>
      <c r="X2390" s="48">
        <f t="shared" si="554"/>
        <v>0</v>
      </c>
      <c r="Y2390" s="48">
        <f t="shared" si="555"/>
        <v>0</v>
      </c>
      <c r="Z2390" s="48">
        <f t="shared" si="556"/>
        <v>0</v>
      </c>
      <c r="AA2390" s="48">
        <f t="shared" si="557"/>
        <v>0</v>
      </c>
      <c r="AB2390" s="42">
        <f t="shared" si="558"/>
        <v>0</v>
      </c>
    </row>
    <row r="2391" spans="1:28" x14ac:dyDescent="0.25">
      <c r="A2391" s="41"/>
      <c r="B2391" s="44"/>
      <c r="C2391" s="16"/>
      <c r="D2391" s="16"/>
      <c r="E2391" s="16"/>
      <c r="F2391" s="16"/>
      <c r="G2391" s="20" t="str">
        <f>IFERROR(VLOOKUP(F2391,Sheet2!A:F,2,0),"")</f>
        <v/>
      </c>
      <c r="H2391" s="44" t="str">
        <f>IFERROR(VLOOKUP(F2391,Sheet2!A:G,7,0),"")</f>
        <v/>
      </c>
      <c r="I2391" s="56">
        <f t="shared" si="547"/>
        <v>0</v>
      </c>
      <c r="J2391" s="17"/>
      <c r="K2391" s="21">
        <v>0</v>
      </c>
      <c r="L2391" s="21">
        <v>0</v>
      </c>
      <c r="M2391" s="21">
        <v>0</v>
      </c>
      <c r="N2391" s="19">
        <f t="shared" si="548"/>
        <v>0</v>
      </c>
      <c r="O2391" s="20" t="str">
        <f>IFERROR(VLOOKUP(F2391,Sheet2!A:H,8,0),"")</f>
        <v/>
      </c>
      <c r="P2391" s="20" t="str">
        <f>IFERROR(VLOOKUP(F2391,Sheet2!$A:$F,4,0),"")</f>
        <v/>
      </c>
      <c r="Q2391" s="20" t="str">
        <f>IFERROR(VLOOKUP(F2391,Sheet2!$A:$F,5,0),"")</f>
        <v/>
      </c>
      <c r="R2391" s="20" t="str">
        <f>IFERROR(VLOOKUP(F2391,Sheet2!$A:$F,6,0),"")</f>
        <v/>
      </c>
      <c r="S2391" s="48" t="str">
        <f t="shared" si="549"/>
        <v xml:space="preserve"> </v>
      </c>
      <c r="T2391" s="48" t="str">
        <f t="shared" si="550"/>
        <v xml:space="preserve"> </v>
      </c>
      <c r="U2391" s="48" t="str">
        <f t="shared" si="551"/>
        <v xml:space="preserve"> </v>
      </c>
      <c r="V2391" s="48">
        <f t="shared" si="552"/>
        <v>0</v>
      </c>
      <c r="W2391" s="48">
        <f t="shared" si="553"/>
        <v>0</v>
      </c>
      <c r="X2391" s="48">
        <f t="shared" si="554"/>
        <v>0</v>
      </c>
      <c r="Y2391" s="48">
        <f t="shared" si="555"/>
        <v>0</v>
      </c>
      <c r="Z2391" s="48">
        <f t="shared" si="556"/>
        <v>0</v>
      </c>
      <c r="AA2391" s="48">
        <f t="shared" si="557"/>
        <v>0</v>
      </c>
      <c r="AB2391" s="42">
        <f t="shared" si="558"/>
        <v>0</v>
      </c>
    </row>
    <row r="2392" spans="1:28" x14ac:dyDescent="0.25">
      <c r="A2392" s="41"/>
      <c r="B2392" s="44"/>
      <c r="C2392" s="16"/>
      <c r="D2392" s="16"/>
      <c r="E2392" s="16"/>
      <c r="F2392" s="16"/>
      <c r="G2392" s="20" t="str">
        <f>IFERROR(VLOOKUP(F2392,Sheet2!A:F,2,0),"")</f>
        <v/>
      </c>
      <c r="H2392" s="44" t="str">
        <f>IFERROR(VLOOKUP(F2392,Sheet2!A:G,7,0),"")</f>
        <v/>
      </c>
      <c r="I2392" s="56">
        <f t="shared" si="547"/>
        <v>0</v>
      </c>
      <c r="J2392" s="17"/>
      <c r="K2392" s="21">
        <v>0</v>
      </c>
      <c r="L2392" s="21">
        <v>0</v>
      </c>
      <c r="M2392" s="21">
        <v>0</v>
      </c>
      <c r="N2392" s="19">
        <f t="shared" si="548"/>
        <v>0</v>
      </c>
      <c r="O2392" s="20" t="str">
        <f>IFERROR(VLOOKUP(F2392,Sheet2!A:H,8,0),"")</f>
        <v/>
      </c>
      <c r="P2392" s="20" t="str">
        <f>IFERROR(VLOOKUP(F2392,Sheet2!$A:$F,4,0),"")</f>
        <v/>
      </c>
      <c r="Q2392" s="20" t="str">
        <f>IFERROR(VLOOKUP(F2392,Sheet2!$A:$F,5,0),"")</f>
        <v/>
      </c>
      <c r="R2392" s="20" t="str">
        <f>IFERROR(VLOOKUP(F2392,Sheet2!$A:$F,6,0),"")</f>
        <v/>
      </c>
      <c r="S2392" s="48" t="str">
        <f t="shared" si="549"/>
        <v xml:space="preserve"> </v>
      </c>
      <c r="T2392" s="48" t="str">
        <f t="shared" si="550"/>
        <v xml:space="preserve"> </v>
      </c>
      <c r="U2392" s="48" t="str">
        <f t="shared" si="551"/>
        <v xml:space="preserve"> </v>
      </c>
      <c r="V2392" s="48">
        <f t="shared" si="552"/>
        <v>0</v>
      </c>
      <c r="W2392" s="48">
        <f t="shared" si="553"/>
        <v>0</v>
      </c>
      <c r="X2392" s="48">
        <f t="shared" si="554"/>
        <v>0</v>
      </c>
      <c r="Y2392" s="48">
        <f t="shared" si="555"/>
        <v>0</v>
      </c>
      <c r="Z2392" s="48">
        <f t="shared" si="556"/>
        <v>0</v>
      </c>
      <c r="AA2392" s="48">
        <f t="shared" si="557"/>
        <v>0</v>
      </c>
      <c r="AB2392" s="42">
        <f t="shared" si="558"/>
        <v>0</v>
      </c>
    </row>
    <row r="2393" spans="1:28" x14ac:dyDescent="0.25">
      <c r="A2393" s="41"/>
      <c r="B2393" s="44"/>
      <c r="C2393" s="16"/>
      <c r="D2393" s="16"/>
      <c r="E2393" s="16"/>
      <c r="F2393" s="16"/>
      <c r="G2393" s="20" t="str">
        <f>IFERROR(VLOOKUP(F2393,Sheet2!A:F,2,0),"")</f>
        <v/>
      </c>
      <c r="H2393" s="44" t="str">
        <f>IFERROR(VLOOKUP(F2393,Sheet2!A:G,7,0),"")</f>
        <v/>
      </c>
      <c r="I2393" s="56">
        <f t="shared" si="547"/>
        <v>0</v>
      </c>
      <c r="J2393" s="17"/>
      <c r="K2393" s="21">
        <v>0</v>
      </c>
      <c r="L2393" s="21">
        <v>0</v>
      </c>
      <c r="M2393" s="21">
        <v>0</v>
      </c>
      <c r="N2393" s="19">
        <f t="shared" si="548"/>
        <v>0</v>
      </c>
      <c r="O2393" s="20" t="str">
        <f>IFERROR(VLOOKUP(F2393,Sheet2!A:H,8,0),"")</f>
        <v/>
      </c>
      <c r="P2393" s="20" t="str">
        <f>IFERROR(VLOOKUP(F2393,Sheet2!$A:$F,4,0),"")</f>
        <v/>
      </c>
      <c r="Q2393" s="20" t="str">
        <f>IFERROR(VLOOKUP(F2393,Sheet2!$A:$F,5,0),"")</f>
        <v/>
      </c>
      <c r="R2393" s="20" t="str">
        <f>IFERROR(VLOOKUP(F2393,Sheet2!$A:$F,6,0),"")</f>
        <v/>
      </c>
      <c r="S2393" s="48" t="str">
        <f t="shared" si="549"/>
        <v xml:space="preserve"> </v>
      </c>
      <c r="T2393" s="48" t="str">
        <f t="shared" si="550"/>
        <v xml:space="preserve"> </v>
      </c>
      <c r="U2393" s="48" t="str">
        <f t="shared" si="551"/>
        <v xml:space="preserve"> </v>
      </c>
      <c r="V2393" s="48">
        <f t="shared" si="552"/>
        <v>0</v>
      </c>
      <c r="W2393" s="48">
        <f t="shared" si="553"/>
        <v>0</v>
      </c>
      <c r="X2393" s="48">
        <f t="shared" si="554"/>
        <v>0</v>
      </c>
      <c r="Y2393" s="48">
        <f t="shared" si="555"/>
        <v>0</v>
      </c>
      <c r="Z2393" s="48">
        <f t="shared" si="556"/>
        <v>0</v>
      </c>
      <c r="AA2393" s="48">
        <f t="shared" si="557"/>
        <v>0</v>
      </c>
      <c r="AB2393" s="42">
        <f t="shared" si="558"/>
        <v>0</v>
      </c>
    </row>
    <row r="2394" spans="1:28" x14ac:dyDescent="0.25">
      <c r="A2394" s="41"/>
      <c r="B2394" s="44"/>
      <c r="C2394" s="16"/>
      <c r="D2394" s="16"/>
      <c r="E2394" s="16"/>
      <c r="F2394" s="16"/>
      <c r="G2394" s="20" t="str">
        <f>IFERROR(VLOOKUP(F2394,Sheet2!A:F,2,0),"")</f>
        <v/>
      </c>
      <c r="H2394" s="44" t="str">
        <f>IFERROR(VLOOKUP(F2394,Sheet2!A:G,7,0),"")</f>
        <v/>
      </c>
      <c r="I2394" s="56">
        <f t="shared" si="547"/>
        <v>0</v>
      </c>
      <c r="J2394" s="17"/>
      <c r="K2394" s="21">
        <v>0</v>
      </c>
      <c r="L2394" s="21">
        <v>0</v>
      </c>
      <c r="M2394" s="21">
        <v>0</v>
      </c>
      <c r="N2394" s="19">
        <f t="shared" si="548"/>
        <v>0</v>
      </c>
      <c r="O2394" s="20" t="str">
        <f>IFERROR(VLOOKUP(F2394,Sheet2!A:H,8,0),"")</f>
        <v/>
      </c>
      <c r="P2394" s="20" t="str">
        <f>IFERROR(VLOOKUP(F2394,Sheet2!$A:$F,4,0),"")</f>
        <v/>
      </c>
      <c r="Q2394" s="20" t="str">
        <f>IFERROR(VLOOKUP(F2394,Sheet2!$A:$F,5,0),"")</f>
        <v/>
      </c>
      <c r="R2394" s="20" t="str">
        <f>IFERROR(VLOOKUP(F2394,Sheet2!$A:$F,6,0),"")</f>
        <v/>
      </c>
      <c r="S2394" s="48" t="str">
        <f t="shared" si="549"/>
        <v xml:space="preserve"> </v>
      </c>
      <c r="T2394" s="48" t="str">
        <f t="shared" si="550"/>
        <v xml:space="preserve"> </v>
      </c>
      <c r="U2394" s="48" t="str">
        <f t="shared" si="551"/>
        <v xml:space="preserve"> </v>
      </c>
      <c r="V2394" s="48">
        <f t="shared" si="552"/>
        <v>0</v>
      </c>
      <c r="W2394" s="48">
        <f t="shared" si="553"/>
        <v>0</v>
      </c>
      <c r="X2394" s="48">
        <f t="shared" si="554"/>
        <v>0</v>
      </c>
      <c r="Y2394" s="48">
        <f t="shared" si="555"/>
        <v>0</v>
      </c>
      <c r="Z2394" s="48">
        <f t="shared" si="556"/>
        <v>0</v>
      </c>
      <c r="AA2394" s="48">
        <f t="shared" si="557"/>
        <v>0</v>
      </c>
      <c r="AB2394" s="42">
        <f t="shared" si="558"/>
        <v>0</v>
      </c>
    </row>
    <row r="2395" spans="1:28" x14ac:dyDescent="0.25">
      <c r="A2395" s="41"/>
      <c r="B2395" s="44"/>
      <c r="C2395" s="16"/>
      <c r="D2395" s="16"/>
      <c r="E2395" s="16"/>
      <c r="F2395" s="16"/>
      <c r="G2395" s="20" t="str">
        <f>IFERROR(VLOOKUP(F2395,Sheet2!A:F,2,0),"")</f>
        <v/>
      </c>
      <c r="H2395" s="44" t="str">
        <f>IFERROR(VLOOKUP(F2395,Sheet2!A:G,7,0),"")</f>
        <v/>
      </c>
      <c r="I2395" s="56">
        <f t="shared" si="547"/>
        <v>0</v>
      </c>
      <c r="J2395" s="17"/>
      <c r="K2395" s="21">
        <v>0</v>
      </c>
      <c r="L2395" s="21">
        <v>0</v>
      </c>
      <c r="M2395" s="21">
        <v>0</v>
      </c>
      <c r="N2395" s="19">
        <f t="shared" si="548"/>
        <v>0</v>
      </c>
      <c r="O2395" s="20" t="str">
        <f>IFERROR(VLOOKUP(F2395,Sheet2!A:H,8,0),"")</f>
        <v/>
      </c>
      <c r="P2395" s="20" t="str">
        <f>IFERROR(VLOOKUP(F2395,Sheet2!$A:$F,4,0),"")</f>
        <v/>
      </c>
      <c r="Q2395" s="20" t="str">
        <f>IFERROR(VLOOKUP(F2395,Sheet2!$A:$F,5,0),"")</f>
        <v/>
      </c>
      <c r="R2395" s="20" t="str">
        <f>IFERROR(VLOOKUP(F2395,Sheet2!$A:$F,6,0),"")</f>
        <v/>
      </c>
      <c r="S2395" s="48" t="str">
        <f t="shared" si="549"/>
        <v xml:space="preserve"> </v>
      </c>
      <c r="T2395" s="48" t="str">
        <f t="shared" si="550"/>
        <v xml:space="preserve"> </v>
      </c>
      <c r="U2395" s="48" t="str">
        <f t="shared" si="551"/>
        <v xml:space="preserve"> </v>
      </c>
      <c r="V2395" s="48">
        <f t="shared" si="552"/>
        <v>0</v>
      </c>
      <c r="W2395" s="48">
        <f t="shared" si="553"/>
        <v>0</v>
      </c>
      <c r="X2395" s="48">
        <f t="shared" si="554"/>
        <v>0</v>
      </c>
      <c r="Y2395" s="48">
        <f t="shared" si="555"/>
        <v>0</v>
      </c>
      <c r="Z2395" s="48">
        <f t="shared" si="556"/>
        <v>0</v>
      </c>
      <c r="AA2395" s="48">
        <f t="shared" si="557"/>
        <v>0</v>
      </c>
      <c r="AB2395" s="42">
        <f t="shared" si="558"/>
        <v>0</v>
      </c>
    </row>
    <row r="2396" spans="1:28" x14ac:dyDescent="0.25">
      <c r="A2396" s="41"/>
      <c r="B2396" s="44"/>
      <c r="C2396" s="16"/>
      <c r="D2396" s="16"/>
      <c r="E2396" s="16"/>
      <c r="F2396" s="16"/>
      <c r="G2396" s="20" t="str">
        <f>IFERROR(VLOOKUP(F2396,Sheet2!A:F,2,0),"")</f>
        <v/>
      </c>
      <c r="H2396" s="44" t="str">
        <f>IFERROR(VLOOKUP(F2396,Sheet2!A:G,7,0),"")</f>
        <v/>
      </c>
      <c r="I2396" s="56">
        <f t="shared" si="547"/>
        <v>0</v>
      </c>
      <c r="J2396" s="17"/>
      <c r="K2396" s="21">
        <v>0</v>
      </c>
      <c r="L2396" s="21">
        <v>0</v>
      </c>
      <c r="M2396" s="21">
        <v>0</v>
      </c>
      <c r="N2396" s="19">
        <f t="shared" si="548"/>
        <v>0</v>
      </c>
      <c r="O2396" s="20" t="str">
        <f>IFERROR(VLOOKUP(F2396,Sheet2!A:H,8,0),"")</f>
        <v/>
      </c>
      <c r="P2396" s="20" t="str">
        <f>IFERROR(VLOOKUP(F2396,Sheet2!$A:$F,4,0),"")</f>
        <v/>
      </c>
      <c r="Q2396" s="20" t="str">
        <f>IFERROR(VLOOKUP(F2396,Sheet2!$A:$F,5,0),"")</f>
        <v/>
      </c>
      <c r="R2396" s="20" t="str">
        <f>IFERROR(VLOOKUP(F2396,Sheet2!$A:$F,6,0),"")</f>
        <v/>
      </c>
      <c r="S2396" s="48" t="str">
        <f t="shared" si="549"/>
        <v xml:space="preserve"> </v>
      </c>
      <c r="T2396" s="48" t="str">
        <f t="shared" si="550"/>
        <v xml:space="preserve"> </v>
      </c>
      <c r="U2396" s="48" t="str">
        <f t="shared" si="551"/>
        <v xml:space="preserve"> </v>
      </c>
      <c r="V2396" s="48">
        <f t="shared" si="552"/>
        <v>0</v>
      </c>
      <c r="W2396" s="48">
        <f t="shared" si="553"/>
        <v>0</v>
      </c>
      <c r="X2396" s="48">
        <f t="shared" si="554"/>
        <v>0</v>
      </c>
      <c r="Y2396" s="48">
        <f t="shared" si="555"/>
        <v>0</v>
      </c>
      <c r="Z2396" s="48">
        <f t="shared" si="556"/>
        <v>0</v>
      </c>
      <c r="AA2396" s="48">
        <f t="shared" si="557"/>
        <v>0</v>
      </c>
      <c r="AB2396" s="42">
        <f t="shared" si="558"/>
        <v>0</v>
      </c>
    </row>
    <row r="2397" spans="1:28" x14ac:dyDescent="0.25">
      <c r="A2397" s="41"/>
      <c r="B2397" s="44"/>
      <c r="C2397" s="16"/>
      <c r="D2397" s="16"/>
      <c r="E2397" s="16"/>
      <c r="F2397" s="16"/>
      <c r="G2397" s="20" t="str">
        <f>IFERROR(VLOOKUP(F2397,Sheet2!A:F,2,0),"")</f>
        <v/>
      </c>
      <c r="H2397" s="44" t="str">
        <f>IFERROR(VLOOKUP(F2397,Sheet2!A:G,7,0),"")</f>
        <v/>
      </c>
      <c r="I2397" s="56">
        <f t="shared" si="547"/>
        <v>0</v>
      </c>
      <c r="J2397" s="17"/>
      <c r="K2397" s="21">
        <v>0</v>
      </c>
      <c r="L2397" s="21">
        <v>0</v>
      </c>
      <c r="M2397" s="21">
        <v>0</v>
      </c>
      <c r="N2397" s="19">
        <f t="shared" si="548"/>
        <v>0</v>
      </c>
      <c r="O2397" s="20" t="str">
        <f>IFERROR(VLOOKUP(F2397,Sheet2!A:H,8,0),"")</f>
        <v/>
      </c>
      <c r="P2397" s="20" t="str">
        <f>IFERROR(VLOOKUP(F2397,Sheet2!$A:$F,4,0),"")</f>
        <v/>
      </c>
      <c r="Q2397" s="20" t="str">
        <f>IFERROR(VLOOKUP(F2397,Sheet2!$A:$F,5,0),"")</f>
        <v/>
      </c>
      <c r="R2397" s="20" t="str">
        <f>IFERROR(VLOOKUP(F2397,Sheet2!$A:$F,6,0),"")</f>
        <v/>
      </c>
      <c r="S2397" s="48" t="str">
        <f t="shared" si="549"/>
        <v xml:space="preserve"> </v>
      </c>
      <c r="T2397" s="48" t="str">
        <f t="shared" si="550"/>
        <v xml:space="preserve"> </v>
      </c>
      <c r="U2397" s="48" t="str">
        <f t="shared" si="551"/>
        <v xml:space="preserve"> </v>
      </c>
      <c r="V2397" s="48">
        <f t="shared" si="552"/>
        <v>0</v>
      </c>
      <c r="W2397" s="48">
        <f t="shared" si="553"/>
        <v>0</v>
      </c>
      <c r="X2397" s="48">
        <f t="shared" si="554"/>
        <v>0</v>
      </c>
      <c r="Y2397" s="48">
        <f t="shared" si="555"/>
        <v>0</v>
      </c>
      <c r="Z2397" s="48">
        <f t="shared" si="556"/>
        <v>0</v>
      </c>
      <c r="AA2397" s="48">
        <f t="shared" si="557"/>
        <v>0</v>
      </c>
      <c r="AB2397" s="42">
        <f t="shared" si="558"/>
        <v>0</v>
      </c>
    </row>
    <row r="2398" spans="1:28" x14ac:dyDescent="0.25">
      <c r="A2398" s="41"/>
      <c r="B2398" s="44"/>
      <c r="C2398" s="16"/>
      <c r="D2398" s="16"/>
      <c r="E2398" s="16"/>
      <c r="F2398" s="16"/>
      <c r="G2398" s="20" t="str">
        <f>IFERROR(VLOOKUP(F2398,Sheet2!A:F,2,0),"")</f>
        <v/>
      </c>
      <c r="H2398" s="44" t="str">
        <f>IFERROR(VLOOKUP(F2398,Sheet2!A:G,7,0),"")</f>
        <v/>
      </c>
      <c r="I2398" s="56">
        <f t="shared" si="547"/>
        <v>0</v>
      </c>
      <c r="J2398" s="17"/>
      <c r="K2398" s="21">
        <v>0</v>
      </c>
      <c r="L2398" s="21">
        <v>0</v>
      </c>
      <c r="M2398" s="21">
        <v>0</v>
      </c>
      <c r="N2398" s="19">
        <f t="shared" si="548"/>
        <v>0</v>
      </c>
      <c r="O2398" s="20" t="str">
        <f>IFERROR(VLOOKUP(F2398,Sheet2!A:H,8,0),"")</f>
        <v/>
      </c>
      <c r="P2398" s="20" t="str">
        <f>IFERROR(VLOOKUP(F2398,Sheet2!$A:$F,4,0),"")</f>
        <v/>
      </c>
      <c r="Q2398" s="20" t="str">
        <f>IFERROR(VLOOKUP(F2398,Sheet2!$A:$F,5,0),"")</f>
        <v/>
      </c>
      <c r="R2398" s="20" t="str">
        <f>IFERROR(VLOOKUP(F2398,Sheet2!$A:$F,6,0),"")</f>
        <v/>
      </c>
      <c r="S2398" s="48" t="str">
        <f t="shared" si="549"/>
        <v xml:space="preserve"> </v>
      </c>
      <c r="T2398" s="48" t="str">
        <f t="shared" si="550"/>
        <v xml:space="preserve"> </v>
      </c>
      <c r="U2398" s="48" t="str">
        <f t="shared" si="551"/>
        <v xml:space="preserve"> </v>
      </c>
      <c r="V2398" s="48">
        <f t="shared" si="552"/>
        <v>0</v>
      </c>
      <c r="W2398" s="48">
        <f t="shared" si="553"/>
        <v>0</v>
      </c>
      <c r="X2398" s="48">
        <f t="shared" si="554"/>
        <v>0</v>
      </c>
      <c r="Y2398" s="48">
        <f t="shared" si="555"/>
        <v>0</v>
      </c>
      <c r="Z2398" s="48">
        <f t="shared" si="556"/>
        <v>0</v>
      </c>
      <c r="AA2398" s="48">
        <f t="shared" si="557"/>
        <v>0</v>
      </c>
      <c r="AB2398" s="42">
        <f t="shared" si="558"/>
        <v>0</v>
      </c>
    </row>
    <row r="2399" spans="1:28" x14ac:dyDescent="0.25">
      <c r="A2399" s="41"/>
      <c r="B2399" s="44"/>
      <c r="C2399" s="16"/>
      <c r="D2399" s="16"/>
      <c r="E2399" s="16"/>
      <c r="F2399" s="16"/>
      <c r="G2399" s="20" t="str">
        <f>IFERROR(VLOOKUP(F2399,Sheet2!A:F,2,0),"")</f>
        <v/>
      </c>
      <c r="H2399" s="44" t="str">
        <f>IFERROR(VLOOKUP(F2399,Sheet2!A:G,7,0),"")</f>
        <v/>
      </c>
      <c r="I2399" s="56">
        <f t="shared" si="547"/>
        <v>0</v>
      </c>
      <c r="J2399" s="17"/>
      <c r="K2399" s="21">
        <v>0</v>
      </c>
      <c r="L2399" s="21">
        <v>0</v>
      </c>
      <c r="M2399" s="21">
        <v>0</v>
      </c>
      <c r="N2399" s="19">
        <f t="shared" si="548"/>
        <v>0</v>
      </c>
      <c r="O2399" s="20" t="str">
        <f>IFERROR(VLOOKUP(F2399,Sheet2!A:H,8,0),"")</f>
        <v/>
      </c>
      <c r="P2399" s="20" t="str">
        <f>IFERROR(VLOOKUP(F2399,Sheet2!$A:$F,4,0),"")</f>
        <v/>
      </c>
      <c r="Q2399" s="20" t="str">
        <f>IFERROR(VLOOKUP(F2399,Sheet2!$A:$F,5,0),"")</f>
        <v/>
      </c>
      <c r="R2399" s="20" t="str">
        <f>IFERROR(VLOOKUP(F2399,Sheet2!$A:$F,6,0),"")</f>
        <v/>
      </c>
      <c r="S2399" s="48" t="str">
        <f t="shared" si="549"/>
        <v xml:space="preserve"> </v>
      </c>
      <c r="T2399" s="48" t="str">
        <f t="shared" si="550"/>
        <v xml:space="preserve"> </v>
      </c>
      <c r="U2399" s="48" t="str">
        <f t="shared" si="551"/>
        <v xml:space="preserve"> </v>
      </c>
      <c r="V2399" s="48">
        <f t="shared" si="552"/>
        <v>0</v>
      </c>
      <c r="W2399" s="48">
        <f t="shared" si="553"/>
        <v>0</v>
      </c>
      <c r="X2399" s="48">
        <f t="shared" si="554"/>
        <v>0</v>
      </c>
      <c r="Y2399" s="48">
        <f t="shared" si="555"/>
        <v>0</v>
      </c>
      <c r="Z2399" s="48">
        <f t="shared" si="556"/>
        <v>0</v>
      </c>
      <c r="AA2399" s="48">
        <f t="shared" si="557"/>
        <v>0</v>
      </c>
      <c r="AB2399" s="42">
        <f t="shared" si="558"/>
        <v>0</v>
      </c>
    </row>
    <row r="2400" spans="1:28" x14ac:dyDescent="0.25">
      <c r="A2400" s="41"/>
      <c r="B2400" s="44"/>
      <c r="C2400" s="16"/>
      <c r="D2400" s="16"/>
      <c r="E2400" s="16"/>
      <c r="F2400" s="16"/>
      <c r="G2400" s="20" t="str">
        <f>IFERROR(VLOOKUP(F2400,Sheet2!A:F,2,0),"")</f>
        <v/>
      </c>
      <c r="H2400" s="44" t="str">
        <f>IFERROR(VLOOKUP(F2400,Sheet2!A:G,7,0),"")</f>
        <v/>
      </c>
      <c r="I2400" s="56">
        <f t="shared" si="547"/>
        <v>0</v>
      </c>
      <c r="J2400" s="17"/>
      <c r="K2400" s="21">
        <v>0</v>
      </c>
      <c r="L2400" s="21">
        <v>0</v>
      </c>
      <c r="M2400" s="21">
        <v>0</v>
      </c>
      <c r="N2400" s="19">
        <f t="shared" si="548"/>
        <v>0</v>
      </c>
      <c r="O2400" s="20" t="str">
        <f>IFERROR(VLOOKUP(F2400,Sheet2!A:H,8,0),"")</f>
        <v/>
      </c>
      <c r="P2400" s="20" t="str">
        <f>IFERROR(VLOOKUP(F2400,Sheet2!$A:$F,4,0),"")</f>
        <v/>
      </c>
      <c r="Q2400" s="20" t="str">
        <f>IFERROR(VLOOKUP(F2400,Sheet2!$A:$F,5,0),"")</f>
        <v/>
      </c>
      <c r="R2400" s="20" t="str">
        <f>IFERROR(VLOOKUP(F2400,Sheet2!$A:$F,6,0),"")</f>
        <v/>
      </c>
      <c r="S2400" s="48" t="str">
        <f t="shared" si="549"/>
        <v xml:space="preserve"> </v>
      </c>
      <c r="T2400" s="48" t="str">
        <f t="shared" si="550"/>
        <v xml:space="preserve"> </v>
      </c>
      <c r="U2400" s="48" t="str">
        <f t="shared" si="551"/>
        <v xml:space="preserve"> </v>
      </c>
      <c r="V2400" s="48">
        <f t="shared" si="552"/>
        <v>0</v>
      </c>
      <c r="W2400" s="48">
        <f t="shared" si="553"/>
        <v>0</v>
      </c>
      <c r="X2400" s="48">
        <f t="shared" si="554"/>
        <v>0</v>
      </c>
      <c r="Y2400" s="48">
        <f t="shared" si="555"/>
        <v>0</v>
      </c>
      <c r="Z2400" s="48">
        <f t="shared" si="556"/>
        <v>0</v>
      </c>
      <c r="AA2400" s="48">
        <f t="shared" si="557"/>
        <v>0</v>
      </c>
      <c r="AB2400" s="42">
        <f t="shared" si="558"/>
        <v>0</v>
      </c>
    </row>
    <row r="2401" spans="1:28" x14ac:dyDescent="0.25">
      <c r="A2401" s="41"/>
      <c r="B2401" s="44"/>
      <c r="C2401" s="16"/>
      <c r="D2401" s="16"/>
      <c r="E2401" s="16"/>
      <c r="F2401" s="16"/>
      <c r="G2401" s="20" t="str">
        <f>IFERROR(VLOOKUP(F2401,Sheet2!A:F,2,0),"")</f>
        <v/>
      </c>
      <c r="H2401" s="44" t="str">
        <f>IFERROR(VLOOKUP(F2401,Sheet2!A:G,7,0),"")</f>
        <v/>
      </c>
      <c r="I2401" s="56">
        <f t="shared" si="547"/>
        <v>0</v>
      </c>
      <c r="J2401" s="17"/>
      <c r="K2401" s="21">
        <v>0</v>
      </c>
      <c r="L2401" s="21">
        <v>0</v>
      </c>
      <c r="M2401" s="21">
        <v>0</v>
      </c>
      <c r="N2401" s="19">
        <f t="shared" si="548"/>
        <v>0</v>
      </c>
      <c r="O2401" s="20" t="str">
        <f>IFERROR(VLOOKUP(F2401,Sheet2!A:H,8,0),"")</f>
        <v/>
      </c>
      <c r="P2401" s="20" t="str">
        <f>IFERROR(VLOOKUP(F2401,Sheet2!$A:$F,4,0),"")</f>
        <v/>
      </c>
      <c r="Q2401" s="20" t="str">
        <f>IFERROR(VLOOKUP(F2401,Sheet2!$A:$F,5,0),"")</f>
        <v/>
      </c>
      <c r="R2401" s="20" t="str">
        <f>IFERROR(VLOOKUP(F2401,Sheet2!$A:$F,6,0),"")</f>
        <v/>
      </c>
      <c r="S2401" s="48" t="str">
        <f t="shared" si="549"/>
        <v xml:space="preserve"> </v>
      </c>
      <c r="T2401" s="48" t="str">
        <f t="shared" si="550"/>
        <v xml:space="preserve"> </v>
      </c>
      <c r="U2401" s="48" t="str">
        <f t="shared" si="551"/>
        <v xml:space="preserve"> </v>
      </c>
      <c r="V2401" s="48">
        <f t="shared" si="552"/>
        <v>0</v>
      </c>
      <c r="W2401" s="48">
        <f t="shared" si="553"/>
        <v>0</v>
      </c>
      <c r="X2401" s="48">
        <f t="shared" si="554"/>
        <v>0</v>
      </c>
      <c r="Y2401" s="48">
        <f t="shared" si="555"/>
        <v>0</v>
      </c>
      <c r="Z2401" s="48">
        <f t="shared" si="556"/>
        <v>0</v>
      </c>
      <c r="AA2401" s="48">
        <f t="shared" si="557"/>
        <v>0</v>
      </c>
      <c r="AB2401" s="42">
        <f t="shared" si="558"/>
        <v>0</v>
      </c>
    </row>
    <row r="2402" spans="1:28" x14ac:dyDescent="0.25">
      <c r="A2402" s="41"/>
      <c r="B2402" s="44"/>
      <c r="C2402" s="16"/>
      <c r="D2402" s="16"/>
      <c r="E2402" s="16"/>
      <c r="F2402" s="16"/>
      <c r="G2402" s="20" t="str">
        <f>IFERROR(VLOOKUP(F2402,Sheet2!A:F,2,0),"")</f>
        <v/>
      </c>
      <c r="H2402" s="44" t="str">
        <f>IFERROR(VLOOKUP(F2402,Sheet2!A:G,7,0),"")</f>
        <v/>
      </c>
      <c r="I2402" s="56">
        <f t="shared" si="547"/>
        <v>0</v>
      </c>
      <c r="J2402" s="17"/>
      <c r="K2402" s="21">
        <v>0</v>
      </c>
      <c r="L2402" s="21">
        <v>0</v>
      </c>
      <c r="M2402" s="21">
        <v>0</v>
      </c>
      <c r="N2402" s="19">
        <f t="shared" si="548"/>
        <v>0</v>
      </c>
      <c r="O2402" s="20" t="str">
        <f>IFERROR(VLOOKUP(F2402,Sheet2!A:H,8,0),"")</f>
        <v/>
      </c>
      <c r="P2402" s="20" t="str">
        <f>IFERROR(VLOOKUP(F2402,Sheet2!$A:$F,4,0),"")</f>
        <v/>
      </c>
      <c r="Q2402" s="20" t="str">
        <f>IFERROR(VLOOKUP(F2402,Sheet2!$A:$F,5,0),"")</f>
        <v/>
      </c>
      <c r="R2402" s="20" t="str">
        <f>IFERROR(VLOOKUP(F2402,Sheet2!$A:$F,6,0),"")</f>
        <v/>
      </c>
      <c r="S2402" s="48" t="str">
        <f t="shared" si="549"/>
        <v xml:space="preserve"> </v>
      </c>
      <c r="T2402" s="48" t="str">
        <f t="shared" si="550"/>
        <v xml:space="preserve"> </v>
      </c>
      <c r="U2402" s="48" t="str">
        <f t="shared" si="551"/>
        <v xml:space="preserve"> </v>
      </c>
      <c r="V2402" s="48">
        <f t="shared" si="552"/>
        <v>0</v>
      </c>
      <c r="W2402" s="48">
        <f t="shared" si="553"/>
        <v>0</v>
      </c>
      <c r="X2402" s="48">
        <f t="shared" si="554"/>
        <v>0</v>
      </c>
      <c r="Y2402" s="48">
        <f t="shared" si="555"/>
        <v>0</v>
      </c>
      <c r="Z2402" s="48">
        <f t="shared" si="556"/>
        <v>0</v>
      </c>
      <c r="AA2402" s="48">
        <f t="shared" si="557"/>
        <v>0</v>
      </c>
      <c r="AB2402" s="42">
        <f t="shared" si="558"/>
        <v>0</v>
      </c>
    </row>
    <row r="2403" spans="1:28" x14ac:dyDescent="0.25">
      <c r="A2403" s="41"/>
      <c r="B2403" s="44"/>
      <c r="C2403" s="16"/>
      <c r="D2403" s="16"/>
      <c r="E2403" s="16"/>
      <c r="F2403" s="16"/>
      <c r="G2403" s="20" t="str">
        <f>IFERROR(VLOOKUP(F2403,Sheet2!A:F,2,0),"")</f>
        <v/>
      </c>
      <c r="H2403" s="44" t="str">
        <f>IFERROR(VLOOKUP(F2403,Sheet2!A:G,7,0),"")</f>
        <v/>
      </c>
      <c r="I2403" s="56">
        <f t="shared" si="547"/>
        <v>0</v>
      </c>
      <c r="J2403" s="17"/>
      <c r="K2403" s="21">
        <v>0</v>
      </c>
      <c r="L2403" s="21">
        <v>0</v>
      </c>
      <c r="M2403" s="21">
        <v>0</v>
      </c>
      <c r="N2403" s="19">
        <f t="shared" si="548"/>
        <v>0</v>
      </c>
      <c r="O2403" s="20" t="str">
        <f>IFERROR(VLOOKUP(F2403,Sheet2!A:H,8,0),"")</f>
        <v/>
      </c>
      <c r="P2403" s="20" t="str">
        <f>IFERROR(VLOOKUP(F2403,Sheet2!$A:$F,4,0),"")</f>
        <v/>
      </c>
      <c r="Q2403" s="20" t="str">
        <f>IFERROR(VLOOKUP(F2403,Sheet2!$A:$F,5,0),"")</f>
        <v/>
      </c>
      <c r="R2403" s="20" t="str">
        <f>IFERROR(VLOOKUP(F2403,Sheet2!$A:$F,6,0),"")</f>
        <v/>
      </c>
      <c r="S2403" s="48" t="str">
        <f t="shared" si="549"/>
        <v xml:space="preserve"> </v>
      </c>
      <c r="T2403" s="48" t="str">
        <f t="shared" si="550"/>
        <v xml:space="preserve"> </v>
      </c>
      <c r="U2403" s="48" t="str">
        <f t="shared" si="551"/>
        <v xml:space="preserve"> </v>
      </c>
      <c r="V2403" s="48">
        <f t="shared" si="552"/>
        <v>0</v>
      </c>
      <c r="W2403" s="48">
        <f t="shared" si="553"/>
        <v>0</v>
      </c>
      <c r="X2403" s="48">
        <f t="shared" si="554"/>
        <v>0</v>
      </c>
      <c r="Y2403" s="48">
        <f t="shared" si="555"/>
        <v>0</v>
      </c>
      <c r="Z2403" s="48">
        <f t="shared" si="556"/>
        <v>0</v>
      </c>
      <c r="AA2403" s="48">
        <f t="shared" si="557"/>
        <v>0</v>
      </c>
      <c r="AB2403" s="42">
        <f t="shared" si="558"/>
        <v>0</v>
      </c>
    </row>
    <row r="2404" spans="1:28" x14ac:dyDescent="0.25">
      <c r="A2404" s="41"/>
      <c r="B2404" s="44"/>
      <c r="C2404" s="16"/>
      <c r="D2404" s="16"/>
      <c r="E2404" s="16"/>
      <c r="F2404" s="16"/>
      <c r="G2404" s="20" t="str">
        <f>IFERROR(VLOOKUP(F2404,Sheet2!A:F,2,0),"")</f>
        <v/>
      </c>
      <c r="H2404" s="44" t="str">
        <f>IFERROR(VLOOKUP(F2404,Sheet2!A:G,7,0),"")</f>
        <v/>
      </c>
      <c r="I2404" s="56">
        <f t="shared" si="547"/>
        <v>0</v>
      </c>
      <c r="J2404" s="17"/>
      <c r="K2404" s="21">
        <v>0</v>
      </c>
      <c r="L2404" s="21">
        <v>0</v>
      </c>
      <c r="M2404" s="21">
        <v>0</v>
      </c>
      <c r="N2404" s="19">
        <f t="shared" si="548"/>
        <v>0</v>
      </c>
      <c r="O2404" s="20" t="str">
        <f>IFERROR(VLOOKUP(F2404,Sheet2!A:H,8,0),"")</f>
        <v/>
      </c>
      <c r="P2404" s="20" t="str">
        <f>IFERROR(VLOOKUP(F2404,Sheet2!$A:$F,4,0),"")</f>
        <v/>
      </c>
      <c r="Q2404" s="20" t="str">
        <f>IFERROR(VLOOKUP(F2404,Sheet2!$A:$F,5,0),"")</f>
        <v/>
      </c>
      <c r="R2404" s="20" t="str">
        <f>IFERROR(VLOOKUP(F2404,Sheet2!$A:$F,6,0),"")</f>
        <v/>
      </c>
      <c r="S2404" s="48" t="str">
        <f t="shared" si="549"/>
        <v xml:space="preserve"> </v>
      </c>
      <c r="T2404" s="48" t="str">
        <f t="shared" si="550"/>
        <v xml:space="preserve"> </v>
      </c>
      <c r="U2404" s="48" t="str">
        <f t="shared" si="551"/>
        <v xml:space="preserve"> </v>
      </c>
      <c r="V2404" s="48">
        <f t="shared" si="552"/>
        <v>0</v>
      </c>
      <c r="W2404" s="48">
        <f t="shared" si="553"/>
        <v>0</v>
      </c>
      <c r="X2404" s="48">
        <f t="shared" si="554"/>
        <v>0</v>
      </c>
      <c r="Y2404" s="48">
        <f t="shared" si="555"/>
        <v>0</v>
      </c>
      <c r="Z2404" s="48">
        <f t="shared" si="556"/>
        <v>0</v>
      </c>
      <c r="AA2404" s="48">
        <f t="shared" si="557"/>
        <v>0</v>
      </c>
      <c r="AB2404" s="42">
        <f t="shared" si="558"/>
        <v>0</v>
      </c>
    </row>
    <row r="2405" spans="1:28" x14ac:dyDescent="0.25">
      <c r="A2405" s="41"/>
      <c r="B2405" s="44"/>
      <c r="C2405" s="16"/>
      <c r="D2405" s="16"/>
      <c r="E2405" s="16"/>
      <c r="F2405" s="16"/>
      <c r="G2405" s="20" t="str">
        <f>IFERROR(VLOOKUP(F2405,Sheet2!A:F,2,0),"")</f>
        <v/>
      </c>
      <c r="H2405" s="44" t="str">
        <f>IFERROR(VLOOKUP(F2405,Sheet2!A:G,7,0),"")</f>
        <v/>
      </c>
      <c r="I2405" s="56">
        <f t="shared" si="547"/>
        <v>0</v>
      </c>
      <c r="J2405" s="17"/>
      <c r="K2405" s="21">
        <v>0</v>
      </c>
      <c r="L2405" s="21">
        <v>0</v>
      </c>
      <c r="M2405" s="21">
        <v>0</v>
      </c>
      <c r="N2405" s="19">
        <f t="shared" si="548"/>
        <v>0</v>
      </c>
      <c r="O2405" s="20" t="str">
        <f>IFERROR(VLOOKUP(F2405,Sheet2!A:H,8,0),"")</f>
        <v/>
      </c>
      <c r="P2405" s="20" t="str">
        <f>IFERROR(VLOOKUP(F2405,Sheet2!$A:$F,4,0),"")</f>
        <v/>
      </c>
      <c r="Q2405" s="20" t="str">
        <f>IFERROR(VLOOKUP(F2405,Sheet2!$A:$F,5,0),"")</f>
        <v/>
      </c>
      <c r="R2405" s="20" t="str">
        <f>IFERROR(VLOOKUP(F2405,Sheet2!$A:$F,6,0),"")</f>
        <v/>
      </c>
      <c r="S2405" s="48" t="str">
        <f t="shared" si="549"/>
        <v xml:space="preserve"> </v>
      </c>
      <c r="T2405" s="48" t="str">
        <f t="shared" si="550"/>
        <v xml:space="preserve"> </v>
      </c>
      <c r="U2405" s="48" t="str">
        <f t="shared" si="551"/>
        <v xml:space="preserve"> </v>
      </c>
      <c r="V2405" s="48">
        <f t="shared" si="552"/>
        <v>0</v>
      </c>
      <c r="W2405" s="48">
        <f t="shared" si="553"/>
        <v>0</v>
      </c>
      <c r="X2405" s="48">
        <f t="shared" si="554"/>
        <v>0</v>
      </c>
      <c r="Y2405" s="48">
        <f t="shared" si="555"/>
        <v>0</v>
      </c>
      <c r="Z2405" s="48">
        <f t="shared" si="556"/>
        <v>0</v>
      </c>
      <c r="AA2405" s="48">
        <f t="shared" si="557"/>
        <v>0</v>
      </c>
      <c r="AB2405" s="42">
        <f t="shared" si="558"/>
        <v>0</v>
      </c>
    </row>
    <row r="2406" spans="1:28" x14ac:dyDescent="0.25">
      <c r="A2406" s="41"/>
      <c r="B2406" s="44"/>
      <c r="C2406" s="16"/>
      <c r="D2406" s="16"/>
      <c r="E2406" s="16"/>
      <c r="F2406" s="16"/>
      <c r="G2406" s="20" t="str">
        <f>IFERROR(VLOOKUP(F2406,Sheet2!A:F,2,0),"")</f>
        <v/>
      </c>
      <c r="H2406" s="44" t="str">
        <f>IFERROR(VLOOKUP(F2406,Sheet2!A:G,7,0),"")</f>
        <v/>
      </c>
      <c r="I2406" s="56">
        <f t="shared" si="547"/>
        <v>0</v>
      </c>
      <c r="J2406" s="17"/>
      <c r="K2406" s="21">
        <v>0</v>
      </c>
      <c r="L2406" s="21">
        <v>0</v>
      </c>
      <c r="M2406" s="21">
        <v>0</v>
      </c>
      <c r="N2406" s="19">
        <f t="shared" si="548"/>
        <v>0</v>
      </c>
      <c r="O2406" s="20" t="str">
        <f>IFERROR(VLOOKUP(F2406,Sheet2!A:H,8,0),"")</f>
        <v/>
      </c>
      <c r="P2406" s="20" t="str">
        <f>IFERROR(VLOOKUP(F2406,Sheet2!$A:$F,4,0),"")</f>
        <v/>
      </c>
      <c r="Q2406" s="20" t="str">
        <f>IFERROR(VLOOKUP(F2406,Sheet2!$A:$F,5,0),"")</f>
        <v/>
      </c>
      <c r="R2406" s="20" t="str">
        <f>IFERROR(VLOOKUP(F2406,Sheet2!$A:$F,6,0),"")</f>
        <v/>
      </c>
      <c r="S2406" s="48" t="str">
        <f t="shared" si="549"/>
        <v xml:space="preserve"> </v>
      </c>
      <c r="T2406" s="48" t="str">
        <f t="shared" si="550"/>
        <v xml:space="preserve"> </v>
      </c>
      <c r="U2406" s="48" t="str">
        <f t="shared" si="551"/>
        <v xml:space="preserve"> </v>
      </c>
      <c r="V2406" s="48">
        <f t="shared" si="552"/>
        <v>0</v>
      </c>
      <c r="W2406" s="48">
        <f t="shared" si="553"/>
        <v>0</v>
      </c>
      <c r="X2406" s="48">
        <f t="shared" si="554"/>
        <v>0</v>
      </c>
      <c r="Y2406" s="48">
        <f t="shared" si="555"/>
        <v>0</v>
      </c>
      <c r="Z2406" s="48">
        <f t="shared" si="556"/>
        <v>0</v>
      </c>
      <c r="AA2406" s="48">
        <f t="shared" si="557"/>
        <v>0</v>
      </c>
      <c r="AB2406" s="42">
        <f t="shared" si="558"/>
        <v>0</v>
      </c>
    </row>
    <row r="2407" spans="1:28" x14ac:dyDescent="0.25">
      <c r="A2407" s="41"/>
      <c r="B2407" s="44"/>
      <c r="C2407" s="16"/>
      <c r="D2407" s="16"/>
      <c r="E2407" s="16"/>
      <c r="F2407" s="16"/>
      <c r="G2407" s="20" t="str">
        <f>IFERROR(VLOOKUP(F2407,Sheet2!A:F,2,0),"")</f>
        <v/>
      </c>
      <c r="H2407" s="44" t="str">
        <f>IFERROR(VLOOKUP(F2407,Sheet2!A:G,7,0),"")</f>
        <v/>
      </c>
      <c r="I2407" s="56">
        <f t="shared" si="547"/>
        <v>0</v>
      </c>
      <c r="J2407" s="17"/>
      <c r="K2407" s="21">
        <v>0</v>
      </c>
      <c r="L2407" s="21">
        <v>0</v>
      </c>
      <c r="M2407" s="21">
        <v>0</v>
      </c>
      <c r="N2407" s="19">
        <f t="shared" si="548"/>
        <v>0</v>
      </c>
      <c r="O2407" s="20" t="str">
        <f>IFERROR(VLOOKUP(F2407,Sheet2!A:H,8,0),"")</f>
        <v/>
      </c>
      <c r="P2407" s="20" t="str">
        <f>IFERROR(VLOOKUP(F2407,Sheet2!$A:$F,4,0),"")</f>
        <v/>
      </c>
      <c r="Q2407" s="20" t="str">
        <f>IFERROR(VLOOKUP(F2407,Sheet2!$A:$F,5,0),"")</f>
        <v/>
      </c>
      <c r="R2407" s="20" t="str">
        <f>IFERROR(VLOOKUP(F2407,Sheet2!$A:$F,6,0),"")</f>
        <v/>
      </c>
      <c r="S2407" s="48" t="str">
        <f t="shared" si="549"/>
        <v xml:space="preserve"> </v>
      </c>
      <c r="T2407" s="48" t="str">
        <f t="shared" si="550"/>
        <v xml:space="preserve"> </v>
      </c>
      <c r="U2407" s="48" t="str">
        <f t="shared" si="551"/>
        <v xml:space="preserve"> </v>
      </c>
      <c r="V2407" s="48">
        <f t="shared" si="552"/>
        <v>0</v>
      </c>
      <c r="W2407" s="48">
        <f t="shared" si="553"/>
        <v>0</v>
      </c>
      <c r="X2407" s="48">
        <f t="shared" si="554"/>
        <v>0</v>
      </c>
      <c r="Y2407" s="48">
        <f t="shared" si="555"/>
        <v>0</v>
      </c>
      <c r="Z2407" s="48">
        <f t="shared" si="556"/>
        <v>0</v>
      </c>
      <c r="AA2407" s="48">
        <f t="shared" si="557"/>
        <v>0</v>
      </c>
      <c r="AB2407" s="42">
        <f t="shared" si="558"/>
        <v>0</v>
      </c>
    </row>
    <row r="2408" spans="1:28" x14ac:dyDescent="0.25">
      <c r="A2408" s="41"/>
      <c r="B2408" s="44"/>
      <c r="C2408" s="16"/>
      <c r="D2408" s="16"/>
      <c r="E2408" s="16"/>
      <c r="F2408" s="16"/>
      <c r="G2408" s="20" t="str">
        <f>IFERROR(VLOOKUP(F2408,Sheet2!A:F,2,0),"")</f>
        <v/>
      </c>
      <c r="H2408" s="44" t="str">
        <f>IFERROR(VLOOKUP(F2408,Sheet2!A:G,7,0),"")</f>
        <v/>
      </c>
      <c r="I2408" s="56">
        <f t="shared" si="547"/>
        <v>0</v>
      </c>
      <c r="J2408" s="17"/>
      <c r="K2408" s="21">
        <v>0</v>
      </c>
      <c r="L2408" s="21">
        <v>0</v>
      </c>
      <c r="M2408" s="21">
        <v>0</v>
      </c>
      <c r="N2408" s="19">
        <f t="shared" si="548"/>
        <v>0</v>
      </c>
      <c r="O2408" s="20" t="str">
        <f>IFERROR(VLOOKUP(F2408,Sheet2!A:H,8,0),"")</f>
        <v/>
      </c>
      <c r="P2408" s="20" t="str">
        <f>IFERROR(VLOOKUP(F2408,Sheet2!$A:$F,4,0),"")</f>
        <v/>
      </c>
      <c r="Q2408" s="20" t="str">
        <f>IFERROR(VLOOKUP(F2408,Sheet2!$A:$F,5,0),"")</f>
        <v/>
      </c>
      <c r="R2408" s="20" t="str">
        <f>IFERROR(VLOOKUP(F2408,Sheet2!$A:$F,6,0),"")</f>
        <v/>
      </c>
      <c r="S2408" s="48" t="str">
        <f t="shared" si="549"/>
        <v xml:space="preserve"> </v>
      </c>
      <c r="T2408" s="48" t="str">
        <f t="shared" si="550"/>
        <v xml:space="preserve"> </v>
      </c>
      <c r="U2408" s="48" t="str">
        <f t="shared" si="551"/>
        <v xml:space="preserve"> </v>
      </c>
      <c r="V2408" s="48">
        <f t="shared" si="552"/>
        <v>0</v>
      </c>
      <c r="W2408" s="48">
        <f t="shared" si="553"/>
        <v>0</v>
      </c>
      <c r="X2408" s="48">
        <f t="shared" si="554"/>
        <v>0</v>
      </c>
      <c r="Y2408" s="48">
        <f t="shared" si="555"/>
        <v>0</v>
      </c>
      <c r="Z2408" s="48">
        <f t="shared" si="556"/>
        <v>0</v>
      </c>
      <c r="AA2408" s="48">
        <f t="shared" si="557"/>
        <v>0</v>
      </c>
      <c r="AB2408" s="42">
        <f t="shared" si="558"/>
        <v>0</v>
      </c>
    </row>
    <row r="2409" spans="1:28" x14ac:dyDescent="0.25">
      <c r="A2409" s="41"/>
      <c r="B2409" s="44"/>
      <c r="C2409" s="16"/>
      <c r="D2409" s="16"/>
      <c r="E2409" s="16"/>
      <c r="F2409" s="16"/>
      <c r="G2409" s="20" t="str">
        <f>IFERROR(VLOOKUP(F2409,Sheet2!A:F,2,0),"")</f>
        <v/>
      </c>
      <c r="H2409" s="44" t="str">
        <f>IFERROR(VLOOKUP(F2409,Sheet2!A:G,7,0),"")</f>
        <v/>
      </c>
      <c r="I2409" s="56">
        <f t="shared" si="547"/>
        <v>0</v>
      </c>
      <c r="J2409" s="17"/>
      <c r="K2409" s="21">
        <v>0</v>
      </c>
      <c r="L2409" s="21">
        <v>0</v>
      </c>
      <c r="M2409" s="21">
        <v>0</v>
      </c>
      <c r="N2409" s="19">
        <f t="shared" si="548"/>
        <v>0</v>
      </c>
      <c r="O2409" s="20" t="str">
        <f>IFERROR(VLOOKUP(F2409,Sheet2!A:H,8,0),"")</f>
        <v/>
      </c>
      <c r="P2409" s="20" t="str">
        <f>IFERROR(VLOOKUP(F2409,Sheet2!$A:$F,4,0),"")</f>
        <v/>
      </c>
      <c r="Q2409" s="20" t="str">
        <f>IFERROR(VLOOKUP(F2409,Sheet2!$A:$F,5,0),"")</f>
        <v/>
      </c>
      <c r="R2409" s="20" t="str">
        <f>IFERROR(VLOOKUP(F2409,Sheet2!$A:$F,6,0),"")</f>
        <v/>
      </c>
      <c r="S2409" s="48" t="str">
        <f t="shared" si="549"/>
        <v xml:space="preserve"> </v>
      </c>
      <c r="T2409" s="48" t="str">
        <f t="shared" si="550"/>
        <v xml:space="preserve"> </v>
      </c>
      <c r="U2409" s="48" t="str">
        <f t="shared" si="551"/>
        <v xml:space="preserve"> </v>
      </c>
      <c r="V2409" s="48">
        <f t="shared" si="552"/>
        <v>0</v>
      </c>
      <c r="W2409" s="48">
        <f t="shared" si="553"/>
        <v>0</v>
      </c>
      <c r="X2409" s="48">
        <f t="shared" si="554"/>
        <v>0</v>
      </c>
      <c r="Y2409" s="48">
        <f t="shared" si="555"/>
        <v>0</v>
      </c>
      <c r="Z2409" s="48">
        <f t="shared" si="556"/>
        <v>0</v>
      </c>
      <c r="AA2409" s="48">
        <f t="shared" si="557"/>
        <v>0</v>
      </c>
      <c r="AB2409" s="42">
        <f t="shared" si="558"/>
        <v>0</v>
      </c>
    </row>
    <row r="2410" spans="1:28" x14ac:dyDescent="0.25">
      <c r="A2410" s="41"/>
      <c r="B2410" s="44"/>
      <c r="C2410" s="16"/>
      <c r="D2410" s="16"/>
      <c r="E2410" s="16"/>
      <c r="F2410" s="16"/>
      <c r="G2410" s="20" t="str">
        <f>IFERROR(VLOOKUP(F2410,Sheet2!A:F,2,0),"")</f>
        <v/>
      </c>
      <c r="H2410" s="44" t="str">
        <f>IFERROR(VLOOKUP(F2410,Sheet2!A:G,7,0),"")</f>
        <v/>
      </c>
      <c r="I2410" s="56">
        <f t="shared" si="547"/>
        <v>0</v>
      </c>
      <c r="J2410" s="17"/>
      <c r="K2410" s="21">
        <v>0</v>
      </c>
      <c r="L2410" s="21">
        <v>0</v>
      </c>
      <c r="M2410" s="21">
        <v>0</v>
      </c>
      <c r="N2410" s="19">
        <f t="shared" si="548"/>
        <v>0</v>
      </c>
      <c r="O2410" s="20" t="str">
        <f>IFERROR(VLOOKUP(F2410,Sheet2!A:H,8,0),"")</f>
        <v/>
      </c>
      <c r="P2410" s="20" t="str">
        <f>IFERROR(VLOOKUP(F2410,Sheet2!$A:$F,4,0),"")</f>
        <v/>
      </c>
      <c r="Q2410" s="20" t="str">
        <f>IFERROR(VLOOKUP(F2410,Sheet2!$A:$F,5,0),"")</f>
        <v/>
      </c>
      <c r="R2410" s="20" t="str">
        <f>IFERROR(VLOOKUP(F2410,Sheet2!$A:$F,6,0),"")</f>
        <v/>
      </c>
      <c r="S2410" s="48" t="str">
        <f t="shared" si="549"/>
        <v xml:space="preserve"> </v>
      </c>
      <c r="T2410" s="48" t="str">
        <f t="shared" si="550"/>
        <v xml:space="preserve"> </v>
      </c>
      <c r="U2410" s="48" t="str">
        <f t="shared" si="551"/>
        <v xml:space="preserve"> </v>
      </c>
      <c r="V2410" s="48">
        <f t="shared" si="552"/>
        <v>0</v>
      </c>
      <c r="W2410" s="48">
        <f t="shared" si="553"/>
        <v>0</v>
      </c>
      <c r="X2410" s="48">
        <f t="shared" si="554"/>
        <v>0</v>
      </c>
      <c r="Y2410" s="48">
        <f t="shared" si="555"/>
        <v>0</v>
      </c>
      <c r="Z2410" s="48">
        <f t="shared" si="556"/>
        <v>0</v>
      </c>
      <c r="AA2410" s="48">
        <f t="shared" si="557"/>
        <v>0</v>
      </c>
      <c r="AB2410" s="42">
        <f t="shared" si="558"/>
        <v>0</v>
      </c>
    </row>
    <row r="2411" spans="1:28" x14ac:dyDescent="0.25">
      <c r="A2411" s="41"/>
      <c r="B2411" s="44"/>
      <c r="C2411" s="16"/>
      <c r="D2411" s="16"/>
      <c r="E2411" s="16"/>
      <c r="F2411" s="16"/>
      <c r="G2411" s="20" t="str">
        <f>IFERROR(VLOOKUP(F2411,Sheet2!A:F,2,0),"")</f>
        <v/>
      </c>
      <c r="H2411" s="44" t="str">
        <f>IFERROR(VLOOKUP(F2411,Sheet2!A:G,7,0),"")</f>
        <v/>
      </c>
      <c r="I2411" s="56">
        <f t="shared" si="547"/>
        <v>0</v>
      </c>
      <c r="J2411" s="17"/>
      <c r="K2411" s="21">
        <v>0</v>
      </c>
      <c r="L2411" s="21">
        <v>0</v>
      </c>
      <c r="M2411" s="21">
        <v>0</v>
      </c>
      <c r="N2411" s="19">
        <f t="shared" si="548"/>
        <v>0</v>
      </c>
      <c r="O2411" s="20" t="str">
        <f>IFERROR(VLOOKUP(F2411,Sheet2!A:H,8,0),"")</f>
        <v/>
      </c>
      <c r="P2411" s="20" t="str">
        <f>IFERROR(VLOOKUP(F2411,Sheet2!$A:$F,4,0),"")</f>
        <v/>
      </c>
      <c r="Q2411" s="20" t="str">
        <f>IFERROR(VLOOKUP(F2411,Sheet2!$A:$F,5,0),"")</f>
        <v/>
      </c>
      <c r="R2411" s="20" t="str">
        <f>IFERROR(VLOOKUP(F2411,Sheet2!$A:$F,6,0),"")</f>
        <v/>
      </c>
      <c r="S2411" s="48" t="str">
        <f t="shared" si="549"/>
        <v xml:space="preserve"> </v>
      </c>
      <c r="T2411" s="48" t="str">
        <f t="shared" si="550"/>
        <v xml:space="preserve"> </v>
      </c>
      <c r="U2411" s="48" t="str">
        <f t="shared" si="551"/>
        <v xml:space="preserve"> </v>
      </c>
      <c r="V2411" s="48">
        <f t="shared" si="552"/>
        <v>0</v>
      </c>
      <c r="W2411" s="48">
        <f t="shared" si="553"/>
        <v>0</v>
      </c>
      <c r="X2411" s="48">
        <f t="shared" si="554"/>
        <v>0</v>
      </c>
      <c r="Y2411" s="48">
        <f t="shared" si="555"/>
        <v>0</v>
      </c>
      <c r="Z2411" s="48">
        <f t="shared" si="556"/>
        <v>0</v>
      </c>
      <c r="AA2411" s="48">
        <f t="shared" si="557"/>
        <v>0</v>
      </c>
      <c r="AB2411" s="42">
        <f t="shared" si="558"/>
        <v>0</v>
      </c>
    </row>
    <row r="2412" spans="1:28" x14ac:dyDescent="0.25">
      <c r="A2412" s="41"/>
      <c r="B2412" s="44"/>
      <c r="C2412" s="16"/>
      <c r="D2412" s="16"/>
      <c r="E2412" s="16"/>
      <c r="F2412" s="16"/>
      <c r="G2412" s="20" t="str">
        <f>IFERROR(VLOOKUP(F2412,Sheet2!A:F,2,0),"")</f>
        <v/>
      </c>
      <c r="H2412" s="44" t="str">
        <f>IFERROR(VLOOKUP(F2412,Sheet2!A:G,7,0),"")</f>
        <v/>
      </c>
      <c r="I2412" s="56">
        <f t="shared" si="547"/>
        <v>0</v>
      </c>
      <c r="J2412" s="17"/>
      <c r="K2412" s="21">
        <v>0</v>
      </c>
      <c r="L2412" s="21">
        <v>0</v>
      </c>
      <c r="M2412" s="21">
        <v>0</v>
      </c>
      <c r="N2412" s="19">
        <f t="shared" si="548"/>
        <v>0</v>
      </c>
      <c r="O2412" s="20" t="str">
        <f>IFERROR(VLOOKUP(F2412,Sheet2!A:H,8,0),"")</f>
        <v/>
      </c>
      <c r="P2412" s="20" t="str">
        <f>IFERROR(VLOOKUP(F2412,Sheet2!$A:$F,4,0),"")</f>
        <v/>
      </c>
      <c r="Q2412" s="20" t="str">
        <f>IFERROR(VLOOKUP(F2412,Sheet2!$A:$F,5,0),"")</f>
        <v/>
      </c>
      <c r="R2412" s="20" t="str">
        <f>IFERROR(VLOOKUP(F2412,Sheet2!$A:$F,6,0),"")</f>
        <v/>
      </c>
      <c r="S2412" s="48" t="str">
        <f t="shared" si="549"/>
        <v xml:space="preserve"> </v>
      </c>
      <c r="T2412" s="48" t="str">
        <f t="shared" si="550"/>
        <v xml:space="preserve"> </v>
      </c>
      <c r="U2412" s="48" t="str">
        <f t="shared" si="551"/>
        <v xml:space="preserve"> </v>
      </c>
      <c r="V2412" s="48">
        <f t="shared" si="552"/>
        <v>0</v>
      </c>
      <c r="W2412" s="48">
        <f t="shared" si="553"/>
        <v>0</v>
      </c>
      <c r="X2412" s="48">
        <f t="shared" si="554"/>
        <v>0</v>
      </c>
      <c r="Y2412" s="48">
        <f t="shared" si="555"/>
        <v>0</v>
      </c>
      <c r="Z2412" s="48">
        <f t="shared" si="556"/>
        <v>0</v>
      </c>
      <c r="AA2412" s="48">
        <f t="shared" si="557"/>
        <v>0</v>
      </c>
      <c r="AB2412" s="42">
        <f t="shared" si="558"/>
        <v>0</v>
      </c>
    </row>
    <row r="2413" spans="1:28" x14ac:dyDescent="0.25">
      <c r="A2413" s="41"/>
      <c r="B2413" s="44"/>
      <c r="C2413" s="16"/>
      <c r="D2413" s="16"/>
      <c r="E2413" s="16"/>
      <c r="F2413" s="16"/>
      <c r="G2413" s="20" t="str">
        <f>IFERROR(VLOOKUP(F2413,Sheet2!A:F,2,0),"")</f>
        <v/>
      </c>
      <c r="H2413" s="44" t="str">
        <f>IFERROR(VLOOKUP(F2413,Sheet2!A:G,7,0),"")</f>
        <v/>
      </c>
      <c r="I2413" s="56">
        <f t="shared" ref="I2413:I2476" si="563">IF(H2413=50,N2413*4.5)+IF(H2413=65,N2413*5.85)</f>
        <v>0</v>
      </c>
      <c r="J2413" s="17"/>
      <c r="K2413" s="21">
        <v>0</v>
      </c>
      <c r="L2413" s="21">
        <v>0</v>
      </c>
      <c r="M2413" s="21">
        <v>0</v>
      </c>
      <c r="N2413" s="19">
        <f t="shared" ref="N2413:N2476" si="564">SUM(K2413:M2413)</f>
        <v>0</v>
      </c>
      <c r="O2413" s="20" t="str">
        <f>IFERROR(VLOOKUP(F2413,Sheet2!A:H,8,0),"")</f>
        <v/>
      </c>
      <c r="P2413" s="20" t="str">
        <f>IFERROR(VLOOKUP(F2413,Sheet2!$A:$F,4,0),"")</f>
        <v/>
      </c>
      <c r="Q2413" s="20" t="str">
        <f>IFERROR(VLOOKUP(F2413,Sheet2!$A:$F,5,0),"")</f>
        <v/>
      </c>
      <c r="R2413" s="20" t="str">
        <f>IFERROR(VLOOKUP(F2413,Sheet2!$A:$F,6,0),"")</f>
        <v/>
      </c>
      <c r="S2413" s="48" t="str">
        <f t="shared" ref="S2413:S2476" si="565">IFERROR(K2413*P2413," ")</f>
        <v xml:space="preserve"> </v>
      </c>
      <c r="T2413" s="48" t="str">
        <f t="shared" ref="T2413:T2476" si="566">IFERROR(Q2413*L2413," ")</f>
        <v xml:space="preserve"> </v>
      </c>
      <c r="U2413" s="48" t="str">
        <f t="shared" ref="U2413:U2476" si="567">IFERROR(R2413*M2413," ")</f>
        <v xml:space="preserve"> </v>
      </c>
      <c r="V2413" s="48">
        <f t="shared" ref="V2413:V2476" si="568">SUM(S2413:U2413)</f>
        <v>0</v>
      </c>
      <c r="W2413" s="48">
        <f t="shared" ref="W2413:W2476" si="569">IFERROR(IF(O2413=1,I2413*107)," ")+IFERROR(IF(O2413=2,I2413*53.5)," ")</f>
        <v>0</v>
      </c>
      <c r="X2413" s="48">
        <f t="shared" ref="X2413:X2476" si="570">I2413*1.5</f>
        <v>0</v>
      </c>
      <c r="Y2413" s="48">
        <f t="shared" ref="Y2413:Y2476" si="571">IFERROR(SUM(V2413:X2413)*1%," ")</f>
        <v>0</v>
      </c>
      <c r="Z2413" s="48">
        <f t="shared" ref="Z2413:Z2476" si="572">IFERROR(Y2413*10%," ")</f>
        <v>0</v>
      </c>
      <c r="AA2413" s="48">
        <f t="shared" ref="AA2413:AA2476" si="573">IFERROR(SUM(V2413:Z2413)*1%," ")</f>
        <v>0</v>
      </c>
      <c r="AB2413" s="42">
        <f t="shared" ref="AB2413:AB2476" si="574">IFERROR(SUM(V2413:AA2413)," ")</f>
        <v>0</v>
      </c>
    </row>
    <row r="2414" spans="1:28" x14ac:dyDescent="0.25">
      <c r="A2414" s="41"/>
      <c r="B2414" s="44"/>
      <c r="C2414" s="16"/>
      <c r="D2414" s="16"/>
      <c r="E2414" s="16"/>
      <c r="F2414" s="16"/>
      <c r="G2414" s="20" t="str">
        <f>IFERROR(VLOOKUP(F2414,Sheet2!A:F,2,0),"")</f>
        <v/>
      </c>
      <c r="H2414" s="44" t="str">
        <f>IFERROR(VLOOKUP(F2414,Sheet2!A:G,7,0),"")</f>
        <v/>
      </c>
      <c r="I2414" s="56">
        <f t="shared" si="563"/>
        <v>0</v>
      </c>
      <c r="J2414" s="17"/>
      <c r="K2414" s="21">
        <v>0</v>
      </c>
      <c r="L2414" s="21">
        <v>0</v>
      </c>
      <c r="M2414" s="21">
        <v>0</v>
      </c>
      <c r="N2414" s="19">
        <f t="shared" si="564"/>
        <v>0</v>
      </c>
      <c r="O2414" s="20" t="str">
        <f>IFERROR(VLOOKUP(F2414,Sheet2!A:H,8,0),"")</f>
        <v/>
      </c>
      <c r="P2414" s="20" t="str">
        <f>IFERROR(VLOOKUP(F2414,Sheet2!$A:$F,4,0),"")</f>
        <v/>
      </c>
      <c r="Q2414" s="20" t="str">
        <f>IFERROR(VLOOKUP(F2414,Sheet2!$A:$F,5,0),"")</f>
        <v/>
      </c>
      <c r="R2414" s="20" t="str">
        <f>IFERROR(VLOOKUP(F2414,Sheet2!$A:$F,6,0),"")</f>
        <v/>
      </c>
      <c r="S2414" s="48" t="str">
        <f t="shared" si="565"/>
        <v xml:space="preserve"> </v>
      </c>
      <c r="T2414" s="48" t="str">
        <f t="shared" si="566"/>
        <v xml:space="preserve"> </v>
      </c>
      <c r="U2414" s="48" t="str">
        <f t="shared" si="567"/>
        <v xml:space="preserve"> </v>
      </c>
      <c r="V2414" s="48">
        <f t="shared" si="568"/>
        <v>0</v>
      </c>
      <c r="W2414" s="48">
        <f t="shared" si="569"/>
        <v>0</v>
      </c>
      <c r="X2414" s="48">
        <f t="shared" si="570"/>
        <v>0</v>
      </c>
      <c r="Y2414" s="48">
        <f t="shared" si="571"/>
        <v>0</v>
      </c>
      <c r="Z2414" s="48">
        <f t="shared" si="572"/>
        <v>0</v>
      </c>
      <c r="AA2414" s="48">
        <f t="shared" si="573"/>
        <v>0</v>
      </c>
      <c r="AB2414" s="42">
        <f t="shared" si="574"/>
        <v>0</v>
      </c>
    </row>
    <row r="2415" spans="1:28" x14ac:dyDescent="0.25">
      <c r="A2415" s="41"/>
      <c r="B2415" s="44"/>
      <c r="C2415" s="16"/>
      <c r="D2415" s="16"/>
      <c r="E2415" s="16"/>
      <c r="F2415" s="16"/>
      <c r="G2415" s="20" t="str">
        <f>IFERROR(VLOOKUP(F2415,Sheet2!A:F,2,0),"")</f>
        <v/>
      </c>
      <c r="H2415" s="44" t="str">
        <f>IFERROR(VLOOKUP(F2415,Sheet2!A:G,7,0),"")</f>
        <v/>
      </c>
      <c r="I2415" s="56">
        <f t="shared" si="563"/>
        <v>0</v>
      </c>
      <c r="J2415" s="17"/>
      <c r="K2415" s="21">
        <v>0</v>
      </c>
      <c r="L2415" s="21">
        <v>0</v>
      </c>
      <c r="M2415" s="21">
        <v>0</v>
      </c>
      <c r="N2415" s="19">
        <f t="shared" si="564"/>
        <v>0</v>
      </c>
      <c r="O2415" s="20" t="str">
        <f>IFERROR(VLOOKUP(F2415,Sheet2!A:H,8,0),"")</f>
        <v/>
      </c>
      <c r="P2415" s="20" t="str">
        <f>IFERROR(VLOOKUP(F2415,Sheet2!$A:$F,4,0),"")</f>
        <v/>
      </c>
      <c r="Q2415" s="20" t="str">
        <f>IFERROR(VLOOKUP(F2415,Sheet2!$A:$F,5,0),"")</f>
        <v/>
      </c>
      <c r="R2415" s="20" t="str">
        <f>IFERROR(VLOOKUP(F2415,Sheet2!$A:$F,6,0),"")</f>
        <v/>
      </c>
      <c r="S2415" s="48" t="str">
        <f t="shared" si="565"/>
        <v xml:space="preserve"> </v>
      </c>
      <c r="T2415" s="48" t="str">
        <f t="shared" si="566"/>
        <v xml:space="preserve"> </v>
      </c>
      <c r="U2415" s="48" t="str">
        <f t="shared" si="567"/>
        <v xml:space="preserve"> </v>
      </c>
      <c r="V2415" s="48">
        <f t="shared" si="568"/>
        <v>0</v>
      </c>
      <c r="W2415" s="48">
        <f t="shared" si="569"/>
        <v>0</v>
      </c>
      <c r="X2415" s="48">
        <f t="shared" si="570"/>
        <v>0</v>
      </c>
      <c r="Y2415" s="48">
        <f t="shared" si="571"/>
        <v>0</v>
      </c>
      <c r="Z2415" s="48">
        <f t="shared" si="572"/>
        <v>0</v>
      </c>
      <c r="AA2415" s="48">
        <f t="shared" si="573"/>
        <v>0</v>
      </c>
      <c r="AB2415" s="42">
        <f t="shared" si="574"/>
        <v>0</v>
      </c>
    </row>
    <row r="2416" spans="1:28" x14ac:dyDescent="0.25">
      <c r="A2416" s="41"/>
      <c r="B2416" s="44"/>
      <c r="C2416" s="16"/>
      <c r="D2416" s="16"/>
      <c r="E2416" s="16"/>
      <c r="F2416" s="16"/>
      <c r="G2416" s="20" t="str">
        <f>IFERROR(VLOOKUP(F2416,Sheet2!A:F,2,0),"")</f>
        <v/>
      </c>
      <c r="H2416" s="44" t="str">
        <f>IFERROR(VLOOKUP(F2416,Sheet2!A:G,7,0),"")</f>
        <v/>
      </c>
      <c r="I2416" s="56">
        <f t="shared" si="563"/>
        <v>0</v>
      </c>
      <c r="J2416" s="17"/>
      <c r="K2416" s="21">
        <v>0</v>
      </c>
      <c r="L2416" s="21">
        <v>0</v>
      </c>
      <c r="M2416" s="21">
        <v>0</v>
      </c>
      <c r="N2416" s="19">
        <f t="shared" si="564"/>
        <v>0</v>
      </c>
      <c r="O2416" s="20" t="str">
        <f>IFERROR(VLOOKUP(F2416,Sheet2!A:H,8,0),"")</f>
        <v/>
      </c>
      <c r="P2416" s="20" t="str">
        <f>IFERROR(VLOOKUP(F2416,Sheet2!$A:$F,4,0),"")</f>
        <v/>
      </c>
      <c r="Q2416" s="20" t="str">
        <f>IFERROR(VLOOKUP(F2416,Sheet2!$A:$F,5,0),"")</f>
        <v/>
      </c>
      <c r="R2416" s="20" t="str">
        <f>IFERROR(VLOOKUP(F2416,Sheet2!$A:$F,6,0),"")</f>
        <v/>
      </c>
      <c r="S2416" s="48" t="str">
        <f t="shared" si="565"/>
        <v xml:space="preserve"> </v>
      </c>
      <c r="T2416" s="48" t="str">
        <f t="shared" si="566"/>
        <v xml:space="preserve"> </v>
      </c>
      <c r="U2416" s="48" t="str">
        <f t="shared" si="567"/>
        <v xml:space="preserve"> </v>
      </c>
      <c r="V2416" s="48">
        <f t="shared" si="568"/>
        <v>0</v>
      </c>
      <c r="W2416" s="48">
        <f t="shared" si="569"/>
        <v>0</v>
      </c>
      <c r="X2416" s="48">
        <f t="shared" si="570"/>
        <v>0</v>
      </c>
      <c r="Y2416" s="48">
        <f t="shared" si="571"/>
        <v>0</v>
      </c>
      <c r="Z2416" s="48">
        <f t="shared" si="572"/>
        <v>0</v>
      </c>
      <c r="AA2416" s="48">
        <f t="shared" si="573"/>
        <v>0</v>
      </c>
      <c r="AB2416" s="42">
        <f t="shared" si="574"/>
        <v>0</v>
      </c>
    </row>
    <row r="2417" spans="1:28" x14ac:dyDescent="0.25">
      <c r="A2417" s="41"/>
      <c r="B2417" s="44"/>
      <c r="C2417" s="16"/>
      <c r="D2417" s="16"/>
      <c r="E2417" s="16"/>
      <c r="F2417" s="16"/>
      <c r="G2417" s="20" t="str">
        <f>IFERROR(VLOOKUP(F2417,Sheet2!A:F,2,0),"")</f>
        <v/>
      </c>
      <c r="H2417" s="44" t="str">
        <f>IFERROR(VLOOKUP(F2417,Sheet2!A:G,7,0),"")</f>
        <v/>
      </c>
      <c r="I2417" s="56">
        <f t="shared" si="563"/>
        <v>0</v>
      </c>
      <c r="J2417" s="17"/>
      <c r="K2417" s="21">
        <v>0</v>
      </c>
      <c r="L2417" s="21">
        <v>0</v>
      </c>
      <c r="M2417" s="21">
        <v>0</v>
      </c>
      <c r="N2417" s="19">
        <f t="shared" si="564"/>
        <v>0</v>
      </c>
      <c r="O2417" s="20" t="str">
        <f>IFERROR(VLOOKUP(F2417,Sheet2!A:H,8,0),"")</f>
        <v/>
      </c>
      <c r="P2417" s="20" t="str">
        <f>IFERROR(VLOOKUP(F2417,Sheet2!$A:$F,4,0),"")</f>
        <v/>
      </c>
      <c r="Q2417" s="20" t="str">
        <f>IFERROR(VLOOKUP(F2417,Sheet2!$A:$F,5,0),"")</f>
        <v/>
      </c>
      <c r="R2417" s="20" t="str">
        <f>IFERROR(VLOOKUP(F2417,Sheet2!$A:$F,6,0),"")</f>
        <v/>
      </c>
      <c r="S2417" s="48" t="str">
        <f t="shared" si="565"/>
        <v xml:space="preserve"> </v>
      </c>
      <c r="T2417" s="48" t="str">
        <f t="shared" si="566"/>
        <v xml:space="preserve"> </v>
      </c>
      <c r="U2417" s="48" t="str">
        <f t="shared" si="567"/>
        <v xml:space="preserve"> </v>
      </c>
      <c r="V2417" s="48">
        <f t="shared" si="568"/>
        <v>0</v>
      </c>
      <c r="W2417" s="48">
        <f t="shared" si="569"/>
        <v>0</v>
      </c>
      <c r="X2417" s="48">
        <f t="shared" si="570"/>
        <v>0</v>
      </c>
      <c r="Y2417" s="48">
        <f t="shared" si="571"/>
        <v>0</v>
      </c>
      <c r="Z2417" s="48">
        <f t="shared" si="572"/>
        <v>0</v>
      </c>
      <c r="AA2417" s="48">
        <f t="shared" si="573"/>
        <v>0</v>
      </c>
      <c r="AB2417" s="42">
        <f t="shared" si="574"/>
        <v>0</v>
      </c>
    </row>
    <row r="2418" spans="1:28" x14ac:dyDescent="0.25">
      <c r="A2418" s="41"/>
      <c r="B2418" s="44"/>
      <c r="C2418" s="16"/>
      <c r="D2418" s="16"/>
      <c r="E2418" s="16"/>
      <c r="F2418" s="16"/>
      <c r="G2418" s="20" t="str">
        <f>IFERROR(VLOOKUP(F2418,Sheet2!A:F,2,0),"")</f>
        <v/>
      </c>
      <c r="H2418" s="44" t="str">
        <f>IFERROR(VLOOKUP(F2418,Sheet2!A:G,7,0),"")</f>
        <v/>
      </c>
      <c r="I2418" s="56">
        <f t="shared" si="563"/>
        <v>0</v>
      </c>
      <c r="J2418" s="17"/>
      <c r="K2418" s="21">
        <v>0</v>
      </c>
      <c r="L2418" s="21">
        <v>0</v>
      </c>
      <c r="M2418" s="21">
        <v>0</v>
      </c>
      <c r="N2418" s="19">
        <f t="shared" si="564"/>
        <v>0</v>
      </c>
      <c r="O2418" s="20" t="str">
        <f>IFERROR(VLOOKUP(F2418,Sheet2!A:H,8,0),"")</f>
        <v/>
      </c>
      <c r="P2418" s="20" t="str">
        <f>IFERROR(VLOOKUP(F2418,Sheet2!$A:$F,4,0),"")</f>
        <v/>
      </c>
      <c r="Q2418" s="20" t="str">
        <f>IFERROR(VLOOKUP(F2418,Sheet2!$A:$F,5,0),"")</f>
        <v/>
      </c>
      <c r="R2418" s="20" t="str">
        <f>IFERROR(VLOOKUP(F2418,Sheet2!$A:$F,6,0),"")</f>
        <v/>
      </c>
      <c r="S2418" s="48" t="str">
        <f t="shared" si="565"/>
        <v xml:space="preserve"> </v>
      </c>
      <c r="T2418" s="48" t="str">
        <f t="shared" si="566"/>
        <v xml:space="preserve"> </v>
      </c>
      <c r="U2418" s="48" t="str">
        <f t="shared" si="567"/>
        <v xml:space="preserve"> </v>
      </c>
      <c r="V2418" s="48">
        <f t="shared" si="568"/>
        <v>0</v>
      </c>
      <c r="W2418" s="48">
        <f t="shared" si="569"/>
        <v>0</v>
      </c>
      <c r="X2418" s="48">
        <f t="shared" si="570"/>
        <v>0</v>
      </c>
      <c r="Y2418" s="48">
        <f t="shared" si="571"/>
        <v>0</v>
      </c>
      <c r="Z2418" s="48">
        <f t="shared" si="572"/>
        <v>0</v>
      </c>
      <c r="AA2418" s="48">
        <f t="shared" si="573"/>
        <v>0</v>
      </c>
      <c r="AB2418" s="42">
        <f t="shared" si="574"/>
        <v>0</v>
      </c>
    </row>
    <row r="2419" spans="1:28" x14ac:dyDescent="0.25">
      <c r="A2419" s="41"/>
      <c r="B2419" s="44"/>
      <c r="C2419" s="16"/>
      <c r="D2419" s="16"/>
      <c r="E2419" s="16"/>
      <c r="F2419" s="16"/>
      <c r="G2419" s="20" t="str">
        <f>IFERROR(VLOOKUP(F2419,Sheet2!A:F,2,0),"")</f>
        <v/>
      </c>
      <c r="H2419" s="44" t="str">
        <f>IFERROR(VLOOKUP(F2419,Sheet2!A:G,7,0),"")</f>
        <v/>
      </c>
      <c r="I2419" s="56">
        <f t="shared" si="563"/>
        <v>0</v>
      </c>
      <c r="J2419" s="17"/>
      <c r="K2419" s="21">
        <v>0</v>
      </c>
      <c r="L2419" s="21">
        <v>0</v>
      </c>
      <c r="M2419" s="21">
        <v>0</v>
      </c>
      <c r="N2419" s="19">
        <f t="shared" si="564"/>
        <v>0</v>
      </c>
      <c r="O2419" s="20" t="str">
        <f>IFERROR(VLOOKUP(F2419,Sheet2!A:H,8,0),"")</f>
        <v/>
      </c>
      <c r="P2419" s="20" t="str">
        <f>IFERROR(VLOOKUP(F2419,Sheet2!$A:$F,4,0),"")</f>
        <v/>
      </c>
      <c r="Q2419" s="20" t="str">
        <f>IFERROR(VLOOKUP(F2419,Sheet2!$A:$F,5,0),"")</f>
        <v/>
      </c>
      <c r="R2419" s="20" t="str">
        <f>IFERROR(VLOOKUP(F2419,Sheet2!$A:$F,6,0),"")</f>
        <v/>
      </c>
      <c r="S2419" s="48" t="str">
        <f t="shared" si="565"/>
        <v xml:space="preserve"> </v>
      </c>
      <c r="T2419" s="48" t="str">
        <f t="shared" si="566"/>
        <v xml:space="preserve"> </v>
      </c>
      <c r="U2419" s="48" t="str">
        <f t="shared" si="567"/>
        <v xml:space="preserve"> </v>
      </c>
      <c r="V2419" s="48">
        <f t="shared" si="568"/>
        <v>0</v>
      </c>
      <c r="W2419" s="48">
        <f t="shared" si="569"/>
        <v>0</v>
      </c>
      <c r="X2419" s="48">
        <f t="shared" si="570"/>
        <v>0</v>
      </c>
      <c r="Y2419" s="48">
        <f t="shared" si="571"/>
        <v>0</v>
      </c>
      <c r="Z2419" s="48">
        <f t="shared" si="572"/>
        <v>0</v>
      </c>
      <c r="AA2419" s="48">
        <f t="shared" si="573"/>
        <v>0</v>
      </c>
      <c r="AB2419" s="42">
        <f t="shared" si="574"/>
        <v>0</v>
      </c>
    </row>
    <row r="2420" spans="1:28" x14ac:dyDescent="0.25">
      <c r="A2420" s="41"/>
      <c r="B2420" s="44"/>
      <c r="C2420" s="16"/>
      <c r="D2420" s="16"/>
      <c r="E2420" s="16"/>
      <c r="F2420" s="16"/>
      <c r="G2420" s="20" t="str">
        <f>IFERROR(VLOOKUP(F2420,Sheet2!A:F,2,0),"")</f>
        <v/>
      </c>
      <c r="H2420" s="44" t="str">
        <f>IFERROR(VLOOKUP(F2420,Sheet2!A:G,7,0),"")</f>
        <v/>
      </c>
      <c r="I2420" s="56">
        <f t="shared" si="563"/>
        <v>0</v>
      </c>
      <c r="J2420" s="17"/>
      <c r="K2420" s="21">
        <v>0</v>
      </c>
      <c r="L2420" s="21">
        <v>0</v>
      </c>
      <c r="M2420" s="21">
        <v>0</v>
      </c>
      <c r="N2420" s="19">
        <f t="shared" si="564"/>
        <v>0</v>
      </c>
      <c r="O2420" s="20" t="str">
        <f>IFERROR(VLOOKUP(F2420,Sheet2!A:H,8,0),"")</f>
        <v/>
      </c>
      <c r="P2420" s="20" t="str">
        <f>IFERROR(VLOOKUP(F2420,Sheet2!$A:$F,4,0),"")</f>
        <v/>
      </c>
      <c r="Q2420" s="20" t="str">
        <f>IFERROR(VLOOKUP(F2420,Sheet2!$A:$F,5,0),"")</f>
        <v/>
      </c>
      <c r="R2420" s="20" t="str">
        <f>IFERROR(VLOOKUP(F2420,Sheet2!$A:$F,6,0),"")</f>
        <v/>
      </c>
      <c r="S2420" s="48" t="str">
        <f t="shared" si="565"/>
        <v xml:space="preserve"> </v>
      </c>
      <c r="T2420" s="48" t="str">
        <f t="shared" si="566"/>
        <v xml:space="preserve"> </v>
      </c>
      <c r="U2420" s="48" t="str">
        <f t="shared" si="567"/>
        <v xml:space="preserve"> </v>
      </c>
      <c r="V2420" s="48">
        <f t="shared" si="568"/>
        <v>0</v>
      </c>
      <c r="W2420" s="48">
        <f t="shared" si="569"/>
        <v>0</v>
      </c>
      <c r="X2420" s="48">
        <f t="shared" si="570"/>
        <v>0</v>
      </c>
      <c r="Y2420" s="48">
        <f t="shared" si="571"/>
        <v>0</v>
      </c>
      <c r="Z2420" s="48">
        <f t="shared" si="572"/>
        <v>0</v>
      </c>
      <c r="AA2420" s="48">
        <f t="shared" si="573"/>
        <v>0</v>
      </c>
      <c r="AB2420" s="42">
        <f t="shared" si="574"/>
        <v>0</v>
      </c>
    </row>
    <row r="2421" spans="1:28" x14ac:dyDescent="0.25">
      <c r="A2421" s="41"/>
      <c r="B2421" s="44"/>
      <c r="C2421" s="16"/>
      <c r="D2421" s="16"/>
      <c r="E2421" s="16"/>
      <c r="F2421" s="16"/>
      <c r="G2421" s="20" t="str">
        <f>IFERROR(VLOOKUP(F2421,Sheet2!A:F,2,0),"")</f>
        <v/>
      </c>
      <c r="H2421" s="44" t="str">
        <f>IFERROR(VLOOKUP(F2421,Sheet2!A:G,7,0),"")</f>
        <v/>
      </c>
      <c r="I2421" s="56">
        <f t="shared" si="563"/>
        <v>0</v>
      </c>
      <c r="J2421" s="17"/>
      <c r="K2421" s="21">
        <v>0</v>
      </c>
      <c r="L2421" s="21">
        <v>0</v>
      </c>
      <c r="M2421" s="21">
        <v>0</v>
      </c>
      <c r="N2421" s="19">
        <f t="shared" si="564"/>
        <v>0</v>
      </c>
      <c r="O2421" s="20" t="str">
        <f>IFERROR(VLOOKUP(F2421,Sheet2!A:H,8,0),"")</f>
        <v/>
      </c>
      <c r="P2421" s="20" t="str">
        <f>IFERROR(VLOOKUP(F2421,Sheet2!$A:$F,4,0),"")</f>
        <v/>
      </c>
      <c r="Q2421" s="20" t="str">
        <f>IFERROR(VLOOKUP(F2421,Sheet2!$A:$F,5,0),"")</f>
        <v/>
      </c>
      <c r="R2421" s="20" t="str">
        <f>IFERROR(VLOOKUP(F2421,Sheet2!$A:$F,6,0),"")</f>
        <v/>
      </c>
      <c r="S2421" s="48" t="str">
        <f t="shared" si="565"/>
        <v xml:space="preserve"> </v>
      </c>
      <c r="T2421" s="48" t="str">
        <f t="shared" si="566"/>
        <v xml:space="preserve"> </v>
      </c>
      <c r="U2421" s="48" t="str">
        <f t="shared" si="567"/>
        <v xml:space="preserve"> </v>
      </c>
      <c r="V2421" s="48">
        <f t="shared" si="568"/>
        <v>0</v>
      </c>
      <c r="W2421" s="48">
        <f t="shared" si="569"/>
        <v>0</v>
      </c>
      <c r="X2421" s="48">
        <f t="shared" si="570"/>
        <v>0</v>
      </c>
      <c r="Y2421" s="48">
        <f t="shared" si="571"/>
        <v>0</v>
      </c>
      <c r="Z2421" s="48">
        <f t="shared" si="572"/>
        <v>0</v>
      </c>
      <c r="AA2421" s="48">
        <f t="shared" si="573"/>
        <v>0</v>
      </c>
      <c r="AB2421" s="42">
        <f t="shared" si="574"/>
        <v>0</v>
      </c>
    </row>
    <row r="2422" spans="1:28" x14ac:dyDescent="0.25">
      <c r="A2422" s="41"/>
      <c r="B2422" s="44"/>
      <c r="C2422" s="16"/>
      <c r="D2422" s="16"/>
      <c r="E2422" s="16"/>
      <c r="F2422" s="16"/>
      <c r="G2422" s="20" t="str">
        <f>IFERROR(VLOOKUP(F2422,Sheet2!A:F,2,0),"")</f>
        <v/>
      </c>
      <c r="H2422" s="44" t="str">
        <f>IFERROR(VLOOKUP(F2422,Sheet2!A:G,7,0),"")</f>
        <v/>
      </c>
      <c r="I2422" s="56">
        <f t="shared" si="563"/>
        <v>0</v>
      </c>
      <c r="J2422" s="17"/>
      <c r="K2422" s="21">
        <v>0</v>
      </c>
      <c r="L2422" s="21">
        <v>0</v>
      </c>
      <c r="M2422" s="21">
        <v>0</v>
      </c>
      <c r="N2422" s="19">
        <f t="shared" si="564"/>
        <v>0</v>
      </c>
      <c r="O2422" s="20" t="str">
        <f>IFERROR(VLOOKUP(F2422,Sheet2!A:H,8,0),"")</f>
        <v/>
      </c>
      <c r="P2422" s="20" t="str">
        <f>IFERROR(VLOOKUP(F2422,Sheet2!$A:$F,4,0),"")</f>
        <v/>
      </c>
      <c r="Q2422" s="20" t="str">
        <f>IFERROR(VLOOKUP(F2422,Sheet2!$A:$F,5,0),"")</f>
        <v/>
      </c>
      <c r="R2422" s="20" t="str">
        <f>IFERROR(VLOOKUP(F2422,Sheet2!$A:$F,6,0),"")</f>
        <v/>
      </c>
      <c r="S2422" s="48" t="str">
        <f t="shared" si="565"/>
        <v xml:space="preserve"> </v>
      </c>
      <c r="T2422" s="48" t="str">
        <f t="shared" si="566"/>
        <v xml:space="preserve"> </v>
      </c>
      <c r="U2422" s="48" t="str">
        <f t="shared" si="567"/>
        <v xml:space="preserve"> </v>
      </c>
      <c r="V2422" s="48">
        <f t="shared" si="568"/>
        <v>0</v>
      </c>
      <c r="W2422" s="48">
        <f t="shared" si="569"/>
        <v>0</v>
      </c>
      <c r="X2422" s="48">
        <f t="shared" si="570"/>
        <v>0</v>
      </c>
      <c r="Y2422" s="48">
        <f t="shared" si="571"/>
        <v>0</v>
      </c>
      <c r="Z2422" s="48">
        <f t="shared" si="572"/>
        <v>0</v>
      </c>
      <c r="AA2422" s="48">
        <f t="shared" si="573"/>
        <v>0</v>
      </c>
      <c r="AB2422" s="42">
        <f t="shared" si="574"/>
        <v>0</v>
      </c>
    </row>
    <row r="2423" spans="1:28" x14ac:dyDescent="0.25">
      <c r="A2423" s="41"/>
      <c r="B2423" s="44"/>
      <c r="C2423" s="16"/>
      <c r="D2423" s="16"/>
      <c r="E2423" s="16"/>
      <c r="F2423" s="16"/>
      <c r="G2423" s="20" t="str">
        <f>IFERROR(VLOOKUP(F2423,Sheet2!A:F,2,0),"")</f>
        <v/>
      </c>
      <c r="H2423" s="44" t="str">
        <f>IFERROR(VLOOKUP(F2423,Sheet2!A:G,7,0),"")</f>
        <v/>
      </c>
      <c r="I2423" s="56">
        <f t="shared" si="563"/>
        <v>0</v>
      </c>
      <c r="J2423" s="17"/>
      <c r="K2423" s="21">
        <v>0</v>
      </c>
      <c r="L2423" s="21">
        <v>0</v>
      </c>
      <c r="M2423" s="21">
        <v>0</v>
      </c>
      <c r="N2423" s="19">
        <f t="shared" si="564"/>
        <v>0</v>
      </c>
      <c r="O2423" s="20" t="str">
        <f>IFERROR(VLOOKUP(F2423,Sheet2!A:H,8,0),"")</f>
        <v/>
      </c>
      <c r="P2423" s="20" t="str">
        <f>IFERROR(VLOOKUP(F2423,Sheet2!$A:$F,4,0),"")</f>
        <v/>
      </c>
      <c r="Q2423" s="20" t="str">
        <f>IFERROR(VLOOKUP(F2423,Sheet2!$A:$F,5,0),"")</f>
        <v/>
      </c>
      <c r="R2423" s="20" t="str">
        <f>IFERROR(VLOOKUP(F2423,Sheet2!$A:$F,6,0),"")</f>
        <v/>
      </c>
      <c r="S2423" s="48" t="str">
        <f t="shared" si="565"/>
        <v xml:space="preserve"> </v>
      </c>
      <c r="T2423" s="48" t="str">
        <f t="shared" si="566"/>
        <v xml:space="preserve"> </v>
      </c>
      <c r="U2423" s="48" t="str">
        <f t="shared" si="567"/>
        <v xml:space="preserve"> </v>
      </c>
      <c r="V2423" s="48">
        <f t="shared" si="568"/>
        <v>0</v>
      </c>
      <c r="W2423" s="48">
        <f t="shared" si="569"/>
        <v>0</v>
      </c>
      <c r="X2423" s="48">
        <f t="shared" si="570"/>
        <v>0</v>
      </c>
      <c r="Y2423" s="48">
        <f t="shared" si="571"/>
        <v>0</v>
      </c>
      <c r="Z2423" s="48">
        <f t="shared" si="572"/>
        <v>0</v>
      </c>
      <c r="AA2423" s="48">
        <f t="shared" si="573"/>
        <v>0</v>
      </c>
      <c r="AB2423" s="42">
        <f t="shared" si="574"/>
        <v>0</v>
      </c>
    </row>
    <row r="2424" spans="1:28" x14ac:dyDescent="0.25">
      <c r="A2424" s="41"/>
      <c r="B2424" s="44"/>
      <c r="C2424" s="16"/>
      <c r="D2424" s="16"/>
      <c r="E2424" s="16"/>
      <c r="F2424" s="16"/>
      <c r="G2424" s="20" t="str">
        <f>IFERROR(VLOOKUP(F2424,Sheet2!A:F,2,0),"")</f>
        <v/>
      </c>
      <c r="H2424" s="44" t="str">
        <f>IFERROR(VLOOKUP(F2424,Sheet2!A:G,7,0),"")</f>
        <v/>
      </c>
      <c r="I2424" s="56">
        <f t="shared" si="563"/>
        <v>0</v>
      </c>
      <c r="J2424" s="17"/>
      <c r="K2424" s="21">
        <v>0</v>
      </c>
      <c r="L2424" s="21">
        <v>0</v>
      </c>
      <c r="M2424" s="21">
        <v>0</v>
      </c>
      <c r="N2424" s="19">
        <f t="shared" si="564"/>
        <v>0</v>
      </c>
      <c r="O2424" s="20" t="str">
        <f>IFERROR(VLOOKUP(F2424,Sheet2!A:H,8,0),"")</f>
        <v/>
      </c>
      <c r="P2424" s="20" t="str">
        <f>IFERROR(VLOOKUP(F2424,Sheet2!$A:$F,4,0),"")</f>
        <v/>
      </c>
      <c r="Q2424" s="20" t="str">
        <f>IFERROR(VLOOKUP(F2424,Sheet2!$A:$F,5,0),"")</f>
        <v/>
      </c>
      <c r="R2424" s="20" t="str">
        <f>IFERROR(VLOOKUP(F2424,Sheet2!$A:$F,6,0),"")</f>
        <v/>
      </c>
      <c r="S2424" s="48" t="str">
        <f t="shared" si="565"/>
        <v xml:space="preserve"> </v>
      </c>
      <c r="T2424" s="48" t="str">
        <f t="shared" si="566"/>
        <v xml:space="preserve"> </v>
      </c>
      <c r="U2424" s="48" t="str">
        <f t="shared" si="567"/>
        <v xml:space="preserve"> </v>
      </c>
      <c r="V2424" s="48">
        <f t="shared" si="568"/>
        <v>0</v>
      </c>
      <c r="W2424" s="48">
        <f t="shared" si="569"/>
        <v>0</v>
      </c>
      <c r="X2424" s="48">
        <f t="shared" si="570"/>
        <v>0</v>
      </c>
      <c r="Y2424" s="48">
        <f t="shared" si="571"/>
        <v>0</v>
      </c>
      <c r="Z2424" s="48">
        <f t="shared" si="572"/>
        <v>0</v>
      </c>
      <c r="AA2424" s="48">
        <f t="shared" si="573"/>
        <v>0</v>
      </c>
      <c r="AB2424" s="42">
        <f t="shared" si="574"/>
        <v>0</v>
      </c>
    </row>
    <row r="2425" spans="1:28" x14ac:dyDescent="0.25">
      <c r="A2425" s="41"/>
      <c r="B2425" s="44"/>
      <c r="C2425" s="16"/>
      <c r="D2425" s="16"/>
      <c r="E2425" s="16"/>
      <c r="F2425" s="16"/>
      <c r="G2425" s="20" t="str">
        <f>IFERROR(VLOOKUP(F2425,Sheet2!A:F,2,0),"")</f>
        <v/>
      </c>
      <c r="H2425" s="44" t="str">
        <f>IFERROR(VLOOKUP(F2425,Sheet2!A:G,7,0),"")</f>
        <v/>
      </c>
      <c r="I2425" s="56">
        <f t="shared" si="563"/>
        <v>0</v>
      </c>
      <c r="J2425" s="17"/>
      <c r="K2425" s="21">
        <v>0</v>
      </c>
      <c r="L2425" s="21">
        <v>0</v>
      </c>
      <c r="M2425" s="21">
        <v>0</v>
      </c>
      <c r="N2425" s="19">
        <f t="shared" si="564"/>
        <v>0</v>
      </c>
      <c r="O2425" s="20" t="str">
        <f>IFERROR(VLOOKUP(F2425,Sheet2!A:H,8,0),"")</f>
        <v/>
      </c>
      <c r="P2425" s="20" t="str">
        <f>IFERROR(VLOOKUP(F2425,Sheet2!$A:$F,4,0),"")</f>
        <v/>
      </c>
      <c r="Q2425" s="20" t="str">
        <f>IFERROR(VLOOKUP(F2425,Sheet2!$A:$F,5,0),"")</f>
        <v/>
      </c>
      <c r="R2425" s="20" t="str">
        <f>IFERROR(VLOOKUP(F2425,Sheet2!$A:$F,6,0),"")</f>
        <v/>
      </c>
      <c r="S2425" s="48" t="str">
        <f t="shared" si="565"/>
        <v xml:space="preserve"> </v>
      </c>
      <c r="T2425" s="48" t="str">
        <f t="shared" si="566"/>
        <v xml:space="preserve"> </v>
      </c>
      <c r="U2425" s="48" t="str">
        <f t="shared" si="567"/>
        <v xml:space="preserve"> </v>
      </c>
      <c r="V2425" s="48">
        <f t="shared" si="568"/>
        <v>0</v>
      </c>
      <c r="W2425" s="48">
        <f t="shared" si="569"/>
        <v>0</v>
      </c>
      <c r="X2425" s="48">
        <f t="shared" si="570"/>
        <v>0</v>
      </c>
      <c r="Y2425" s="48">
        <f t="shared" si="571"/>
        <v>0</v>
      </c>
      <c r="Z2425" s="48">
        <f t="shared" si="572"/>
        <v>0</v>
      </c>
      <c r="AA2425" s="48">
        <f t="shared" si="573"/>
        <v>0</v>
      </c>
      <c r="AB2425" s="42">
        <f t="shared" si="574"/>
        <v>0</v>
      </c>
    </row>
    <row r="2426" spans="1:28" x14ac:dyDescent="0.25">
      <c r="A2426" s="41"/>
      <c r="B2426" s="44"/>
      <c r="C2426" s="16"/>
      <c r="D2426" s="16"/>
      <c r="E2426" s="16"/>
      <c r="F2426" s="16"/>
      <c r="G2426" s="20" t="str">
        <f>IFERROR(VLOOKUP(F2426,Sheet2!A:F,2,0),"")</f>
        <v/>
      </c>
      <c r="H2426" s="44" t="str">
        <f>IFERROR(VLOOKUP(F2426,Sheet2!A:G,7,0),"")</f>
        <v/>
      </c>
      <c r="I2426" s="56">
        <f t="shared" si="563"/>
        <v>0</v>
      </c>
      <c r="J2426" s="17"/>
      <c r="K2426" s="21">
        <v>0</v>
      </c>
      <c r="L2426" s="21">
        <v>0</v>
      </c>
      <c r="M2426" s="21">
        <v>0</v>
      </c>
      <c r="N2426" s="19">
        <f t="shared" si="564"/>
        <v>0</v>
      </c>
      <c r="O2426" s="20" t="str">
        <f>IFERROR(VLOOKUP(F2426,Sheet2!A:H,8,0),"")</f>
        <v/>
      </c>
      <c r="P2426" s="20" t="str">
        <f>IFERROR(VLOOKUP(F2426,Sheet2!$A:$F,4,0),"")</f>
        <v/>
      </c>
      <c r="Q2426" s="20" t="str">
        <f>IFERROR(VLOOKUP(F2426,Sheet2!$A:$F,5,0),"")</f>
        <v/>
      </c>
      <c r="R2426" s="20" t="str">
        <f>IFERROR(VLOOKUP(F2426,Sheet2!$A:$F,6,0),"")</f>
        <v/>
      </c>
      <c r="S2426" s="48" t="str">
        <f t="shared" si="565"/>
        <v xml:space="preserve"> </v>
      </c>
      <c r="T2426" s="48" t="str">
        <f t="shared" si="566"/>
        <v xml:space="preserve"> </v>
      </c>
      <c r="U2426" s="48" t="str">
        <f t="shared" si="567"/>
        <v xml:space="preserve"> </v>
      </c>
      <c r="V2426" s="48">
        <f t="shared" si="568"/>
        <v>0</v>
      </c>
      <c r="W2426" s="48">
        <f t="shared" si="569"/>
        <v>0</v>
      </c>
      <c r="X2426" s="48">
        <f t="shared" si="570"/>
        <v>0</v>
      </c>
      <c r="Y2426" s="48">
        <f t="shared" si="571"/>
        <v>0</v>
      </c>
      <c r="Z2426" s="48">
        <f t="shared" si="572"/>
        <v>0</v>
      </c>
      <c r="AA2426" s="48">
        <f t="shared" si="573"/>
        <v>0</v>
      </c>
      <c r="AB2426" s="42">
        <f t="shared" si="574"/>
        <v>0</v>
      </c>
    </row>
    <row r="2427" spans="1:28" x14ac:dyDescent="0.25">
      <c r="A2427" s="41"/>
      <c r="B2427" s="44"/>
      <c r="C2427" s="16"/>
      <c r="D2427" s="16"/>
      <c r="E2427" s="16"/>
      <c r="F2427" s="16"/>
      <c r="G2427" s="20" t="str">
        <f>IFERROR(VLOOKUP(F2427,Sheet2!A:F,2,0),"")</f>
        <v/>
      </c>
      <c r="H2427" s="44" t="str">
        <f>IFERROR(VLOOKUP(F2427,Sheet2!A:G,7,0),"")</f>
        <v/>
      </c>
      <c r="I2427" s="56">
        <f t="shared" si="563"/>
        <v>0</v>
      </c>
      <c r="J2427" s="17"/>
      <c r="K2427" s="21">
        <v>0</v>
      </c>
      <c r="L2427" s="21">
        <v>0</v>
      </c>
      <c r="M2427" s="21">
        <v>0</v>
      </c>
      <c r="N2427" s="19">
        <f t="shared" si="564"/>
        <v>0</v>
      </c>
      <c r="O2427" s="20" t="str">
        <f>IFERROR(VLOOKUP(F2427,Sheet2!A:H,8,0),"")</f>
        <v/>
      </c>
      <c r="P2427" s="20" t="str">
        <f>IFERROR(VLOOKUP(F2427,Sheet2!$A:$F,4,0),"")</f>
        <v/>
      </c>
      <c r="Q2427" s="20" t="str">
        <f>IFERROR(VLOOKUP(F2427,Sheet2!$A:$F,5,0),"")</f>
        <v/>
      </c>
      <c r="R2427" s="20" t="str">
        <f>IFERROR(VLOOKUP(F2427,Sheet2!$A:$F,6,0),"")</f>
        <v/>
      </c>
      <c r="S2427" s="48" t="str">
        <f t="shared" si="565"/>
        <v xml:space="preserve"> </v>
      </c>
      <c r="T2427" s="48" t="str">
        <f t="shared" si="566"/>
        <v xml:space="preserve"> </v>
      </c>
      <c r="U2427" s="48" t="str">
        <f t="shared" si="567"/>
        <v xml:space="preserve"> </v>
      </c>
      <c r="V2427" s="48">
        <f t="shared" si="568"/>
        <v>0</v>
      </c>
      <c r="W2427" s="48">
        <f t="shared" si="569"/>
        <v>0</v>
      </c>
      <c r="X2427" s="48">
        <f t="shared" si="570"/>
        <v>0</v>
      </c>
      <c r="Y2427" s="48">
        <f t="shared" si="571"/>
        <v>0</v>
      </c>
      <c r="Z2427" s="48">
        <f t="shared" si="572"/>
        <v>0</v>
      </c>
      <c r="AA2427" s="48">
        <f t="shared" si="573"/>
        <v>0</v>
      </c>
      <c r="AB2427" s="42">
        <f t="shared" si="574"/>
        <v>0</v>
      </c>
    </row>
    <row r="2428" spans="1:28" x14ac:dyDescent="0.25">
      <c r="A2428" s="41"/>
      <c r="B2428" s="44"/>
      <c r="C2428" s="16"/>
      <c r="D2428" s="16"/>
      <c r="E2428" s="16"/>
      <c r="F2428" s="16"/>
      <c r="G2428" s="20" t="str">
        <f>IFERROR(VLOOKUP(F2428,Sheet2!A:F,2,0),"")</f>
        <v/>
      </c>
      <c r="H2428" s="44" t="str">
        <f>IFERROR(VLOOKUP(F2428,Sheet2!A:G,7,0),"")</f>
        <v/>
      </c>
      <c r="I2428" s="56">
        <f t="shared" si="563"/>
        <v>0</v>
      </c>
      <c r="J2428" s="17"/>
      <c r="K2428" s="21">
        <v>0</v>
      </c>
      <c r="L2428" s="21">
        <v>0</v>
      </c>
      <c r="M2428" s="21">
        <v>0</v>
      </c>
      <c r="N2428" s="19">
        <f t="shared" si="564"/>
        <v>0</v>
      </c>
      <c r="O2428" s="20" t="str">
        <f>IFERROR(VLOOKUP(F2428,Sheet2!A:H,8,0),"")</f>
        <v/>
      </c>
      <c r="P2428" s="20" t="str">
        <f>IFERROR(VLOOKUP(F2428,Sheet2!$A:$F,4,0),"")</f>
        <v/>
      </c>
      <c r="Q2428" s="20" t="str">
        <f>IFERROR(VLOOKUP(F2428,Sheet2!$A:$F,5,0),"")</f>
        <v/>
      </c>
      <c r="R2428" s="20" t="str">
        <f>IFERROR(VLOOKUP(F2428,Sheet2!$A:$F,6,0),"")</f>
        <v/>
      </c>
      <c r="S2428" s="48" t="str">
        <f t="shared" si="565"/>
        <v xml:space="preserve"> </v>
      </c>
      <c r="T2428" s="48" t="str">
        <f t="shared" si="566"/>
        <v xml:space="preserve"> </v>
      </c>
      <c r="U2428" s="48" t="str">
        <f t="shared" si="567"/>
        <v xml:space="preserve"> </v>
      </c>
      <c r="V2428" s="48">
        <f t="shared" si="568"/>
        <v>0</v>
      </c>
      <c r="W2428" s="48">
        <f t="shared" si="569"/>
        <v>0</v>
      </c>
      <c r="X2428" s="48">
        <f t="shared" si="570"/>
        <v>0</v>
      </c>
      <c r="Y2428" s="48">
        <f t="shared" si="571"/>
        <v>0</v>
      </c>
      <c r="Z2428" s="48">
        <f t="shared" si="572"/>
        <v>0</v>
      </c>
      <c r="AA2428" s="48">
        <f t="shared" si="573"/>
        <v>0</v>
      </c>
      <c r="AB2428" s="42">
        <f t="shared" si="574"/>
        <v>0</v>
      </c>
    </row>
    <row r="2429" spans="1:28" x14ac:dyDescent="0.25">
      <c r="A2429" s="41"/>
      <c r="B2429" s="44"/>
      <c r="C2429" s="16"/>
      <c r="D2429" s="16"/>
      <c r="E2429" s="16"/>
      <c r="F2429" s="16"/>
      <c r="G2429" s="20" t="str">
        <f>IFERROR(VLOOKUP(F2429,Sheet2!A:F,2,0),"")</f>
        <v/>
      </c>
      <c r="H2429" s="44" t="str">
        <f>IFERROR(VLOOKUP(F2429,Sheet2!A:G,7,0),"")</f>
        <v/>
      </c>
      <c r="I2429" s="56">
        <f t="shared" si="563"/>
        <v>0</v>
      </c>
      <c r="J2429" s="17"/>
      <c r="K2429" s="21">
        <v>0</v>
      </c>
      <c r="L2429" s="21">
        <v>0</v>
      </c>
      <c r="M2429" s="21">
        <v>0</v>
      </c>
      <c r="N2429" s="19">
        <f t="shared" si="564"/>
        <v>0</v>
      </c>
      <c r="O2429" s="20" t="str">
        <f>IFERROR(VLOOKUP(F2429,Sheet2!A:H,8,0),"")</f>
        <v/>
      </c>
      <c r="P2429" s="20" t="str">
        <f>IFERROR(VLOOKUP(F2429,Sheet2!$A:$F,4,0),"")</f>
        <v/>
      </c>
      <c r="Q2429" s="20" t="str">
        <f>IFERROR(VLOOKUP(F2429,Sheet2!$A:$F,5,0),"")</f>
        <v/>
      </c>
      <c r="R2429" s="20" t="str">
        <f>IFERROR(VLOOKUP(F2429,Sheet2!$A:$F,6,0),"")</f>
        <v/>
      </c>
      <c r="S2429" s="48" t="str">
        <f t="shared" si="565"/>
        <v xml:space="preserve"> </v>
      </c>
      <c r="T2429" s="48" t="str">
        <f t="shared" si="566"/>
        <v xml:space="preserve"> </v>
      </c>
      <c r="U2429" s="48" t="str">
        <f t="shared" si="567"/>
        <v xml:space="preserve"> </v>
      </c>
      <c r="V2429" s="48">
        <f t="shared" si="568"/>
        <v>0</v>
      </c>
      <c r="W2429" s="48">
        <f t="shared" si="569"/>
        <v>0</v>
      </c>
      <c r="X2429" s="48">
        <f t="shared" si="570"/>
        <v>0</v>
      </c>
      <c r="Y2429" s="48">
        <f t="shared" si="571"/>
        <v>0</v>
      </c>
      <c r="Z2429" s="48">
        <f t="shared" si="572"/>
        <v>0</v>
      </c>
      <c r="AA2429" s="48">
        <f t="shared" si="573"/>
        <v>0</v>
      </c>
      <c r="AB2429" s="42">
        <f t="shared" si="574"/>
        <v>0</v>
      </c>
    </row>
    <row r="2430" spans="1:28" x14ac:dyDescent="0.25">
      <c r="A2430" s="41"/>
      <c r="B2430" s="44"/>
      <c r="C2430" s="16"/>
      <c r="D2430" s="16"/>
      <c r="E2430" s="16"/>
      <c r="F2430" s="16"/>
      <c r="G2430" s="20" t="str">
        <f>IFERROR(VLOOKUP(F2430,Sheet2!A:F,2,0),"")</f>
        <v/>
      </c>
      <c r="H2430" s="44" t="str">
        <f>IFERROR(VLOOKUP(F2430,Sheet2!A:G,7,0),"")</f>
        <v/>
      </c>
      <c r="I2430" s="56">
        <f t="shared" si="563"/>
        <v>0</v>
      </c>
      <c r="J2430" s="17"/>
      <c r="K2430" s="21">
        <v>0</v>
      </c>
      <c r="L2430" s="21">
        <v>0</v>
      </c>
      <c r="M2430" s="21">
        <v>0</v>
      </c>
      <c r="N2430" s="19">
        <f t="shared" si="564"/>
        <v>0</v>
      </c>
      <c r="O2430" s="20" t="str">
        <f>IFERROR(VLOOKUP(F2430,Sheet2!A:H,8,0),"")</f>
        <v/>
      </c>
      <c r="P2430" s="20" t="str">
        <f>IFERROR(VLOOKUP(F2430,Sheet2!$A:$F,4,0),"")</f>
        <v/>
      </c>
      <c r="Q2430" s="20" t="str">
        <f>IFERROR(VLOOKUP(F2430,Sheet2!$A:$F,5,0),"")</f>
        <v/>
      </c>
      <c r="R2430" s="20" t="str">
        <f>IFERROR(VLOOKUP(F2430,Sheet2!$A:$F,6,0),"")</f>
        <v/>
      </c>
      <c r="S2430" s="48" t="str">
        <f t="shared" si="565"/>
        <v xml:space="preserve"> </v>
      </c>
      <c r="T2430" s="48" t="str">
        <f t="shared" si="566"/>
        <v xml:space="preserve"> </v>
      </c>
      <c r="U2430" s="48" t="str">
        <f t="shared" si="567"/>
        <v xml:space="preserve"> </v>
      </c>
      <c r="V2430" s="48">
        <f t="shared" si="568"/>
        <v>0</v>
      </c>
      <c r="W2430" s="48">
        <f t="shared" si="569"/>
        <v>0</v>
      </c>
      <c r="X2430" s="48">
        <f t="shared" si="570"/>
        <v>0</v>
      </c>
      <c r="Y2430" s="48">
        <f t="shared" si="571"/>
        <v>0</v>
      </c>
      <c r="Z2430" s="48">
        <f t="shared" si="572"/>
        <v>0</v>
      </c>
      <c r="AA2430" s="48">
        <f t="shared" si="573"/>
        <v>0</v>
      </c>
      <c r="AB2430" s="42">
        <f t="shared" si="574"/>
        <v>0</v>
      </c>
    </row>
    <row r="2431" spans="1:28" x14ac:dyDescent="0.25">
      <c r="A2431" s="41"/>
      <c r="B2431" s="44"/>
      <c r="C2431" s="16"/>
      <c r="D2431" s="16"/>
      <c r="E2431" s="16"/>
      <c r="F2431" s="16"/>
      <c r="G2431" s="20" t="str">
        <f>IFERROR(VLOOKUP(F2431,Sheet2!A:F,2,0),"")</f>
        <v/>
      </c>
      <c r="H2431" s="44" t="str">
        <f>IFERROR(VLOOKUP(F2431,Sheet2!A:G,7,0),"")</f>
        <v/>
      </c>
      <c r="I2431" s="56">
        <f t="shared" si="563"/>
        <v>0</v>
      </c>
      <c r="J2431" s="17"/>
      <c r="K2431" s="21">
        <v>0</v>
      </c>
      <c r="L2431" s="21">
        <v>0</v>
      </c>
      <c r="M2431" s="21">
        <v>0</v>
      </c>
      <c r="N2431" s="19">
        <f t="shared" si="564"/>
        <v>0</v>
      </c>
      <c r="O2431" s="20" t="str">
        <f>IFERROR(VLOOKUP(F2431,Sheet2!A:H,8,0),"")</f>
        <v/>
      </c>
      <c r="P2431" s="20" t="str">
        <f>IFERROR(VLOOKUP(F2431,Sheet2!$A:$F,4,0),"")</f>
        <v/>
      </c>
      <c r="Q2431" s="20" t="str">
        <f>IFERROR(VLOOKUP(F2431,Sheet2!$A:$F,5,0),"")</f>
        <v/>
      </c>
      <c r="R2431" s="20" t="str">
        <f>IFERROR(VLOOKUP(F2431,Sheet2!$A:$F,6,0),"")</f>
        <v/>
      </c>
      <c r="S2431" s="48" t="str">
        <f t="shared" si="565"/>
        <v xml:space="preserve"> </v>
      </c>
      <c r="T2431" s="48" t="str">
        <f t="shared" si="566"/>
        <v xml:space="preserve"> </v>
      </c>
      <c r="U2431" s="48" t="str">
        <f t="shared" si="567"/>
        <v xml:space="preserve"> </v>
      </c>
      <c r="V2431" s="48">
        <f t="shared" si="568"/>
        <v>0</v>
      </c>
      <c r="W2431" s="48">
        <f t="shared" si="569"/>
        <v>0</v>
      </c>
      <c r="X2431" s="48">
        <f t="shared" si="570"/>
        <v>0</v>
      </c>
      <c r="Y2431" s="48">
        <f t="shared" si="571"/>
        <v>0</v>
      </c>
      <c r="Z2431" s="48">
        <f t="shared" si="572"/>
        <v>0</v>
      </c>
      <c r="AA2431" s="48">
        <f t="shared" si="573"/>
        <v>0</v>
      </c>
      <c r="AB2431" s="42">
        <f t="shared" si="574"/>
        <v>0</v>
      </c>
    </row>
    <row r="2432" spans="1:28" x14ac:dyDescent="0.25">
      <c r="A2432" s="41"/>
      <c r="B2432" s="44"/>
      <c r="C2432" s="16"/>
      <c r="D2432" s="16"/>
      <c r="E2432" s="16"/>
      <c r="F2432" s="16"/>
      <c r="G2432" s="20" t="str">
        <f>IFERROR(VLOOKUP(F2432,Sheet2!A:F,2,0),"")</f>
        <v/>
      </c>
      <c r="H2432" s="44" t="str">
        <f>IFERROR(VLOOKUP(F2432,Sheet2!A:G,7,0),"")</f>
        <v/>
      </c>
      <c r="I2432" s="56">
        <f t="shared" si="563"/>
        <v>0</v>
      </c>
      <c r="J2432" s="17"/>
      <c r="K2432" s="21">
        <v>0</v>
      </c>
      <c r="L2432" s="21">
        <v>0</v>
      </c>
      <c r="M2432" s="21">
        <v>0</v>
      </c>
      <c r="N2432" s="19">
        <f t="shared" si="564"/>
        <v>0</v>
      </c>
      <c r="O2432" s="20" t="str">
        <f>IFERROR(VLOOKUP(F2432,Sheet2!A:H,8,0),"")</f>
        <v/>
      </c>
      <c r="P2432" s="20" t="str">
        <f>IFERROR(VLOOKUP(F2432,Sheet2!$A:$F,4,0),"")</f>
        <v/>
      </c>
      <c r="Q2432" s="20" t="str">
        <f>IFERROR(VLOOKUP(F2432,Sheet2!$A:$F,5,0),"")</f>
        <v/>
      </c>
      <c r="R2432" s="20" t="str">
        <f>IFERROR(VLOOKUP(F2432,Sheet2!$A:$F,6,0),"")</f>
        <v/>
      </c>
      <c r="S2432" s="48" t="str">
        <f t="shared" si="565"/>
        <v xml:space="preserve"> </v>
      </c>
      <c r="T2432" s="48" t="str">
        <f t="shared" si="566"/>
        <v xml:space="preserve"> </v>
      </c>
      <c r="U2432" s="48" t="str">
        <f t="shared" si="567"/>
        <v xml:space="preserve"> </v>
      </c>
      <c r="V2432" s="48">
        <f t="shared" si="568"/>
        <v>0</v>
      </c>
      <c r="W2432" s="48">
        <f t="shared" si="569"/>
        <v>0</v>
      </c>
      <c r="X2432" s="48">
        <f t="shared" si="570"/>
        <v>0</v>
      </c>
      <c r="Y2432" s="48">
        <f t="shared" si="571"/>
        <v>0</v>
      </c>
      <c r="Z2432" s="48">
        <f t="shared" si="572"/>
        <v>0</v>
      </c>
      <c r="AA2432" s="48">
        <f t="shared" si="573"/>
        <v>0</v>
      </c>
      <c r="AB2432" s="42">
        <f t="shared" si="574"/>
        <v>0</v>
      </c>
    </row>
    <row r="2433" spans="1:28" x14ac:dyDescent="0.25">
      <c r="A2433" s="41"/>
      <c r="B2433" s="44"/>
      <c r="C2433" s="16"/>
      <c r="D2433" s="16"/>
      <c r="E2433" s="16"/>
      <c r="F2433" s="16"/>
      <c r="G2433" s="20" t="str">
        <f>IFERROR(VLOOKUP(F2433,Sheet2!A:F,2,0),"")</f>
        <v/>
      </c>
      <c r="H2433" s="44" t="str">
        <f>IFERROR(VLOOKUP(F2433,Sheet2!A:G,7,0),"")</f>
        <v/>
      </c>
      <c r="I2433" s="56">
        <f t="shared" si="563"/>
        <v>0</v>
      </c>
      <c r="J2433" s="17"/>
      <c r="K2433" s="21">
        <v>0</v>
      </c>
      <c r="L2433" s="21">
        <v>0</v>
      </c>
      <c r="M2433" s="21">
        <v>0</v>
      </c>
      <c r="N2433" s="19">
        <f t="shared" si="564"/>
        <v>0</v>
      </c>
      <c r="O2433" s="20" t="str">
        <f>IFERROR(VLOOKUP(F2433,Sheet2!A:H,8,0),"")</f>
        <v/>
      </c>
      <c r="P2433" s="20" t="str">
        <f>IFERROR(VLOOKUP(F2433,Sheet2!$A:$F,4,0),"")</f>
        <v/>
      </c>
      <c r="Q2433" s="20" t="str">
        <f>IFERROR(VLOOKUP(F2433,Sheet2!$A:$F,5,0),"")</f>
        <v/>
      </c>
      <c r="R2433" s="20" t="str">
        <f>IFERROR(VLOOKUP(F2433,Sheet2!$A:$F,6,0),"")</f>
        <v/>
      </c>
      <c r="S2433" s="48" t="str">
        <f t="shared" si="565"/>
        <v xml:space="preserve"> </v>
      </c>
      <c r="T2433" s="48" t="str">
        <f t="shared" si="566"/>
        <v xml:space="preserve"> </v>
      </c>
      <c r="U2433" s="48" t="str">
        <f t="shared" si="567"/>
        <v xml:space="preserve"> </v>
      </c>
      <c r="V2433" s="48">
        <f t="shared" si="568"/>
        <v>0</v>
      </c>
      <c r="W2433" s="48">
        <f t="shared" si="569"/>
        <v>0</v>
      </c>
      <c r="X2433" s="48">
        <f t="shared" si="570"/>
        <v>0</v>
      </c>
      <c r="Y2433" s="48">
        <f t="shared" si="571"/>
        <v>0</v>
      </c>
      <c r="Z2433" s="48">
        <f t="shared" si="572"/>
        <v>0</v>
      </c>
      <c r="AA2433" s="48">
        <f t="shared" si="573"/>
        <v>0</v>
      </c>
      <c r="AB2433" s="42">
        <f t="shared" si="574"/>
        <v>0</v>
      </c>
    </row>
    <row r="2434" spans="1:28" x14ac:dyDescent="0.25">
      <c r="A2434" s="41"/>
      <c r="B2434" s="44"/>
      <c r="C2434" s="16"/>
      <c r="D2434" s="16"/>
      <c r="E2434" s="16"/>
      <c r="F2434" s="16"/>
      <c r="G2434" s="20" t="str">
        <f>IFERROR(VLOOKUP(F2434,Sheet2!A:F,2,0),"")</f>
        <v/>
      </c>
      <c r="H2434" s="44" t="str">
        <f>IFERROR(VLOOKUP(F2434,Sheet2!A:G,7,0),"")</f>
        <v/>
      </c>
      <c r="I2434" s="56">
        <f t="shared" si="563"/>
        <v>0</v>
      </c>
      <c r="J2434" s="17"/>
      <c r="K2434" s="21">
        <v>0</v>
      </c>
      <c r="L2434" s="21">
        <v>0</v>
      </c>
      <c r="M2434" s="21">
        <v>0</v>
      </c>
      <c r="N2434" s="19">
        <f t="shared" si="564"/>
        <v>0</v>
      </c>
      <c r="O2434" s="20" t="str">
        <f>IFERROR(VLOOKUP(F2434,Sheet2!A:H,8,0),"")</f>
        <v/>
      </c>
      <c r="P2434" s="20" t="str">
        <f>IFERROR(VLOOKUP(F2434,Sheet2!$A:$F,4,0),"")</f>
        <v/>
      </c>
      <c r="Q2434" s="20" t="str">
        <f>IFERROR(VLOOKUP(F2434,Sheet2!$A:$F,5,0),"")</f>
        <v/>
      </c>
      <c r="R2434" s="20" t="str">
        <f>IFERROR(VLOOKUP(F2434,Sheet2!$A:$F,6,0),"")</f>
        <v/>
      </c>
      <c r="S2434" s="48" t="str">
        <f t="shared" si="565"/>
        <v xml:space="preserve"> </v>
      </c>
      <c r="T2434" s="48" t="str">
        <f t="shared" si="566"/>
        <v xml:space="preserve"> </v>
      </c>
      <c r="U2434" s="48" t="str">
        <f t="shared" si="567"/>
        <v xml:space="preserve"> </v>
      </c>
      <c r="V2434" s="48">
        <f t="shared" si="568"/>
        <v>0</v>
      </c>
      <c r="W2434" s="48">
        <f t="shared" si="569"/>
        <v>0</v>
      </c>
      <c r="X2434" s="48">
        <f t="shared" si="570"/>
        <v>0</v>
      </c>
      <c r="Y2434" s="48">
        <f t="shared" si="571"/>
        <v>0</v>
      </c>
      <c r="Z2434" s="48">
        <f t="shared" si="572"/>
        <v>0</v>
      </c>
      <c r="AA2434" s="48">
        <f t="shared" si="573"/>
        <v>0</v>
      </c>
      <c r="AB2434" s="42">
        <f t="shared" si="574"/>
        <v>0</v>
      </c>
    </row>
    <row r="2435" spans="1:28" x14ac:dyDescent="0.25">
      <c r="A2435" s="41"/>
      <c r="B2435" s="44"/>
      <c r="C2435" s="16"/>
      <c r="D2435" s="16"/>
      <c r="E2435" s="16"/>
      <c r="F2435" s="16"/>
      <c r="G2435" s="20" t="str">
        <f>IFERROR(VLOOKUP(F2435,Sheet2!A:F,2,0),"")</f>
        <v/>
      </c>
      <c r="H2435" s="44" t="str">
        <f>IFERROR(VLOOKUP(F2435,Sheet2!A:G,7,0),"")</f>
        <v/>
      </c>
      <c r="I2435" s="56">
        <f t="shared" si="563"/>
        <v>0</v>
      </c>
      <c r="J2435" s="17"/>
      <c r="K2435" s="21">
        <v>0</v>
      </c>
      <c r="L2435" s="21">
        <v>0</v>
      </c>
      <c r="M2435" s="21">
        <v>0</v>
      </c>
      <c r="N2435" s="19">
        <f t="shared" si="564"/>
        <v>0</v>
      </c>
      <c r="O2435" s="20" t="str">
        <f>IFERROR(VLOOKUP(F2435,Sheet2!A:H,8,0),"")</f>
        <v/>
      </c>
      <c r="P2435" s="20" t="str">
        <f>IFERROR(VLOOKUP(F2435,Sheet2!$A:$F,4,0),"")</f>
        <v/>
      </c>
      <c r="Q2435" s="20" t="str">
        <f>IFERROR(VLOOKUP(F2435,Sheet2!$A:$F,5,0),"")</f>
        <v/>
      </c>
      <c r="R2435" s="20" t="str">
        <f>IFERROR(VLOOKUP(F2435,Sheet2!$A:$F,6,0),"")</f>
        <v/>
      </c>
      <c r="S2435" s="48" t="str">
        <f t="shared" si="565"/>
        <v xml:space="preserve"> </v>
      </c>
      <c r="T2435" s="48" t="str">
        <f t="shared" si="566"/>
        <v xml:space="preserve"> </v>
      </c>
      <c r="U2435" s="48" t="str">
        <f t="shared" si="567"/>
        <v xml:space="preserve"> </v>
      </c>
      <c r="V2435" s="48">
        <f t="shared" si="568"/>
        <v>0</v>
      </c>
      <c r="W2435" s="48">
        <f t="shared" si="569"/>
        <v>0</v>
      </c>
      <c r="X2435" s="48">
        <f t="shared" si="570"/>
        <v>0</v>
      </c>
      <c r="Y2435" s="48">
        <f t="shared" si="571"/>
        <v>0</v>
      </c>
      <c r="Z2435" s="48">
        <f t="shared" si="572"/>
        <v>0</v>
      </c>
      <c r="AA2435" s="48">
        <f t="shared" si="573"/>
        <v>0</v>
      </c>
      <c r="AB2435" s="42">
        <f t="shared" si="574"/>
        <v>0</v>
      </c>
    </row>
    <row r="2436" spans="1:28" x14ac:dyDescent="0.25">
      <c r="A2436" s="41"/>
      <c r="B2436" s="44"/>
      <c r="C2436" s="16"/>
      <c r="D2436" s="16"/>
      <c r="E2436" s="16"/>
      <c r="F2436" s="16"/>
      <c r="G2436" s="20" t="str">
        <f>IFERROR(VLOOKUP(F2436,Sheet2!A:F,2,0),"")</f>
        <v/>
      </c>
      <c r="H2436" s="44" t="str">
        <f>IFERROR(VLOOKUP(F2436,Sheet2!A:G,7,0),"")</f>
        <v/>
      </c>
      <c r="I2436" s="56">
        <f t="shared" si="563"/>
        <v>0</v>
      </c>
      <c r="J2436" s="17"/>
      <c r="K2436" s="21">
        <v>0</v>
      </c>
      <c r="L2436" s="21">
        <v>0</v>
      </c>
      <c r="M2436" s="21">
        <v>0</v>
      </c>
      <c r="N2436" s="19">
        <f t="shared" si="564"/>
        <v>0</v>
      </c>
      <c r="O2436" s="20" t="str">
        <f>IFERROR(VLOOKUP(F2436,Sheet2!A:H,8,0),"")</f>
        <v/>
      </c>
      <c r="P2436" s="20" t="str">
        <f>IFERROR(VLOOKUP(F2436,Sheet2!$A:$F,4,0),"")</f>
        <v/>
      </c>
      <c r="Q2436" s="20" t="str">
        <f>IFERROR(VLOOKUP(F2436,Sheet2!$A:$F,5,0),"")</f>
        <v/>
      </c>
      <c r="R2436" s="20" t="str">
        <f>IFERROR(VLOOKUP(F2436,Sheet2!$A:$F,6,0),"")</f>
        <v/>
      </c>
      <c r="S2436" s="48" t="str">
        <f t="shared" si="565"/>
        <v xml:space="preserve"> </v>
      </c>
      <c r="T2436" s="48" t="str">
        <f t="shared" si="566"/>
        <v xml:space="preserve"> </v>
      </c>
      <c r="U2436" s="48" t="str">
        <f t="shared" si="567"/>
        <v xml:space="preserve"> </v>
      </c>
      <c r="V2436" s="48">
        <f t="shared" si="568"/>
        <v>0</v>
      </c>
      <c r="W2436" s="48">
        <f t="shared" si="569"/>
        <v>0</v>
      </c>
      <c r="X2436" s="48">
        <f t="shared" si="570"/>
        <v>0</v>
      </c>
      <c r="Y2436" s="48">
        <f t="shared" si="571"/>
        <v>0</v>
      </c>
      <c r="Z2436" s="48">
        <f t="shared" si="572"/>
        <v>0</v>
      </c>
      <c r="AA2436" s="48">
        <f t="shared" si="573"/>
        <v>0</v>
      </c>
      <c r="AB2436" s="42">
        <f t="shared" si="574"/>
        <v>0</v>
      </c>
    </row>
    <row r="2437" spans="1:28" x14ac:dyDescent="0.25">
      <c r="A2437" s="41"/>
      <c r="B2437" s="44"/>
      <c r="C2437" s="16"/>
      <c r="D2437" s="16"/>
      <c r="E2437" s="16"/>
      <c r="F2437" s="16"/>
      <c r="G2437" s="20" t="str">
        <f>IFERROR(VLOOKUP(F2437,Sheet2!A:F,2,0),"")</f>
        <v/>
      </c>
      <c r="H2437" s="44" t="str">
        <f>IFERROR(VLOOKUP(F2437,Sheet2!A:G,7,0),"")</f>
        <v/>
      </c>
      <c r="I2437" s="56">
        <f t="shared" si="563"/>
        <v>0</v>
      </c>
      <c r="J2437" s="17"/>
      <c r="K2437" s="21">
        <v>0</v>
      </c>
      <c r="L2437" s="21">
        <v>0</v>
      </c>
      <c r="M2437" s="21">
        <v>0</v>
      </c>
      <c r="N2437" s="19">
        <f t="shared" si="564"/>
        <v>0</v>
      </c>
      <c r="O2437" s="20" t="str">
        <f>IFERROR(VLOOKUP(F2437,Sheet2!A:H,8,0),"")</f>
        <v/>
      </c>
      <c r="P2437" s="20" t="str">
        <f>IFERROR(VLOOKUP(F2437,Sheet2!$A:$F,4,0),"")</f>
        <v/>
      </c>
      <c r="Q2437" s="20" t="str">
        <f>IFERROR(VLOOKUP(F2437,Sheet2!$A:$F,5,0),"")</f>
        <v/>
      </c>
      <c r="R2437" s="20" t="str">
        <f>IFERROR(VLOOKUP(F2437,Sheet2!$A:$F,6,0),"")</f>
        <v/>
      </c>
      <c r="S2437" s="48" t="str">
        <f t="shared" si="565"/>
        <v xml:space="preserve"> </v>
      </c>
      <c r="T2437" s="48" t="str">
        <f t="shared" si="566"/>
        <v xml:space="preserve"> </v>
      </c>
      <c r="U2437" s="48" t="str">
        <f t="shared" si="567"/>
        <v xml:space="preserve"> </v>
      </c>
      <c r="V2437" s="48">
        <f t="shared" si="568"/>
        <v>0</v>
      </c>
      <c r="W2437" s="48">
        <f t="shared" si="569"/>
        <v>0</v>
      </c>
      <c r="X2437" s="48">
        <f t="shared" si="570"/>
        <v>0</v>
      </c>
      <c r="Y2437" s="48">
        <f t="shared" si="571"/>
        <v>0</v>
      </c>
      <c r="Z2437" s="48">
        <f t="shared" si="572"/>
        <v>0</v>
      </c>
      <c r="AA2437" s="48">
        <f t="shared" si="573"/>
        <v>0</v>
      </c>
      <c r="AB2437" s="42">
        <f t="shared" si="574"/>
        <v>0</v>
      </c>
    </row>
    <row r="2438" spans="1:28" x14ac:dyDescent="0.25">
      <c r="A2438" s="41"/>
      <c r="B2438" s="44"/>
      <c r="C2438" s="16"/>
      <c r="D2438" s="16"/>
      <c r="E2438" s="16"/>
      <c r="F2438" s="16"/>
      <c r="G2438" s="20" t="str">
        <f>IFERROR(VLOOKUP(F2438,Sheet2!A:F,2,0),"")</f>
        <v/>
      </c>
      <c r="H2438" s="44" t="str">
        <f>IFERROR(VLOOKUP(F2438,Sheet2!A:G,7,0),"")</f>
        <v/>
      </c>
      <c r="I2438" s="56">
        <f t="shared" si="563"/>
        <v>0</v>
      </c>
      <c r="J2438" s="17"/>
      <c r="K2438" s="21">
        <v>0</v>
      </c>
      <c r="L2438" s="21">
        <v>0</v>
      </c>
      <c r="M2438" s="21">
        <v>0</v>
      </c>
      <c r="N2438" s="19">
        <f t="shared" si="564"/>
        <v>0</v>
      </c>
      <c r="O2438" s="20" t="str">
        <f>IFERROR(VLOOKUP(F2438,Sheet2!A:H,8,0),"")</f>
        <v/>
      </c>
      <c r="P2438" s="20" t="str">
        <f>IFERROR(VLOOKUP(F2438,Sheet2!$A:$F,4,0),"")</f>
        <v/>
      </c>
      <c r="Q2438" s="20" t="str">
        <f>IFERROR(VLOOKUP(F2438,Sheet2!$A:$F,5,0),"")</f>
        <v/>
      </c>
      <c r="R2438" s="20" t="str">
        <f>IFERROR(VLOOKUP(F2438,Sheet2!$A:$F,6,0),"")</f>
        <v/>
      </c>
      <c r="S2438" s="48" t="str">
        <f t="shared" si="565"/>
        <v xml:space="preserve"> </v>
      </c>
      <c r="T2438" s="48" t="str">
        <f t="shared" si="566"/>
        <v xml:space="preserve"> </v>
      </c>
      <c r="U2438" s="48" t="str">
        <f t="shared" si="567"/>
        <v xml:space="preserve"> </v>
      </c>
      <c r="V2438" s="48">
        <f t="shared" si="568"/>
        <v>0</v>
      </c>
      <c r="W2438" s="48">
        <f t="shared" si="569"/>
        <v>0</v>
      </c>
      <c r="X2438" s="48">
        <f t="shared" si="570"/>
        <v>0</v>
      </c>
      <c r="Y2438" s="48">
        <f t="shared" si="571"/>
        <v>0</v>
      </c>
      <c r="Z2438" s="48">
        <f t="shared" si="572"/>
        <v>0</v>
      </c>
      <c r="AA2438" s="48">
        <f t="shared" si="573"/>
        <v>0</v>
      </c>
      <c r="AB2438" s="42">
        <f t="shared" si="574"/>
        <v>0</v>
      </c>
    </row>
    <row r="2439" spans="1:28" x14ac:dyDescent="0.25">
      <c r="A2439" s="41"/>
      <c r="B2439" s="44"/>
      <c r="C2439" s="16"/>
      <c r="D2439" s="16"/>
      <c r="E2439" s="16"/>
      <c r="F2439" s="16"/>
      <c r="G2439" s="20" t="str">
        <f>IFERROR(VLOOKUP(F2439,Sheet2!A:F,2,0),"")</f>
        <v/>
      </c>
      <c r="H2439" s="44" t="str">
        <f>IFERROR(VLOOKUP(F2439,Sheet2!A:G,7,0),"")</f>
        <v/>
      </c>
      <c r="I2439" s="56">
        <f t="shared" si="563"/>
        <v>0</v>
      </c>
      <c r="J2439" s="17"/>
      <c r="K2439" s="21">
        <v>0</v>
      </c>
      <c r="L2439" s="21">
        <v>0</v>
      </c>
      <c r="M2439" s="21">
        <v>0</v>
      </c>
      <c r="N2439" s="19">
        <f t="shared" si="564"/>
        <v>0</v>
      </c>
      <c r="O2439" s="20" t="str">
        <f>IFERROR(VLOOKUP(F2439,Sheet2!A:H,8,0),"")</f>
        <v/>
      </c>
      <c r="P2439" s="20" t="str">
        <f>IFERROR(VLOOKUP(F2439,Sheet2!$A:$F,4,0),"")</f>
        <v/>
      </c>
      <c r="Q2439" s="20" t="str">
        <f>IFERROR(VLOOKUP(F2439,Sheet2!$A:$F,5,0),"")</f>
        <v/>
      </c>
      <c r="R2439" s="20" t="str">
        <f>IFERROR(VLOOKUP(F2439,Sheet2!$A:$F,6,0),"")</f>
        <v/>
      </c>
      <c r="S2439" s="48" t="str">
        <f t="shared" si="565"/>
        <v xml:space="preserve"> </v>
      </c>
      <c r="T2439" s="48" t="str">
        <f t="shared" si="566"/>
        <v xml:space="preserve"> </v>
      </c>
      <c r="U2439" s="48" t="str">
        <f t="shared" si="567"/>
        <v xml:space="preserve"> </v>
      </c>
      <c r="V2439" s="48">
        <f t="shared" si="568"/>
        <v>0</v>
      </c>
      <c r="W2439" s="48">
        <f t="shared" si="569"/>
        <v>0</v>
      </c>
      <c r="X2439" s="48">
        <f t="shared" si="570"/>
        <v>0</v>
      </c>
      <c r="Y2439" s="48">
        <f t="shared" si="571"/>
        <v>0</v>
      </c>
      <c r="Z2439" s="48">
        <f t="shared" si="572"/>
        <v>0</v>
      </c>
      <c r="AA2439" s="48">
        <f t="shared" si="573"/>
        <v>0</v>
      </c>
      <c r="AB2439" s="42">
        <f t="shared" si="574"/>
        <v>0</v>
      </c>
    </row>
    <row r="2440" spans="1:28" x14ac:dyDescent="0.25">
      <c r="A2440" s="41"/>
      <c r="B2440" s="44"/>
      <c r="C2440" s="16"/>
      <c r="D2440" s="16"/>
      <c r="E2440" s="16"/>
      <c r="F2440" s="16"/>
      <c r="G2440" s="20" t="str">
        <f>IFERROR(VLOOKUP(F2440,Sheet2!A:F,2,0),"")</f>
        <v/>
      </c>
      <c r="H2440" s="44" t="str">
        <f>IFERROR(VLOOKUP(F2440,Sheet2!A:G,7,0),"")</f>
        <v/>
      </c>
      <c r="I2440" s="56">
        <f t="shared" si="563"/>
        <v>0</v>
      </c>
      <c r="J2440" s="17"/>
      <c r="K2440" s="21">
        <v>0</v>
      </c>
      <c r="L2440" s="21">
        <v>0</v>
      </c>
      <c r="M2440" s="21">
        <v>0</v>
      </c>
      <c r="N2440" s="19">
        <f t="shared" si="564"/>
        <v>0</v>
      </c>
      <c r="O2440" s="20" t="str">
        <f>IFERROR(VLOOKUP(F2440,Sheet2!A:H,8,0),"")</f>
        <v/>
      </c>
      <c r="P2440" s="20" t="str">
        <f>IFERROR(VLOOKUP(F2440,Sheet2!$A:$F,4,0),"")</f>
        <v/>
      </c>
      <c r="Q2440" s="20" t="str">
        <f>IFERROR(VLOOKUP(F2440,Sheet2!$A:$F,5,0),"")</f>
        <v/>
      </c>
      <c r="R2440" s="20" t="str">
        <f>IFERROR(VLOOKUP(F2440,Sheet2!$A:$F,6,0),"")</f>
        <v/>
      </c>
      <c r="S2440" s="48" t="str">
        <f t="shared" si="565"/>
        <v xml:space="preserve"> </v>
      </c>
      <c r="T2440" s="48" t="str">
        <f t="shared" si="566"/>
        <v xml:space="preserve"> </v>
      </c>
      <c r="U2440" s="48" t="str">
        <f t="shared" si="567"/>
        <v xml:space="preserve"> </v>
      </c>
      <c r="V2440" s="48">
        <f t="shared" si="568"/>
        <v>0</v>
      </c>
      <c r="W2440" s="48">
        <f t="shared" si="569"/>
        <v>0</v>
      </c>
      <c r="X2440" s="48">
        <f t="shared" si="570"/>
        <v>0</v>
      </c>
      <c r="Y2440" s="48">
        <f t="shared" si="571"/>
        <v>0</v>
      </c>
      <c r="Z2440" s="48">
        <f t="shared" si="572"/>
        <v>0</v>
      </c>
      <c r="AA2440" s="48">
        <f t="shared" si="573"/>
        <v>0</v>
      </c>
      <c r="AB2440" s="42">
        <f t="shared" si="574"/>
        <v>0</v>
      </c>
    </row>
    <row r="2441" spans="1:28" x14ac:dyDescent="0.25">
      <c r="A2441" s="41"/>
      <c r="B2441" s="44"/>
      <c r="C2441" s="16"/>
      <c r="D2441" s="16"/>
      <c r="E2441" s="16"/>
      <c r="F2441" s="16"/>
      <c r="G2441" s="20" t="str">
        <f>IFERROR(VLOOKUP(F2441,Sheet2!A:F,2,0),"")</f>
        <v/>
      </c>
      <c r="H2441" s="44" t="str">
        <f>IFERROR(VLOOKUP(F2441,Sheet2!A:G,7,0),"")</f>
        <v/>
      </c>
      <c r="I2441" s="56">
        <f t="shared" si="563"/>
        <v>0</v>
      </c>
      <c r="J2441" s="17"/>
      <c r="K2441" s="21">
        <v>0</v>
      </c>
      <c r="L2441" s="21">
        <v>0</v>
      </c>
      <c r="M2441" s="21">
        <v>0</v>
      </c>
      <c r="N2441" s="19">
        <f t="shared" si="564"/>
        <v>0</v>
      </c>
      <c r="O2441" s="20" t="str">
        <f>IFERROR(VLOOKUP(F2441,Sheet2!A:H,8,0),"")</f>
        <v/>
      </c>
      <c r="P2441" s="20" t="str">
        <f>IFERROR(VLOOKUP(F2441,Sheet2!$A:$F,4,0),"")</f>
        <v/>
      </c>
      <c r="Q2441" s="20" t="str">
        <f>IFERROR(VLOOKUP(F2441,Sheet2!$A:$F,5,0),"")</f>
        <v/>
      </c>
      <c r="R2441" s="20" t="str">
        <f>IFERROR(VLOOKUP(F2441,Sheet2!$A:$F,6,0),"")</f>
        <v/>
      </c>
      <c r="S2441" s="48" t="str">
        <f t="shared" si="565"/>
        <v xml:space="preserve"> </v>
      </c>
      <c r="T2441" s="48" t="str">
        <f t="shared" si="566"/>
        <v xml:space="preserve"> </v>
      </c>
      <c r="U2441" s="48" t="str">
        <f t="shared" si="567"/>
        <v xml:space="preserve"> </v>
      </c>
      <c r="V2441" s="48">
        <f t="shared" si="568"/>
        <v>0</v>
      </c>
      <c r="W2441" s="48">
        <f t="shared" si="569"/>
        <v>0</v>
      </c>
      <c r="X2441" s="48">
        <f t="shared" si="570"/>
        <v>0</v>
      </c>
      <c r="Y2441" s="48">
        <f t="shared" si="571"/>
        <v>0</v>
      </c>
      <c r="Z2441" s="48">
        <f t="shared" si="572"/>
        <v>0</v>
      </c>
      <c r="AA2441" s="48">
        <f t="shared" si="573"/>
        <v>0</v>
      </c>
      <c r="AB2441" s="42">
        <f t="shared" si="574"/>
        <v>0</v>
      </c>
    </row>
    <row r="2442" spans="1:28" x14ac:dyDescent="0.25">
      <c r="A2442" s="41"/>
      <c r="B2442" s="44"/>
      <c r="C2442" s="16"/>
      <c r="D2442" s="16"/>
      <c r="E2442" s="16"/>
      <c r="F2442" s="16"/>
      <c r="G2442" s="20" t="str">
        <f>IFERROR(VLOOKUP(F2442,Sheet2!A:F,2,0),"")</f>
        <v/>
      </c>
      <c r="H2442" s="44" t="str">
        <f>IFERROR(VLOOKUP(F2442,Sheet2!A:G,7,0),"")</f>
        <v/>
      </c>
      <c r="I2442" s="56">
        <f t="shared" si="563"/>
        <v>0</v>
      </c>
      <c r="J2442" s="17"/>
      <c r="K2442" s="21">
        <v>0</v>
      </c>
      <c r="L2442" s="21">
        <v>0</v>
      </c>
      <c r="M2442" s="21">
        <v>0</v>
      </c>
      <c r="N2442" s="19">
        <f t="shared" si="564"/>
        <v>0</v>
      </c>
      <c r="O2442" s="20" t="str">
        <f>IFERROR(VLOOKUP(F2442,Sheet2!A:H,8,0),"")</f>
        <v/>
      </c>
      <c r="P2442" s="20" t="str">
        <f>IFERROR(VLOOKUP(F2442,Sheet2!$A:$F,4,0),"")</f>
        <v/>
      </c>
      <c r="Q2442" s="20" t="str">
        <f>IFERROR(VLOOKUP(F2442,Sheet2!$A:$F,5,0),"")</f>
        <v/>
      </c>
      <c r="R2442" s="20" t="str">
        <f>IFERROR(VLOOKUP(F2442,Sheet2!$A:$F,6,0),"")</f>
        <v/>
      </c>
      <c r="S2442" s="48" t="str">
        <f t="shared" si="565"/>
        <v xml:space="preserve"> </v>
      </c>
      <c r="T2442" s="48" t="str">
        <f t="shared" si="566"/>
        <v xml:space="preserve"> </v>
      </c>
      <c r="U2442" s="48" t="str">
        <f t="shared" si="567"/>
        <v xml:space="preserve"> </v>
      </c>
      <c r="V2442" s="48">
        <f t="shared" si="568"/>
        <v>0</v>
      </c>
      <c r="W2442" s="48">
        <f t="shared" si="569"/>
        <v>0</v>
      </c>
      <c r="X2442" s="48">
        <f t="shared" si="570"/>
        <v>0</v>
      </c>
      <c r="Y2442" s="48">
        <f t="shared" si="571"/>
        <v>0</v>
      </c>
      <c r="Z2442" s="48">
        <f t="shared" si="572"/>
        <v>0</v>
      </c>
      <c r="AA2442" s="48">
        <f t="shared" si="573"/>
        <v>0</v>
      </c>
      <c r="AB2442" s="42">
        <f t="shared" si="574"/>
        <v>0</v>
      </c>
    </row>
    <row r="2443" spans="1:28" x14ac:dyDescent="0.25">
      <c r="A2443" s="41"/>
      <c r="B2443" s="44"/>
      <c r="C2443" s="16"/>
      <c r="D2443" s="16"/>
      <c r="E2443" s="16"/>
      <c r="F2443" s="16"/>
      <c r="G2443" s="20" t="str">
        <f>IFERROR(VLOOKUP(F2443,Sheet2!A:F,2,0),"")</f>
        <v/>
      </c>
      <c r="H2443" s="44" t="str">
        <f>IFERROR(VLOOKUP(F2443,Sheet2!A:G,7,0),"")</f>
        <v/>
      </c>
      <c r="I2443" s="56">
        <f t="shared" si="563"/>
        <v>0</v>
      </c>
      <c r="J2443" s="17"/>
      <c r="K2443" s="21">
        <v>0</v>
      </c>
      <c r="L2443" s="21">
        <v>0</v>
      </c>
      <c r="M2443" s="21">
        <v>0</v>
      </c>
      <c r="N2443" s="19">
        <f t="shared" si="564"/>
        <v>0</v>
      </c>
      <c r="O2443" s="20" t="str">
        <f>IFERROR(VLOOKUP(F2443,Sheet2!A:H,8,0),"")</f>
        <v/>
      </c>
      <c r="P2443" s="20" t="str">
        <f>IFERROR(VLOOKUP(F2443,Sheet2!$A:$F,4,0),"")</f>
        <v/>
      </c>
      <c r="Q2443" s="20" t="str">
        <f>IFERROR(VLOOKUP(F2443,Sheet2!$A:$F,5,0),"")</f>
        <v/>
      </c>
      <c r="R2443" s="20" t="str">
        <f>IFERROR(VLOOKUP(F2443,Sheet2!$A:$F,6,0),"")</f>
        <v/>
      </c>
      <c r="S2443" s="48" t="str">
        <f t="shared" si="565"/>
        <v xml:space="preserve"> </v>
      </c>
      <c r="T2443" s="48" t="str">
        <f t="shared" si="566"/>
        <v xml:space="preserve"> </v>
      </c>
      <c r="U2443" s="48" t="str">
        <f t="shared" si="567"/>
        <v xml:space="preserve"> </v>
      </c>
      <c r="V2443" s="48">
        <f t="shared" si="568"/>
        <v>0</v>
      </c>
      <c r="W2443" s="48">
        <f t="shared" si="569"/>
        <v>0</v>
      </c>
      <c r="X2443" s="48">
        <f t="shared" si="570"/>
        <v>0</v>
      </c>
      <c r="Y2443" s="48">
        <f t="shared" si="571"/>
        <v>0</v>
      </c>
      <c r="Z2443" s="48">
        <f t="shared" si="572"/>
        <v>0</v>
      </c>
      <c r="AA2443" s="48">
        <f t="shared" si="573"/>
        <v>0</v>
      </c>
      <c r="AB2443" s="42">
        <f t="shared" si="574"/>
        <v>0</v>
      </c>
    </row>
    <row r="2444" spans="1:28" x14ac:dyDescent="0.25">
      <c r="A2444" s="41"/>
      <c r="B2444" s="44"/>
      <c r="C2444" s="16"/>
      <c r="D2444" s="16"/>
      <c r="E2444" s="16"/>
      <c r="F2444" s="16"/>
      <c r="G2444" s="20" t="str">
        <f>IFERROR(VLOOKUP(F2444,Sheet2!A:F,2,0),"")</f>
        <v/>
      </c>
      <c r="H2444" s="44" t="str">
        <f>IFERROR(VLOOKUP(F2444,Sheet2!A:G,7,0),"")</f>
        <v/>
      </c>
      <c r="I2444" s="56">
        <f t="shared" si="563"/>
        <v>0</v>
      </c>
      <c r="J2444" s="17"/>
      <c r="K2444" s="21">
        <v>0</v>
      </c>
      <c r="L2444" s="21">
        <v>0</v>
      </c>
      <c r="M2444" s="21">
        <v>0</v>
      </c>
      <c r="N2444" s="19">
        <f t="shared" si="564"/>
        <v>0</v>
      </c>
      <c r="O2444" s="20" t="str">
        <f>IFERROR(VLOOKUP(F2444,Sheet2!A:H,8,0),"")</f>
        <v/>
      </c>
      <c r="P2444" s="20" t="str">
        <f>IFERROR(VLOOKUP(F2444,Sheet2!$A:$F,4,0),"")</f>
        <v/>
      </c>
      <c r="Q2444" s="20" t="str">
        <f>IFERROR(VLOOKUP(F2444,Sheet2!$A:$F,5,0),"")</f>
        <v/>
      </c>
      <c r="R2444" s="20" t="str">
        <f>IFERROR(VLOOKUP(F2444,Sheet2!$A:$F,6,0),"")</f>
        <v/>
      </c>
      <c r="S2444" s="48" t="str">
        <f t="shared" si="565"/>
        <v xml:space="preserve"> </v>
      </c>
      <c r="T2444" s="48" t="str">
        <f t="shared" si="566"/>
        <v xml:space="preserve"> </v>
      </c>
      <c r="U2444" s="48" t="str">
        <f t="shared" si="567"/>
        <v xml:space="preserve"> </v>
      </c>
      <c r="V2444" s="48">
        <f t="shared" si="568"/>
        <v>0</v>
      </c>
      <c r="W2444" s="48">
        <f t="shared" si="569"/>
        <v>0</v>
      </c>
      <c r="X2444" s="48">
        <f t="shared" si="570"/>
        <v>0</v>
      </c>
      <c r="Y2444" s="48">
        <f t="shared" si="571"/>
        <v>0</v>
      </c>
      <c r="Z2444" s="48">
        <f t="shared" si="572"/>
        <v>0</v>
      </c>
      <c r="AA2444" s="48">
        <f t="shared" si="573"/>
        <v>0</v>
      </c>
      <c r="AB2444" s="42">
        <f t="shared" si="574"/>
        <v>0</v>
      </c>
    </row>
    <row r="2445" spans="1:28" x14ac:dyDescent="0.25">
      <c r="A2445" s="41"/>
      <c r="B2445" s="44"/>
      <c r="C2445" s="16"/>
      <c r="D2445" s="16"/>
      <c r="E2445" s="16"/>
      <c r="F2445" s="16"/>
      <c r="G2445" s="20" t="str">
        <f>IFERROR(VLOOKUP(F2445,Sheet2!A:F,2,0),"")</f>
        <v/>
      </c>
      <c r="H2445" s="44" t="str">
        <f>IFERROR(VLOOKUP(F2445,Sheet2!A:G,7,0),"")</f>
        <v/>
      </c>
      <c r="I2445" s="56">
        <f t="shared" si="563"/>
        <v>0</v>
      </c>
      <c r="J2445" s="17"/>
      <c r="K2445" s="21">
        <v>0</v>
      </c>
      <c r="L2445" s="21">
        <v>0</v>
      </c>
      <c r="M2445" s="21">
        <v>0</v>
      </c>
      <c r="N2445" s="19">
        <f t="shared" si="564"/>
        <v>0</v>
      </c>
      <c r="O2445" s="20" t="str">
        <f>IFERROR(VLOOKUP(F2445,Sheet2!A:H,8,0),"")</f>
        <v/>
      </c>
      <c r="P2445" s="20" t="str">
        <f>IFERROR(VLOOKUP(F2445,Sheet2!$A:$F,4,0),"")</f>
        <v/>
      </c>
      <c r="Q2445" s="20" t="str">
        <f>IFERROR(VLOOKUP(F2445,Sheet2!$A:$F,5,0),"")</f>
        <v/>
      </c>
      <c r="R2445" s="20" t="str">
        <f>IFERROR(VLOOKUP(F2445,Sheet2!$A:$F,6,0),"")</f>
        <v/>
      </c>
      <c r="S2445" s="48" t="str">
        <f t="shared" si="565"/>
        <v xml:space="preserve"> </v>
      </c>
      <c r="T2445" s="48" t="str">
        <f t="shared" si="566"/>
        <v xml:space="preserve"> </v>
      </c>
      <c r="U2445" s="48" t="str">
        <f t="shared" si="567"/>
        <v xml:space="preserve"> </v>
      </c>
      <c r="V2445" s="48">
        <f t="shared" si="568"/>
        <v>0</v>
      </c>
      <c r="W2445" s="48">
        <f t="shared" si="569"/>
        <v>0</v>
      </c>
      <c r="X2445" s="48">
        <f t="shared" si="570"/>
        <v>0</v>
      </c>
      <c r="Y2445" s="48">
        <f t="shared" si="571"/>
        <v>0</v>
      </c>
      <c r="Z2445" s="48">
        <f t="shared" si="572"/>
        <v>0</v>
      </c>
      <c r="AA2445" s="48">
        <f t="shared" si="573"/>
        <v>0</v>
      </c>
      <c r="AB2445" s="42">
        <f t="shared" si="574"/>
        <v>0</v>
      </c>
    </row>
    <row r="2446" spans="1:28" x14ac:dyDescent="0.25">
      <c r="A2446" s="41"/>
      <c r="B2446" s="44"/>
      <c r="C2446" s="16"/>
      <c r="D2446" s="16"/>
      <c r="E2446" s="16"/>
      <c r="F2446" s="16"/>
      <c r="G2446" s="20" t="str">
        <f>IFERROR(VLOOKUP(F2446,Sheet2!A:F,2,0),"")</f>
        <v/>
      </c>
      <c r="H2446" s="44" t="str">
        <f>IFERROR(VLOOKUP(F2446,Sheet2!A:G,7,0),"")</f>
        <v/>
      </c>
      <c r="I2446" s="56">
        <f t="shared" si="563"/>
        <v>0</v>
      </c>
      <c r="J2446" s="17"/>
      <c r="K2446" s="21">
        <v>0</v>
      </c>
      <c r="L2446" s="21">
        <v>0</v>
      </c>
      <c r="M2446" s="21">
        <v>0</v>
      </c>
      <c r="N2446" s="19">
        <f t="shared" si="564"/>
        <v>0</v>
      </c>
      <c r="O2446" s="20" t="str">
        <f>IFERROR(VLOOKUP(F2446,Sheet2!A:H,8,0),"")</f>
        <v/>
      </c>
      <c r="P2446" s="20" t="str">
        <f>IFERROR(VLOOKUP(F2446,Sheet2!$A:$F,4,0),"")</f>
        <v/>
      </c>
      <c r="Q2446" s="20" t="str">
        <f>IFERROR(VLOOKUP(F2446,Sheet2!$A:$F,5,0),"")</f>
        <v/>
      </c>
      <c r="R2446" s="20" t="str">
        <f>IFERROR(VLOOKUP(F2446,Sheet2!$A:$F,6,0),"")</f>
        <v/>
      </c>
      <c r="S2446" s="48" t="str">
        <f t="shared" si="565"/>
        <v xml:space="preserve"> </v>
      </c>
      <c r="T2446" s="48" t="str">
        <f t="shared" si="566"/>
        <v xml:space="preserve"> </v>
      </c>
      <c r="U2446" s="48" t="str">
        <f t="shared" si="567"/>
        <v xml:space="preserve"> </v>
      </c>
      <c r="V2446" s="48">
        <f t="shared" si="568"/>
        <v>0</v>
      </c>
      <c r="W2446" s="48">
        <f t="shared" si="569"/>
        <v>0</v>
      </c>
      <c r="X2446" s="48">
        <f t="shared" si="570"/>
        <v>0</v>
      </c>
      <c r="Y2446" s="48">
        <f t="shared" si="571"/>
        <v>0</v>
      </c>
      <c r="Z2446" s="48">
        <f t="shared" si="572"/>
        <v>0</v>
      </c>
      <c r="AA2446" s="48">
        <f t="shared" si="573"/>
        <v>0</v>
      </c>
      <c r="AB2446" s="42">
        <f t="shared" si="574"/>
        <v>0</v>
      </c>
    </row>
    <row r="2447" spans="1:28" x14ac:dyDescent="0.25">
      <c r="A2447" s="41"/>
      <c r="B2447" s="44"/>
      <c r="C2447" s="16"/>
      <c r="D2447" s="16"/>
      <c r="E2447" s="16"/>
      <c r="F2447" s="16"/>
      <c r="G2447" s="20" t="str">
        <f>IFERROR(VLOOKUP(F2447,Sheet2!A:F,2,0),"")</f>
        <v/>
      </c>
      <c r="H2447" s="44" t="str">
        <f>IFERROR(VLOOKUP(F2447,Sheet2!A:G,7,0),"")</f>
        <v/>
      </c>
      <c r="I2447" s="56">
        <f t="shared" si="563"/>
        <v>0</v>
      </c>
      <c r="J2447" s="17"/>
      <c r="K2447" s="21">
        <v>0</v>
      </c>
      <c r="L2447" s="21">
        <v>0</v>
      </c>
      <c r="M2447" s="21">
        <v>0</v>
      </c>
      <c r="N2447" s="19">
        <f t="shared" si="564"/>
        <v>0</v>
      </c>
      <c r="O2447" s="20" t="str">
        <f>IFERROR(VLOOKUP(F2447,Sheet2!A:H,8,0),"")</f>
        <v/>
      </c>
      <c r="P2447" s="20" t="str">
        <f>IFERROR(VLOOKUP(F2447,Sheet2!$A:$F,4,0),"")</f>
        <v/>
      </c>
      <c r="Q2447" s="20" t="str">
        <f>IFERROR(VLOOKUP(F2447,Sheet2!$A:$F,5,0),"")</f>
        <v/>
      </c>
      <c r="R2447" s="20" t="str">
        <f>IFERROR(VLOOKUP(F2447,Sheet2!$A:$F,6,0),"")</f>
        <v/>
      </c>
      <c r="S2447" s="48" t="str">
        <f t="shared" si="565"/>
        <v xml:space="preserve"> </v>
      </c>
      <c r="T2447" s="48" t="str">
        <f t="shared" si="566"/>
        <v xml:space="preserve"> </v>
      </c>
      <c r="U2447" s="48" t="str">
        <f t="shared" si="567"/>
        <v xml:space="preserve"> </v>
      </c>
      <c r="V2447" s="48">
        <f t="shared" si="568"/>
        <v>0</v>
      </c>
      <c r="W2447" s="48">
        <f t="shared" si="569"/>
        <v>0</v>
      </c>
      <c r="X2447" s="48">
        <f t="shared" si="570"/>
        <v>0</v>
      </c>
      <c r="Y2447" s="48">
        <f t="shared" si="571"/>
        <v>0</v>
      </c>
      <c r="Z2447" s="48">
        <f t="shared" si="572"/>
        <v>0</v>
      </c>
      <c r="AA2447" s="48">
        <f t="shared" si="573"/>
        <v>0</v>
      </c>
      <c r="AB2447" s="42">
        <f t="shared" si="574"/>
        <v>0</v>
      </c>
    </row>
    <row r="2448" spans="1:28" x14ac:dyDescent="0.25">
      <c r="A2448" s="41"/>
      <c r="B2448" s="44"/>
      <c r="C2448" s="16"/>
      <c r="D2448" s="16"/>
      <c r="E2448" s="16"/>
      <c r="F2448" s="16"/>
      <c r="G2448" s="20" t="str">
        <f>IFERROR(VLOOKUP(F2448,Sheet2!A:F,2,0),"")</f>
        <v/>
      </c>
      <c r="H2448" s="44" t="str">
        <f>IFERROR(VLOOKUP(F2448,Sheet2!A:G,7,0),"")</f>
        <v/>
      </c>
      <c r="I2448" s="56">
        <f t="shared" si="563"/>
        <v>0</v>
      </c>
      <c r="J2448" s="17"/>
      <c r="K2448" s="21">
        <v>0</v>
      </c>
      <c r="L2448" s="21">
        <v>0</v>
      </c>
      <c r="M2448" s="21">
        <v>0</v>
      </c>
      <c r="N2448" s="19">
        <f t="shared" si="564"/>
        <v>0</v>
      </c>
      <c r="O2448" s="20" t="str">
        <f>IFERROR(VLOOKUP(F2448,Sheet2!A:H,8,0),"")</f>
        <v/>
      </c>
      <c r="P2448" s="20" t="str">
        <f>IFERROR(VLOOKUP(F2448,Sheet2!$A:$F,4,0),"")</f>
        <v/>
      </c>
      <c r="Q2448" s="20" t="str">
        <f>IFERROR(VLOOKUP(F2448,Sheet2!$A:$F,5,0),"")</f>
        <v/>
      </c>
      <c r="R2448" s="20" t="str">
        <f>IFERROR(VLOOKUP(F2448,Sheet2!$A:$F,6,0),"")</f>
        <v/>
      </c>
      <c r="S2448" s="48" t="str">
        <f t="shared" si="565"/>
        <v xml:space="preserve"> </v>
      </c>
      <c r="T2448" s="48" t="str">
        <f t="shared" si="566"/>
        <v xml:space="preserve"> </v>
      </c>
      <c r="U2448" s="48" t="str">
        <f t="shared" si="567"/>
        <v xml:space="preserve"> </v>
      </c>
      <c r="V2448" s="48">
        <f t="shared" si="568"/>
        <v>0</v>
      </c>
      <c r="W2448" s="48">
        <f t="shared" si="569"/>
        <v>0</v>
      </c>
      <c r="X2448" s="48">
        <f t="shared" si="570"/>
        <v>0</v>
      </c>
      <c r="Y2448" s="48">
        <f t="shared" si="571"/>
        <v>0</v>
      </c>
      <c r="Z2448" s="48">
        <f t="shared" si="572"/>
        <v>0</v>
      </c>
      <c r="AA2448" s="48">
        <f t="shared" si="573"/>
        <v>0</v>
      </c>
      <c r="AB2448" s="42">
        <f t="shared" si="574"/>
        <v>0</v>
      </c>
    </row>
    <row r="2449" spans="1:28" x14ac:dyDescent="0.25">
      <c r="A2449" s="41"/>
      <c r="B2449" s="44"/>
      <c r="C2449" s="16"/>
      <c r="D2449" s="16"/>
      <c r="E2449" s="16"/>
      <c r="F2449" s="16"/>
      <c r="G2449" s="20" t="str">
        <f>IFERROR(VLOOKUP(F2449,Sheet2!A:F,2,0),"")</f>
        <v/>
      </c>
      <c r="H2449" s="44" t="str">
        <f>IFERROR(VLOOKUP(F2449,Sheet2!A:G,7,0),"")</f>
        <v/>
      </c>
      <c r="I2449" s="56">
        <f t="shared" si="563"/>
        <v>0</v>
      </c>
      <c r="J2449" s="17"/>
      <c r="K2449" s="21">
        <v>0</v>
      </c>
      <c r="L2449" s="21">
        <v>0</v>
      </c>
      <c r="M2449" s="21">
        <v>0</v>
      </c>
      <c r="N2449" s="19">
        <f t="shared" si="564"/>
        <v>0</v>
      </c>
      <c r="O2449" s="20" t="str">
        <f>IFERROR(VLOOKUP(F2449,Sheet2!A:H,8,0),"")</f>
        <v/>
      </c>
      <c r="P2449" s="20" t="str">
        <f>IFERROR(VLOOKUP(F2449,Sheet2!$A:$F,4,0),"")</f>
        <v/>
      </c>
      <c r="Q2449" s="20" t="str">
        <f>IFERROR(VLOOKUP(F2449,Sheet2!$A:$F,5,0),"")</f>
        <v/>
      </c>
      <c r="R2449" s="20" t="str">
        <f>IFERROR(VLOOKUP(F2449,Sheet2!$A:$F,6,0),"")</f>
        <v/>
      </c>
      <c r="S2449" s="48" t="str">
        <f t="shared" si="565"/>
        <v xml:space="preserve"> </v>
      </c>
      <c r="T2449" s="48" t="str">
        <f t="shared" si="566"/>
        <v xml:space="preserve"> </v>
      </c>
      <c r="U2449" s="48" t="str">
        <f t="shared" si="567"/>
        <v xml:space="preserve"> </v>
      </c>
      <c r="V2449" s="48">
        <f t="shared" si="568"/>
        <v>0</v>
      </c>
      <c r="W2449" s="48">
        <f t="shared" si="569"/>
        <v>0</v>
      </c>
      <c r="X2449" s="48">
        <f t="shared" si="570"/>
        <v>0</v>
      </c>
      <c r="Y2449" s="48">
        <f t="shared" si="571"/>
        <v>0</v>
      </c>
      <c r="Z2449" s="48">
        <f t="shared" si="572"/>
        <v>0</v>
      </c>
      <c r="AA2449" s="48">
        <f t="shared" si="573"/>
        <v>0</v>
      </c>
      <c r="AB2449" s="42">
        <f t="shared" si="574"/>
        <v>0</v>
      </c>
    </row>
    <row r="2450" spans="1:28" x14ac:dyDescent="0.25">
      <c r="A2450" s="41"/>
      <c r="B2450" s="44"/>
      <c r="C2450" s="16"/>
      <c r="D2450" s="16"/>
      <c r="E2450" s="16"/>
      <c r="F2450" s="16"/>
      <c r="G2450" s="20" t="str">
        <f>IFERROR(VLOOKUP(F2450,Sheet2!A:F,2,0),"")</f>
        <v/>
      </c>
      <c r="H2450" s="44" t="str">
        <f>IFERROR(VLOOKUP(F2450,Sheet2!A:G,7,0),"")</f>
        <v/>
      </c>
      <c r="I2450" s="56">
        <f t="shared" si="563"/>
        <v>0</v>
      </c>
      <c r="J2450" s="17"/>
      <c r="K2450" s="21">
        <v>0</v>
      </c>
      <c r="L2450" s="21">
        <v>0</v>
      </c>
      <c r="M2450" s="21">
        <v>0</v>
      </c>
      <c r="N2450" s="19">
        <f t="shared" si="564"/>
        <v>0</v>
      </c>
      <c r="O2450" s="20" t="str">
        <f>IFERROR(VLOOKUP(F2450,Sheet2!A:H,8,0),"")</f>
        <v/>
      </c>
      <c r="P2450" s="20" t="str">
        <f>IFERROR(VLOOKUP(F2450,Sheet2!$A:$F,4,0),"")</f>
        <v/>
      </c>
      <c r="Q2450" s="20" t="str">
        <f>IFERROR(VLOOKUP(F2450,Sheet2!$A:$F,5,0),"")</f>
        <v/>
      </c>
      <c r="R2450" s="20" t="str">
        <f>IFERROR(VLOOKUP(F2450,Sheet2!$A:$F,6,0),"")</f>
        <v/>
      </c>
      <c r="S2450" s="48" t="str">
        <f t="shared" si="565"/>
        <v xml:space="preserve"> </v>
      </c>
      <c r="T2450" s="48" t="str">
        <f t="shared" si="566"/>
        <v xml:space="preserve"> </v>
      </c>
      <c r="U2450" s="48" t="str">
        <f t="shared" si="567"/>
        <v xml:space="preserve"> </v>
      </c>
      <c r="V2450" s="48">
        <f t="shared" si="568"/>
        <v>0</v>
      </c>
      <c r="W2450" s="48">
        <f t="shared" si="569"/>
        <v>0</v>
      </c>
      <c r="X2450" s="48">
        <f t="shared" si="570"/>
        <v>0</v>
      </c>
      <c r="Y2450" s="48">
        <f t="shared" si="571"/>
        <v>0</v>
      </c>
      <c r="Z2450" s="48">
        <f t="shared" si="572"/>
        <v>0</v>
      </c>
      <c r="AA2450" s="48">
        <f t="shared" si="573"/>
        <v>0</v>
      </c>
      <c r="AB2450" s="42">
        <f t="shared" si="574"/>
        <v>0</v>
      </c>
    </row>
    <row r="2451" spans="1:28" x14ac:dyDescent="0.25">
      <c r="A2451" s="41"/>
      <c r="B2451" s="44"/>
      <c r="C2451" s="16"/>
      <c r="D2451" s="16"/>
      <c r="E2451" s="16"/>
      <c r="F2451" s="16"/>
      <c r="G2451" s="20" t="str">
        <f>IFERROR(VLOOKUP(F2451,Sheet2!A:F,2,0),"")</f>
        <v/>
      </c>
      <c r="H2451" s="44" t="str">
        <f>IFERROR(VLOOKUP(F2451,Sheet2!A:G,7,0),"")</f>
        <v/>
      </c>
      <c r="I2451" s="56">
        <f t="shared" si="563"/>
        <v>0</v>
      </c>
      <c r="J2451" s="17"/>
      <c r="K2451" s="21">
        <v>0</v>
      </c>
      <c r="L2451" s="21">
        <v>0</v>
      </c>
      <c r="M2451" s="21">
        <v>0</v>
      </c>
      <c r="N2451" s="19">
        <f t="shared" si="564"/>
        <v>0</v>
      </c>
      <c r="O2451" s="20" t="str">
        <f>IFERROR(VLOOKUP(F2451,Sheet2!A:H,8,0),"")</f>
        <v/>
      </c>
      <c r="P2451" s="20" t="str">
        <f>IFERROR(VLOOKUP(F2451,Sheet2!$A:$F,4,0),"")</f>
        <v/>
      </c>
      <c r="Q2451" s="20" t="str">
        <f>IFERROR(VLOOKUP(F2451,Sheet2!$A:$F,5,0),"")</f>
        <v/>
      </c>
      <c r="R2451" s="20" t="str">
        <f>IFERROR(VLOOKUP(F2451,Sheet2!$A:$F,6,0),"")</f>
        <v/>
      </c>
      <c r="S2451" s="48" t="str">
        <f t="shared" si="565"/>
        <v xml:space="preserve"> </v>
      </c>
      <c r="T2451" s="48" t="str">
        <f t="shared" si="566"/>
        <v xml:space="preserve"> </v>
      </c>
      <c r="U2451" s="48" t="str">
        <f t="shared" si="567"/>
        <v xml:space="preserve"> </v>
      </c>
      <c r="V2451" s="48">
        <f t="shared" si="568"/>
        <v>0</v>
      </c>
      <c r="W2451" s="48">
        <f t="shared" si="569"/>
        <v>0</v>
      </c>
      <c r="X2451" s="48">
        <f t="shared" si="570"/>
        <v>0</v>
      </c>
      <c r="Y2451" s="48">
        <f t="shared" si="571"/>
        <v>0</v>
      </c>
      <c r="Z2451" s="48">
        <f t="shared" si="572"/>
        <v>0</v>
      </c>
      <c r="AA2451" s="48">
        <f t="shared" si="573"/>
        <v>0</v>
      </c>
      <c r="AB2451" s="42">
        <f t="shared" si="574"/>
        <v>0</v>
      </c>
    </row>
    <row r="2452" spans="1:28" x14ac:dyDescent="0.25">
      <c r="A2452" s="41"/>
      <c r="B2452" s="44"/>
      <c r="C2452" s="16"/>
      <c r="D2452" s="16"/>
      <c r="E2452" s="16"/>
      <c r="F2452" s="16"/>
      <c r="G2452" s="20" t="str">
        <f>IFERROR(VLOOKUP(F2452,Sheet2!A:F,2,0),"")</f>
        <v/>
      </c>
      <c r="H2452" s="44" t="str">
        <f>IFERROR(VLOOKUP(F2452,Sheet2!A:G,7,0),"")</f>
        <v/>
      </c>
      <c r="I2452" s="56">
        <f t="shared" si="563"/>
        <v>0</v>
      </c>
      <c r="J2452" s="17"/>
      <c r="K2452" s="21">
        <v>0</v>
      </c>
      <c r="L2452" s="21">
        <v>0</v>
      </c>
      <c r="M2452" s="21">
        <v>0</v>
      </c>
      <c r="N2452" s="19">
        <f t="shared" si="564"/>
        <v>0</v>
      </c>
      <c r="O2452" s="20" t="str">
        <f>IFERROR(VLOOKUP(F2452,Sheet2!A:H,8,0),"")</f>
        <v/>
      </c>
      <c r="P2452" s="20" t="str">
        <f>IFERROR(VLOOKUP(F2452,Sheet2!$A:$F,4,0),"")</f>
        <v/>
      </c>
      <c r="Q2452" s="20" t="str">
        <f>IFERROR(VLOOKUP(F2452,Sheet2!$A:$F,5,0),"")</f>
        <v/>
      </c>
      <c r="R2452" s="20" t="str">
        <f>IFERROR(VLOOKUP(F2452,Sheet2!$A:$F,6,0),"")</f>
        <v/>
      </c>
      <c r="S2452" s="48" t="str">
        <f t="shared" si="565"/>
        <v xml:space="preserve"> </v>
      </c>
      <c r="T2452" s="48" t="str">
        <f t="shared" si="566"/>
        <v xml:space="preserve"> </v>
      </c>
      <c r="U2452" s="48" t="str">
        <f t="shared" si="567"/>
        <v xml:space="preserve"> </v>
      </c>
      <c r="V2452" s="48">
        <f t="shared" si="568"/>
        <v>0</v>
      </c>
      <c r="W2452" s="48">
        <f t="shared" si="569"/>
        <v>0</v>
      </c>
      <c r="X2452" s="48">
        <f t="shared" si="570"/>
        <v>0</v>
      </c>
      <c r="Y2452" s="48">
        <f t="shared" si="571"/>
        <v>0</v>
      </c>
      <c r="Z2452" s="48">
        <f t="shared" si="572"/>
        <v>0</v>
      </c>
      <c r="AA2452" s="48">
        <f t="shared" si="573"/>
        <v>0</v>
      </c>
      <c r="AB2452" s="42">
        <f t="shared" si="574"/>
        <v>0</v>
      </c>
    </row>
    <row r="2453" spans="1:28" x14ac:dyDescent="0.25">
      <c r="A2453" s="41"/>
      <c r="B2453" s="44"/>
      <c r="C2453" s="16"/>
      <c r="D2453" s="16"/>
      <c r="E2453" s="16"/>
      <c r="F2453" s="16"/>
      <c r="G2453" s="20" t="str">
        <f>IFERROR(VLOOKUP(F2453,Sheet2!A:F,2,0),"")</f>
        <v/>
      </c>
      <c r="H2453" s="44" t="str">
        <f>IFERROR(VLOOKUP(F2453,Sheet2!A:G,7,0),"")</f>
        <v/>
      </c>
      <c r="I2453" s="56">
        <f t="shared" si="563"/>
        <v>0</v>
      </c>
      <c r="J2453" s="17"/>
      <c r="K2453" s="21">
        <v>0</v>
      </c>
      <c r="L2453" s="21">
        <v>0</v>
      </c>
      <c r="M2453" s="21">
        <v>0</v>
      </c>
      <c r="N2453" s="19">
        <f t="shared" si="564"/>
        <v>0</v>
      </c>
      <c r="O2453" s="20" t="str">
        <f>IFERROR(VLOOKUP(F2453,Sheet2!A:H,8,0),"")</f>
        <v/>
      </c>
      <c r="P2453" s="20" t="str">
        <f>IFERROR(VLOOKUP(F2453,Sheet2!$A:$F,4,0),"")</f>
        <v/>
      </c>
      <c r="Q2453" s="20" t="str">
        <f>IFERROR(VLOOKUP(F2453,Sheet2!$A:$F,5,0),"")</f>
        <v/>
      </c>
      <c r="R2453" s="20" t="str">
        <f>IFERROR(VLOOKUP(F2453,Sheet2!$A:$F,6,0),"")</f>
        <v/>
      </c>
      <c r="S2453" s="48" t="str">
        <f t="shared" si="565"/>
        <v xml:space="preserve"> </v>
      </c>
      <c r="T2453" s="48" t="str">
        <f t="shared" si="566"/>
        <v xml:space="preserve"> </v>
      </c>
      <c r="U2453" s="48" t="str">
        <f t="shared" si="567"/>
        <v xml:space="preserve"> </v>
      </c>
      <c r="V2453" s="48">
        <f t="shared" si="568"/>
        <v>0</v>
      </c>
      <c r="W2453" s="48">
        <f t="shared" si="569"/>
        <v>0</v>
      </c>
      <c r="X2453" s="48">
        <f t="shared" si="570"/>
        <v>0</v>
      </c>
      <c r="Y2453" s="48">
        <f t="shared" si="571"/>
        <v>0</v>
      </c>
      <c r="Z2453" s="48">
        <f t="shared" si="572"/>
        <v>0</v>
      </c>
      <c r="AA2453" s="48">
        <f t="shared" si="573"/>
        <v>0</v>
      </c>
      <c r="AB2453" s="42">
        <f t="shared" si="574"/>
        <v>0</v>
      </c>
    </row>
    <row r="2454" spans="1:28" x14ac:dyDescent="0.25">
      <c r="A2454" s="41"/>
      <c r="B2454" s="44"/>
      <c r="C2454" s="16"/>
      <c r="D2454" s="16"/>
      <c r="E2454" s="16"/>
      <c r="F2454" s="16"/>
      <c r="G2454" s="20" t="str">
        <f>IFERROR(VLOOKUP(F2454,Sheet2!A:F,2,0),"")</f>
        <v/>
      </c>
      <c r="H2454" s="44" t="str">
        <f>IFERROR(VLOOKUP(F2454,Sheet2!A:G,7,0),"")</f>
        <v/>
      </c>
      <c r="I2454" s="56">
        <f t="shared" si="563"/>
        <v>0</v>
      </c>
      <c r="J2454" s="17"/>
      <c r="K2454" s="21">
        <v>0</v>
      </c>
      <c r="L2454" s="21">
        <v>0</v>
      </c>
      <c r="M2454" s="21">
        <v>0</v>
      </c>
      <c r="N2454" s="19">
        <f t="shared" si="564"/>
        <v>0</v>
      </c>
      <c r="O2454" s="20" t="str">
        <f>IFERROR(VLOOKUP(F2454,Sheet2!A:H,8,0),"")</f>
        <v/>
      </c>
      <c r="P2454" s="20" t="str">
        <f>IFERROR(VLOOKUP(F2454,Sheet2!$A:$F,4,0),"")</f>
        <v/>
      </c>
      <c r="Q2454" s="20" t="str">
        <f>IFERROR(VLOOKUP(F2454,Sheet2!$A:$F,5,0),"")</f>
        <v/>
      </c>
      <c r="R2454" s="20" t="str">
        <f>IFERROR(VLOOKUP(F2454,Sheet2!$A:$F,6,0),"")</f>
        <v/>
      </c>
      <c r="S2454" s="48" t="str">
        <f t="shared" si="565"/>
        <v xml:space="preserve"> </v>
      </c>
      <c r="T2454" s="48" t="str">
        <f t="shared" si="566"/>
        <v xml:space="preserve"> </v>
      </c>
      <c r="U2454" s="48" t="str">
        <f t="shared" si="567"/>
        <v xml:space="preserve"> </v>
      </c>
      <c r="V2454" s="48">
        <f t="shared" si="568"/>
        <v>0</v>
      </c>
      <c r="W2454" s="48">
        <f t="shared" si="569"/>
        <v>0</v>
      </c>
      <c r="X2454" s="48">
        <f t="shared" si="570"/>
        <v>0</v>
      </c>
      <c r="Y2454" s="48">
        <f t="shared" si="571"/>
        <v>0</v>
      </c>
      <c r="Z2454" s="48">
        <f t="shared" si="572"/>
        <v>0</v>
      </c>
      <c r="AA2454" s="48">
        <f t="shared" si="573"/>
        <v>0</v>
      </c>
      <c r="AB2454" s="42">
        <f t="shared" si="574"/>
        <v>0</v>
      </c>
    </row>
    <row r="2455" spans="1:28" x14ac:dyDescent="0.25">
      <c r="A2455" s="41"/>
      <c r="B2455" s="44"/>
      <c r="C2455" s="16"/>
      <c r="D2455" s="16"/>
      <c r="E2455" s="16"/>
      <c r="F2455" s="16"/>
      <c r="G2455" s="20" t="str">
        <f>IFERROR(VLOOKUP(F2455,Sheet2!A:F,2,0),"")</f>
        <v/>
      </c>
      <c r="H2455" s="44" t="str">
        <f>IFERROR(VLOOKUP(F2455,Sheet2!A:G,7,0),"")</f>
        <v/>
      </c>
      <c r="I2455" s="56">
        <f t="shared" si="563"/>
        <v>0</v>
      </c>
      <c r="J2455" s="17"/>
      <c r="K2455" s="21">
        <v>0</v>
      </c>
      <c r="L2455" s="21">
        <v>0</v>
      </c>
      <c r="M2455" s="21">
        <v>0</v>
      </c>
      <c r="N2455" s="19">
        <f t="shared" si="564"/>
        <v>0</v>
      </c>
      <c r="O2455" s="20" t="str">
        <f>IFERROR(VLOOKUP(F2455,Sheet2!A:H,8,0),"")</f>
        <v/>
      </c>
      <c r="P2455" s="20" t="str">
        <f>IFERROR(VLOOKUP(F2455,Sheet2!$A:$F,4,0),"")</f>
        <v/>
      </c>
      <c r="Q2455" s="20" t="str">
        <f>IFERROR(VLOOKUP(F2455,Sheet2!$A:$F,5,0),"")</f>
        <v/>
      </c>
      <c r="R2455" s="20" t="str">
        <f>IFERROR(VLOOKUP(F2455,Sheet2!$A:$F,6,0),"")</f>
        <v/>
      </c>
      <c r="S2455" s="48" t="str">
        <f t="shared" si="565"/>
        <v xml:space="preserve"> </v>
      </c>
      <c r="T2455" s="48" t="str">
        <f t="shared" si="566"/>
        <v xml:space="preserve"> </v>
      </c>
      <c r="U2455" s="48" t="str">
        <f t="shared" si="567"/>
        <v xml:space="preserve"> </v>
      </c>
      <c r="V2455" s="48">
        <f t="shared" si="568"/>
        <v>0</v>
      </c>
      <c r="W2455" s="48">
        <f t="shared" si="569"/>
        <v>0</v>
      </c>
      <c r="X2455" s="48">
        <f t="shared" si="570"/>
        <v>0</v>
      </c>
      <c r="Y2455" s="48">
        <f t="shared" si="571"/>
        <v>0</v>
      </c>
      <c r="Z2455" s="48">
        <f t="shared" si="572"/>
        <v>0</v>
      </c>
      <c r="AA2455" s="48">
        <f t="shared" si="573"/>
        <v>0</v>
      </c>
      <c r="AB2455" s="42">
        <f t="shared" si="574"/>
        <v>0</v>
      </c>
    </row>
    <row r="2456" spans="1:28" x14ac:dyDescent="0.25">
      <c r="A2456" s="41"/>
      <c r="B2456" s="44"/>
      <c r="C2456" s="16"/>
      <c r="D2456" s="16"/>
      <c r="E2456" s="16"/>
      <c r="F2456" s="16"/>
      <c r="G2456" s="20" t="str">
        <f>IFERROR(VLOOKUP(F2456,Sheet2!A:F,2,0),"")</f>
        <v/>
      </c>
      <c r="H2456" s="44" t="str">
        <f>IFERROR(VLOOKUP(F2456,Sheet2!A:G,7,0),"")</f>
        <v/>
      </c>
      <c r="I2456" s="56">
        <f t="shared" si="563"/>
        <v>0</v>
      </c>
      <c r="J2456" s="17"/>
      <c r="K2456" s="21">
        <v>0</v>
      </c>
      <c r="L2456" s="21">
        <v>0</v>
      </c>
      <c r="M2456" s="21">
        <v>0</v>
      </c>
      <c r="N2456" s="19">
        <f t="shared" si="564"/>
        <v>0</v>
      </c>
      <c r="O2456" s="20" t="str">
        <f>IFERROR(VLOOKUP(F2456,Sheet2!A:H,8,0),"")</f>
        <v/>
      </c>
      <c r="P2456" s="20" t="str">
        <f>IFERROR(VLOOKUP(F2456,Sheet2!$A:$F,4,0),"")</f>
        <v/>
      </c>
      <c r="Q2456" s="20" t="str">
        <f>IFERROR(VLOOKUP(F2456,Sheet2!$A:$F,5,0),"")</f>
        <v/>
      </c>
      <c r="R2456" s="20" t="str">
        <f>IFERROR(VLOOKUP(F2456,Sheet2!$A:$F,6,0),"")</f>
        <v/>
      </c>
      <c r="S2456" s="48" t="str">
        <f t="shared" si="565"/>
        <v xml:space="preserve"> </v>
      </c>
      <c r="T2456" s="48" t="str">
        <f t="shared" si="566"/>
        <v xml:space="preserve"> </v>
      </c>
      <c r="U2456" s="48" t="str">
        <f t="shared" si="567"/>
        <v xml:space="preserve"> </v>
      </c>
      <c r="V2456" s="48">
        <f t="shared" si="568"/>
        <v>0</v>
      </c>
      <c r="W2456" s="48">
        <f t="shared" si="569"/>
        <v>0</v>
      </c>
      <c r="X2456" s="48">
        <f t="shared" si="570"/>
        <v>0</v>
      </c>
      <c r="Y2456" s="48">
        <f t="shared" si="571"/>
        <v>0</v>
      </c>
      <c r="Z2456" s="48">
        <f t="shared" si="572"/>
        <v>0</v>
      </c>
      <c r="AA2456" s="48">
        <f t="shared" si="573"/>
        <v>0</v>
      </c>
      <c r="AB2456" s="42">
        <f t="shared" si="574"/>
        <v>0</v>
      </c>
    </row>
    <row r="2457" spans="1:28" x14ac:dyDescent="0.25">
      <c r="A2457" s="41"/>
      <c r="B2457" s="44"/>
      <c r="C2457" s="16"/>
      <c r="D2457" s="16"/>
      <c r="E2457" s="16"/>
      <c r="F2457" s="16"/>
      <c r="G2457" s="20" t="str">
        <f>IFERROR(VLOOKUP(F2457,Sheet2!A:F,2,0),"")</f>
        <v/>
      </c>
      <c r="H2457" s="44" t="str">
        <f>IFERROR(VLOOKUP(F2457,Sheet2!A:G,7,0),"")</f>
        <v/>
      </c>
      <c r="I2457" s="56">
        <f t="shared" si="563"/>
        <v>0</v>
      </c>
      <c r="J2457" s="17"/>
      <c r="K2457" s="21">
        <v>0</v>
      </c>
      <c r="L2457" s="21">
        <v>0</v>
      </c>
      <c r="M2457" s="21">
        <v>0</v>
      </c>
      <c r="N2457" s="19">
        <f t="shared" si="564"/>
        <v>0</v>
      </c>
      <c r="O2457" s="20" t="str">
        <f>IFERROR(VLOOKUP(F2457,Sheet2!A:H,8,0),"")</f>
        <v/>
      </c>
      <c r="P2457" s="20" t="str">
        <f>IFERROR(VLOOKUP(F2457,Sheet2!$A:$F,4,0),"")</f>
        <v/>
      </c>
      <c r="Q2457" s="20" t="str">
        <f>IFERROR(VLOOKUP(F2457,Sheet2!$A:$F,5,0),"")</f>
        <v/>
      </c>
      <c r="R2457" s="20" t="str">
        <f>IFERROR(VLOOKUP(F2457,Sheet2!$A:$F,6,0),"")</f>
        <v/>
      </c>
      <c r="S2457" s="48" t="str">
        <f t="shared" si="565"/>
        <v xml:space="preserve"> </v>
      </c>
      <c r="T2457" s="48" t="str">
        <f t="shared" si="566"/>
        <v xml:space="preserve"> </v>
      </c>
      <c r="U2457" s="48" t="str">
        <f t="shared" si="567"/>
        <v xml:space="preserve"> </v>
      </c>
      <c r="V2457" s="48">
        <f t="shared" si="568"/>
        <v>0</v>
      </c>
      <c r="W2457" s="48">
        <f t="shared" si="569"/>
        <v>0</v>
      </c>
      <c r="X2457" s="48">
        <f t="shared" si="570"/>
        <v>0</v>
      </c>
      <c r="Y2457" s="48">
        <f t="shared" si="571"/>
        <v>0</v>
      </c>
      <c r="Z2457" s="48">
        <f t="shared" si="572"/>
        <v>0</v>
      </c>
      <c r="AA2457" s="48">
        <f t="shared" si="573"/>
        <v>0</v>
      </c>
      <c r="AB2457" s="42">
        <f t="shared" si="574"/>
        <v>0</v>
      </c>
    </row>
    <row r="2458" spans="1:28" x14ac:dyDescent="0.25">
      <c r="A2458" s="41"/>
      <c r="B2458" s="44"/>
      <c r="C2458" s="16"/>
      <c r="D2458" s="16"/>
      <c r="E2458" s="16"/>
      <c r="F2458" s="16"/>
      <c r="G2458" s="20" t="str">
        <f>IFERROR(VLOOKUP(F2458,Sheet2!A:F,2,0),"")</f>
        <v/>
      </c>
      <c r="H2458" s="44" t="str">
        <f>IFERROR(VLOOKUP(F2458,Sheet2!A:G,7,0),"")</f>
        <v/>
      </c>
      <c r="I2458" s="56">
        <f t="shared" si="563"/>
        <v>0</v>
      </c>
      <c r="J2458" s="17"/>
      <c r="K2458" s="21">
        <v>0</v>
      </c>
      <c r="L2458" s="21">
        <v>0</v>
      </c>
      <c r="M2458" s="21">
        <v>0</v>
      </c>
      <c r="N2458" s="19">
        <f t="shared" si="564"/>
        <v>0</v>
      </c>
      <c r="O2458" s="20" t="str">
        <f>IFERROR(VLOOKUP(F2458,Sheet2!A:H,8,0),"")</f>
        <v/>
      </c>
      <c r="P2458" s="20" t="str">
        <f>IFERROR(VLOOKUP(F2458,Sheet2!$A:$F,4,0),"")</f>
        <v/>
      </c>
      <c r="Q2458" s="20" t="str">
        <f>IFERROR(VLOOKUP(F2458,Sheet2!$A:$F,5,0),"")</f>
        <v/>
      </c>
      <c r="R2458" s="20" t="str">
        <f>IFERROR(VLOOKUP(F2458,Sheet2!$A:$F,6,0),"")</f>
        <v/>
      </c>
      <c r="S2458" s="48" t="str">
        <f t="shared" si="565"/>
        <v xml:space="preserve"> </v>
      </c>
      <c r="T2458" s="48" t="str">
        <f t="shared" si="566"/>
        <v xml:space="preserve"> </v>
      </c>
      <c r="U2458" s="48" t="str">
        <f t="shared" si="567"/>
        <v xml:space="preserve"> </v>
      </c>
      <c r="V2458" s="48">
        <f t="shared" si="568"/>
        <v>0</v>
      </c>
      <c r="W2458" s="48">
        <f t="shared" si="569"/>
        <v>0</v>
      </c>
      <c r="X2458" s="48">
        <f t="shared" si="570"/>
        <v>0</v>
      </c>
      <c r="Y2458" s="48">
        <f t="shared" si="571"/>
        <v>0</v>
      </c>
      <c r="Z2458" s="48">
        <f t="shared" si="572"/>
        <v>0</v>
      </c>
      <c r="AA2458" s="48">
        <f t="shared" si="573"/>
        <v>0</v>
      </c>
      <c r="AB2458" s="42">
        <f t="shared" si="574"/>
        <v>0</v>
      </c>
    </row>
    <row r="2459" spans="1:28" x14ac:dyDescent="0.25">
      <c r="A2459" s="41"/>
      <c r="B2459" s="44"/>
      <c r="C2459" s="16"/>
      <c r="D2459" s="16"/>
      <c r="E2459" s="16"/>
      <c r="F2459" s="16"/>
      <c r="G2459" s="20" t="str">
        <f>IFERROR(VLOOKUP(F2459,Sheet2!A:F,2,0),"")</f>
        <v/>
      </c>
      <c r="H2459" s="44" t="str">
        <f>IFERROR(VLOOKUP(F2459,Sheet2!A:G,7,0),"")</f>
        <v/>
      </c>
      <c r="I2459" s="56">
        <f t="shared" si="563"/>
        <v>0</v>
      </c>
      <c r="J2459" s="17"/>
      <c r="K2459" s="21">
        <v>0</v>
      </c>
      <c r="L2459" s="21">
        <v>0</v>
      </c>
      <c r="M2459" s="21">
        <v>0</v>
      </c>
      <c r="N2459" s="19">
        <f t="shared" si="564"/>
        <v>0</v>
      </c>
      <c r="O2459" s="20" t="str">
        <f>IFERROR(VLOOKUP(F2459,Sheet2!A:H,8,0),"")</f>
        <v/>
      </c>
      <c r="P2459" s="20" t="str">
        <f>IFERROR(VLOOKUP(F2459,Sheet2!$A:$F,4,0),"")</f>
        <v/>
      </c>
      <c r="Q2459" s="20" t="str">
        <f>IFERROR(VLOOKUP(F2459,Sheet2!$A:$F,5,0),"")</f>
        <v/>
      </c>
      <c r="R2459" s="20" t="str">
        <f>IFERROR(VLOOKUP(F2459,Sheet2!$A:$F,6,0),"")</f>
        <v/>
      </c>
      <c r="S2459" s="48" t="str">
        <f t="shared" si="565"/>
        <v xml:space="preserve"> </v>
      </c>
      <c r="T2459" s="48" t="str">
        <f t="shared" si="566"/>
        <v xml:space="preserve"> </v>
      </c>
      <c r="U2459" s="48" t="str">
        <f t="shared" si="567"/>
        <v xml:space="preserve"> </v>
      </c>
      <c r="V2459" s="48">
        <f t="shared" si="568"/>
        <v>0</v>
      </c>
      <c r="W2459" s="48">
        <f t="shared" si="569"/>
        <v>0</v>
      </c>
      <c r="X2459" s="48">
        <f t="shared" si="570"/>
        <v>0</v>
      </c>
      <c r="Y2459" s="48">
        <f t="shared" si="571"/>
        <v>0</v>
      </c>
      <c r="Z2459" s="48">
        <f t="shared" si="572"/>
        <v>0</v>
      </c>
      <c r="AA2459" s="48">
        <f t="shared" si="573"/>
        <v>0</v>
      </c>
      <c r="AB2459" s="42">
        <f t="shared" si="574"/>
        <v>0</v>
      </c>
    </row>
    <row r="2460" spans="1:28" x14ac:dyDescent="0.25">
      <c r="A2460" s="41"/>
      <c r="B2460" s="44"/>
      <c r="C2460" s="16"/>
      <c r="D2460" s="16"/>
      <c r="E2460" s="16"/>
      <c r="F2460" s="16"/>
      <c r="G2460" s="20" t="str">
        <f>IFERROR(VLOOKUP(F2460,Sheet2!A:F,2,0),"")</f>
        <v/>
      </c>
      <c r="H2460" s="44" t="str">
        <f>IFERROR(VLOOKUP(F2460,Sheet2!A:G,7,0),"")</f>
        <v/>
      </c>
      <c r="I2460" s="56">
        <f t="shared" si="563"/>
        <v>0</v>
      </c>
      <c r="J2460" s="17"/>
      <c r="K2460" s="21">
        <v>0</v>
      </c>
      <c r="L2460" s="21">
        <v>0</v>
      </c>
      <c r="M2460" s="21">
        <v>0</v>
      </c>
      <c r="N2460" s="19">
        <f t="shared" si="564"/>
        <v>0</v>
      </c>
      <c r="O2460" s="20" t="str">
        <f>IFERROR(VLOOKUP(F2460,Sheet2!A:H,8,0),"")</f>
        <v/>
      </c>
      <c r="P2460" s="20" t="str">
        <f>IFERROR(VLOOKUP(F2460,Sheet2!$A:$F,4,0),"")</f>
        <v/>
      </c>
      <c r="Q2460" s="20" t="str">
        <f>IFERROR(VLOOKUP(F2460,Sheet2!$A:$F,5,0),"")</f>
        <v/>
      </c>
      <c r="R2460" s="20" t="str">
        <f>IFERROR(VLOOKUP(F2460,Sheet2!$A:$F,6,0),"")</f>
        <v/>
      </c>
      <c r="S2460" s="48" t="str">
        <f t="shared" si="565"/>
        <v xml:space="preserve"> </v>
      </c>
      <c r="T2460" s="48" t="str">
        <f t="shared" si="566"/>
        <v xml:space="preserve"> </v>
      </c>
      <c r="U2460" s="48" t="str">
        <f t="shared" si="567"/>
        <v xml:space="preserve"> </v>
      </c>
      <c r="V2460" s="48">
        <f t="shared" si="568"/>
        <v>0</v>
      </c>
      <c r="W2460" s="48">
        <f t="shared" si="569"/>
        <v>0</v>
      </c>
      <c r="X2460" s="48">
        <f t="shared" si="570"/>
        <v>0</v>
      </c>
      <c r="Y2460" s="48">
        <f t="shared" si="571"/>
        <v>0</v>
      </c>
      <c r="Z2460" s="48">
        <f t="shared" si="572"/>
        <v>0</v>
      </c>
      <c r="AA2460" s="48">
        <f t="shared" si="573"/>
        <v>0</v>
      </c>
      <c r="AB2460" s="42">
        <f t="shared" si="574"/>
        <v>0</v>
      </c>
    </row>
    <row r="2461" spans="1:28" x14ac:dyDescent="0.25">
      <c r="A2461" s="41"/>
      <c r="B2461" s="44"/>
      <c r="C2461" s="16"/>
      <c r="D2461" s="16"/>
      <c r="E2461" s="16"/>
      <c r="F2461" s="16"/>
      <c r="G2461" s="20" t="str">
        <f>IFERROR(VLOOKUP(F2461,Sheet2!A:F,2,0),"")</f>
        <v/>
      </c>
      <c r="H2461" s="44" t="str">
        <f>IFERROR(VLOOKUP(F2461,Sheet2!A:G,7,0),"")</f>
        <v/>
      </c>
      <c r="I2461" s="56">
        <f t="shared" si="563"/>
        <v>0</v>
      </c>
      <c r="J2461" s="17"/>
      <c r="K2461" s="21">
        <v>0</v>
      </c>
      <c r="L2461" s="21">
        <v>0</v>
      </c>
      <c r="M2461" s="21">
        <v>0</v>
      </c>
      <c r="N2461" s="19">
        <f t="shared" si="564"/>
        <v>0</v>
      </c>
      <c r="O2461" s="20" t="str">
        <f>IFERROR(VLOOKUP(F2461,Sheet2!A:H,8,0),"")</f>
        <v/>
      </c>
      <c r="P2461" s="20" t="str">
        <f>IFERROR(VLOOKUP(F2461,Sheet2!$A:$F,4,0),"")</f>
        <v/>
      </c>
      <c r="Q2461" s="20" t="str">
        <f>IFERROR(VLOOKUP(F2461,Sheet2!$A:$F,5,0),"")</f>
        <v/>
      </c>
      <c r="R2461" s="20" t="str">
        <f>IFERROR(VLOOKUP(F2461,Sheet2!$A:$F,6,0),"")</f>
        <v/>
      </c>
      <c r="S2461" s="48" t="str">
        <f t="shared" si="565"/>
        <v xml:space="preserve"> </v>
      </c>
      <c r="T2461" s="48" t="str">
        <f t="shared" si="566"/>
        <v xml:space="preserve"> </v>
      </c>
      <c r="U2461" s="48" t="str">
        <f t="shared" si="567"/>
        <v xml:space="preserve"> </v>
      </c>
      <c r="V2461" s="48">
        <f t="shared" si="568"/>
        <v>0</v>
      </c>
      <c r="W2461" s="48">
        <f t="shared" si="569"/>
        <v>0</v>
      </c>
      <c r="X2461" s="48">
        <f t="shared" si="570"/>
        <v>0</v>
      </c>
      <c r="Y2461" s="48">
        <f t="shared" si="571"/>
        <v>0</v>
      </c>
      <c r="Z2461" s="48">
        <f t="shared" si="572"/>
        <v>0</v>
      </c>
      <c r="AA2461" s="48">
        <f t="shared" si="573"/>
        <v>0</v>
      </c>
      <c r="AB2461" s="42">
        <f t="shared" si="574"/>
        <v>0</v>
      </c>
    </row>
    <row r="2462" spans="1:28" x14ac:dyDescent="0.25">
      <c r="A2462" s="41"/>
      <c r="B2462" s="44"/>
      <c r="C2462" s="16"/>
      <c r="D2462" s="16"/>
      <c r="E2462" s="16"/>
      <c r="F2462" s="16"/>
      <c r="G2462" s="20" t="str">
        <f>IFERROR(VLOOKUP(F2462,Sheet2!A:F,2,0),"")</f>
        <v/>
      </c>
      <c r="H2462" s="44" t="str">
        <f>IFERROR(VLOOKUP(F2462,Sheet2!A:G,7,0),"")</f>
        <v/>
      </c>
      <c r="I2462" s="56">
        <f t="shared" si="563"/>
        <v>0</v>
      </c>
      <c r="J2462" s="17"/>
      <c r="K2462" s="21">
        <v>0</v>
      </c>
      <c r="L2462" s="21">
        <v>0</v>
      </c>
      <c r="M2462" s="21">
        <v>0</v>
      </c>
      <c r="N2462" s="19">
        <f t="shared" si="564"/>
        <v>0</v>
      </c>
      <c r="O2462" s="20" t="str">
        <f>IFERROR(VLOOKUP(F2462,Sheet2!A:H,8,0),"")</f>
        <v/>
      </c>
      <c r="P2462" s="20" t="str">
        <f>IFERROR(VLOOKUP(F2462,Sheet2!$A:$F,4,0),"")</f>
        <v/>
      </c>
      <c r="Q2462" s="20" t="str">
        <f>IFERROR(VLOOKUP(F2462,Sheet2!$A:$F,5,0),"")</f>
        <v/>
      </c>
      <c r="R2462" s="20" t="str">
        <f>IFERROR(VLOOKUP(F2462,Sheet2!$A:$F,6,0),"")</f>
        <v/>
      </c>
      <c r="S2462" s="48" t="str">
        <f t="shared" si="565"/>
        <v xml:space="preserve"> </v>
      </c>
      <c r="T2462" s="48" t="str">
        <f t="shared" si="566"/>
        <v xml:space="preserve"> </v>
      </c>
      <c r="U2462" s="48" t="str">
        <f t="shared" si="567"/>
        <v xml:space="preserve"> </v>
      </c>
      <c r="V2462" s="48">
        <f t="shared" si="568"/>
        <v>0</v>
      </c>
      <c r="W2462" s="48">
        <f t="shared" si="569"/>
        <v>0</v>
      </c>
      <c r="X2462" s="48">
        <f t="shared" si="570"/>
        <v>0</v>
      </c>
      <c r="Y2462" s="48">
        <f t="shared" si="571"/>
        <v>0</v>
      </c>
      <c r="Z2462" s="48">
        <f t="shared" si="572"/>
        <v>0</v>
      </c>
      <c r="AA2462" s="48">
        <f t="shared" si="573"/>
        <v>0</v>
      </c>
      <c r="AB2462" s="42">
        <f t="shared" si="574"/>
        <v>0</v>
      </c>
    </row>
    <row r="2463" spans="1:28" x14ac:dyDescent="0.25">
      <c r="A2463" s="41"/>
      <c r="B2463" s="44"/>
      <c r="C2463" s="16"/>
      <c r="D2463" s="16"/>
      <c r="E2463" s="16"/>
      <c r="F2463" s="16"/>
      <c r="G2463" s="20" t="str">
        <f>IFERROR(VLOOKUP(F2463,Sheet2!A:F,2,0),"")</f>
        <v/>
      </c>
      <c r="H2463" s="44" t="str">
        <f>IFERROR(VLOOKUP(F2463,Sheet2!A:G,7,0),"")</f>
        <v/>
      </c>
      <c r="I2463" s="56">
        <f t="shared" si="563"/>
        <v>0</v>
      </c>
      <c r="J2463" s="17"/>
      <c r="K2463" s="21">
        <v>0</v>
      </c>
      <c r="L2463" s="21">
        <v>0</v>
      </c>
      <c r="M2463" s="21">
        <v>0</v>
      </c>
      <c r="N2463" s="19">
        <f t="shared" si="564"/>
        <v>0</v>
      </c>
      <c r="O2463" s="20" t="str">
        <f>IFERROR(VLOOKUP(F2463,Sheet2!A:H,8,0),"")</f>
        <v/>
      </c>
      <c r="P2463" s="20" t="str">
        <f>IFERROR(VLOOKUP(F2463,Sheet2!$A:$F,4,0),"")</f>
        <v/>
      </c>
      <c r="Q2463" s="20" t="str">
        <f>IFERROR(VLOOKUP(F2463,Sheet2!$A:$F,5,0),"")</f>
        <v/>
      </c>
      <c r="R2463" s="20" t="str">
        <f>IFERROR(VLOOKUP(F2463,Sheet2!$A:$F,6,0),"")</f>
        <v/>
      </c>
      <c r="S2463" s="48" t="str">
        <f t="shared" si="565"/>
        <v xml:space="preserve"> </v>
      </c>
      <c r="T2463" s="48" t="str">
        <f t="shared" si="566"/>
        <v xml:space="preserve"> </v>
      </c>
      <c r="U2463" s="48" t="str">
        <f t="shared" si="567"/>
        <v xml:space="preserve"> </v>
      </c>
      <c r="V2463" s="48">
        <f t="shared" si="568"/>
        <v>0</v>
      </c>
      <c r="W2463" s="48">
        <f t="shared" si="569"/>
        <v>0</v>
      </c>
      <c r="X2463" s="48">
        <f t="shared" si="570"/>
        <v>0</v>
      </c>
      <c r="Y2463" s="48">
        <f t="shared" si="571"/>
        <v>0</v>
      </c>
      <c r="Z2463" s="48">
        <f t="shared" si="572"/>
        <v>0</v>
      </c>
      <c r="AA2463" s="48">
        <f t="shared" si="573"/>
        <v>0</v>
      </c>
      <c r="AB2463" s="42">
        <f t="shared" si="574"/>
        <v>0</v>
      </c>
    </row>
    <row r="2464" spans="1:28" x14ac:dyDescent="0.25">
      <c r="A2464" s="41"/>
      <c r="B2464" s="44"/>
      <c r="C2464" s="16"/>
      <c r="D2464" s="16"/>
      <c r="E2464" s="16"/>
      <c r="F2464" s="16"/>
      <c r="G2464" s="20" t="str">
        <f>IFERROR(VLOOKUP(F2464,Sheet2!A:F,2,0),"")</f>
        <v/>
      </c>
      <c r="H2464" s="44" t="str">
        <f>IFERROR(VLOOKUP(F2464,Sheet2!A:G,7,0),"")</f>
        <v/>
      </c>
      <c r="I2464" s="56">
        <f t="shared" si="563"/>
        <v>0</v>
      </c>
      <c r="J2464" s="17"/>
      <c r="K2464" s="21">
        <v>0</v>
      </c>
      <c r="L2464" s="21">
        <v>0</v>
      </c>
      <c r="M2464" s="21">
        <v>0</v>
      </c>
      <c r="N2464" s="19">
        <f t="shared" si="564"/>
        <v>0</v>
      </c>
      <c r="O2464" s="20" t="str">
        <f>IFERROR(VLOOKUP(F2464,Sheet2!A:H,8,0),"")</f>
        <v/>
      </c>
      <c r="P2464" s="20" t="str">
        <f>IFERROR(VLOOKUP(F2464,Sheet2!$A:$F,4,0),"")</f>
        <v/>
      </c>
      <c r="Q2464" s="20" t="str">
        <f>IFERROR(VLOOKUP(F2464,Sheet2!$A:$F,5,0),"")</f>
        <v/>
      </c>
      <c r="R2464" s="20" t="str">
        <f>IFERROR(VLOOKUP(F2464,Sheet2!$A:$F,6,0),"")</f>
        <v/>
      </c>
      <c r="S2464" s="48" t="str">
        <f t="shared" si="565"/>
        <v xml:space="preserve"> </v>
      </c>
      <c r="T2464" s="48" t="str">
        <f t="shared" si="566"/>
        <v xml:space="preserve"> </v>
      </c>
      <c r="U2464" s="48" t="str">
        <f t="shared" si="567"/>
        <v xml:space="preserve"> </v>
      </c>
      <c r="V2464" s="48">
        <f t="shared" si="568"/>
        <v>0</v>
      </c>
      <c r="W2464" s="48">
        <f t="shared" si="569"/>
        <v>0</v>
      </c>
      <c r="X2464" s="48">
        <f t="shared" si="570"/>
        <v>0</v>
      </c>
      <c r="Y2464" s="48">
        <f t="shared" si="571"/>
        <v>0</v>
      </c>
      <c r="Z2464" s="48">
        <f t="shared" si="572"/>
        <v>0</v>
      </c>
      <c r="AA2464" s="48">
        <f t="shared" si="573"/>
        <v>0</v>
      </c>
      <c r="AB2464" s="42">
        <f t="shared" si="574"/>
        <v>0</v>
      </c>
    </row>
    <row r="2465" spans="1:28" x14ac:dyDescent="0.25">
      <c r="A2465" s="41"/>
      <c r="B2465" s="44"/>
      <c r="C2465" s="16"/>
      <c r="D2465" s="16"/>
      <c r="E2465" s="16"/>
      <c r="F2465" s="16"/>
      <c r="G2465" s="20" t="str">
        <f>IFERROR(VLOOKUP(F2465,Sheet2!A:F,2,0),"")</f>
        <v/>
      </c>
      <c r="H2465" s="44" t="str">
        <f>IFERROR(VLOOKUP(F2465,Sheet2!A:G,7,0),"")</f>
        <v/>
      </c>
      <c r="I2465" s="56">
        <f t="shared" si="563"/>
        <v>0</v>
      </c>
      <c r="J2465" s="17"/>
      <c r="K2465" s="21">
        <v>0</v>
      </c>
      <c r="L2465" s="21">
        <v>0</v>
      </c>
      <c r="M2465" s="21">
        <v>0</v>
      </c>
      <c r="N2465" s="19">
        <f t="shared" si="564"/>
        <v>0</v>
      </c>
      <c r="O2465" s="20" t="str">
        <f>IFERROR(VLOOKUP(F2465,Sheet2!A:H,8,0),"")</f>
        <v/>
      </c>
      <c r="P2465" s="20" t="str">
        <f>IFERROR(VLOOKUP(F2465,Sheet2!$A:$F,4,0),"")</f>
        <v/>
      </c>
      <c r="Q2465" s="20" t="str">
        <f>IFERROR(VLOOKUP(F2465,Sheet2!$A:$F,5,0),"")</f>
        <v/>
      </c>
      <c r="R2465" s="20" t="str">
        <f>IFERROR(VLOOKUP(F2465,Sheet2!$A:$F,6,0),"")</f>
        <v/>
      </c>
      <c r="S2465" s="48" t="str">
        <f t="shared" si="565"/>
        <v xml:space="preserve"> </v>
      </c>
      <c r="T2465" s="48" t="str">
        <f t="shared" si="566"/>
        <v xml:space="preserve"> </v>
      </c>
      <c r="U2465" s="48" t="str">
        <f t="shared" si="567"/>
        <v xml:space="preserve"> </v>
      </c>
      <c r="V2465" s="48">
        <f t="shared" si="568"/>
        <v>0</v>
      </c>
      <c r="W2465" s="48">
        <f t="shared" si="569"/>
        <v>0</v>
      </c>
      <c r="X2465" s="48">
        <f t="shared" si="570"/>
        <v>0</v>
      </c>
      <c r="Y2465" s="48">
        <f t="shared" si="571"/>
        <v>0</v>
      </c>
      <c r="Z2465" s="48">
        <f t="shared" si="572"/>
        <v>0</v>
      </c>
      <c r="AA2465" s="48">
        <f t="shared" si="573"/>
        <v>0</v>
      </c>
      <c r="AB2465" s="42">
        <f t="shared" si="574"/>
        <v>0</v>
      </c>
    </row>
    <row r="2466" spans="1:28" x14ac:dyDescent="0.25">
      <c r="A2466" s="41"/>
      <c r="B2466" s="44"/>
      <c r="C2466" s="16"/>
      <c r="D2466" s="16"/>
      <c r="E2466" s="16"/>
      <c r="F2466" s="16"/>
      <c r="G2466" s="20" t="str">
        <f>IFERROR(VLOOKUP(F2466,Sheet2!A:F,2,0),"")</f>
        <v/>
      </c>
      <c r="H2466" s="44" t="str">
        <f>IFERROR(VLOOKUP(F2466,Sheet2!A:G,7,0),"")</f>
        <v/>
      </c>
      <c r="I2466" s="56">
        <f t="shared" si="563"/>
        <v>0</v>
      </c>
      <c r="J2466" s="17"/>
      <c r="K2466" s="21">
        <v>0</v>
      </c>
      <c r="L2466" s="21">
        <v>0</v>
      </c>
      <c r="M2466" s="21">
        <v>0</v>
      </c>
      <c r="N2466" s="19">
        <f t="shared" si="564"/>
        <v>0</v>
      </c>
      <c r="O2466" s="20" t="str">
        <f>IFERROR(VLOOKUP(F2466,Sheet2!A:H,8,0),"")</f>
        <v/>
      </c>
      <c r="P2466" s="20" t="str">
        <f>IFERROR(VLOOKUP(F2466,Sheet2!$A:$F,4,0),"")</f>
        <v/>
      </c>
      <c r="Q2466" s="20" t="str">
        <f>IFERROR(VLOOKUP(F2466,Sheet2!$A:$F,5,0),"")</f>
        <v/>
      </c>
      <c r="R2466" s="20" t="str">
        <f>IFERROR(VLOOKUP(F2466,Sheet2!$A:$F,6,0),"")</f>
        <v/>
      </c>
      <c r="S2466" s="48" t="str">
        <f t="shared" si="565"/>
        <v xml:space="preserve"> </v>
      </c>
      <c r="T2466" s="48" t="str">
        <f t="shared" si="566"/>
        <v xml:space="preserve"> </v>
      </c>
      <c r="U2466" s="48" t="str">
        <f t="shared" si="567"/>
        <v xml:space="preserve"> </v>
      </c>
      <c r="V2466" s="48">
        <f t="shared" si="568"/>
        <v>0</v>
      </c>
      <c r="W2466" s="48">
        <f t="shared" si="569"/>
        <v>0</v>
      </c>
      <c r="X2466" s="48">
        <f t="shared" si="570"/>
        <v>0</v>
      </c>
      <c r="Y2466" s="48">
        <f t="shared" si="571"/>
        <v>0</v>
      </c>
      <c r="Z2466" s="48">
        <f t="shared" si="572"/>
        <v>0</v>
      </c>
      <c r="AA2466" s="48">
        <f t="shared" si="573"/>
        <v>0</v>
      </c>
      <c r="AB2466" s="42">
        <f t="shared" si="574"/>
        <v>0</v>
      </c>
    </row>
    <row r="2467" spans="1:28" x14ac:dyDescent="0.25">
      <c r="A2467" s="41"/>
      <c r="B2467" s="44"/>
      <c r="C2467" s="16"/>
      <c r="D2467" s="16"/>
      <c r="E2467" s="16"/>
      <c r="F2467" s="16"/>
      <c r="G2467" s="20" t="str">
        <f>IFERROR(VLOOKUP(F2467,Sheet2!A:F,2,0),"")</f>
        <v/>
      </c>
      <c r="H2467" s="44" t="str">
        <f>IFERROR(VLOOKUP(F2467,Sheet2!A:G,7,0),"")</f>
        <v/>
      </c>
      <c r="I2467" s="56">
        <f t="shared" si="563"/>
        <v>0</v>
      </c>
      <c r="J2467" s="17"/>
      <c r="K2467" s="21">
        <v>0</v>
      </c>
      <c r="L2467" s="21">
        <v>0</v>
      </c>
      <c r="M2467" s="21">
        <v>0</v>
      </c>
      <c r="N2467" s="19">
        <f t="shared" si="564"/>
        <v>0</v>
      </c>
      <c r="O2467" s="20" t="str">
        <f>IFERROR(VLOOKUP(F2467,Sheet2!A:H,8,0),"")</f>
        <v/>
      </c>
      <c r="P2467" s="20" t="str">
        <f>IFERROR(VLOOKUP(F2467,Sheet2!$A:$F,4,0),"")</f>
        <v/>
      </c>
      <c r="Q2467" s="20" t="str">
        <f>IFERROR(VLOOKUP(F2467,Sheet2!$A:$F,5,0),"")</f>
        <v/>
      </c>
      <c r="R2467" s="20" t="str">
        <f>IFERROR(VLOOKUP(F2467,Sheet2!$A:$F,6,0),"")</f>
        <v/>
      </c>
      <c r="S2467" s="48" t="str">
        <f t="shared" si="565"/>
        <v xml:space="preserve"> </v>
      </c>
      <c r="T2467" s="48" t="str">
        <f t="shared" si="566"/>
        <v xml:space="preserve"> </v>
      </c>
      <c r="U2467" s="48" t="str">
        <f t="shared" si="567"/>
        <v xml:space="preserve"> </v>
      </c>
      <c r="V2467" s="48">
        <f t="shared" si="568"/>
        <v>0</v>
      </c>
      <c r="W2467" s="48">
        <f t="shared" si="569"/>
        <v>0</v>
      </c>
      <c r="X2467" s="48">
        <f t="shared" si="570"/>
        <v>0</v>
      </c>
      <c r="Y2467" s="48">
        <f t="shared" si="571"/>
        <v>0</v>
      </c>
      <c r="Z2467" s="48">
        <f t="shared" si="572"/>
        <v>0</v>
      </c>
      <c r="AA2467" s="48">
        <f t="shared" si="573"/>
        <v>0</v>
      </c>
      <c r="AB2467" s="42">
        <f t="shared" si="574"/>
        <v>0</v>
      </c>
    </row>
    <row r="2468" spans="1:28" x14ac:dyDescent="0.25">
      <c r="A2468" s="41"/>
      <c r="B2468" s="44"/>
      <c r="C2468" s="16"/>
      <c r="D2468" s="16"/>
      <c r="E2468" s="16"/>
      <c r="F2468" s="16"/>
      <c r="G2468" s="20" t="str">
        <f>IFERROR(VLOOKUP(F2468,Sheet2!A:F,2,0),"")</f>
        <v/>
      </c>
      <c r="H2468" s="44" t="str">
        <f>IFERROR(VLOOKUP(F2468,Sheet2!A:G,7,0),"")</f>
        <v/>
      </c>
      <c r="I2468" s="56">
        <f t="shared" si="563"/>
        <v>0</v>
      </c>
      <c r="J2468" s="17"/>
      <c r="K2468" s="21">
        <v>0</v>
      </c>
      <c r="L2468" s="21">
        <v>0</v>
      </c>
      <c r="M2468" s="21">
        <v>0</v>
      </c>
      <c r="N2468" s="19">
        <f t="shared" si="564"/>
        <v>0</v>
      </c>
      <c r="O2468" s="20" t="str">
        <f>IFERROR(VLOOKUP(F2468,Sheet2!A:H,8,0),"")</f>
        <v/>
      </c>
      <c r="P2468" s="20" t="str">
        <f>IFERROR(VLOOKUP(F2468,Sheet2!$A:$F,4,0),"")</f>
        <v/>
      </c>
      <c r="Q2468" s="20" t="str">
        <f>IFERROR(VLOOKUP(F2468,Sheet2!$A:$F,5,0),"")</f>
        <v/>
      </c>
      <c r="R2468" s="20" t="str">
        <f>IFERROR(VLOOKUP(F2468,Sheet2!$A:$F,6,0),"")</f>
        <v/>
      </c>
      <c r="S2468" s="48" t="str">
        <f t="shared" si="565"/>
        <v xml:space="preserve"> </v>
      </c>
      <c r="T2468" s="48" t="str">
        <f t="shared" si="566"/>
        <v xml:space="preserve"> </v>
      </c>
      <c r="U2468" s="48" t="str">
        <f t="shared" si="567"/>
        <v xml:space="preserve"> </v>
      </c>
      <c r="V2468" s="48">
        <f t="shared" si="568"/>
        <v>0</v>
      </c>
      <c r="W2468" s="48">
        <f t="shared" si="569"/>
        <v>0</v>
      </c>
      <c r="X2468" s="48">
        <f t="shared" si="570"/>
        <v>0</v>
      </c>
      <c r="Y2468" s="48">
        <f t="shared" si="571"/>
        <v>0</v>
      </c>
      <c r="Z2468" s="48">
        <f t="shared" si="572"/>
        <v>0</v>
      </c>
      <c r="AA2468" s="48">
        <f t="shared" si="573"/>
        <v>0</v>
      </c>
      <c r="AB2468" s="42">
        <f t="shared" si="574"/>
        <v>0</v>
      </c>
    </row>
    <row r="2469" spans="1:28" x14ac:dyDescent="0.25">
      <c r="A2469" s="41"/>
      <c r="B2469" s="44"/>
      <c r="C2469" s="16"/>
      <c r="D2469" s="16"/>
      <c r="E2469" s="16"/>
      <c r="F2469" s="16"/>
      <c r="G2469" s="20" t="str">
        <f>IFERROR(VLOOKUP(F2469,Sheet2!A:F,2,0),"")</f>
        <v/>
      </c>
      <c r="H2469" s="44" t="str">
        <f>IFERROR(VLOOKUP(F2469,Sheet2!A:G,7,0),"")</f>
        <v/>
      </c>
      <c r="I2469" s="56">
        <f t="shared" si="563"/>
        <v>0</v>
      </c>
      <c r="J2469" s="17"/>
      <c r="K2469" s="21">
        <v>0</v>
      </c>
      <c r="L2469" s="21">
        <v>0</v>
      </c>
      <c r="M2469" s="21">
        <v>0</v>
      </c>
      <c r="N2469" s="19">
        <f t="shared" si="564"/>
        <v>0</v>
      </c>
      <c r="O2469" s="20" t="str">
        <f>IFERROR(VLOOKUP(F2469,Sheet2!A:H,8,0),"")</f>
        <v/>
      </c>
      <c r="P2469" s="20" t="str">
        <f>IFERROR(VLOOKUP(F2469,Sheet2!$A:$F,4,0),"")</f>
        <v/>
      </c>
      <c r="Q2469" s="20" t="str">
        <f>IFERROR(VLOOKUP(F2469,Sheet2!$A:$F,5,0),"")</f>
        <v/>
      </c>
      <c r="R2469" s="20" t="str">
        <f>IFERROR(VLOOKUP(F2469,Sheet2!$A:$F,6,0),"")</f>
        <v/>
      </c>
      <c r="S2469" s="48" t="str">
        <f t="shared" si="565"/>
        <v xml:space="preserve"> </v>
      </c>
      <c r="T2469" s="48" t="str">
        <f t="shared" si="566"/>
        <v xml:space="preserve"> </v>
      </c>
      <c r="U2469" s="48" t="str">
        <f t="shared" si="567"/>
        <v xml:space="preserve"> </v>
      </c>
      <c r="V2469" s="48">
        <f t="shared" si="568"/>
        <v>0</v>
      </c>
      <c r="W2469" s="48">
        <f t="shared" si="569"/>
        <v>0</v>
      </c>
      <c r="X2469" s="48">
        <f t="shared" si="570"/>
        <v>0</v>
      </c>
      <c r="Y2469" s="48">
        <f t="shared" si="571"/>
        <v>0</v>
      </c>
      <c r="Z2469" s="48">
        <f t="shared" si="572"/>
        <v>0</v>
      </c>
      <c r="AA2469" s="48">
        <f t="shared" si="573"/>
        <v>0</v>
      </c>
      <c r="AB2469" s="42">
        <f t="shared" si="574"/>
        <v>0</v>
      </c>
    </row>
    <row r="2470" spans="1:28" x14ac:dyDescent="0.25">
      <c r="A2470" s="41"/>
      <c r="B2470" s="44"/>
      <c r="C2470" s="16"/>
      <c r="D2470" s="16"/>
      <c r="E2470" s="16"/>
      <c r="F2470" s="16"/>
      <c r="G2470" s="20" t="str">
        <f>IFERROR(VLOOKUP(F2470,Sheet2!A:F,2,0),"")</f>
        <v/>
      </c>
      <c r="H2470" s="44" t="str">
        <f>IFERROR(VLOOKUP(F2470,Sheet2!A:G,7,0),"")</f>
        <v/>
      </c>
      <c r="I2470" s="56">
        <f t="shared" si="563"/>
        <v>0</v>
      </c>
      <c r="J2470" s="17"/>
      <c r="K2470" s="21">
        <v>0</v>
      </c>
      <c r="L2470" s="21">
        <v>0</v>
      </c>
      <c r="M2470" s="21">
        <v>0</v>
      </c>
      <c r="N2470" s="19">
        <f t="shared" si="564"/>
        <v>0</v>
      </c>
      <c r="O2470" s="20" t="str">
        <f>IFERROR(VLOOKUP(F2470,Sheet2!A:H,8,0),"")</f>
        <v/>
      </c>
      <c r="P2470" s="20" t="str">
        <f>IFERROR(VLOOKUP(F2470,Sheet2!$A:$F,4,0),"")</f>
        <v/>
      </c>
      <c r="Q2470" s="20" t="str">
        <f>IFERROR(VLOOKUP(F2470,Sheet2!$A:$F,5,0),"")</f>
        <v/>
      </c>
      <c r="R2470" s="20" t="str">
        <f>IFERROR(VLOOKUP(F2470,Sheet2!$A:$F,6,0),"")</f>
        <v/>
      </c>
      <c r="S2470" s="48" t="str">
        <f t="shared" si="565"/>
        <v xml:space="preserve"> </v>
      </c>
      <c r="T2470" s="48" t="str">
        <f t="shared" si="566"/>
        <v xml:space="preserve"> </v>
      </c>
      <c r="U2470" s="48" t="str">
        <f t="shared" si="567"/>
        <v xml:space="preserve"> </v>
      </c>
      <c r="V2470" s="48">
        <f t="shared" si="568"/>
        <v>0</v>
      </c>
      <c r="W2470" s="48">
        <f t="shared" si="569"/>
        <v>0</v>
      </c>
      <c r="X2470" s="48">
        <f t="shared" si="570"/>
        <v>0</v>
      </c>
      <c r="Y2470" s="48">
        <f t="shared" si="571"/>
        <v>0</v>
      </c>
      <c r="Z2470" s="48">
        <f t="shared" si="572"/>
        <v>0</v>
      </c>
      <c r="AA2470" s="48">
        <f t="shared" si="573"/>
        <v>0</v>
      </c>
      <c r="AB2470" s="42">
        <f t="shared" si="574"/>
        <v>0</v>
      </c>
    </row>
    <row r="2471" spans="1:28" x14ac:dyDescent="0.25">
      <c r="A2471" s="41"/>
      <c r="B2471" s="44"/>
      <c r="C2471" s="16"/>
      <c r="D2471" s="16"/>
      <c r="E2471" s="16"/>
      <c r="F2471" s="16"/>
      <c r="G2471" s="20" t="str">
        <f>IFERROR(VLOOKUP(F2471,Sheet2!A:F,2,0),"")</f>
        <v/>
      </c>
      <c r="H2471" s="44" t="str">
        <f>IFERROR(VLOOKUP(F2471,Sheet2!A:G,7,0),"")</f>
        <v/>
      </c>
      <c r="I2471" s="56">
        <f t="shared" si="563"/>
        <v>0</v>
      </c>
      <c r="J2471" s="17"/>
      <c r="K2471" s="21">
        <v>0</v>
      </c>
      <c r="L2471" s="21">
        <v>0</v>
      </c>
      <c r="M2471" s="21">
        <v>0</v>
      </c>
      <c r="N2471" s="19">
        <f t="shared" si="564"/>
        <v>0</v>
      </c>
      <c r="O2471" s="20" t="str">
        <f>IFERROR(VLOOKUP(F2471,Sheet2!A:H,8,0),"")</f>
        <v/>
      </c>
      <c r="P2471" s="20" t="str">
        <f>IFERROR(VLOOKUP(F2471,Sheet2!$A:$F,4,0),"")</f>
        <v/>
      </c>
      <c r="Q2471" s="20" t="str">
        <f>IFERROR(VLOOKUP(F2471,Sheet2!$A:$F,5,0),"")</f>
        <v/>
      </c>
      <c r="R2471" s="20" t="str">
        <f>IFERROR(VLOOKUP(F2471,Sheet2!$A:$F,6,0),"")</f>
        <v/>
      </c>
      <c r="S2471" s="48" t="str">
        <f t="shared" si="565"/>
        <v xml:space="preserve"> </v>
      </c>
      <c r="T2471" s="48" t="str">
        <f t="shared" si="566"/>
        <v xml:space="preserve"> </v>
      </c>
      <c r="U2471" s="48" t="str">
        <f t="shared" si="567"/>
        <v xml:space="preserve"> </v>
      </c>
      <c r="V2471" s="48">
        <f t="shared" si="568"/>
        <v>0</v>
      </c>
      <c r="W2471" s="48">
        <f t="shared" si="569"/>
        <v>0</v>
      </c>
      <c r="X2471" s="48">
        <f t="shared" si="570"/>
        <v>0</v>
      </c>
      <c r="Y2471" s="48">
        <f t="shared" si="571"/>
        <v>0</v>
      </c>
      <c r="Z2471" s="48">
        <f t="shared" si="572"/>
        <v>0</v>
      </c>
      <c r="AA2471" s="48">
        <f t="shared" si="573"/>
        <v>0</v>
      </c>
      <c r="AB2471" s="42">
        <f t="shared" si="574"/>
        <v>0</v>
      </c>
    </row>
    <row r="2472" spans="1:28" x14ac:dyDescent="0.25">
      <c r="A2472" s="41"/>
      <c r="B2472" s="44"/>
      <c r="C2472" s="16"/>
      <c r="D2472" s="16"/>
      <c r="E2472" s="16"/>
      <c r="F2472" s="16"/>
      <c r="G2472" s="20" t="str">
        <f>IFERROR(VLOOKUP(F2472,Sheet2!A:F,2,0),"")</f>
        <v/>
      </c>
      <c r="H2472" s="44" t="str">
        <f>IFERROR(VLOOKUP(F2472,Sheet2!A:G,7,0),"")</f>
        <v/>
      </c>
      <c r="I2472" s="56">
        <f t="shared" si="563"/>
        <v>0</v>
      </c>
      <c r="J2472" s="17"/>
      <c r="K2472" s="21">
        <v>0</v>
      </c>
      <c r="L2472" s="21">
        <v>0</v>
      </c>
      <c r="M2472" s="21">
        <v>0</v>
      </c>
      <c r="N2472" s="19">
        <f t="shared" si="564"/>
        <v>0</v>
      </c>
      <c r="O2472" s="20" t="str">
        <f>IFERROR(VLOOKUP(F2472,Sheet2!A:H,8,0),"")</f>
        <v/>
      </c>
      <c r="P2472" s="20" t="str">
        <f>IFERROR(VLOOKUP(F2472,Sheet2!$A:$F,4,0),"")</f>
        <v/>
      </c>
      <c r="Q2472" s="20" t="str">
        <f>IFERROR(VLOOKUP(F2472,Sheet2!$A:$F,5,0),"")</f>
        <v/>
      </c>
      <c r="R2472" s="20" t="str">
        <f>IFERROR(VLOOKUP(F2472,Sheet2!$A:$F,6,0),"")</f>
        <v/>
      </c>
      <c r="S2472" s="48" t="str">
        <f t="shared" si="565"/>
        <v xml:space="preserve"> </v>
      </c>
      <c r="T2472" s="48" t="str">
        <f t="shared" si="566"/>
        <v xml:space="preserve"> </v>
      </c>
      <c r="U2472" s="48" t="str">
        <f t="shared" si="567"/>
        <v xml:space="preserve"> </v>
      </c>
      <c r="V2472" s="48">
        <f t="shared" si="568"/>
        <v>0</v>
      </c>
      <c r="W2472" s="48">
        <f t="shared" si="569"/>
        <v>0</v>
      </c>
      <c r="X2472" s="48">
        <f t="shared" si="570"/>
        <v>0</v>
      </c>
      <c r="Y2472" s="48">
        <f t="shared" si="571"/>
        <v>0</v>
      </c>
      <c r="Z2472" s="48">
        <f t="shared" si="572"/>
        <v>0</v>
      </c>
      <c r="AA2472" s="48">
        <f t="shared" si="573"/>
        <v>0</v>
      </c>
      <c r="AB2472" s="42">
        <f t="shared" si="574"/>
        <v>0</v>
      </c>
    </row>
    <row r="2473" spans="1:28" x14ac:dyDescent="0.25">
      <c r="A2473" s="41"/>
      <c r="B2473" s="44"/>
      <c r="C2473" s="16"/>
      <c r="D2473" s="16"/>
      <c r="E2473" s="16"/>
      <c r="F2473" s="16"/>
      <c r="G2473" s="20" t="str">
        <f>IFERROR(VLOOKUP(F2473,Sheet2!A:F,2,0),"")</f>
        <v/>
      </c>
      <c r="H2473" s="44" t="str">
        <f>IFERROR(VLOOKUP(F2473,Sheet2!A:G,7,0),"")</f>
        <v/>
      </c>
      <c r="I2473" s="56">
        <f t="shared" si="563"/>
        <v>0</v>
      </c>
      <c r="J2473" s="17"/>
      <c r="K2473" s="21">
        <v>0</v>
      </c>
      <c r="L2473" s="21">
        <v>0</v>
      </c>
      <c r="M2473" s="21">
        <v>0</v>
      </c>
      <c r="N2473" s="19">
        <f t="shared" si="564"/>
        <v>0</v>
      </c>
      <c r="O2473" s="20" t="str">
        <f>IFERROR(VLOOKUP(F2473,Sheet2!A:H,8,0),"")</f>
        <v/>
      </c>
      <c r="P2473" s="20" t="str">
        <f>IFERROR(VLOOKUP(F2473,Sheet2!$A:$F,4,0),"")</f>
        <v/>
      </c>
      <c r="Q2473" s="20" t="str">
        <f>IFERROR(VLOOKUP(F2473,Sheet2!$A:$F,5,0),"")</f>
        <v/>
      </c>
      <c r="R2473" s="20" t="str">
        <f>IFERROR(VLOOKUP(F2473,Sheet2!$A:$F,6,0),"")</f>
        <v/>
      </c>
      <c r="S2473" s="48" t="str">
        <f t="shared" si="565"/>
        <v xml:space="preserve"> </v>
      </c>
      <c r="T2473" s="48" t="str">
        <f t="shared" si="566"/>
        <v xml:space="preserve"> </v>
      </c>
      <c r="U2473" s="48" t="str">
        <f t="shared" si="567"/>
        <v xml:space="preserve"> </v>
      </c>
      <c r="V2473" s="48">
        <f t="shared" si="568"/>
        <v>0</v>
      </c>
      <c r="W2473" s="48">
        <f t="shared" si="569"/>
        <v>0</v>
      </c>
      <c r="X2473" s="48">
        <f t="shared" si="570"/>
        <v>0</v>
      </c>
      <c r="Y2473" s="48">
        <f t="shared" si="571"/>
        <v>0</v>
      </c>
      <c r="Z2473" s="48">
        <f t="shared" si="572"/>
        <v>0</v>
      </c>
      <c r="AA2473" s="48">
        <f t="shared" si="573"/>
        <v>0</v>
      </c>
      <c r="AB2473" s="42">
        <f t="shared" si="574"/>
        <v>0</v>
      </c>
    </row>
    <row r="2474" spans="1:28" x14ac:dyDescent="0.25">
      <c r="A2474" s="41"/>
      <c r="B2474" s="44"/>
      <c r="C2474" s="16"/>
      <c r="D2474" s="16"/>
      <c r="E2474" s="16"/>
      <c r="F2474" s="16"/>
      <c r="G2474" s="20" t="str">
        <f>IFERROR(VLOOKUP(F2474,Sheet2!A:F,2,0),"")</f>
        <v/>
      </c>
      <c r="H2474" s="44" t="str">
        <f>IFERROR(VLOOKUP(F2474,Sheet2!A:G,7,0),"")</f>
        <v/>
      </c>
      <c r="I2474" s="56">
        <f t="shared" si="563"/>
        <v>0</v>
      </c>
      <c r="J2474" s="17"/>
      <c r="K2474" s="21">
        <v>0</v>
      </c>
      <c r="L2474" s="21">
        <v>0</v>
      </c>
      <c r="M2474" s="21">
        <v>0</v>
      </c>
      <c r="N2474" s="19">
        <f t="shared" si="564"/>
        <v>0</v>
      </c>
      <c r="O2474" s="20" t="str">
        <f>IFERROR(VLOOKUP(F2474,Sheet2!A:H,8,0),"")</f>
        <v/>
      </c>
      <c r="P2474" s="20" t="str">
        <f>IFERROR(VLOOKUP(F2474,Sheet2!$A:$F,4,0),"")</f>
        <v/>
      </c>
      <c r="Q2474" s="20" t="str">
        <f>IFERROR(VLOOKUP(F2474,Sheet2!$A:$F,5,0),"")</f>
        <v/>
      </c>
      <c r="R2474" s="20" t="str">
        <f>IFERROR(VLOOKUP(F2474,Sheet2!$A:$F,6,0),"")</f>
        <v/>
      </c>
      <c r="S2474" s="48" t="str">
        <f t="shared" si="565"/>
        <v xml:space="preserve"> </v>
      </c>
      <c r="T2474" s="48" t="str">
        <f t="shared" si="566"/>
        <v xml:space="preserve"> </v>
      </c>
      <c r="U2474" s="48" t="str">
        <f t="shared" si="567"/>
        <v xml:space="preserve"> </v>
      </c>
      <c r="V2474" s="48">
        <f t="shared" si="568"/>
        <v>0</v>
      </c>
      <c r="W2474" s="48">
        <f t="shared" si="569"/>
        <v>0</v>
      </c>
      <c r="X2474" s="48">
        <f t="shared" si="570"/>
        <v>0</v>
      </c>
      <c r="Y2474" s="48">
        <f t="shared" si="571"/>
        <v>0</v>
      </c>
      <c r="Z2474" s="48">
        <f t="shared" si="572"/>
        <v>0</v>
      </c>
      <c r="AA2474" s="48">
        <f t="shared" si="573"/>
        <v>0</v>
      </c>
      <c r="AB2474" s="42">
        <f t="shared" si="574"/>
        <v>0</v>
      </c>
    </row>
    <row r="2475" spans="1:28" x14ac:dyDescent="0.25">
      <c r="A2475" s="41"/>
      <c r="B2475" s="44"/>
      <c r="C2475" s="16"/>
      <c r="D2475" s="16"/>
      <c r="E2475" s="16"/>
      <c r="F2475" s="16"/>
      <c r="G2475" s="20" t="str">
        <f>IFERROR(VLOOKUP(F2475,Sheet2!A:F,2,0),"")</f>
        <v/>
      </c>
      <c r="H2475" s="44" t="str">
        <f>IFERROR(VLOOKUP(F2475,Sheet2!A:G,7,0),"")</f>
        <v/>
      </c>
      <c r="I2475" s="56">
        <f t="shared" si="563"/>
        <v>0</v>
      </c>
      <c r="J2475" s="17"/>
      <c r="K2475" s="21">
        <v>0</v>
      </c>
      <c r="L2475" s="21">
        <v>0</v>
      </c>
      <c r="M2475" s="21">
        <v>0</v>
      </c>
      <c r="N2475" s="19">
        <f t="shared" si="564"/>
        <v>0</v>
      </c>
      <c r="O2475" s="20" t="str">
        <f>IFERROR(VLOOKUP(F2475,Sheet2!A:H,8,0),"")</f>
        <v/>
      </c>
      <c r="P2475" s="20" t="str">
        <f>IFERROR(VLOOKUP(F2475,Sheet2!$A:$F,4,0),"")</f>
        <v/>
      </c>
      <c r="Q2475" s="20" t="str">
        <f>IFERROR(VLOOKUP(F2475,Sheet2!$A:$F,5,0),"")</f>
        <v/>
      </c>
      <c r="R2475" s="20" t="str">
        <f>IFERROR(VLOOKUP(F2475,Sheet2!$A:$F,6,0),"")</f>
        <v/>
      </c>
      <c r="S2475" s="48" t="str">
        <f t="shared" si="565"/>
        <v xml:space="preserve"> </v>
      </c>
      <c r="T2475" s="48" t="str">
        <f t="shared" si="566"/>
        <v xml:space="preserve"> </v>
      </c>
      <c r="U2475" s="48" t="str">
        <f t="shared" si="567"/>
        <v xml:space="preserve"> </v>
      </c>
      <c r="V2475" s="48">
        <f t="shared" si="568"/>
        <v>0</v>
      </c>
      <c r="W2475" s="48">
        <f t="shared" si="569"/>
        <v>0</v>
      </c>
      <c r="X2475" s="48">
        <f t="shared" si="570"/>
        <v>0</v>
      </c>
      <c r="Y2475" s="48">
        <f t="shared" si="571"/>
        <v>0</v>
      </c>
      <c r="Z2475" s="48">
        <f t="shared" si="572"/>
        <v>0</v>
      </c>
      <c r="AA2475" s="48">
        <f t="shared" si="573"/>
        <v>0</v>
      </c>
      <c r="AB2475" s="42">
        <f t="shared" si="574"/>
        <v>0</v>
      </c>
    </row>
    <row r="2476" spans="1:28" x14ac:dyDescent="0.25">
      <c r="A2476" s="41"/>
      <c r="B2476" s="44"/>
      <c r="C2476" s="16"/>
      <c r="D2476" s="16"/>
      <c r="E2476" s="16"/>
      <c r="F2476" s="16"/>
      <c r="G2476" s="20" t="str">
        <f>IFERROR(VLOOKUP(F2476,Sheet2!A:F,2,0),"")</f>
        <v/>
      </c>
      <c r="H2476" s="44" t="str">
        <f>IFERROR(VLOOKUP(F2476,Sheet2!A:G,7,0),"")</f>
        <v/>
      </c>
      <c r="I2476" s="56">
        <f t="shared" si="563"/>
        <v>0</v>
      </c>
      <c r="J2476" s="17"/>
      <c r="K2476" s="21">
        <v>0</v>
      </c>
      <c r="L2476" s="21">
        <v>0</v>
      </c>
      <c r="M2476" s="21">
        <v>0</v>
      </c>
      <c r="N2476" s="19">
        <f t="shared" si="564"/>
        <v>0</v>
      </c>
      <c r="O2476" s="20" t="str">
        <f>IFERROR(VLOOKUP(F2476,Sheet2!A:H,8,0),"")</f>
        <v/>
      </c>
      <c r="P2476" s="20" t="str">
        <f>IFERROR(VLOOKUP(F2476,Sheet2!$A:$F,4,0),"")</f>
        <v/>
      </c>
      <c r="Q2476" s="20" t="str">
        <f>IFERROR(VLOOKUP(F2476,Sheet2!$A:$F,5,0),"")</f>
        <v/>
      </c>
      <c r="R2476" s="20" t="str">
        <f>IFERROR(VLOOKUP(F2476,Sheet2!$A:$F,6,0),"")</f>
        <v/>
      </c>
      <c r="S2476" s="48" t="str">
        <f t="shared" si="565"/>
        <v xml:space="preserve"> </v>
      </c>
      <c r="T2476" s="48" t="str">
        <f t="shared" si="566"/>
        <v xml:space="preserve"> </v>
      </c>
      <c r="U2476" s="48" t="str">
        <f t="shared" si="567"/>
        <v xml:space="preserve"> </v>
      </c>
      <c r="V2476" s="48">
        <f t="shared" si="568"/>
        <v>0</v>
      </c>
      <c r="W2476" s="48">
        <f t="shared" si="569"/>
        <v>0</v>
      </c>
      <c r="X2476" s="48">
        <f t="shared" si="570"/>
        <v>0</v>
      </c>
      <c r="Y2476" s="48">
        <f t="shared" si="571"/>
        <v>0</v>
      </c>
      <c r="Z2476" s="48">
        <f t="shared" si="572"/>
        <v>0</v>
      </c>
      <c r="AA2476" s="48">
        <f t="shared" si="573"/>
        <v>0</v>
      </c>
      <c r="AB2476" s="42">
        <f t="shared" si="574"/>
        <v>0</v>
      </c>
    </row>
    <row r="2477" spans="1:28" x14ac:dyDescent="0.25">
      <c r="A2477" s="41"/>
      <c r="B2477" s="44"/>
      <c r="C2477" s="16"/>
      <c r="D2477" s="16"/>
      <c r="E2477" s="16"/>
      <c r="F2477" s="16"/>
      <c r="G2477" s="20" t="str">
        <f>IFERROR(VLOOKUP(F2477,Sheet2!A:F,2,0),"")</f>
        <v/>
      </c>
      <c r="H2477" s="44" t="str">
        <f>IFERROR(VLOOKUP(F2477,Sheet2!A:G,7,0),"")</f>
        <v/>
      </c>
      <c r="I2477" s="56">
        <f t="shared" ref="I2477:I2540" si="575">IF(H2477=50,N2477*4.5)+IF(H2477=65,N2477*5.85)</f>
        <v>0</v>
      </c>
      <c r="J2477" s="17"/>
      <c r="K2477" s="21">
        <v>0</v>
      </c>
      <c r="L2477" s="21">
        <v>0</v>
      </c>
      <c r="M2477" s="21">
        <v>0</v>
      </c>
      <c r="N2477" s="19">
        <f t="shared" ref="N2477:N2540" si="576">SUM(K2477:M2477)</f>
        <v>0</v>
      </c>
      <c r="O2477" s="20" t="str">
        <f>IFERROR(VLOOKUP(F2477,Sheet2!A:H,8,0),"")</f>
        <v/>
      </c>
      <c r="P2477" s="20" t="str">
        <f>IFERROR(VLOOKUP(F2477,Sheet2!$A:$F,4,0),"")</f>
        <v/>
      </c>
      <c r="Q2477" s="20" t="str">
        <f>IFERROR(VLOOKUP(F2477,Sheet2!$A:$F,5,0),"")</f>
        <v/>
      </c>
      <c r="R2477" s="20" t="str">
        <f>IFERROR(VLOOKUP(F2477,Sheet2!$A:$F,6,0),"")</f>
        <v/>
      </c>
      <c r="S2477" s="48" t="str">
        <f t="shared" ref="S2477:S2540" si="577">IFERROR(K2477*P2477," ")</f>
        <v xml:space="preserve"> </v>
      </c>
      <c r="T2477" s="48" t="str">
        <f t="shared" ref="T2477:T2540" si="578">IFERROR(Q2477*L2477," ")</f>
        <v xml:space="preserve"> </v>
      </c>
      <c r="U2477" s="48" t="str">
        <f t="shared" ref="U2477:U2540" si="579">IFERROR(R2477*M2477," ")</f>
        <v xml:space="preserve"> </v>
      </c>
      <c r="V2477" s="48">
        <f t="shared" ref="V2477:V2540" si="580">SUM(S2477:U2477)</f>
        <v>0</v>
      </c>
      <c r="W2477" s="48">
        <f t="shared" ref="W2477:W2540" si="581">IFERROR(IF(O2477=1,I2477*107)," ")+IFERROR(IF(O2477=2,I2477*53.5)," ")</f>
        <v>0</v>
      </c>
      <c r="X2477" s="48">
        <f t="shared" ref="X2477:X2540" si="582">I2477*1.5</f>
        <v>0</v>
      </c>
      <c r="Y2477" s="48">
        <f t="shared" ref="Y2477:Y2540" si="583">IFERROR(SUM(V2477:X2477)*1%," ")</f>
        <v>0</v>
      </c>
      <c r="Z2477" s="48">
        <f t="shared" ref="Z2477:Z2540" si="584">IFERROR(Y2477*10%," ")</f>
        <v>0</v>
      </c>
      <c r="AA2477" s="48">
        <f t="shared" ref="AA2477:AA2540" si="585">IFERROR(SUM(V2477:Z2477)*1%," ")</f>
        <v>0</v>
      </c>
      <c r="AB2477" s="42">
        <f t="shared" ref="AB2477:AB2540" si="586">IFERROR(SUM(V2477:AA2477)," ")</f>
        <v>0</v>
      </c>
    </row>
    <row r="2478" spans="1:28" x14ac:dyDescent="0.25">
      <c r="A2478" s="41"/>
      <c r="B2478" s="44"/>
      <c r="C2478" s="16"/>
      <c r="D2478" s="16"/>
      <c r="E2478" s="16"/>
      <c r="F2478" s="16"/>
      <c r="G2478" s="20" t="str">
        <f>IFERROR(VLOOKUP(F2478,Sheet2!A:F,2,0),"")</f>
        <v/>
      </c>
      <c r="H2478" s="44" t="str">
        <f>IFERROR(VLOOKUP(F2478,Sheet2!A:G,7,0),"")</f>
        <v/>
      </c>
      <c r="I2478" s="56">
        <f t="shared" si="575"/>
        <v>0</v>
      </c>
      <c r="J2478" s="17"/>
      <c r="K2478" s="21">
        <v>0</v>
      </c>
      <c r="L2478" s="21">
        <v>0</v>
      </c>
      <c r="M2478" s="21">
        <v>0</v>
      </c>
      <c r="N2478" s="19">
        <f t="shared" si="576"/>
        <v>0</v>
      </c>
      <c r="O2478" s="20" t="str">
        <f>IFERROR(VLOOKUP(F2478,Sheet2!A:H,8,0),"")</f>
        <v/>
      </c>
      <c r="P2478" s="20" t="str">
        <f>IFERROR(VLOOKUP(F2478,Sheet2!$A:$F,4,0),"")</f>
        <v/>
      </c>
      <c r="Q2478" s="20" t="str">
        <f>IFERROR(VLOOKUP(F2478,Sheet2!$A:$F,5,0),"")</f>
        <v/>
      </c>
      <c r="R2478" s="20" t="str">
        <f>IFERROR(VLOOKUP(F2478,Sheet2!$A:$F,6,0),"")</f>
        <v/>
      </c>
      <c r="S2478" s="48" t="str">
        <f t="shared" si="577"/>
        <v xml:space="preserve"> </v>
      </c>
      <c r="T2478" s="48" t="str">
        <f t="shared" si="578"/>
        <v xml:space="preserve"> </v>
      </c>
      <c r="U2478" s="48" t="str">
        <f t="shared" si="579"/>
        <v xml:space="preserve"> </v>
      </c>
      <c r="V2478" s="48">
        <f t="shared" si="580"/>
        <v>0</v>
      </c>
      <c r="W2478" s="48">
        <f t="shared" si="581"/>
        <v>0</v>
      </c>
      <c r="X2478" s="48">
        <f t="shared" si="582"/>
        <v>0</v>
      </c>
      <c r="Y2478" s="48">
        <f t="shared" si="583"/>
        <v>0</v>
      </c>
      <c r="Z2478" s="48">
        <f t="shared" si="584"/>
        <v>0</v>
      </c>
      <c r="AA2478" s="48">
        <f t="shared" si="585"/>
        <v>0</v>
      </c>
      <c r="AB2478" s="42">
        <f t="shared" si="586"/>
        <v>0</v>
      </c>
    </row>
    <row r="2479" spans="1:28" x14ac:dyDescent="0.25">
      <c r="A2479" s="41"/>
      <c r="B2479" s="44"/>
      <c r="C2479" s="16"/>
      <c r="D2479" s="16"/>
      <c r="E2479" s="16"/>
      <c r="F2479" s="16"/>
      <c r="G2479" s="20" t="str">
        <f>IFERROR(VLOOKUP(F2479,Sheet2!A:F,2,0),"")</f>
        <v/>
      </c>
      <c r="H2479" s="44" t="str">
        <f>IFERROR(VLOOKUP(F2479,Sheet2!A:G,7,0),"")</f>
        <v/>
      </c>
      <c r="I2479" s="56">
        <f t="shared" si="575"/>
        <v>0</v>
      </c>
      <c r="J2479" s="17"/>
      <c r="K2479" s="21">
        <v>0</v>
      </c>
      <c r="L2479" s="21">
        <v>0</v>
      </c>
      <c r="M2479" s="21">
        <v>0</v>
      </c>
      <c r="N2479" s="19">
        <f t="shared" si="576"/>
        <v>0</v>
      </c>
      <c r="O2479" s="20" t="str">
        <f>IFERROR(VLOOKUP(F2479,Sheet2!A:H,8,0),"")</f>
        <v/>
      </c>
      <c r="P2479" s="20" t="str">
        <f>IFERROR(VLOOKUP(F2479,Sheet2!$A:$F,4,0),"")</f>
        <v/>
      </c>
      <c r="Q2479" s="20" t="str">
        <f>IFERROR(VLOOKUP(F2479,Sheet2!$A:$F,5,0),"")</f>
        <v/>
      </c>
      <c r="R2479" s="20" t="str">
        <f>IFERROR(VLOOKUP(F2479,Sheet2!$A:$F,6,0),"")</f>
        <v/>
      </c>
      <c r="S2479" s="48" t="str">
        <f t="shared" si="577"/>
        <v xml:space="preserve"> </v>
      </c>
      <c r="T2479" s="48" t="str">
        <f t="shared" si="578"/>
        <v xml:space="preserve"> </v>
      </c>
      <c r="U2479" s="48" t="str">
        <f t="shared" si="579"/>
        <v xml:space="preserve"> </v>
      </c>
      <c r="V2479" s="48">
        <f t="shared" si="580"/>
        <v>0</v>
      </c>
      <c r="W2479" s="48">
        <f t="shared" si="581"/>
        <v>0</v>
      </c>
      <c r="X2479" s="48">
        <f t="shared" si="582"/>
        <v>0</v>
      </c>
      <c r="Y2479" s="48">
        <f t="shared" si="583"/>
        <v>0</v>
      </c>
      <c r="Z2479" s="48">
        <f t="shared" si="584"/>
        <v>0</v>
      </c>
      <c r="AA2479" s="48">
        <f t="shared" si="585"/>
        <v>0</v>
      </c>
      <c r="AB2479" s="42">
        <f t="shared" si="586"/>
        <v>0</v>
      </c>
    </row>
    <row r="2480" spans="1:28" x14ac:dyDescent="0.25">
      <c r="A2480" s="41"/>
      <c r="B2480" s="44"/>
      <c r="C2480" s="16"/>
      <c r="D2480" s="16"/>
      <c r="E2480" s="16"/>
      <c r="F2480" s="16"/>
      <c r="G2480" s="20" t="str">
        <f>IFERROR(VLOOKUP(F2480,Sheet2!A:F,2,0),"")</f>
        <v/>
      </c>
      <c r="H2480" s="44" t="str">
        <f>IFERROR(VLOOKUP(F2480,Sheet2!A:G,7,0),"")</f>
        <v/>
      </c>
      <c r="I2480" s="56">
        <f t="shared" si="575"/>
        <v>0</v>
      </c>
      <c r="J2480" s="17"/>
      <c r="K2480" s="21">
        <v>0</v>
      </c>
      <c r="L2480" s="21">
        <v>0</v>
      </c>
      <c r="M2480" s="21">
        <v>0</v>
      </c>
      <c r="N2480" s="19">
        <f t="shared" si="576"/>
        <v>0</v>
      </c>
      <c r="O2480" s="20" t="str">
        <f>IFERROR(VLOOKUP(F2480,Sheet2!A:H,8,0),"")</f>
        <v/>
      </c>
      <c r="P2480" s="20" t="str">
        <f>IFERROR(VLOOKUP(F2480,Sheet2!$A:$F,4,0),"")</f>
        <v/>
      </c>
      <c r="Q2480" s="20" t="str">
        <f>IFERROR(VLOOKUP(F2480,Sheet2!$A:$F,5,0),"")</f>
        <v/>
      </c>
      <c r="R2480" s="20" t="str">
        <f>IFERROR(VLOOKUP(F2480,Sheet2!$A:$F,6,0),"")</f>
        <v/>
      </c>
      <c r="S2480" s="48" t="str">
        <f t="shared" si="577"/>
        <v xml:space="preserve"> </v>
      </c>
      <c r="T2480" s="48" t="str">
        <f t="shared" si="578"/>
        <v xml:space="preserve"> </v>
      </c>
      <c r="U2480" s="48" t="str">
        <f t="shared" si="579"/>
        <v xml:space="preserve"> </v>
      </c>
      <c r="V2480" s="48">
        <f t="shared" si="580"/>
        <v>0</v>
      </c>
      <c r="W2480" s="48">
        <f t="shared" si="581"/>
        <v>0</v>
      </c>
      <c r="X2480" s="48">
        <f t="shared" si="582"/>
        <v>0</v>
      </c>
      <c r="Y2480" s="48">
        <f t="shared" si="583"/>
        <v>0</v>
      </c>
      <c r="Z2480" s="48">
        <f t="shared" si="584"/>
        <v>0</v>
      </c>
      <c r="AA2480" s="48">
        <f t="shared" si="585"/>
        <v>0</v>
      </c>
      <c r="AB2480" s="42">
        <f t="shared" si="586"/>
        <v>0</v>
      </c>
    </row>
    <row r="2481" spans="1:28" x14ac:dyDescent="0.25">
      <c r="A2481" s="41"/>
      <c r="B2481" s="44"/>
      <c r="C2481" s="16"/>
      <c r="D2481" s="16"/>
      <c r="E2481" s="16"/>
      <c r="F2481" s="16"/>
      <c r="G2481" s="20" t="str">
        <f>IFERROR(VLOOKUP(F2481,Sheet2!A:F,2,0),"")</f>
        <v/>
      </c>
      <c r="H2481" s="44" t="str">
        <f>IFERROR(VLOOKUP(F2481,Sheet2!A:G,7,0),"")</f>
        <v/>
      </c>
      <c r="I2481" s="56">
        <f t="shared" si="575"/>
        <v>0</v>
      </c>
      <c r="J2481" s="17"/>
      <c r="K2481" s="21">
        <v>0</v>
      </c>
      <c r="L2481" s="21">
        <v>0</v>
      </c>
      <c r="M2481" s="21">
        <v>0</v>
      </c>
      <c r="N2481" s="19">
        <f t="shared" si="576"/>
        <v>0</v>
      </c>
      <c r="O2481" s="20" t="str">
        <f>IFERROR(VLOOKUP(F2481,Sheet2!A:H,8,0),"")</f>
        <v/>
      </c>
      <c r="P2481" s="20" t="str">
        <f>IFERROR(VLOOKUP(F2481,Sheet2!$A:$F,4,0),"")</f>
        <v/>
      </c>
      <c r="Q2481" s="20" t="str">
        <f>IFERROR(VLOOKUP(F2481,Sheet2!$A:$F,5,0),"")</f>
        <v/>
      </c>
      <c r="R2481" s="20" t="str">
        <f>IFERROR(VLOOKUP(F2481,Sheet2!$A:$F,6,0),"")</f>
        <v/>
      </c>
      <c r="S2481" s="48" t="str">
        <f t="shared" si="577"/>
        <v xml:space="preserve"> </v>
      </c>
      <c r="T2481" s="48" t="str">
        <f t="shared" si="578"/>
        <v xml:space="preserve"> </v>
      </c>
      <c r="U2481" s="48" t="str">
        <f t="shared" si="579"/>
        <v xml:space="preserve"> </v>
      </c>
      <c r="V2481" s="48">
        <f t="shared" si="580"/>
        <v>0</v>
      </c>
      <c r="W2481" s="48">
        <f t="shared" si="581"/>
        <v>0</v>
      </c>
      <c r="X2481" s="48">
        <f t="shared" si="582"/>
        <v>0</v>
      </c>
      <c r="Y2481" s="48">
        <f t="shared" si="583"/>
        <v>0</v>
      </c>
      <c r="Z2481" s="48">
        <f t="shared" si="584"/>
        <v>0</v>
      </c>
      <c r="AA2481" s="48">
        <f t="shared" si="585"/>
        <v>0</v>
      </c>
      <c r="AB2481" s="42">
        <f t="shared" si="586"/>
        <v>0</v>
      </c>
    </row>
    <row r="2482" spans="1:28" x14ac:dyDescent="0.25">
      <c r="A2482" s="41"/>
      <c r="B2482" s="44"/>
      <c r="C2482" s="16"/>
      <c r="D2482" s="16"/>
      <c r="E2482" s="16"/>
      <c r="F2482" s="16"/>
      <c r="G2482" s="20" t="str">
        <f>IFERROR(VLOOKUP(F2482,Sheet2!A:F,2,0),"")</f>
        <v/>
      </c>
      <c r="H2482" s="44" t="str">
        <f>IFERROR(VLOOKUP(F2482,Sheet2!A:G,7,0),"")</f>
        <v/>
      </c>
      <c r="I2482" s="56">
        <f t="shared" si="575"/>
        <v>0</v>
      </c>
      <c r="J2482" s="17"/>
      <c r="K2482" s="21">
        <v>0</v>
      </c>
      <c r="L2482" s="21">
        <v>0</v>
      </c>
      <c r="M2482" s="21">
        <v>0</v>
      </c>
      <c r="N2482" s="19">
        <f t="shared" si="576"/>
        <v>0</v>
      </c>
      <c r="O2482" s="20" t="str">
        <f>IFERROR(VLOOKUP(F2482,Sheet2!A:H,8,0),"")</f>
        <v/>
      </c>
      <c r="P2482" s="20" t="str">
        <f>IFERROR(VLOOKUP(F2482,Sheet2!$A:$F,4,0),"")</f>
        <v/>
      </c>
      <c r="Q2482" s="20" t="str">
        <f>IFERROR(VLOOKUP(F2482,Sheet2!$A:$F,5,0),"")</f>
        <v/>
      </c>
      <c r="R2482" s="20" t="str">
        <f>IFERROR(VLOOKUP(F2482,Sheet2!$A:$F,6,0),"")</f>
        <v/>
      </c>
      <c r="S2482" s="48" t="str">
        <f t="shared" si="577"/>
        <v xml:space="preserve"> </v>
      </c>
      <c r="T2482" s="48" t="str">
        <f t="shared" si="578"/>
        <v xml:space="preserve"> </v>
      </c>
      <c r="U2482" s="48" t="str">
        <f t="shared" si="579"/>
        <v xml:space="preserve"> </v>
      </c>
      <c r="V2482" s="48">
        <f t="shared" si="580"/>
        <v>0</v>
      </c>
      <c r="W2482" s="48">
        <f t="shared" si="581"/>
        <v>0</v>
      </c>
      <c r="X2482" s="48">
        <f t="shared" si="582"/>
        <v>0</v>
      </c>
      <c r="Y2482" s="48">
        <f t="shared" si="583"/>
        <v>0</v>
      </c>
      <c r="Z2482" s="48">
        <f t="shared" si="584"/>
        <v>0</v>
      </c>
      <c r="AA2482" s="48">
        <f t="shared" si="585"/>
        <v>0</v>
      </c>
      <c r="AB2482" s="42">
        <f t="shared" si="586"/>
        <v>0</v>
      </c>
    </row>
    <row r="2483" spans="1:28" x14ac:dyDescent="0.25">
      <c r="A2483" s="41"/>
      <c r="B2483" s="44"/>
      <c r="C2483" s="16"/>
      <c r="D2483" s="16"/>
      <c r="E2483" s="16"/>
      <c r="F2483" s="16"/>
      <c r="G2483" s="20" t="str">
        <f>IFERROR(VLOOKUP(F2483,Sheet2!A:F,2,0),"")</f>
        <v/>
      </c>
      <c r="H2483" s="44" t="str">
        <f>IFERROR(VLOOKUP(F2483,Sheet2!A:G,7,0),"")</f>
        <v/>
      </c>
      <c r="I2483" s="56">
        <f t="shared" si="575"/>
        <v>0</v>
      </c>
      <c r="J2483" s="17"/>
      <c r="K2483" s="21">
        <v>0</v>
      </c>
      <c r="L2483" s="21">
        <v>0</v>
      </c>
      <c r="M2483" s="21">
        <v>0</v>
      </c>
      <c r="N2483" s="19">
        <f t="shared" si="576"/>
        <v>0</v>
      </c>
      <c r="O2483" s="20" t="str">
        <f>IFERROR(VLOOKUP(F2483,Sheet2!A:H,8,0),"")</f>
        <v/>
      </c>
      <c r="P2483" s="20" t="str">
        <f>IFERROR(VLOOKUP(F2483,Sheet2!$A:$F,4,0),"")</f>
        <v/>
      </c>
      <c r="Q2483" s="20" t="str">
        <f>IFERROR(VLOOKUP(F2483,Sheet2!$A:$F,5,0),"")</f>
        <v/>
      </c>
      <c r="R2483" s="20" t="str">
        <f>IFERROR(VLOOKUP(F2483,Sheet2!$A:$F,6,0),"")</f>
        <v/>
      </c>
      <c r="S2483" s="48" t="str">
        <f t="shared" si="577"/>
        <v xml:space="preserve"> </v>
      </c>
      <c r="T2483" s="48" t="str">
        <f t="shared" si="578"/>
        <v xml:space="preserve"> </v>
      </c>
      <c r="U2483" s="48" t="str">
        <f t="shared" si="579"/>
        <v xml:space="preserve"> </v>
      </c>
      <c r="V2483" s="48">
        <f t="shared" si="580"/>
        <v>0</v>
      </c>
      <c r="W2483" s="48">
        <f t="shared" si="581"/>
        <v>0</v>
      </c>
      <c r="X2483" s="48">
        <f t="shared" si="582"/>
        <v>0</v>
      </c>
      <c r="Y2483" s="48">
        <f t="shared" si="583"/>
        <v>0</v>
      </c>
      <c r="Z2483" s="48">
        <f t="shared" si="584"/>
        <v>0</v>
      </c>
      <c r="AA2483" s="48">
        <f t="shared" si="585"/>
        <v>0</v>
      </c>
      <c r="AB2483" s="42">
        <f t="shared" si="586"/>
        <v>0</v>
      </c>
    </row>
    <row r="2484" spans="1:28" x14ac:dyDescent="0.25">
      <c r="A2484" s="41"/>
      <c r="B2484" s="44"/>
      <c r="C2484" s="16"/>
      <c r="D2484" s="16"/>
      <c r="E2484" s="16"/>
      <c r="F2484" s="16"/>
      <c r="G2484" s="20" t="str">
        <f>IFERROR(VLOOKUP(F2484,Sheet2!A:F,2,0),"")</f>
        <v/>
      </c>
      <c r="H2484" s="44" t="str">
        <f>IFERROR(VLOOKUP(F2484,Sheet2!A:G,7,0),"")</f>
        <v/>
      </c>
      <c r="I2484" s="56">
        <f t="shared" si="575"/>
        <v>0</v>
      </c>
      <c r="J2484" s="17"/>
      <c r="K2484" s="21">
        <v>0</v>
      </c>
      <c r="L2484" s="21">
        <v>0</v>
      </c>
      <c r="M2484" s="21">
        <v>0</v>
      </c>
      <c r="N2484" s="19">
        <f t="shared" si="576"/>
        <v>0</v>
      </c>
      <c r="O2484" s="20" t="str">
        <f>IFERROR(VLOOKUP(F2484,Sheet2!A:H,8,0),"")</f>
        <v/>
      </c>
      <c r="P2484" s="20" t="str">
        <f>IFERROR(VLOOKUP(F2484,Sheet2!$A:$F,4,0),"")</f>
        <v/>
      </c>
      <c r="Q2484" s="20" t="str">
        <f>IFERROR(VLOOKUP(F2484,Sheet2!$A:$F,5,0),"")</f>
        <v/>
      </c>
      <c r="R2484" s="20" t="str">
        <f>IFERROR(VLOOKUP(F2484,Sheet2!$A:$F,6,0),"")</f>
        <v/>
      </c>
      <c r="S2484" s="48" t="str">
        <f t="shared" si="577"/>
        <v xml:space="preserve"> </v>
      </c>
      <c r="T2484" s="48" t="str">
        <f t="shared" si="578"/>
        <v xml:space="preserve"> </v>
      </c>
      <c r="U2484" s="48" t="str">
        <f t="shared" si="579"/>
        <v xml:space="preserve"> </v>
      </c>
      <c r="V2484" s="48">
        <f t="shared" si="580"/>
        <v>0</v>
      </c>
      <c r="W2484" s="48">
        <f t="shared" si="581"/>
        <v>0</v>
      </c>
      <c r="X2484" s="48">
        <f t="shared" si="582"/>
        <v>0</v>
      </c>
      <c r="Y2484" s="48">
        <f t="shared" si="583"/>
        <v>0</v>
      </c>
      <c r="Z2484" s="48">
        <f t="shared" si="584"/>
        <v>0</v>
      </c>
      <c r="AA2484" s="48">
        <f t="shared" si="585"/>
        <v>0</v>
      </c>
      <c r="AB2484" s="42">
        <f t="shared" si="586"/>
        <v>0</v>
      </c>
    </row>
    <row r="2485" spans="1:28" x14ac:dyDescent="0.25">
      <c r="A2485" s="41"/>
      <c r="B2485" s="44"/>
      <c r="C2485" s="16"/>
      <c r="D2485" s="16"/>
      <c r="E2485" s="16"/>
      <c r="F2485" s="16"/>
      <c r="G2485" s="20" t="str">
        <f>IFERROR(VLOOKUP(F2485,Sheet2!A:F,2,0),"")</f>
        <v/>
      </c>
      <c r="H2485" s="44" t="str">
        <f>IFERROR(VLOOKUP(F2485,Sheet2!A:G,7,0),"")</f>
        <v/>
      </c>
      <c r="I2485" s="56">
        <f t="shared" si="575"/>
        <v>0</v>
      </c>
      <c r="J2485" s="17"/>
      <c r="K2485" s="21">
        <v>0</v>
      </c>
      <c r="L2485" s="21">
        <v>0</v>
      </c>
      <c r="M2485" s="21">
        <v>0</v>
      </c>
      <c r="N2485" s="19">
        <f t="shared" si="576"/>
        <v>0</v>
      </c>
      <c r="O2485" s="20" t="str">
        <f>IFERROR(VLOOKUP(F2485,Sheet2!A:H,8,0),"")</f>
        <v/>
      </c>
      <c r="P2485" s="20" t="str">
        <f>IFERROR(VLOOKUP(F2485,Sheet2!$A:$F,4,0),"")</f>
        <v/>
      </c>
      <c r="Q2485" s="20" t="str">
        <f>IFERROR(VLOOKUP(F2485,Sheet2!$A:$F,5,0),"")</f>
        <v/>
      </c>
      <c r="R2485" s="20" t="str">
        <f>IFERROR(VLOOKUP(F2485,Sheet2!$A:$F,6,0),"")</f>
        <v/>
      </c>
      <c r="S2485" s="48" t="str">
        <f t="shared" si="577"/>
        <v xml:space="preserve"> </v>
      </c>
      <c r="T2485" s="48" t="str">
        <f t="shared" si="578"/>
        <v xml:space="preserve"> </v>
      </c>
      <c r="U2485" s="48" t="str">
        <f t="shared" si="579"/>
        <v xml:space="preserve"> </v>
      </c>
      <c r="V2485" s="48">
        <f t="shared" si="580"/>
        <v>0</v>
      </c>
      <c r="W2485" s="48">
        <f t="shared" si="581"/>
        <v>0</v>
      </c>
      <c r="X2485" s="48">
        <f t="shared" si="582"/>
        <v>0</v>
      </c>
      <c r="Y2485" s="48">
        <f t="shared" si="583"/>
        <v>0</v>
      </c>
      <c r="Z2485" s="48">
        <f t="shared" si="584"/>
        <v>0</v>
      </c>
      <c r="AA2485" s="48">
        <f t="shared" si="585"/>
        <v>0</v>
      </c>
      <c r="AB2485" s="42">
        <f t="shared" si="586"/>
        <v>0</v>
      </c>
    </row>
    <row r="2486" spans="1:28" x14ac:dyDescent="0.25">
      <c r="A2486" s="41"/>
      <c r="B2486" s="44"/>
      <c r="C2486" s="16"/>
      <c r="D2486" s="16"/>
      <c r="E2486" s="16"/>
      <c r="F2486" s="16"/>
      <c r="G2486" s="20" t="str">
        <f>IFERROR(VLOOKUP(F2486,Sheet2!A:F,2,0),"")</f>
        <v/>
      </c>
      <c r="H2486" s="44" t="str">
        <f>IFERROR(VLOOKUP(F2486,Sheet2!A:G,7,0),"")</f>
        <v/>
      </c>
      <c r="I2486" s="56">
        <f t="shared" si="575"/>
        <v>0</v>
      </c>
      <c r="J2486" s="17"/>
      <c r="K2486" s="21">
        <v>0</v>
      </c>
      <c r="L2486" s="21">
        <v>0</v>
      </c>
      <c r="M2486" s="21">
        <v>0</v>
      </c>
      <c r="N2486" s="19">
        <f t="shared" si="576"/>
        <v>0</v>
      </c>
      <c r="O2486" s="20" t="str">
        <f>IFERROR(VLOOKUP(F2486,Sheet2!A:H,8,0),"")</f>
        <v/>
      </c>
      <c r="P2486" s="20" t="str">
        <f>IFERROR(VLOOKUP(F2486,Sheet2!$A:$F,4,0),"")</f>
        <v/>
      </c>
      <c r="Q2486" s="20" t="str">
        <f>IFERROR(VLOOKUP(F2486,Sheet2!$A:$F,5,0),"")</f>
        <v/>
      </c>
      <c r="R2486" s="20" t="str">
        <f>IFERROR(VLOOKUP(F2486,Sheet2!$A:$F,6,0),"")</f>
        <v/>
      </c>
      <c r="S2486" s="48" t="str">
        <f t="shared" si="577"/>
        <v xml:space="preserve"> </v>
      </c>
      <c r="T2486" s="48" t="str">
        <f t="shared" si="578"/>
        <v xml:space="preserve"> </v>
      </c>
      <c r="U2486" s="48" t="str">
        <f t="shared" si="579"/>
        <v xml:space="preserve"> </v>
      </c>
      <c r="V2486" s="48">
        <f t="shared" si="580"/>
        <v>0</v>
      </c>
      <c r="W2486" s="48">
        <f t="shared" si="581"/>
        <v>0</v>
      </c>
      <c r="X2486" s="48">
        <f t="shared" si="582"/>
        <v>0</v>
      </c>
      <c r="Y2486" s="48">
        <f t="shared" si="583"/>
        <v>0</v>
      </c>
      <c r="Z2486" s="48">
        <f t="shared" si="584"/>
        <v>0</v>
      </c>
      <c r="AA2486" s="48">
        <f t="shared" si="585"/>
        <v>0</v>
      </c>
      <c r="AB2486" s="42">
        <f t="shared" si="586"/>
        <v>0</v>
      </c>
    </row>
    <row r="2487" spans="1:28" x14ac:dyDescent="0.25">
      <c r="A2487" s="41"/>
      <c r="B2487" s="44"/>
      <c r="C2487" s="16"/>
      <c r="D2487" s="16"/>
      <c r="E2487" s="16"/>
      <c r="F2487" s="16"/>
      <c r="G2487" s="20" t="str">
        <f>IFERROR(VLOOKUP(F2487,Sheet2!A:F,2,0),"")</f>
        <v/>
      </c>
      <c r="H2487" s="44" t="str">
        <f>IFERROR(VLOOKUP(F2487,Sheet2!A:G,7,0),"")</f>
        <v/>
      </c>
      <c r="I2487" s="56">
        <f t="shared" si="575"/>
        <v>0</v>
      </c>
      <c r="J2487" s="17"/>
      <c r="K2487" s="21">
        <v>0</v>
      </c>
      <c r="L2487" s="21">
        <v>0</v>
      </c>
      <c r="M2487" s="21">
        <v>0</v>
      </c>
      <c r="N2487" s="19">
        <f t="shared" si="576"/>
        <v>0</v>
      </c>
      <c r="O2487" s="20" t="str">
        <f>IFERROR(VLOOKUP(F2487,Sheet2!A:H,8,0),"")</f>
        <v/>
      </c>
      <c r="P2487" s="20" t="str">
        <f>IFERROR(VLOOKUP(F2487,Sheet2!$A:$F,4,0),"")</f>
        <v/>
      </c>
      <c r="Q2487" s="20" t="str">
        <f>IFERROR(VLOOKUP(F2487,Sheet2!$A:$F,5,0),"")</f>
        <v/>
      </c>
      <c r="R2487" s="20" t="str">
        <f>IFERROR(VLOOKUP(F2487,Sheet2!$A:$F,6,0),"")</f>
        <v/>
      </c>
      <c r="S2487" s="48" t="str">
        <f t="shared" si="577"/>
        <v xml:space="preserve"> </v>
      </c>
      <c r="T2487" s="48" t="str">
        <f t="shared" si="578"/>
        <v xml:space="preserve"> </v>
      </c>
      <c r="U2487" s="48" t="str">
        <f t="shared" si="579"/>
        <v xml:space="preserve"> </v>
      </c>
      <c r="V2487" s="48">
        <f t="shared" si="580"/>
        <v>0</v>
      </c>
      <c r="W2487" s="48">
        <f t="shared" si="581"/>
        <v>0</v>
      </c>
      <c r="X2487" s="48">
        <f t="shared" si="582"/>
        <v>0</v>
      </c>
      <c r="Y2487" s="48">
        <f t="shared" si="583"/>
        <v>0</v>
      </c>
      <c r="Z2487" s="48">
        <f t="shared" si="584"/>
        <v>0</v>
      </c>
      <c r="AA2487" s="48">
        <f t="shared" si="585"/>
        <v>0</v>
      </c>
      <c r="AB2487" s="42">
        <f t="shared" si="586"/>
        <v>0</v>
      </c>
    </row>
    <row r="2488" spans="1:28" x14ac:dyDescent="0.25">
      <c r="A2488" s="41"/>
      <c r="B2488" s="44"/>
      <c r="C2488" s="16"/>
      <c r="D2488" s="16"/>
      <c r="E2488" s="16"/>
      <c r="F2488" s="16"/>
      <c r="G2488" s="20" t="str">
        <f>IFERROR(VLOOKUP(F2488,Sheet2!A:F,2,0),"")</f>
        <v/>
      </c>
      <c r="H2488" s="44" t="str">
        <f>IFERROR(VLOOKUP(F2488,Sheet2!A:G,7,0),"")</f>
        <v/>
      </c>
      <c r="I2488" s="56">
        <f t="shared" si="575"/>
        <v>0</v>
      </c>
      <c r="J2488" s="17"/>
      <c r="K2488" s="21">
        <v>0</v>
      </c>
      <c r="L2488" s="21">
        <v>0</v>
      </c>
      <c r="M2488" s="21">
        <v>0</v>
      </c>
      <c r="N2488" s="19">
        <f t="shared" si="576"/>
        <v>0</v>
      </c>
      <c r="O2488" s="20" t="str">
        <f>IFERROR(VLOOKUP(F2488,Sheet2!A:H,8,0),"")</f>
        <v/>
      </c>
      <c r="P2488" s="20" t="str">
        <f>IFERROR(VLOOKUP(F2488,Sheet2!$A:$F,4,0),"")</f>
        <v/>
      </c>
      <c r="Q2488" s="20" t="str">
        <f>IFERROR(VLOOKUP(F2488,Sheet2!$A:$F,5,0),"")</f>
        <v/>
      </c>
      <c r="R2488" s="20" t="str">
        <f>IFERROR(VLOOKUP(F2488,Sheet2!$A:$F,6,0),"")</f>
        <v/>
      </c>
      <c r="S2488" s="48" t="str">
        <f t="shared" si="577"/>
        <v xml:space="preserve"> </v>
      </c>
      <c r="T2488" s="48" t="str">
        <f t="shared" si="578"/>
        <v xml:space="preserve"> </v>
      </c>
      <c r="U2488" s="48" t="str">
        <f t="shared" si="579"/>
        <v xml:space="preserve"> </v>
      </c>
      <c r="V2488" s="48">
        <f t="shared" si="580"/>
        <v>0</v>
      </c>
      <c r="W2488" s="48">
        <f t="shared" si="581"/>
        <v>0</v>
      </c>
      <c r="X2488" s="48">
        <f t="shared" si="582"/>
        <v>0</v>
      </c>
      <c r="Y2488" s="48">
        <f t="shared" si="583"/>
        <v>0</v>
      </c>
      <c r="Z2488" s="48">
        <f t="shared" si="584"/>
        <v>0</v>
      </c>
      <c r="AA2488" s="48">
        <f t="shared" si="585"/>
        <v>0</v>
      </c>
      <c r="AB2488" s="42">
        <f t="shared" si="586"/>
        <v>0</v>
      </c>
    </row>
    <row r="2489" spans="1:28" x14ac:dyDescent="0.25">
      <c r="A2489" s="41"/>
      <c r="B2489" s="44"/>
      <c r="C2489" s="16"/>
      <c r="D2489" s="16"/>
      <c r="E2489" s="16"/>
      <c r="F2489" s="16"/>
      <c r="G2489" s="20" t="str">
        <f>IFERROR(VLOOKUP(F2489,Sheet2!A:F,2,0),"")</f>
        <v/>
      </c>
      <c r="H2489" s="44" t="str">
        <f>IFERROR(VLOOKUP(F2489,Sheet2!A:G,7,0),"")</f>
        <v/>
      </c>
      <c r="I2489" s="56">
        <f t="shared" si="575"/>
        <v>0</v>
      </c>
      <c r="J2489" s="17"/>
      <c r="K2489" s="21">
        <v>0</v>
      </c>
      <c r="L2489" s="21">
        <v>0</v>
      </c>
      <c r="M2489" s="21">
        <v>0</v>
      </c>
      <c r="N2489" s="19">
        <f t="shared" si="576"/>
        <v>0</v>
      </c>
      <c r="O2489" s="20" t="str">
        <f>IFERROR(VLOOKUP(F2489,Sheet2!A:H,8,0),"")</f>
        <v/>
      </c>
      <c r="P2489" s="20" t="str">
        <f>IFERROR(VLOOKUP(F2489,Sheet2!$A:$F,4,0),"")</f>
        <v/>
      </c>
      <c r="Q2489" s="20" t="str">
        <f>IFERROR(VLOOKUP(F2489,Sheet2!$A:$F,5,0),"")</f>
        <v/>
      </c>
      <c r="R2489" s="20" t="str">
        <f>IFERROR(VLOOKUP(F2489,Sheet2!$A:$F,6,0),"")</f>
        <v/>
      </c>
      <c r="S2489" s="48" t="str">
        <f t="shared" si="577"/>
        <v xml:space="preserve"> </v>
      </c>
      <c r="T2489" s="48" t="str">
        <f t="shared" si="578"/>
        <v xml:space="preserve"> </v>
      </c>
      <c r="U2489" s="48" t="str">
        <f t="shared" si="579"/>
        <v xml:space="preserve"> </v>
      </c>
      <c r="V2489" s="48">
        <f t="shared" si="580"/>
        <v>0</v>
      </c>
      <c r="W2489" s="48">
        <f t="shared" si="581"/>
        <v>0</v>
      </c>
      <c r="X2489" s="48">
        <f t="shared" si="582"/>
        <v>0</v>
      </c>
      <c r="Y2489" s="48">
        <f t="shared" si="583"/>
        <v>0</v>
      </c>
      <c r="Z2489" s="48">
        <f t="shared" si="584"/>
        <v>0</v>
      </c>
      <c r="AA2489" s="48">
        <f t="shared" si="585"/>
        <v>0</v>
      </c>
      <c r="AB2489" s="42">
        <f t="shared" si="586"/>
        <v>0</v>
      </c>
    </row>
    <row r="2490" spans="1:28" x14ac:dyDescent="0.25">
      <c r="A2490" s="41"/>
      <c r="B2490" s="44"/>
      <c r="C2490" s="16"/>
      <c r="D2490" s="16"/>
      <c r="E2490" s="16"/>
      <c r="F2490" s="16"/>
      <c r="G2490" s="20" t="str">
        <f>IFERROR(VLOOKUP(F2490,Sheet2!A:F,2,0),"")</f>
        <v/>
      </c>
      <c r="H2490" s="44" t="str">
        <f>IFERROR(VLOOKUP(F2490,Sheet2!A:G,7,0),"")</f>
        <v/>
      </c>
      <c r="I2490" s="56">
        <f t="shared" si="575"/>
        <v>0</v>
      </c>
      <c r="J2490" s="17"/>
      <c r="K2490" s="21">
        <v>0</v>
      </c>
      <c r="L2490" s="21">
        <v>0</v>
      </c>
      <c r="M2490" s="21">
        <v>0</v>
      </c>
      <c r="N2490" s="19">
        <f t="shared" si="576"/>
        <v>0</v>
      </c>
      <c r="O2490" s="20" t="str">
        <f>IFERROR(VLOOKUP(F2490,Sheet2!A:H,8,0),"")</f>
        <v/>
      </c>
      <c r="P2490" s="20" t="str">
        <f>IFERROR(VLOOKUP(F2490,Sheet2!$A:$F,4,0),"")</f>
        <v/>
      </c>
      <c r="Q2490" s="20" t="str">
        <f>IFERROR(VLOOKUP(F2490,Sheet2!$A:$F,5,0),"")</f>
        <v/>
      </c>
      <c r="R2490" s="20" t="str">
        <f>IFERROR(VLOOKUP(F2490,Sheet2!$A:$F,6,0),"")</f>
        <v/>
      </c>
      <c r="S2490" s="48" t="str">
        <f t="shared" si="577"/>
        <v xml:space="preserve"> </v>
      </c>
      <c r="T2490" s="48" t="str">
        <f t="shared" si="578"/>
        <v xml:space="preserve"> </v>
      </c>
      <c r="U2490" s="48" t="str">
        <f t="shared" si="579"/>
        <v xml:space="preserve"> </v>
      </c>
      <c r="V2490" s="48">
        <f t="shared" si="580"/>
        <v>0</v>
      </c>
      <c r="W2490" s="48">
        <f t="shared" si="581"/>
        <v>0</v>
      </c>
      <c r="X2490" s="48">
        <f t="shared" si="582"/>
        <v>0</v>
      </c>
      <c r="Y2490" s="48">
        <f t="shared" si="583"/>
        <v>0</v>
      </c>
      <c r="Z2490" s="48">
        <f t="shared" si="584"/>
        <v>0</v>
      </c>
      <c r="AA2490" s="48">
        <f t="shared" si="585"/>
        <v>0</v>
      </c>
      <c r="AB2490" s="42">
        <f t="shared" si="586"/>
        <v>0</v>
      </c>
    </row>
    <row r="2491" spans="1:28" x14ac:dyDescent="0.25">
      <c r="A2491" s="41"/>
      <c r="B2491" s="44"/>
      <c r="C2491" s="16"/>
      <c r="D2491" s="16"/>
      <c r="E2491" s="16"/>
      <c r="F2491" s="16"/>
      <c r="G2491" s="20" t="str">
        <f>IFERROR(VLOOKUP(F2491,Sheet2!A:F,2,0),"")</f>
        <v/>
      </c>
      <c r="H2491" s="44" t="str">
        <f>IFERROR(VLOOKUP(F2491,Sheet2!A:G,7,0),"")</f>
        <v/>
      </c>
      <c r="I2491" s="56">
        <f t="shared" si="575"/>
        <v>0</v>
      </c>
      <c r="J2491" s="17"/>
      <c r="K2491" s="21">
        <v>0</v>
      </c>
      <c r="L2491" s="21">
        <v>0</v>
      </c>
      <c r="M2491" s="21">
        <v>0</v>
      </c>
      <c r="N2491" s="19">
        <f t="shared" si="576"/>
        <v>0</v>
      </c>
      <c r="O2491" s="20" t="str">
        <f>IFERROR(VLOOKUP(F2491,Sheet2!A:H,8,0),"")</f>
        <v/>
      </c>
      <c r="P2491" s="20" t="str">
        <f>IFERROR(VLOOKUP(F2491,Sheet2!$A:$F,4,0),"")</f>
        <v/>
      </c>
      <c r="Q2491" s="20" t="str">
        <f>IFERROR(VLOOKUP(F2491,Sheet2!$A:$F,5,0),"")</f>
        <v/>
      </c>
      <c r="R2491" s="20" t="str">
        <f>IFERROR(VLOOKUP(F2491,Sheet2!$A:$F,6,0),"")</f>
        <v/>
      </c>
      <c r="S2491" s="48" t="str">
        <f t="shared" si="577"/>
        <v xml:space="preserve"> </v>
      </c>
      <c r="T2491" s="48" t="str">
        <f t="shared" si="578"/>
        <v xml:space="preserve"> </v>
      </c>
      <c r="U2491" s="48" t="str">
        <f t="shared" si="579"/>
        <v xml:space="preserve"> </v>
      </c>
      <c r="V2491" s="48">
        <f t="shared" si="580"/>
        <v>0</v>
      </c>
      <c r="W2491" s="48">
        <f t="shared" si="581"/>
        <v>0</v>
      </c>
      <c r="X2491" s="48">
        <f t="shared" si="582"/>
        <v>0</v>
      </c>
      <c r="Y2491" s="48">
        <f t="shared" si="583"/>
        <v>0</v>
      </c>
      <c r="Z2491" s="48">
        <f t="shared" si="584"/>
        <v>0</v>
      </c>
      <c r="AA2491" s="48">
        <f t="shared" si="585"/>
        <v>0</v>
      </c>
      <c r="AB2491" s="42">
        <f t="shared" si="586"/>
        <v>0</v>
      </c>
    </row>
    <row r="2492" spans="1:28" x14ac:dyDescent="0.25">
      <c r="A2492" s="41"/>
      <c r="B2492" s="44"/>
      <c r="C2492" s="16"/>
      <c r="D2492" s="16"/>
      <c r="E2492" s="16"/>
      <c r="F2492" s="16"/>
      <c r="G2492" s="20" t="str">
        <f>IFERROR(VLOOKUP(F2492,Sheet2!A:F,2,0),"")</f>
        <v/>
      </c>
      <c r="H2492" s="44" t="str">
        <f>IFERROR(VLOOKUP(F2492,Sheet2!A:G,7,0),"")</f>
        <v/>
      </c>
      <c r="I2492" s="56">
        <f t="shared" si="575"/>
        <v>0</v>
      </c>
      <c r="J2492" s="17"/>
      <c r="K2492" s="21">
        <v>0</v>
      </c>
      <c r="L2492" s="21">
        <v>0</v>
      </c>
      <c r="M2492" s="21">
        <v>0</v>
      </c>
      <c r="N2492" s="19">
        <f t="shared" si="576"/>
        <v>0</v>
      </c>
      <c r="O2492" s="20" t="str">
        <f>IFERROR(VLOOKUP(F2492,Sheet2!A:H,8,0),"")</f>
        <v/>
      </c>
      <c r="P2492" s="20" t="str">
        <f>IFERROR(VLOOKUP(F2492,Sheet2!$A:$F,4,0),"")</f>
        <v/>
      </c>
      <c r="Q2492" s="20" t="str">
        <f>IFERROR(VLOOKUP(F2492,Sheet2!$A:$F,5,0),"")</f>
        <v/>
      </c>
      <c r="R2492" s="20" t="str">
        <f>IFERROR(VLOOKUP(F2492,Sheet2!$A:$F,6,0),"")</f>
        <v/>
      </c>
      <c r="S2492" s="48" t="str">
        <f t="shared" si="577"/>
        <v xml:space="preserve"> </v>
      </c>
      <c r="T2492" s="48" t="str">
        <f t="shared" si="578"/>
        <v xml:space="preserve"> </v>
      </c>
      <c r="U2492" s="48" t="str">
        <f t="shared" si="579"/>
        <v xml:space="preserve"> </v>
      </c>
      <c r="V2492" s="48">
        <f t="shared" si="580"/>
        <v>0</v>
      </c>
      <c r="W2492" s="48">
        <f t="shared" si="581"/>
        <v>0</v>
      </c>
      <c r="X2492" s="48">
        <f t="shared" si="582"/>
        <v>0</v>
      </c>
      <c r="Y2492" s="48">
        <f t="shared" si="583"/>
        <v>0</v>
      </c>
      <c r="Z2492" s="48">
        <f t="shared" si="584"/>
        <v>0</v>
      </c>
      <c r="AA2492" s="48">
        <f t="shared" si="585"/>
        <v>0</v>
      </c>
      <c r="AB2492" s="42">
        <f t="shared" si="586"/>
        <v>0</v>
      </c>
    </row>
    <row r="2493" spans="1:28" x14ac:dyDescent="0.25">
      <c r="A2493" s="41"/>
      <c r="B2493" s="44"/>
      <c r="C2493" s="16"/>
      <c r="D2493" s="16"/>
      <c r="E2493" s="16"/>
      <c r="F2493" s="16"/>
      <c r="G2493" s="20" t="str">
        <f>IFERROR(VLOOKUP(F2493,Sheet2!A:F,2,0),"")</f>
        <v/>
      </c>
      <c r="H2493" s="44" t="str">
        <f>IFERROR(VLOOKUP(F2493,Sheet2!A:G,7,0),"")</f>
        <v/>
      </c>
      <c r="I2493" s="56">
        <f t="shared" si="575"/>
        <v>0</v>
      </c>
      <c r="J2493" s="17"/>
      <c r="K2493" s="21">
        <v>0</v>
      </c>
      <c r="L2493" s="21">
        <v>0</v>
      </c>
      <c r="M2493" s="21">
        <v>0</v>
      </c>
      <c r="N2493" s="19">
        <f t="shared" si="576"/>
        <v>0</v>
      </c>
      <c r="O2493" s="20" t="str">
        <f>IFERROR(VLOOKUP(F2493,Sheet2!A:H,8,0),"")</f>
        <v/>
      </c>
      <c r="P2493" s="20" t="str">
        <f>IFERROR(VLOOKUP(F2493,Sheet2!$A:$F,4,0),"")</f>
        <v/>
      </c>
      <c r="Q2493" s="20" t="str">
        <f>IFERROR(VLOOKUP(F2493,Sheet2!$A:$F,5,0),"")</f>
        <v/>
      </c>
      <c r="R2493" s="20" t="str">
        <f>IFERROR(VLOOKUP(F2493,Sheet2!$A:$F,6,0),"")</f>
        <v/>
      </c>
      <c r="S2493" s="48" t="str">
        <f t="shared" si="577"/>
        <v xml:space="preserve"> </v>
      </c>
      <c r="T2493" s="48" t="str">
        <f t="shared" si="578"/>
        <v xml:space="preserve"> </v>
      </c>
      <c r="U2493" s="48" t="str">
        <f t="shared" si="579"/>
        <v xml:space="preserve"> </v>
      </c>
      <c r="V2493" s="48">
        <f t="shared" si="580"/>
        <v>0</v>
      </c>
      <c r="W2493" s="48">
        <f t="shared" si="581"/>
        <v>0</v>
      </c>
      <c r="X2493" s="48">
        <f t="shared" si="582"/>
        <v>0</v>
      </c>
      <c r="Y2493" s="48">
        <f t="shared" si="583"/>
        <v>0</v>
      </c>
      <c r="Z2493" s="48">
        <f t="shared" si="584"/>
        <v>0</v>
      </c>
      <c r="AA2493" s="48">
        <f t="shared" si="585"/>
        <v>0</v>
      </c>
      <c r="AB2493" s="42">
        <f t="shared" si="586"/>
        <v>0</v>
      </c>
    </row>
    <row r="2494" spans="1:28" x14ac:dyDescent="0.25">
      <c r="A2494" s="41"/>
      <c r="B2494" s="44"/>
      <c r="C2494" s="16"/>
      <c r="D2494" s="16"/>
      <c r="E2494" s="16"/>
      <c r="F2494" s="16"/>
      <c r="G2494" s="20" t="str">
        <f>IFERROR(VLOOKUP(F2494,Sheet2!A:F,2,0),"")</f>
        <v/>
      </c>
      <c r="H2494" s="44" t="str">
        <f>IFERROR(VLOOKUP(F2494,Sheet2!A:G,7,0),"")</f>
        <v/>
      </c>
      <c r="I2494" s="56">
        <f t="shared" si="575"/>
        <v>0</v>
      </c>
      <c r="J2494" s="17"/>
      <c r="K2494" s="21">
        <v>0</v>
      </c>
      <c r="L2494" s="21">
        <v>0</v>
      </c>
      <c r="M2494" s="21">
        <v>0</v>
      </c>
      <c r="N2494" s="19">
        <f t="shared" si="576"/>
        <v>0</v>
      </c>
      <c r="O2494" s="20" t="str">
        <f>IFERROR(VLOOKUP(F2494,Sheet2!A:H,8,0),"")</f>
        <v/>
      </c>
      <c r="P2494" s="20" t="str">
        <f>IFERROR(VLOOKUP(F2494,Sheet2!$A:$F,4,0),"")</f>
        <v/>
      </c>
      <c r="Q2494" s="20" t="str">
        <f>IFERROR(VLOOKUP(F2494,Sheet2!$A:$F,5,0),"")</f>
        <v/>
      </c>
      <c r="R2494" s="20" t="str">
        <f>IFERROR(VLOOKUP(F2494,Sheet2!$A:$F,6,0),"")</f>
        <v/>
      </c>
      <c r="S2494" s="48" t="str">
        <f t="shared" si="577"/>
        <v xml:space="preserve"> </v>
      </c>
      <c r="T2494" s="48" t="str">
        <f t="shared" si="578"/>
        <v xml:space="preserve"> </v>
      </c>
      <c r="U2494" s="48" t="str">
        <f t="shared" si="579"/>
        <v xml:space="preserve"> </v>
      </c>
      <c r="V2494" s="48">
        <f t="shared" si="580"/>
        <v>0</v>
      </c>
      <c r="W2494" s="48">
        <f t="shared" si="581"/>
        <v>0</v>
      </c>
      <c r="X2494" s="48">
        <f t="shared" si="582"/>
        <v>0</v>
      </c>
      <c r="Y2494" s="48">
        <f t="shared" si="583"/>
        <v>0</v>
      </c>
      <c r="Z2494" s="48">
        <f t="shared" si="584"/>
        <v>0</v>
      </c>
      <c r="AA2494" s="48">
        <f t="shared" si="585"/>
        <v>0</v>
      </c>
      <c r="AB2494" s="42">
        <f t="shared" si="586"/>
        <v>0</v>
      </c>
    </row>
    <row r="2495" spans="1:28" x14ac:dyDescent="0.25">
      <c r="A2495" s="41"/>
      <c r="B2495" s="44"/>
      <c r="C2495" s="16"/>
      <c r="D2495" s="16"/>
      <c r="E2495" s="16"/>
      <c r="F2495" s="16"/>
      <c r="G2495" s="20" t="str">
        <f>IFERROR(VLOOKUP(F2495,Sheet2!A:F,2,0),"")</f>
        <v/>
      </c>
      <c r="H2495" s="44" t="str">
        <f>IFERROR(VLOOKUP(F2495,Sheet2!A:G,7,0),"")</f>
        <v/>
      </c>
      <c r="I2495" s="56">
        <f t="shared" si="575"/>
        <v>0</v>
      </c>
      <c r="J2495" s="17"/>
      <c r="K2495" s="21">
        <v>0</v>
      </c>
      <c r="L2495" s="21">
        <v>0</v>
      </c>
      <c r="M2495" s="21">
        <v>0</v>
      </c>
      <c r="N2495" s="19">
        <f t="shared" si="576"/>
        <v>0</v>
      </c>
      <c r="O2495" s="20" t="str">
        <f>IFERROR(VLOOKUP(F2495,Sheet2!A:H,8,0),"")</f>
        <v/>
      </c>
      <c r="P2495" s="20" t="str">
        <f>IFERROR(VLOOKUP(F2495,Sheet2!$A:$F,4,0),"")</f>
        <v/>
      </c>
      <c r="Q2495" s="20" t="str">
        <f>IFERROR(VLOOKUP(F2495,Sheet2!$A:$F,5,0),"")</f>
        <v/>
      </c>
      <c r="R2495" s="20" t="str">
        <f>IFERROR(VLOOKUP(F2495,Sheet2!$A:$F,6,0),"")</f>
        <v/>
      </c>
      <c r="S2495" s="48" t="str">
        <f t="shared" si="577"/>
        <v xml:space="preserve"> </v>
      </c>
      <c r="T2495" s="48" t="str">
        <f t="shared" si="578"/>
        <v xml:space="preserve"> </v>
      </c>
      <c r="U2495" s="48" t="str">
        <f t="shared" si="579"/>
        <v xml:space="preserve"> </v>
      </c>
      <c r="V2495" s="48">
        <f t="shared" si="580"/>
        <v>0</v>
      </c>
      <c r="W2495" s="48">
        <f t="shared" si="581"/>
        <v>0</v>
      </c>
      <c r="X2495" s="48">
        <f t="shared" si="582"/>
        <v>0</v>
      </c>
      <c r="Y2495" s="48">
        <f t="shared" si="583"/>
        <v>0</v>
      </c>
      <c r="Z2495" s="48">
        <f t="shared" si="584"/>
        <v>0</v>
      </c>
      <c r="AA2495" s="48">
        <f t="shared" si="585"/>
        <v>0</v>
      </c>
      <c r="AB2495" s="42">
        <f t="shared" si="586"/>
        <v>0</v>
      </c>
    </row>
    <row r="2496" spans="1:28" x14ac:dyDescent="0.25">
      <c r="A2496" s="41"/>
      <c r="B2496" s="44"/>
      <c r="C2496" s="16"/>
      <c r="D2496" s="16"/>
      <c r="E2496" s="16"/>
      <c r="F2496" s="16"/>
      <c r="G2496" s="20" t="str">
        <f>IFERROR(VLOOKUP(F2496,Sheet2!A:F,2,0),"")</f>
        <v/>
      </c>
      <c r="H2496" s="44" t="str">
        <f>IFERROR(VLOOKUP(F2496,Sheet2!A:G,7,0),"")</f>
        <v/>
      </c>
      <c r="I2496" s="56">
        <f t="shared" si="575"/>
        <v>0</v>
      </c>
      <c r="J2496" s="17"/>
      <c r="K2496" s="21">
        <v>0</v>
      </c>
      <c r="L2496" s="21">
        <v>0</v>
      </c>
      <c r="M2496" s="21">
        <v>0</v>
      </c>
      <c r="N2496" s="19">
        <f t="shared" si="576"/>
        <v>0</v>
      </c>
      <c r="O2496" s="20" t="str">
        <f>IFERROR(VLOOKUP(F2496,Sheet2!A:H,8,0),"")</f>
        <v/>
      </c>
      <c r="P2496" s="20" t="str">
        <f>IFERROR(VLOOKUP(F2496,Sheet2!$A:$F,4,0),"")</f>
        <v/>
      </c>
      <c r="Q2496" s="20" t="str">
        <f>IFERROR(VLOOKUP(F2496,Sheet2!$A:$F,5,0),"")</f>
        <v/>
      </c>
      <c r="R2496" s="20" t="str">
        <f>IFERROR(VLOOKUP(F2496,Sheet2!$A:$F,6,0),"")</f>
        <v/>
      </c>
      <c r="S2496" s="48" t="str">
        <f t="shared" si="577"/>
        <v xml:space="preserve"> </v>
      </c>
      <c r="T2496" s="48" t="str">
        <f t="shared" si="578"/>
        <v xml:space="preserve"> </v>
      </c>
      <c r="U2496" s="48" t="str">
        <f t="shared" si="579"/>
        <v xml:space="preserve"> </v>
      </c>
      <c r="V2496" s="48">
        <f t="shared" si="580"/>
        <v>0</v>
      </c>
      <c r="W2496" s="48">
        <f t="shared" si="581"/>
        <v>0</v>
      </c>
      <c r="X2496" s="48">
        <f t="shared" si="582"/>
        <v>0</v>
      </c>
      <c r="Y2496" s="48">
        <f t="shared" si="583"/>
        <v>0</v>
      </c>
      <c r="Z2496" s="48">
        <f t="shared" si="584"/>
        <v>0</v>
      </c>
      <c r="AA2496" s="48">
        <f t="shared" si="585"/>
        <v>0</v>
      </c>
      <c r="AB2496" s="42">
        <f t="shared" si="586"/>
        <v>0</v>
      </c>
    </row>
    <row r="2497" spans="1:28" x14ac:dyDescent="0.25">
      <c r="A2497" s="41"/>
      <c r="B2497" s="44"/>
      <c r="C2497" s="16"/>
      <c r="D2497" s="16"/>
      <c r="E2497" s="16"/>
      <c r="F2497" s="16"/>
      <c r="G2497" s="20" t="str">
        <f>IFERROR(VLOOKUP(F2497,Sheet2!A:F,2,0),"")</f>
        <v/>
      </c>
      <c r="H2497" s="44" t="str">
        <f>IFERROR(VLOOKUP(F2497,Sheet2!A:G,7,0),"")</f>
        <v/>
      </c>
      <c r="I2497" s="56">
        <f t="shared" si="575"/>
        <v>0</v>
      </c>
      <c r="J2497" s="17"/>
      <c r="K2497" s="21">
        <v>0</v>
      </c>
      <c r="L2497" s="21">
        <v>0</v>
      </c>
      <c r="M2497" s="21">
        <v>0</v>
      </c>
      <c r="N2497" s="19">
        <f t="shared" si="576"/>
        <v>0</v>
      </c>
      <c r="O2497" s="20" t="str">
        <f>IFERROR(VLOOKUP(F2497,Sheet2!A:H,8,0),"")</f>
        <v/>
      </c>
      <c r="P2497" s="20" t="str">
        <f>IFERROR(VLOOKUP(F2497,Sheet2!$A:$F,4,0),"")</f>
        <v/>
      </c>
      <c r="Q2497" s="20" t="str">
        <f>IFERROR(VLOOKUP(F2497,Sheet2!$A:$F,5,0),"")</f>
        <v/>
      </c>
      <c r="R2497" s="20" t="str">
        <f>IFERROR(VLOOKUP(F2497,Sheet2!$A:$F,6,0),"")</f>
        <v/>
      </c>
      <c r="S2497" s="48" t="str">
        <f t="shared" si="577"/>
        <v xml:space="preserve"> </v>
      </c>
      <c r="T2497" s="48" t="str">
        <f t="shared" si="578"/>
        <v xml:space="preserve"> </v>
      </c>
      <c r="U2497" s="48" t="str">
        <f t="shared" si="579"/>
        <v xml:space="preserve"> </v>
      </c>
      <c r="V2497" s="48">
        <f t="shared" si="580"/>
        <v>0</v>
      </c>
      <c r="W2497" s="48">
        <f t="shared" si="581"/>
        <v>0</v>
      </c>
      <c r="X2497" s="48">
        <f t="shared" si="582"/>
        <v>0</v>
      </c>
      <c r="Y2497" s="48">
        <f t="shared" si="583"/>
        <v>0</v>
      </c>
      <c r="Z2497" s="48">
        <f t="shared" si="584"/>
        <v>0</v>
      </c>
      <c r="AA2497" s="48">
        <f t="shared" si="585"/>
        <v>0</v>
      </c>
      <c r="AB2497" s="42">
        <f t="shared" si="586"/>
        <v>0</v>
      </c>
    </row>
    <row r="2498" spans="1:28" x14ac:dyDescent="0.25">
      <c r="A2498" s="41"/>
      <c r="B2498" s="44"/>
      <c r="C2498" s="16"/>
      <c r="D2498" s="16"/>
      <c r="E2498" s="16"/>
      <c r="F2498" s="16"/>
      <c r="G2498" s="20" t="str">
        <f>IFERROR(VLOOKUP(F2498,Sheet2!A:F,2,0),"")</f>
        <v/>
      </c>
      <c r="H2498" s="44" t="str">
        <f>IFERROR(VLOOKUP(F2498,Sheet2!A:G,7,0),"")</f>
        <v/>
      </c>
      <c r="I2498" s="56">
        <f t="shared" si="575"/>
        <v>0</v>
      </c>
      <c r="J2498" s="17"/>
      <c r="K2498" s="21">
        <v>0</v>
      </c>
      <c r="L2498" s="21">
        <v>0</v>
      </c>
      <c r="M2498" s="21">
        <v>0</v>
      </c>
      <c r="N2498" s="19">
        <f t="shared" si="576"/>
        <v>0</v>
      </c>
      <c r="O2498" s="20" t="str">
        <f>IFERROR(VLOOKUP(F2498,Sheet2!A:H,8,0),"")</f>
        <v/>
      </c>
      <c r="P2498" s="20" t="str">
        <f>IFERROR(VLOOKUP(F2498,Sheet2!$A:$F,4,0),"")</f>
        <v/>
      </c>
      <c r="Q2498" s="20" t="str">
        <f>IFERROR(VLOOKUP(F2498,Sheet2!$A:$F,5,0),"")</f>
        <v/>
      </c>
      <c r="R2498" s="20" t="str">
        <f>IFERROR(VLOOKUP(F2498,Sheet2!$A:$F,6,0),"")</f>
        <v/>
      </c>
      <c r="S2498" s="48" t="str">
        <f t="shared" si="577"/>
        <v xml:space="preserve"> </v>
      </c>
      <c r="T2498" s="48" t="str">
        <f t="shared" si="578"/>
        <v xml:space="preserve"> </v>
      </c>
      <c r="U2498" s="48" t="str">
        <f t="shared" si="579"/>
        <v xml:space="preserve"> </v>
      </c>
      <c r="V2498" s="48">
        <f t="shared" si="580"/>
        <v>0</v>
      </c>
      <c r="W2498" s="48">
        <f t="shared" si="581"/>
        <v>0</v>
      </c>
      <c r="X2498" s="48">
        <f t="shared" si="582"/>
        <v>0</v>
      </c>
      <c r="Y2498" s="48">
        <f t="shared" si="583"/>
        <v>0</v>
      </c>
      <c r="Z2498" s="48">
        <f t="shared" si="584"/>
        <v>0</v>
      </c>
      <c r="AA2498" s="48">
        <f t="shared" si="585"/>
        <v>0</v>
      </c>
      <c r="AB2498" s="42">
        <f t="shared" si="586"/>
        <v>0</v>
      </c>
    </row>
    <row r="2499" spans="1:28" x14ac:dyDescent="0.25">
      <c r="A2499" s="41"/>
      <c r="B2499" s="44"/>
      <c r="C2499" s="16"/>
      <c r="D2499" s="16"/>
      <c r="E2499" s="16"/>
      <c r="F2499" s="16"/>
      <c r="G2499" s="20" t="str">
        <f>IFERROR(VLOOKUP(F2499,Sheet2!A:F,2,0),"")</f>
        <v/>
      </c>
      <c r="H2499" s="44" t="str">
        <f>IFERROR(VLOOKUP(F2499,Sheet2!A:G,7,0),"")</f>
        <v/>
      </c>
      <c r="I2499" s="56">
        <f t="shared" si="575"/>
        <v>0</v>
      </c>
      <c r="J2499" s="17"/>
      <c r="K2499" s="21">
        <v>0</v>
      </c>
      <c r="L2499" s="21">
        <v>0</v>
      </c>
      <c r="M2499" s="21">
        <v>0</v>
      </c>
      <c r="N2499" s="19">
        <f t="shared" si="576"/>
        <v>0</v>
      </c>
      <c r="O2499" s="20" t="str">
        <f>IFERROR(VLOOKUP(F2499,Sheet2!A:H,8,0),"")</f>
        <v/>
      </c>
      <c r="P2499" s="20" t="str">
        <f>IFERROR(VLOOKUP(F2499,Sheet2!$A:$F,4,0),"")</f>
        <v/>
      </c>
      <c r="Q2499" s="20" t="str">
        <f>IFERROR(VLOOKUP(F2499,Sheet2!$A:$F,5,0),"")</f>
        <v/>
      </c>
      <c r="R2499" s="20" t="str">
        <f>IFERROR(VLOOKUP(F2499,Sheet2!$A:$F,6,0),"")</f>
        <v/>
      </c>
      <c r="S2499" s="48" t="str">
        <f t="shared" si="577"/>
        <v xml:space="preserve"> </v>
      </c>
      <c r="T2499" s="48" t="str">
        <f t="shared" si="578"/>
        <v xml:space="preserve"> </v>
      </c>
      <c r="U2499" s="48" t="str">
        <f t="shared" si="579"/>
        <v xml:space="preserve"> </v>
      </c>
      <c r="V2499" s="48">
        <f t="shared" si="580"/>
        <v>0</v>
      </c>
      <c r="W2499" s="48">
        <f t="shared" si="581"/>
        <v>0</v>
      </c>
      <c r="X2499" s="48">
        <f t="shared" si="582"/>
        <v>0</v>
      </c>
      <c r="Y2499" s="48">
        <f t="shared" si="583"/>
        <v>0</v>
      </c>
      <c r="Z2499" s="48">
        <f t="shared" si="584"/>
        <v>0</v>
      </c>
      <c r="AA2499" s="48">
        <f t="shared" si="585"/>
        <v>0</v>
      </c>
      <c r="AB2499" s="42">
        <f t="shared" si="586"/>
        <v>0</v>
      </c>
    </row>
    <row r="2500" spans="1:28" x14ac:dyDescent="0.25">
      <c r="A2500" s="41"/>
      <c r="B2500" s="44"/>
      <c r="C2500" s="16"/>
      <c r="D2500" s="16"/>
      <c r="E2500" s="16"/>
      <c r="F2500" s="16"/>
      <c r="G2500" s="20" t="str">
        <f>IFERROR(VLOOKUP(F2500,Sheet2!A:F,2,0),"")</f>
        <v/>
      </c>
      <c r="H2500" s="44" t="str">
        <f>IFERROR(VLOOKUP(F2500,Sheet2!A:G,7,0),"")</f>
        <v/>
      </c>
      <c r="I2500" s="56">
        <f t="shared" si="575"/>
        <v>0</v>
      </c>
      <c r="J2500" s="17"/>
      <c r="K2500" s="21">
        <v>0</v>
      </c>
      <c r="L2500" s="21">
        <v>0</v>
      </c>
      <c r="M2500" s="21">
        <v>0</v>
      </c>
      <c r="N2500" s="19">
        <f t="shared" si="576"/>
        <v>0</v>
      </c>
      <c r="O2500" s="20" t="str">
        <f>IFERROR(VLOOKUP(F2500,Sheet2!A:H,8,0),"")</f>
        <v/>
      </c>
      <c r="P2500" s="20" t="str">
        <f>IFERROR(VLOOKUP(F2500,Sheet2!$A:$F,4,0),"")</f>
        <v/>
      </c>
      <c r="Q2500" s="20" t="str">
        <f>IFERROR(VLOOKUP(F2500,Sheet2!$A:$F,5,0),"")</f>
        <v/>
      </c>
      <c r="R2500" s="20" t="str">
        <f>IFERROR(VLOOKUP(F2500,Sheet2!$A:$F,6,0),"")</f>
        <v/>
      </c>
      <c r="S2500" s="48" t="str">
        <f t="shared" si="577"/>
        <v xml:space="preserve"> </v>
      </c>
      <c r="T2500" s="48" t="str">
        <f t="shared" si="578"/>
        <v xml:space="preserve"> </v>
      </c>
      <c r="U2500" s="48" t="str">
        <f t="shared" si="579"/>
        <v xml:space="preserve"> </v>
      </c>
      <c r="V2500" s="48">
        <f t="shared" si="580"/>
        <v>0</v>
      </c>
      <c r="W2500" s="48">
        <f t="shared" si="581"/>
        <v>0</v>
      </c>
      <c r="X2500" s="48">
        <f t="shared" si="582"/>
        <v>0</v>
      </c>
      <c r="Y2500" s="48">
        <f t="shared" si="583"/>
        <v>0</v>
      </c>
      <c r="Z2500" s="48">
        <f t="shared" si="584"/>
        <v>0</v>
      </c>
      <c r="AA2500" s="48">
        <f t="shared" si="585"/>
        <v>0</v>
      </c>
      <c r="AB2500" s="42">
        <f t="shared" si="586"/>
        <v>0</v>
      </c>
    </row>
    <row r="2501" spans="1:28" x14ac:dyDescent="0.25">
      <c r="A2501" s="41"/>
      <c r="B2501" s="44"/>
      <c r="C2501" s="16"/>
      <c r="D2501" s="16"/>
      <c r="E2501" s="16"/>
      <c r="F2501" s="16"/>
      <c r="G2501" s="20" t="str">
        <f>IFERROR(VLOOKUP(F2501,Sheet2!A:F,2,0),"")</f>
        <v/>
      </c>
      <c r="H2501" s="44" t="str">
        <f>IFERROR(VLOOKUP(F2501,Sheet2!A:G,7,0),"")</f>
        <v/>
      </c>
      <c r="I2501" s="56">
        <f t="shared" si="575"/>
        <v>0</v>
      </c>
      <c r="J2501" s="17"/>
      <c r="K2501" s="21">
        <v>0</v>
      </c>
      <c r="L2501" s="21">
        <v>0</v>
      </c>
      <c r="M2501" s="21">
        <v>0</v>
      </c>
      <c r="N2501" s="19">
        <f t="shared" si="576"/>
        <v>0</v>
      </c>
      <c r="O2501" s="20" t="str">
        <f>IFERROR(VLOOKUP(F2501,Sheet2!A:H,8,0),"")</f>
        <v/>
      </c>
      <c r="P2501" s="20" t="str">
        <f>IFERROR(VLOOKUP(F2501,Sheet2!$A:$F,4,0),"")</f>
        <v/>
      </c>
      <c r="Q2501" s="20" t="str">
        <f>IFERROR(VLOOKUP(F2501,Sheet2!$A:$F,5,0),"")</f>
        <v/>
      </c>
      <c r="R2501" s="20" t="str">
        <f>IFERROR(VLOOKUP(F2501,Sheet2!$A:$F,6,0),"")</f>
        <v/>
      </c>
      <c r="S2501" s="48" t="str">
        <f t="shared" si="577"/>
        <v xml:space="preserve"> </v>
      </c>
      <c r="T2501" s="48" t="str">
        <f t="shared" si="578"/>
        <v xml:space="preserve"> </v>
      </c>
      <c r="U2501" s="48" t="str">
        <f t="shared" si="579"/>
        <v xml:space="preserve"> </v>
      </c>
      <c r="V2501" s="48">
        <f t="shared" si="580"/>
        <v>0</v>
      </c>
      <c r="W2501" s="48">
        <f t="shared" si="581"/>
        <v>0</v>
      </c>
      <c r="X2501" s="48">
        <f t="shared" si="582"/>
        <v>0</v>
      </c>
      <c r="Y2501" s="48">
        <f t="shared" si="583"/>
        <v>0</v>
      </c>
      <c r="Z2501" s="48">
        <f t="shared" si="584"/>
        <v>0</v>
      </c>
      <c r="AA2501" s="48">
        <f t="shared" si="585"/>
        <v>0</v>
      </c>
      <c r="AB2501" s="42">
        <f t="shared" si="586"/>
        <v>0</v>
      </c>
    </row>
    <row r="2502" spans="1:28" x14ac:dyDescent="0.25">
      <c r="A2502" s="41"/>
      <c r="B2502" s="44"/>
      <c r="C2502" s="16"/>
      <c r="D2502" s="16"/>
      <c r="E2502" s="16"/>
      <c r="F2502" s="16"/>
      <c r="G2502" s="20" t="str">
        <f>IFERROR(VLOOKUP(F2502,Sheet2!A:F,2,0),"")</f>
        <v/>
      </c>
      <c r="H2502" s="44" t="str">
        <f>IFERROR(VLOOKUP(F2502,Sheet2!A:G,7,0),"")</f>
        <v/>
      </c>
      <c r="I2502" s="56">
        <f t="shared" si="575"/>
        <v>0</v>
      </c>
      <c r="J2502" s="17"/>
      <c r="K2502" s="21">
        <v>0</v>
      </c>
      <c r="L2502" s="21">
        <v>0</v>
      </c>
      <c r="M2502" s="21">
        <v>0</v>
      </c>
      <c r="N2502" s="19">
        <f t="shared" si="576"/>
        <v>0</v>
      </c>
      <c r="O2502" s="20" t="str">
        <f>IFERROR(VLOOKUP(F2502,Sheet2!A:H,8,0),"")</f>
        <v/>
      </c>
      <c r="P2502" s="20" t="str">
        <f>IFERROR(VLOOKUP(F2502,Sheet2!$A:$F,4,0),"")</f>
        <v/>
      </c>
      <c r="Q2502" s="20" t="str">
        <f>IFERROR(VLOOKUP(F2502,Sheet2!$A:$F,5,0),"")</f>
        <v/>
      </c>
      <c r="R2502" s="20" t="str">
        <f>IFERROR(VLOOKUP(F2502,Sheet2!$A:$F,6,0),"")</f>
        <v/>
      </c>
      <c r="S2502" s="48" t="str">
        <f t="shared" si="577"/>
        <v xml:space="preserve"> </v>
      </c>
      <c r="T2502" s="48" t="str">
        <f t="shared" si="578"/>
        <v xml:space="preserve"> </v>
      </c>
      <c r="U2502" s="48" t="str">
        <f t="shared" si="579"/>
        <v xml:space="preserve"> </v>
      </c>
      <c r="V2502" s="48">
        <f t="shared" si="580"/>
        <v>0</v>
      </c>
      <c r="W2502" s="48">
        <f t="shared" si="581"/>
        <v>0</v>
      </c>
      <c r="X2502" s="48">
        <f t="shared" si="582"/>
        <v>0</v>
      </c>
      <c r="Y2502" s="48">
        <f t="shared" si="583"/>
        <v>0</v>
      </c>
      <c r="Z2502" s="48">
        <f t="shared" si="584"/>
        <v>0</v>
      </c>
      <c r="AA2502" s="48">
        <f t="shared" si="585"/>
        <v>0</v>
      </c>
      <c r="AB2502" s="42">
        <f t="shared" si="586"/>
        <v>0</v>
      </c>
    </row>
    <row r="2503" spans="1:28" x14ac:dyDescent="0.25">
      <c r="A2503" s="41"/>
      <c r="B2503" s="44"/>
      <c r="C2503" s="16"/>
      <c r="D2503" s="16"/>
      <c r="E2503" s="16"/>
      <c r="F2503" s="16"/>
      <c r="G2503" s="20" t="str">
        <f>IFERROR(VLOOKUP(F2503,Sheet2!A:F,2,0),"")</f>
        <v/>
      </c>
      <c r="H2503" s="44" t="str">
        <f>IFERROR(VLOOKUP(F2503,Sheet2!A:G,7,0),"")</f>
        <v/>
      </c>
      <c r="I2503" s="56">
        <f t="shared" si="575"/>
        <v>0</v>
      </c>
      <c r="J2503" s="17"/>
      <c r="K2503" s="21">
        <v>0</v>
      </c>
      <c r="L2503" s="21">
        <v>0</v>
      </c>
      <c r="M2503" s="21">
        <v>0</v>
      </c>
      <c r="N2503" s="19">
        <f t="shared" si="576"/>
        <v>0</v>
      </c>
      <c r="O2503" s="20" t="str">
        <f>IFERROR(VLOOKUP(F2503,Sheet2!A:H,8,0),"")</f>
        <v/>
      </c>
      <c r="P2503" s="20" t="str">
        <f>IFERROR(VLOOKUP(F2503,Sheet2!$A:$F,4,0),"")</f>
        <v/>
      </c>
      <c r="Q2503" s="20" t="str">
        <f>IFERROR(VLOOKUP(F2503,Sheet2!$A:$F,5,0),"")</f>
        <v/>
      </c>
      <c r="R2503" s="20" t="str">
        <f>IFERROR(VLOOKUP(F2503,Sheet2!$A:$F,6,0),"")</f>
        <v/>
      </c>
      <c r="S2503" s="48" t="str">
        <f t="shared" si="577"/>
        <v xml:space="preserve"> </v>
      </c>
      <c r="T2503" s="48" t="str">
        <f t="shared" si="578"/>
        <v xml:space="preserve"> </v>
      </c>
      <c r="U2503" s="48" t="str">
        <f t="shared" si="579"/>
        <v xml:space="preserve"> </v>
      </c>
      <c r="V2503" s="48">
        <f t="shared" si="580"/>
        <v>0</v>
      </c>
      <c r="W2503" s="48">
        <f t="shared" si="581"/>
        <v>0</v>
      </c>
      <c r="X2503" s="48">
        <f t="shared" si="582"/>
        <v>0</v>
      </c>
      <c r="Y2503" s="48">
        <f t="shared" si="583"/>
        <v>0</v>
      </c>
      <c r="Z2503" s="48">
        <f t="shared" si="584"/>
        <v>0</v>
      </c>
      <c r="AA2503" s="48">
        <f t="shared" si="585"/>
        <v>0</v>
      </c>
      <c r="AB2503" s="42">
        <f t="shared" si="586"/>
        <v>0</v>
      </c>
    </row>
    <row r="2504" spans="1:28" x14ac:dyDescent="0.25">
      <c r="A2504" s="41"/>
      <c r="B2504" s="44"/>
      <c r="C2504" s="16"/>
      <c r="D2504" s="16"/>
      <c r="E2504" s="16"/>
      <c r="F2504" s="16"/>
      <c r="G2504" s="20" t="str">
        <f>IFERROR(VLOOKUP(F2504,Sheet2!A:F,2,0),"")</f>
        <v/>
      </c>
      <c r="H2504" s="44" t="str">
        <f>IFERROR(VLOOKUP(F2504,Sheet2!A:G,7,0),"")</f>
        <v/>
      </c>
      <c r="I2504" s="56">
        <f t="shared" si="575"/>
        <v>0</v>
      </c>
      <c r="J2504" s="17"/>
      <c r="K2504" s="21">
        <v>0</v>
      </c>
      <c r="L2504" s="21">
        <v>0</v>
      </c>
      <c r="M2504" s="21">
        <v>0</v>
      </c>
      <c r="N2504" s="19">
        <f t="shared" si="576"/>
        <v>0</v>
      </c>
      <c r="O2504" s="20" t="str">
        <f>IFERROR(VLOOKUP(F2504,Sheet2!A:H,8,0),"")</f>
        <v/>
      </c>
      <c r="P2504" s="20" t="str">
        <f>IFERROR(VLOOKUP(F2504,Sheet2!$A:$F,4,0),"")</f>
        <v/>
      </c>
      <c r="Q2504" s="20" t="str">
        <f>IFERROR(VLOOKUP(F2504,Sheet2!$A:$F,5,0),"")</f>
        <v/>
      </c>
      <c r="R2504" s="20" t="str">
        <f>IFERROR(VLOOKUP(F2504,Sheet2!$A:$F,6,0),"")</f>
        <v/>
      </c>
      <c r="S2504" s="48" t="str">
        <f t="shared" si="577"/>
        <v xml:space="preserve"> </v>
      </c>
      <c r="T2504" s="48" t="str">
        <f t="shared" si="578"/>
        <v xml:space="preserve"> </v>
      </c>
      <c r="U2504" s="48" t="str">
        <f t="shared" si="579"/>
        <v xml:space="preserve"> </v>
      </c>
      <c r="V2504" s="48">
        <f t="shared" si="580"/>
        <v>0</v>
      </c>
      <c r="W2504" s="48">
        <f t="shared" si="581"/>
        <v>0</v>
      </c>
      <c r="X2504" s="48">
        <f t="shared" si="582"/>
        <v>0</v>
      </c>
      <c r="Y2504" s="48">
        <f t="shared" si="583"/>
        <v>0</v>
      </c>
      <c r="Z2504" s="48">
        <f t="shared" si="584"/>
        <v>0</v>
      </c>
      <c r="AA2504" s="48">
        <f t="shared" si="585"/>
        <v>0</v>
      </c>
      <c r="AB2504" s="42">
        <f t="shared" si="586"/>
        <v>0</v>
      </c>
    </row>
    <row r="2505" spans="1:28" x14ac:dyDescent="0.25">
      <c r="A2505" s="41"/>
      <c r="B2505" s="44"/>
      <c r="C2505" s="16"/>
      <c r="D2505" s="16"/>
      <c r="E2505" s="16"/>
      <c r="F2505" s="16"/>
      <c r="G2505" s="20" t="str">
        <f>IFERROR(VLOOKUP(F2505,Sheet2!A:F,2,0),"")</f>
        <v/>
      </c>
      <c r="H2505" s="44" t="str">
        <f>IFERROR(VLOOKUP(F2505,Sheet2!A:G,7,0),"")</f>
        <v/>
      </c>
      <c r="I2505" s="56">
        <f t="shared" si="575"/>
        <v>0</v>
      </c>
      <c r="J2505" s="17"/>
      <c r="K2505" s="21">
        <v>0</v>
      </c>
      <c r="L2505" s="21">
        <v>0</v>
      </c>
      <c r="M2505" s="21">
        <v>0</v>
      </c>
      <c r="N2505" s="19">
        <f t="shared" si="576"/>
        <v>0</v>
      </c>
      <c r="O2505" s="20" t="str">
        <f>IFERROR(VLOOKUP(F2505,Sheet2!A:H,8,0),"")</f>
        <v/>
      </c>
      <c r="P2505" s="20" t="str">
        <f>IFERROR(VLOOKUP(F2505,Sheet2!$A:$F,4,0),"")</f>
        <v/>
      </c>
      <c r="Q2505" s="20" t="str">
        <f>IFERROR(VLOOKUP(F2505,Sheet2!$A:$F,5,0),"")</f>
        <v/>
      </c>
      <c r="R2505" s="20" t="str">
        <f>IFERROR(VLOOKUP(F2505,Sheet2!$A:$F,6,0),"")</f>
        <v/>
      </c>
      <c r="S2505" s="48" t="str">
        <f t="shared" si="577"/>
        <v xml:space="preserve"> </v>
      </c>
      <c r="T2505" s="48" t="str">
        <f t="shared" si="578"/>
        <v xml:space="preserve"> </v>
      </c>
      <c r="U2505" s="48" t="str">
        <f t="shared" si="579"/>
        <v xml:space="preserve"> </v>
      </c>
      <c r="V2505" s="48">
        <f t="shared" si="580"/>
        <v>0</v>
      </c>
      <c r="W2505" s="48">
        <f t="shared" si="581"/>
        <v>0</v>
      </c>
      <c r="X2505" s="48">
        <f t="shared" si="582"/>
        <v>0</v>
      </c>
      <c r="Y2505" s="48">
        <f t="shared" si="583"/>
        <v>0</v>
      </c>
      <c r="Z2505" s="48">
        <f t="shared" si="584"/>
        <v>0</v>
      </c>
      <c r="AA2505" s="48">
        <f t="shared" si="585"/>
        <v>0</v>
      </c>
      <c r="AB2505" s="42">
        <f t="shared" si="586"/>
        <v>0</v>
      </c>
    </row>
    <row r="2506" spans="1:28" x14ac:dyDescent="0.25">
      <c r="A2506" s="41"/>
      <c r="B2506" s="44"/>
      <c r="C2506" s="16"/>
      <c r="D2506" s="16"/>
      <c r="E2506" s="16"/>
      <c r="F2506" s="16"/>
      <c r="G2506" s="20" t="str">
        <f>IFERROR(VLOOKUP(F2506,Sheet2!A:F,2,0),"")</f>
        <v/>
      </c>
      <c r="H2506" s="44" t="str">
        <f>IFERROR(VLOOKUP(F2506,Sheet2!A:G,7,0),"")</f>
        <v/>
      </c>
      <c r="I2506" s="56">
        <f t="shared" si="575"/>
        <v>0</v>
      </c>
      <c r="J2506" s="17"/>
      <c r="K2506" s="21">
        <v>0</v>
      </c>
      <c r="L2506" s="21">
        <v>0</v>
      </c>
      <c r="M2506" s="21">
        <v>0</v>
      </c>
      <c r="N2506" s="19">
        <f t="shared" si="576"/>
        <v>0</v>
      </c>
      <c r="O2506" s="20" t="str">
        <f>IFERROR(VLOOKUP(F2506,Sheet2!A:H,8,0),"")</f>
        <v/>
      </c>
      <c r="P2506" s="20" t="str">
        <f>IFERROR(VLOOKUP(F2506,Sheet2!$A:$F,4,0),"")</f>
        <v/>
      </c>
      <c r="Q2506" s="20" t="str">
        <f>IFERROR(VLOOKUP(F2506,Sheet2!$A:$F,5,0),"")</f>
        <v/>
      </c>
      <c r="R2506" s="20" t="str">
        <f>IFERROR(VLOOKUP(F2506,Sheet2!$A:$F,6,0),"")</f>
        <v/>
      </c>
      <c r="S2506" s="48" t="str">
        <f t="shared" si="577"/>
        <v xml:space="preserve"> </v>
      </c>
      <c r="T2506" s="48" t="str">
        <f t="shared" si="578"/>
        <v xml:space="preserve"> </v>
      </c>
      <c r="U2506" s="48" t="str">
        <f t="shared" si="579"/>
        <v xml:space="preserve"> </v>
      </c>
      <c r="V2506" s="48">
        <f t="shared" si="580"/>
        <v>0</v>
      </c>
      <c r="W2506" s="48">
        <f t="shared" si="581"/>
        <v>0</v>
      </c>
      <c r="X2506" s="48">
        <f t="shared" si="582"/>
        <v>0</v>
      </c>
      <c r="Y2506" s="48">
        <f t="shared" si="583"/>
        <v>0</v>
      </c>
      <c r="Z2506" s="48">
        <f t="shared" si="584"/>
        <v>0</v>
      </c>
      <c r="AA2506" s="48">
        <f t="shared" si="585"/>
        <v>0</v>
      </c>
      <c r="AB2506" s="42">
        <f t="shared" si="586"/>
        <v>0</v>
      </c>
    </row>
    <row r="2507" spans="1:28" x14ac:dyDescent="0.25">
      <c r="A2507" s="41"/>
      <c r="B2507" s="44"/>
      <c r="C2507" s="16"/>
      <c r="D2507" s="16"/>
      <c r="E2507" s="16"/>
      <c r="F2507" s="16"/>
      <c r="G2507" s="20" t="str">
        <f>IFERROR(VLOOKUP(F2507,Sheet2!A:F,2,0),"")</f>
        <v/>
      </c>
      <c r="H2507" s="44" t="str">
        <f>IFERROR(VLOOKUP(F2507,Sheet2!A:G,7,0),"")</f>
        <v/>
      </c>
      <c r="I2507" s="56">
        <f t="shared" si="575"/>
        <v>0</v>
      </c>
      <c r="J2507" s="17"/>
      <c r="K2507" s="21">
        <v>0</v>
      </c>
      <c r="L2507" s="21">
        <v>0</v>
      </c>
      <c r="M2507" s="21">
        <v>0</v>
      </c>
      <c r="N2507" s="19">
        <f t="shared" si="576"/>
        <v>0</v>
      </c>
      <c r="O2507" s="20" t="str">
        <f>IFERROR(VLOOKUP(F2507,Sheet2!A:H,8,0),"")</f>
        <v/>
      </c>
      <c r="P2507" s="20" t="str">
        <f>IFERROR(VLOOKUP(F2507,Sheet2!$A:$F,4,0),"")</f>
        <v/>
      </c>
      <c r="Q2507" s="20" t="str">
        <f>IFERROR(VLOOKUP(F2507,Sheet2!$A:$F,5,0),"")</f>
        <v/>
      </c>
      <c r="R2507" s="20" t="str">
        <f>IFERROR(VLOOKUP(F2507,Sheet2!$A:$F,6,0),"")</f>
        <v/>
      </c>
      <c r="S2507" s="48" t="str">
        <f t="shared" si="577"/>
        <v xml:space="preserve"> </v>
      </c>
      <c r="T2507" s="48" t="str">
        <f t="shared" si="578"/>
        <v xml:space="preserve"> </v>
      </c>
      <c r="U2507" s="48" t="str">
        <f t="shared" si="579"/>
        <v xml:space="preserve"> </v>
      </c>
      <c r="V2507" s="48">
        <f t="shared" si="580"/>
        <v>0</v>
      </c>
      <c r="W2507" s="48">
        <f t="shared" si="581"/>
        <v>0</v>
      </c>
      <c r="X2507" s="48">
        <f t="shared" si="582"/>
        <v>0</v>
      </c>
      <c r="Y2507" s="48">
        <f t="shared" si="583"/>
        <v>0</v>
      </c>
      <c r="Z2507" s="48">
        <f t="shared" si="584"/>
        <v>0</v>
      </c>
      <c r="AA2507" s="48">
        <f t="shared" si="585"/>
        <v>0</v>
      </c>
      <c r="AB2507" s="42">
        <f t="shared" si="586"/>
        <v>0</v>
      </c>
    </row>
    <row r="2508" spans="1:28" x14ac:dyDescent="0.25">
      <c r="A2508" s="41"/>
      <c r="B2508" s="44"/>
      <c r="C2508" s="16"/>
      <c r="D2508" s="16"/>
      <c r="E2508" s="16"/>
      <c r="F2508" s="16"/>
      <c r="G2508" s="20" t="str">
        <f>IFERROR(VLOOKUP(F2508,Sheet2!A:F,2,0),"")</f>
        <v/>
      </c>
      <c r="H2508" s="44" t="str">
        <f>IFERROR(VLOOKUP(F2508,Sheet2!A:G,7,0),"")</f>
        <v/>
      </c>
      <c r="I2508" s="56">
        <f t="shared" si="575"/>
        <v>0</v>
      </c>
      <c r="J2508" s="17"/>
      <c r="K2508" s="21">
        <v>0</v>
      </c>
      <c r="L2508" s="21">
        <v>0</v>
      </c>
      <c r="M2508" s="21">
        <v>0</v>
      </c>
      <c r="N2508" s="19">
        <f t="shared" si="576"/>
        <v>0</v>
      </c>
      <c r="O2508" s="20" t="str">
        <f>IFERROR(VLOOKUP(F2508,Sheet2!A:H,8,0),"")</f>
        <v/>
      </c>
      <c r="P2508" s="20" t="str">
        <f>IFERROR(VLOOKUP(F2508,Sheet2!$A:$F,4,0),"")</f>
        <v/>
      </c>
      <c r="Q2508" s="20" t="str">
        <f>IFERROR(VLOOKUP(F2508,Sheet2!$A:$F,5,0),"")</f>
        <v/>
      </c>
      <c r="R2508" s="20" t="str">
        <f>IFERROR(VLOOKUP(F2508,Sheet2!$A:$F,6,0),"")</f>
        <v/>
      </c>
      <c r="S2508" s="48" t="str">
        <f t="shared" si="577"/>
        <v xml:space="preserve"> </v>
      </c>
      <c r="T2508" s="48" t="str">
        <f t="shared" si="578"/>
        <v xml:space="preserve"> </v>
      </c>
      <c r="U2508" s="48" t="str">
        <f t="shared" si="579"/>
        <v xml:space="preserve"> </v>
      </c>
      <c r="V2508" s="48">
        <f t="shared" si="580"/>
        <v>0</v>
      </c>
      <c r="W2508" s="48">
        <f t="shared" si="581"/>
        <v>0</v>
      </c>
      <c r="X2508" s="48">
        <f t="shared" si="582"/>
        <v>0</v>
      </c>
      <c r="Y2508" s="48">
        <f t="shared" si="583"/>
        <v>0</v>
      </c>
      <c r="Z2508" s="48">
        <f t="shared" si="584"/>
        <v>0</v>
      </c>
      <c r="AA2508" s="48">
        <f t="shared" si="585"/>
        <v>0</v>
      </c>
      <c r="AB2508" s="42">
        <f t="shared" si="586"/>
        <v>0</v>
      </c>
    </row>
    <row r="2509" spans="1:28" x14ac:dyDescent="0.25">
      <c r="A2509" s="41"/>
      <c r="B2509" s="44"/>
      <c r="C2509" s="16"/>
      <c r="D2509" s="16"/>
      <c r="E2509" s="16"/>
      <c r="F2509" s="16"/>
      <c r="G2509" s="20" t="str">
        <f>IFERROR(VLOOKUP(F2509,Sheet2!A:F,2,0),"")</f>
        <v/>
      </c>
      <c r="H2509" s="44" t="str">
        <f>IFERROR(VLOOKUP(F2509,Sheet2!A:G,7,0),"")</f>
        <v/>
      </c>
      <c r="I2509" s="56">
        <f t="shared" si="575"/>
        <v>0</v>
      </c>
      <c r="J2509" s="17"/>
      <c r="K2509" s="21">
        <v>0</v>
      </c>
      <c r="L2509" s="21">
        <v>0</v>
      </c>
      <c r="M2509" s="21">
        <v>0</v>
      </c>
      <c r="N2509" s="19">
        <f t="shared" si="576"/>
        <v>0</v>
      </c>
      <c r="O2509" s="20" t="str">
        <f>IFERROR(VLOOKUP(F2509,Sheet2!A:H,8,0),"")</f>
        <v/>
      </c>
      <c r="P2509" s="20" t="str">
        <f>IFERROR(VLOOKUP(F2509,Sheet2!$A:$F,4,0),"")</f>
        <v/>
      </c>
      <c r="Q2509" s="20" t="str">
        <f>IFERROR(VLOOKUP(F2509,Sheet2!$A:$F,5,0),"")</f>
        <v/>
      </c>
      <c r="R2509" s="20" t="str">
        <f>IFERROR(VLOOKUP(F2509,Sheet2!$A:$F,6,0),"")</f>
        <v/>
      </c>
      <c r="S2509" s="48" t="str">
        <f t="shared" si="577"/>
        <v xml:space="preserve"> </v>
      </c>
      <c r="T2509" s="48" t="str">
        <f t="shared" si="578"/>
        <v xml:space="preserve"> </v>
      </c>
      <c r="U2509" s="48" t="str">
        <f t="shared" si="579"/>
        <v xml:space="preserve"> </v>
      </c>
      <c r="V2509" s="48">
        <f t="shared" si="580"/>
        <v>0</v>
      </c>
      <c r="W2509" s="48">
        <f t="shared" si="581"/>
        <v>0</v>
      </c>
      <c r="X2509" s="48">
        <f t="shared" si="582"/>
        <v>0</v>
      </c>
      <c r="Y2509" s="48">
        <f t="shared" si="583"/>
        <v>0</v>
      </c>
      <c r="Z2509" s="48">
        <f t="shared" si="584"/>
        <v>0</v>
      </c>
      <c r="AA2509" s="48">
        <f t="shared" si="585"/>
        <v>0</v>
      </c>
      <c r="AB2509" s="42">
        <f t="shared" si="586"/>
        <v>0</v>
      </c>
    </row>
    <row r="2510" spans="1:28" x14ac:dyDescent="0.25">
      <c r="A2510" s="41"/>
      <c r="B2510" s="44"/>
      <c r="C2510" s="16"/>
      <c r="D2510" s="16"/>
      <c r="E2510" s="16"/>
      <c r="F2510" s="16"/>
      <c r="G2510" s="20" t="str">
        <f>IFERROR(VLOOKUP(F2510,Sheet2!A:F,2,0),"")</f>
        <v/>
      </c>
      <c r="H2510" s="44" t="str">
        <f>IFERROR(VLOOKUP(F2510,Sheet2!A:G,7,0),"")</f>
        <v/>
      </c>
      <c r="I2510" s="56">
        <f t="shared" si="575"/>
        <v>0</v>
      </c>
      <c r="J2510" s="17"/>
      <c r="K2510" s="21">
        <v>0</v>
      </c>
      <c r="L2510" s="21">
        <v>0</v>
      </c>
      <c r="M2510" s="21">
        <v>0</v>
      </c>
      <c r="N2510" s="19">
        <f t="shared" si="576"/>
        <v>0</v>
      </c>
      <c r="O2510" s="20" t="str">
        <f>IFERROR(VLOOKUP(F2510,Sheet2!A:H,8,0),"")</f>
        <v/>
      </c>
      <c r="P2510" s="20" t="str">
        <f>IFERROR(VLOOKUP(F2510,Sheet2!$A:$F,4,0),"")</f>
        <v/>
      </c>
      <c r="Q2510" s="20" t="str">
        <f>IFERROR(VLOOKUP(F2510,Sheet2!$A:$F,5,0),"")</f>
        <v/>
      </c>
      <c r="R2510" s="20" t="str">
        <f>IFERROR(VLOOKUP(F2510,Sheet2!$A:$F,6,0),"")</f>
        <v/>
      </c>
      <c r="S2510" s="48" t="str">
        <f t="shared" si="577"/>
        <v xml:space="preserve"> </v>
      </c>
      <c r="T2510" s="48" t="str">
        <f t="shared" si="578"/>
        <v xml:space="preserve"> </v>
      </c>
      <c r="U2510" s="48" t="str">
        <f t="shared" si="579"/>
        <v xml:space="preserve"> </v>
      </c>
      <c r="V2510" s="48">
        <f t="shared" si="580"/>
        <v>0</v>
      </c>
      <c r="W2510" s="48">
        <f t="shared" si="581"/>
        <v>0</v>
      </c>
      <c r="X2510" s="48">
        <f t="shared" si="582"/>
        <v>0</v>
      </c>
      <c r="Y2510" s="48">
        <f t="shared" si="583"/>
        <v>0</v>
      </c>
      <c r="Z2510" s="48">
        <f t="shared" si="584"/>
        <v>0</v>
      </c>
      <c r="AA2510" s="48">
        <f t="shared" si="585"/>
        <v>0</v>
      </c>
      <c r="AB2510" s="42">
        <f t="shared" si="586"/>
        <v>0</v>
      </c>
    </row>
    <row r="2511" spans="1:28" x14ac:dyDescent="0.25">
      <c r="A2511" s="41"/>
      <c r="B2511" s="44"/>
      <c r="C2511" s="16"/>
      <c r="D2511" s="16"/>
      <c r="E2511" s="16"/>
      <c r="F2511" s="16"/>
      <c r="G2511" s="20" t="str">
        <f>IFERROR(VLOOKUP(F2511,Sheet2!A:F,2,0),"")</f>
        <v/>
      </c>
      <c r="H2511" s="44" t="str">
        <f>IFERROR(VLOOKUP(F2511,Sheet2!A:G,7,0),"")</f>
        <v/>
      </c>
      <c r="I2511" s="56">
        <f t="shared" si="575"/>
        <v>0</v>
      </c>
      <c r="J2511" s="17"/>
      <c r="K2511" s="21">
        <v>0</v>
      </c>
      <c r="L2511" s="21">
        <v>0</v>
      </c>
      <c r="M2511" s="21">
        <v>0</v>
      </c>
      <c r="N2511" s="19">
        <f t="shared" si="576"/>
        <v>0</v>
      </c>
      <c r="O2511" s="20" t="str">
        <f>IFERROR(VLOOKUP(F2511,Sheet2!A:H,8,0),"")</f>
        <v/>
      </c>
      <c r="P2511" s="20" t="str">
        <f>IFERROR(VLOOKUP(F2511,Sheet2!$A:$F,4,0),"")</f>
        <v/>
      </c>
      <c r="Q2511" s="20" t="str">
        <f>IFERROR(VLOOKUP(F2511,Sheet2!$A:$F,5,0),"")</f>
        <v/>
      </c>
      <c r="R2511" s="20" t="str">
        <f>IFERROR(VLOOKUP(F2511,Sheet2!$A:$F,6,0),"")</f>
        <v/>
      </c>
      <c r="S2511" s="48" t="str">
        <f t="shared" si="577"/>
        <v xml:space="preserve"> </v>
      </c>
      <c r="T2511" s="48" t="str">
        <f t="shared" si="578"/>
        <v xml:space="preserve"> </v>
      </c>
      <c r="U2511" s="48" t="str">
        <f t="shared" si="579"/>
        <v xml:space="preserve"> </v>
      </c>
      <c r="V2511" s="48">
        <f t="shared" si="580"/>
        <v>0</v>
      </c>
      <c r="W2511" s="48">
        <f t="shared" si="581"/>
        <v>0</v>
      </c>
      <c r="X2511" s="48">
        <f t="shared" si="582"/>
        <v>0</v>
      </c>
      <c r="Y2511" s="48">
        <f t="shared" si="583"/>
        <v>0</v>
      </c>
      <c r="Z2511" s="48">
        <f t="shared" si="584"/>
        <v>0</v>
      </c>
      <c r="AA2511" s="48">
        <f t="shared" si="585"/>
        <v>0</v>
      </c>
      <c r="AB2511" s="42">
        <f t="shared" si="586"/>
        <v>0</v>
      </c>
    </row>
    <row r="2512" spans="1:28" x14ac:dyDescent="0.25">
      <c r="A2512" s="41"/>
      <c r="B2512" s="44"/>
      <c r="C2512" s="16"/>
      <c r="D2512" s="16"/>
      <c r="E2512" s="16"/>
      <c r="F2512" s="16"/>
      <c r="G2512" s="20" t="str">
        <f>IFERROR(VLOOKUP(F2512,Sheet2!A:F,2,0),"")</f>
        <v/>
      </c>
      <c r="H2512" s="44" t="str">
        <f>IFERROR(VLOOKUP(F2512,Sheet2!A:G,7,0),"")</f>
        <v/>
      </c>
      <c r="I2512" s="56">
        <f t="shared" si="575"/>
        <v>0</v>
      </c>
      <c r="J2512" s="17"/>
      <c r="K2512" s="21">
        <v>0</v>
      </c>
      <c r="L2512" s="21">
        <v>0</v>
      </c>
      <c r="M2512" s="21">
        <v>0</v>
      </c>
      <c r="N2512" s="19">
        <f t="shared" si="576"/>
        <v>0</v>
      </c>
      <c r="O2512" s="20" t="str">
        <f>IFERROR(VLOOKUP(F2512,Sheet2!A:H,8,0),"")</f>
        <v/>
      </c>
      <c r="P2512" s="20" t="str">
        <f>IFERROR(VLOOKUP(F2512,Sheet2!$A:$F,4,0),"")</f>
        <v/>
      </c>
      <c r="Q2512" s="20" t="str">
        <f>IFERROR(VLOOKUP(F2512,Sheet2!$A:$F,5,0),"")</f>
        <v/>
      </c>
      <c r="R2512" s="20" t="str">
        <f>IFERROR(VLOOKUP(F2512,Sheet2!$A:$F,6,0),"")</f>
        <v/>
      </c>
      <c r="S2512" s="48" t="str">
        <f t="shared" si="577"/>
        <v xml:space="preserve"> </v>
      </c>
      <c r="T2512" s="48" t="str">
        <f t="shared" si="578"/>
        <v xml:space="preserve"> </v>
      </c>
      <c r="U2512" s="48" t="str">
        <f t="shared" si="579"/>
        <v xml:space="preserve"> </v>
      </c>
      <c r="V2512" s="48">
        <f t="shared" si="580"/>
        <v>0</v>
      </c>
      <c r="W2512" s="48">
        <f t="shared" si="581"/>
        <v>0</v>
      </c>
      <c r="X2512" s="48">
        <f t="shared" si="582"/>
        <v>0</v>
      </c>
      <c r="Y2512" s="48">
        <f t="shared" si="583"/>
        <v>0</v>
      </c>
      <c r="Z2512" s="48">
        <f t="shared" si="584"/>
        <v>0</v>
      </c>
      <c r="AA2512" s="48">
        <f t="shared" si="585"/>
        <v>0</v>
      </c>
      <c r="AB2512" s="42">
        <f t="shared" si="586"/>
        <v>0</v>
      </c>
    </row>
    <row r="2513" spans="1:28" x14ac:dyDescent="0.25">
      <c r="A2513" s="41"/>
      <c r="B2513" s="44"/>
      <c r="C2513" s="16"/>
      <c r="D2513" s="16"/>
      <c r="E2513" s="16"/>
      <c r="F2513" s="16"/>
      <c r="G2513" s="20" t="str">
        <f>IFERROR(VLOOKUP(F2513,Sheet2!A:F,2,0),"")</f>
        <v/>
      </c>
      <c r="H2513" s="44" t="str">
        <f>IFERROR(VLOOKUP(F2513,Sheet2!A:G,7,0),"")</f>
        <v/>
      </c>
      <c r="I2513" s="56">
        <f t="shared" si="575"/>
        <v>0</v>
      </c>
      <c r="J2513" s="17"/>
      <c r="K2513" s="21">
        <v>0</v>
      </c>
      <c r="L2513" s="21">
        <v>0</v>
      </c>
      <c r="M2513" s="21">
        <v>0</v>
      </c>
      <c r="N2513" s="19">
        <f t="shared" si="576"/>
        <v>0</v>
      </c>
      <c r="O2513" s="20" t="str">
        <f>IFERROR(VLOOKUP(F2513,Sheet2!A:H,8,0),"")</f>
        <v/>
      </c>
      <c r="P2513" s="20" t="str">
        <f>IFERROR(VLOOKUP(F2513,Sheet2!$A:$F,4,0),"")</f>
        <v/>
      </c>
      <c r="Q2513" s="20" t="str">
        <f>IFERROR(VLOOKUP(F2513,Sheet2!$A:$F,5,0),"")</f>
        <v/>
      </c>
      <c r="R2513" s="20" t="str">
        <f>IFERROR(VLOOKUP(F2513,Sheet2!$A:$F,6,0),"")</f>
        <v/>
      </c>
      <c r="S2513" s="48" t="str">
        <f t="shared" si="577"/>
        <v xml:space="preserve"> </v>
      </c>
      <c r="T2513" s="48" t="str">
        <f t="shared" si="578"/>
        <v xml:space="preserve"> </v>
      </c>
      <c r="U2513" s="48" t="str">
        <f t="shared" si="579"/>
        <v xml:space="preserve"> </v>
      </c>
      <c r="V2513" s="48">
        <f t="shared" si="580"/>
        <v>0</v>
      </c>
      <c r="W2513" s="48">
        <f t="shared" si="581"/>
        <v>0</v>
      </c>
      <c r="X2513" s="48">
        <f t="shared" si="582"/>
        <v>0</v>
      </c>
      <c r="Y2513" s="48">
        <f t="shared" si="583"/>
        <v>0</v>
      </c>
      <c r="Z2513" s="48">
        <f t="shared" si="584"/>
        <v>0</v>
      </c>
      <c r="AA2513" s="48">
        <f t="shared" si="585"/>
        <v>0</v>
      </c>
      <c r="AB2513" s="42">
        <f t="shared" si="586"/>
        <v>0</v>
      </c>
    </row>
    <row r="2514" spans="1:28" x14ac:dyDescent="0.25">
      <c r="A2514" s="41"/>
      <c r="B2514" s="44"/>
      <c r="C2514" s="16"/>
      <c r="D2514" s="16"/>
      <c r="E2514" s="16"/>
      <c r="F2514" s="16"/>
      <c r="G2514" s="20" t="str">
        <f>IFERROR(VLOOKUP(F2514,Sheet2!A:F,2,0),"")</f>
        <v/>
      </c>
      <c r="H2514" s="44" t="str">
        <f>IFERROR(VLOOKUP(F2514,Sheet2!A:G,7,0),"")</f>
        <v/>
      </c>
      <c r="I2514" s="56">
        <f t="shared" si="575"/>
        <v>0</v>
      </c>
      <c r="J2514" s="17"/>
      <c r="K2514" s="21">
        <v>0</v>
      </c>
      <c r="L2514" s="21">
        <v>0</v>
      </c>
      <c r="M2514" s="21">
        <v>0</v>
      </c>
      <c r="N2514" s="19">
        <f t="shared" si="576"/>
        <v>0</v>
      </c>
      <c r="O2514" s="20" t="str">
        <f>IFERROR(VLOOKUP(F2514,Sheet2!A:H,8,0),"")</f>
        <v/>
      </c>
      <c r="P2514" s="20" t="str">
        <f>IFERROR(VLOOKUP(F2514,Sheet2!$A:$F,4,0),"")</f>
        <v/>
      </c>
      <c r="Q2514" s="20" t="str">
        <f>IFERROR(VLOOKUP(F2514,Sheet2!$A:$F,5,0),"")</f>
        <v/>
      </c>
      <c r="R2514" s="20" t="str">
        <f>IFERROR(VLOOKUP(F2514,Sheet2!$A:$F,6,0),"")</f>
        <v/>
      </c>
      <c r="S2514" s="48" t="str">
        <f t="shared" si="577"/>
        <v xml:space="preserve"> </v>
      </c>
      <c r="T2514" s="48" t="str">
        <f t="shared" si="578"/>
        <v xml:space="preserve"> </v>
      </c>
      <c r="U2514" s="48" t="str">
        <f t="shared" si="579"/>
        <v xml:space="preserve"> </v>
      </c>
      <c r="V2514" s="48">
        <f t="shared" si="580"/>
        <v>0</v>
      </c>
      <c r="W2514" s="48">
        <f t="shared" si="581"/>
        <v>0</v>
      </c>
      <c r="X2514" s="48">
        <f t="shared" si="582"/>
        <v>0</v>
      </c>
      <c r="Y2514" s="48">
        <f t="shared" si="583"/>
        <v>0</v>
      </c>
      <c r="Z2514" s="48">
        <f t="shared" si="584"/>
        <v>0</v>
      </c>
      <c r="AA2514" s="48">
        <f t="shared" si="585"/>
        <v>0</v>
      </c>
      <c r="AB2514" s="42">
        <f t="shared" si="586"/>
        <v>0</v>
      </c>
    </row>
    <row r="2515" spans="1:28" x14ac:dyDescent="0.25">
      <c r="A2515" s="41"/>
      <c r="B2515" s="44"/>
      <c r="C2515" s="16"/>
      <c r="D2515" s="16"/>
      <c r="E2515" s="16"/>
      <c r="F2515" s="16"/>
      <c r="G2515" s="20" t="str">
        <f>IFERROR(VLOOKUP(F2515,Sheet2!A:F,2,0),"")</f>
        <v/>
      </c>
      <c r="H2515" s="44" t="str">
        <f>IFERROR(VLOOKUP(F2515,Sheet2!A:G,7,0),"")</f>
        <v/>
      </c>
      <c r="I2515" s="56">
        <f t="shared" si="575"/>
        <v>0</v>
      </c>
      <c r="J2515" s="17"/>
      <c r="K2515" s="21">
        <v>0</v>
      </c>
      <c r="L2515" s="21">
        <v>0</v>
      </c>
      <c r="M2515" s="21">
        <v>0</v>
      </c>
      <c r="N2515" s="19">
        <f t="shared" si="576"/>
        <v>0</v>
      </c>
      <c r="O2515" s="20" t="str">
        <f>IFERROR(VLOOKUP(F2515,Sheet2!A:H,8,0),"")</f>
        <v/>
      </c>
      <c r="P2515" s="20" t="str">
        <f>IFERROR(VLOOKUP(F2515,Sheet2!$A:$F,4,0),"")</f>
        <v/>
      </c>
      <c r="Q2515" s="20" t="str">
        <f>IFERROR(VLOOKUP(F2515,Sheet2!$A:$F,5,0),"")</f>
        <v/>
      </c>
      <c r="R2515" s="20" t="str">
        <f>IFERROR(VLOOKUP(F2515,Sheet2!$A:$F,6,0),"")</f>
        <v/>
      </c>
      <c r="S2515" s="48" t="str">
        <f t="shared" si="577"/>
        <v xml:space="preserve"> </v>
      </c>
      <c r="T2515" s="48" t="str">
        <f t="shared" si="578"/>
        <v xml:space="preserve"> </v>
      </c>
      <c r="U2515" s="48" t="str">
        <f t="shared" si="579"/>
        <v xml:space="preserve"> </v>
      </c>
      <c r="V2515" s="48">
        <f t="shared" si="580"/>
        <v>0</v>
      </c>
      <c r="W2515" s="48">
        <f t="shared" si="581"/>
        <v>0</v>
      </c>
      <c r="X2515" s="48">
        <f t="shared" si="582"/>
        <v>0</v>
      </c>
      <c r="Y2515" s="48">
        <f t="shared" si="583"/>
        <v>0</v>
      </c>
      <c r="Z2515" s="48">
        <f t="shared" si="584"/>
        <v>0</v>
      </c>
      <c r="AA2515" s="48">
        <f t="shared" si="585"/>
        <v>0</v>
      </c>
      <c r="AB2515" s="42">
        <f t="shared" si="586"/>
        <v>0</v>
      </c>
    </row>
    <row r="2516" spans="1:28" x14ac:dyDescent="0.25">
      <c r="A2516" s="41"/>
      <c r="B2516" s="44"/>
      <c r="C2516" s="16"/>
      <c r="D2516" s="16"/>
      <c r="E2516" s="16"/>
      <c r="F2516" s="16"/>
      <c r="G2516" s="20" t="str">
        <f>IFERROR(VLOOKUP(F2516,Sheet2!A:F,2,0),"")</f>
        <v/>
      </c>
      <c r="H2516" s="44" t="str">
        <f>IFERROR(VLOOKUP(F2516,Sheet2!A:G,7,0),"")</f>
        <v/>
      </c>
      <c r="I2516" s="56">
        <f t="shared" si="575"/>
        <v>0</v>
      </c>
      <c r="J2516" s="17"/>
      <c r="K2516" s="21">
        <v>0</v>
      </c>
      <c r="L2516" s="21">
        <v>0</v>
      </c>
      <c r="M2516" s="21">
        <v>0</v>
      </c>
      <c r="N2516" s="19">
        <f t="shared" si="576"/>
        <v>0</v>
      </c>
      <c r="O2516" s="20" t="str">
        <f>IFERROR(VLOOKUP(F2516,Sheet2!A:H,8,0),"")</f>
        <v/>
      </c>
      <c r="P2516" s="20" t="str">
        <f>IFERROR(VLOOKUP(F2516,Sheet2!$A:$F,4,0),"")</f>
        <v/>
      </c>
      <c r="Q2516" s="20" t="str">
        <f>IFERROR(VLOOKUP(F2516,Sheet2!$A:$F,5,0),"")</f>
        <v/>
      </c>
      <c r="R2516" s="20" t="str">
        <f>IFERROR(VLOOKUP(F2516,Sheet2!$A:$F,6,0),"")</f>
        <v/>
      </c>
      <c r="S2516" s="48" t="str">
        <f t="shared" si="577"/>
        <v xml:space="preserve"> </v>
      </c>
      <c r="T2516" s="48" t="str">
        <f t="shared" si="578"/>
        <v xml:space="preserve"> </v>
      </c>
      <c r="U2516" s="48" t="str">
        <f t="shared" si="579"/>
        <v xml:space="preserve"> </v>
      </c>
      <c r="V2516" s="48">
        <f t="shared" si="580"/>
        <v>0</v>
      </c>
      <c r="W2516" s="48">
        <f t="shared" si="581"/>
        <v>0</v>
      </c>
      <c r="X2516" s="48">
        <f t="shared" si="582"/>
        <v>0</v>
      </c>
      <c r="Y2516" s="48">
        <f t="shared" si="583"/>
        <v>0</v>
      </c>
      <c r="Z2516" s="48">
        <f t="shared" si="584"/>
        <v>0</v>
      </c>
      <c r="AA2516" s="48">
        <f t="shared" si="585"/>
        <v>0</v>
      </c>
      <c r="AB2516" s="42">
        <f t="shared" si="586"/>
        <v>0</v>
      </c>
    </row>
    <row r="2517" spans="1:28" x14ac:dyDescent="0.25">
      <c r="A2517" s="41"/>
      <c r="B2517" s="44"/>
      <c r="C2517" s="16"/>
      <c r="D2517" s="16"/>
      <c r="E2517" s="16"/>
      <c r="F2517" s="16"/>
      <c r="G2517" s="20" t="str">
        <f>IFERROR(VLOOKUP(F2517,Sheet2!A:F,2,0),"")</f>
        <v/>
      </c>
      <c r="H2517" s="44" t="str">
        <f>IFERROR(VLOOKUP(F2517,Sheet2!A:G,7,0),"")</f>
        <v/>
      </c>
      <c r="I2517" s="56">
        <f t="shared" si="575"/>
        <v>0</v>
      </c>
      <c r="J2517" s="17"/>
      <c r="K2517" s="21">
        <v>0</v>
      </c>
      <c r="L2517" s="21">
        <v>0</v>
      </c>
      <c r="M2517" s="21">
        <v>0</v>
      </c>
      <c r="N2517" s="19">
        <f t="shared" si="576"/>
        <v>0</v>
      </c>
      <c r="O2517" s="20" t="str">
        <f>IFERROR(VLOOKUP(F2517,Sheet2!A:H,8,0),"")</f>
        <v/>
      </c>
      <c r="P2517" s="20" t="str">
        <f>IFERROR(VLOOKUP(F2517,Sheet2!$A:$F,4,0),"")</f>
        <v/>
      </c>
      <c r="Q2517" s="20" t="str">
        <f>IFERROR(VLOOKUP(F2517,Sheet2!$A:$F,5,0),"")</f>
        <v/>
      </c>
      <c r="R2517" s="20" t="str">
        <f>IFERROR(VLOOKUP(F2517,Sheet2!$A:$F,6,0),"")</f>
        <v/>
      </c>
      <c r="S2517" s="48" t="str">
        <f t="shared" si="577"/>
        <v xml:space="preserve"> </v>
      </c>
      <c r="T2517" s="48" t="str">
        <f t="shared" si="578"/>
        <v xml:space="preserve"> </v>
      </c>
      <c r="U2517" s="48" t="str">
        <f t="shared" si="579"/>
        <v xml:space="preserve"> </v>
      </c>
      <c r="V2517" s="48">
        <f t="shared" si="580"/>
        <v>0</v>
      </c>
      <c r="W2517" s="48">
        <f t="shared" si="581"/>
        <v>0</v>
      </c>
      <c r="X2517" s="48">
        <f t="shared" si="582"/>
        <v>0</v>
      </c>
      <c r="Y2517" s="48">
        <f t="shared" si="583"/>
        <v>0</v>
      </c>
      <c r="Z2517" s="48">
        <f t="shared" si="584"/>
        <v>0</v>
      </c>
      <c r="AA2517" s="48">
        <f t="shared" si="585"/>
        <v>0</v>
      </c>
      <c r="AB2517" s="42">
        <f t="shared" si="586"/>
        <v>0</v>
      </c>
    </row>
    <row r="2518" spans="1:28" x14ac:dyDescent="0.25">
      <c r="A2518" s="41"/>
      <c r="B2518" s="44"/>
      <c r="C2518" s="16"/>
      <c r="D2518" s="16"/>
      <c r="E2518" s="16"/>
      <c r="F2518" s="16"/>
      <c r="G2518" s="20" t="str">
        <f>IFERROR(VLOOKUP(F2518,Sheet2!A:F,2,0),"")</f>
        <v/>
      </c>
      <c r="H2518" s="44" t="str">
        <f>IFERROR(VLOOKUP(F2518,Sheet2!A:G,7,0),"")</f>
        <v/>
      </c>
      <c r="I2518" s="56">
        <f t="shared" si="575"/>
        <v>0</v>
      </c>
      <c r="J2518" s="17"/>
      <c r="K2518" s="21">
        <v>0</v>
      </c>
      <c r="L2518" s="21">
        <v>0</v>
      </c>
      <c r="M2518" s="21">
        <v>0</v>
      </c>
      <c r="N2518" s="19">
        <f t="shared" si="576"/>
        <v>0</v>
      </c>
      <c r="O2518" s="20" t="str">
        <f>IFERROR(VLOOKUP(F2518,Sheet2!A:H,8,0),"")</f>
        <v/>
      </c>
      <c r="P2518" s="20" t="str">
        <f>IFERROR(VLOOKUP(F2518,Sheet2!$A:$F,4,0),"")</f>
        <v/>
      </c>
      <c r="Q2518" s="20" t="str">
        <f>IFERROR(VLOOKUP(F2518,Sheet2!$A:$F,5,0),"")</f>
        <v/>
      </c>
      <c r="R2518" s="20" t="str">
        <f>IFERROR(VLOOKUP(F2518,Sheet2!$A:$F,6,0),"")</f>
        <v/>
      </c>
      <c r="S2518" s="48" t="str">
        <f t="shared" si="577"/>
        <v xml:space="preserve"> </v>
      </c>
      <c r="T2518" s="48" t="str">
        <f t="shared" si="578"/>
        <v xml:space="preserve"> </v>
      </c>
      <c r="U2518" s="48" t="str">
        <f t="shared" si="579"/>
        <v xml:space="preserve"> </v>
      </c>
      <c r="V2518" s="48">
        <f t="shared" si="580"/>
        <v>0</v>
      </c>
      <c r="W2518" s="48">
        <f t="shared" si="581"/>
        <v>0</v>
      </c>
      <c r="X2518" s="48">
        <f t="shared" si="582"/>
        <v>0</v>
      </c>
      <c r="Y2518" s="48">
        <f t="shared" si="583"/>
        <v>0</v>
      </c>
      <c r="Z2518" s="48">
        <f t="shared" si="584"/>
        <v>0</v>
      </c>
      <c r="AA2518" s="48">
        <f t="shared" si="585"/>
        <v>0</v>
      </c>
      <c r="AB2518" s="42">
        <f t="shared" si="586"/>
        <v>0</v>
      </c>
    </row>
    <row r="2519" spans="1:28" x14ac:dyDescent="0.25">
      <c r="A2519" s="41"/>
      <c r="B2519" s="44"/>
      <c r="C2519" s="16"/>
      <c r="D2519" s="16"/>
      <c r="E2519" s="16"/>
      <c r="F2519" s="16"/>
      <c r="G2519" s="20" t="str">
        <f>IFERROR(VLOOKUP(F2519,Sheet2!A:F,2,0),"")</f>
        <v/>
      </c>
      <c r="H2519" s="44" t="str">
        <f>IFERROR(VLOOKUP(F2519,Sheet2!A:G,7,0),"")</f>
        <v/>
      </c>
      <c r="I2519" s="56">
        <f t="shared" si="575"/>
        <v>0</v>
      </c>
      <c r="J2519" s="17"/>
      <c r="K2519" s="21">
        <v>0</v>
      </c>
      <c r="L2519" s="21">
        <v>0</v>
      </c>
      <c r="M2519" s="21">
        <v>0</v>
      </c>
      <c r="N2519" s="19">
        <f t="shared" si="576"/>
        <v>0</v>
      </c>
      <c r="O2519" s="20" t="str">
        <f>IFERROR(VLOOKUP(F2519,Sheet2!A:H,8,0),"")</f>
        <v/>
      </c>
      <c r="P2519" s="20" t="str">
        <f>IFERROR(VLOOKUP(F2519,Sheet2!$A:$F,4,0),"")</f>
        <v/>
      </c>
      <c r="Q2519" s="20" t="str">
        <f>IFERROR(VLOOKUP(F2519,Sheet2!$A:$F,5,0),"")</f>
        <v/>
      </c>
      <c r="R2519" s="20" t="str">
        <f>IFERROR(VLOOKUP(F2519,Sheet2!$A:$F,6,0),"")</f>
        <v/>
      </c>
      <c r="S2519" s="48" t="str">
        <f t="shared" si="577"/>
        <v xml:space="preserve"> </v>
      </c>
      <c r="T2519" s="48" t="str">
        <f t="shared" si="578"/>
        <v xml:space="preserve"> </v>
      </c>
      <c r="U2519" s="48" t="str">
        <f t="shared" si="579"/>
        <v xml:space="preserve"> </v>
      </c>
      <c r="V2519" s="48">
        <f t="shared" si="580"/>
        <v>0</v>
      </c>
      <c r="W2519" s="48">
        <f t="shared" si="581"/>
        <v>0</v>
      </c>
      <c r="X2519" s="48">
        <f t="shared" si="582"/>
        <v>0</v>
      </c>
      <c r="Y2519" s="48">
        <f t="shared" si="583"/>
        <v>0</v>
      </c>
      <c r="Z2519" s="48">
        <f t="shared" si="584"/>
        <v>0</v>
      </c>
      <c r="AA2519" s="48">
        <f t="shared" si="585"/>
        <v>0</v>
      </c>
      <c r="AB2519" s="42">
        <f t="shared" si="586"/>
        <v>0</v>
      </c>
    </row>
    <row r="2520" spans="1:28" x14ac:dyDescent="0.25">
      <c r="A2520" s="41"/>
      <c r="B2520" s="44"/>
      <c r="C2520" s="16"/>
      <c r="D2520" s="16"/>
      <c r="E2520" s="16"/>
      <c r="F2520" s="16"/>
      <c r="G2520" s="20" t="str">
        <f>IFERROR(VLOOKUP(F2520,Sheet2!A:F,2,0),"")</f>
        <v/>
      </c>
      <c r="H2520" s="44" t="str">
        <f>IFERROR(VLOOKUP(F2520,Sheet2!A:G,7,0),"")</f>
        <v/>
      </c>
      <c r="I2520" s="56">
        <f t="shared" si="575"/>
        <v>0</v>
      </c>
      <c r="J2520" s="17"/>
      <c r="K2520" s="21">
        <v>0</v>
      </c>
      <c r="L2520" s="21">
        <v>0</v>
      </c>
      <c r="M2520" s="21">
        <v>0</v>
      </c>
      <c r="N2520" s="19">
        <f t="shared" si="576"/>
        <v>0</v>
      </c>
      <c r="O2520" s="20" t="str">
        <f>IFERROR(VLOOKUP(F2520,Sheet2!A:H,8,0),"")</f>
        <v/>
      </c>
      <c r="P2520" s="20" t="str">
        <f>IFERROR(VLOOKUP(F2520,Sheet2!$A:$F,4,0),"")</f>
        <v/>
      </c>
      <c r="Q2520" s="20" t="str">
        <f>IFERROR(VLOOKUP(F2520,Sheet2!$A:$F,5,0),"")</f>
        <v/>
      </c>
      <c r="R2520" s="20" t="str">
        <f>IFERROR(VLOOKUP(F2520,Sheet2!$A:$F,6,0),"")</f>
        <v/>
      </c>
      <c r="S2520" s="48" t="str">
        <f t="shared" si="577"/>
        <v xml:space="preserve"> </v>
      </c>
      <c r="T2520" s="48" t="str">
        <f t="shared" si="578"/>
        <v xml:space="preserve"> </v>
      </c>
      <c r="U2520" s="48" t="str">
        <f t="shared" si="579"/>
        <v xml:space="preserve"> </v>
      </c>
      <c r="V2520" s="48">
        <f t="shared" si="580"/>
        <v>0</v>
      </c>
      <c r="W2520" s="48">
        <f t="shared" si="581"/>
        <v>0</v>
      </c>
      <c r="X2520" s="48">
        <f t="shared" si="582"/>
        <v>0</v>
      </c>
      <c r="Y2520" s="48">
        <f t="shared" si="583"/>
        <v>0</v>
      </c>
      <c r="Z2520" s="48">
        <f t="shared" si="584"/>
        <v>0</v>
      </c>
      <c r="AA2520" s="48">
        <f t="shared" si="585"/>
        <v>0</v>
      </c>
      <c r="AB2520" s="42">
        <f t="shared" si="586"/>
        <v>0</v>
      </c>
    </row>
    <row r="2521" spans="1:28" x14ac:dyDescent="0.25">
      <c r="A2521" s="41"/>
      <c r="B2521" s="44"/>
      <c r="C2521" s="16"/>
      <c r="D2521" s="16"/>
      <c r="E2521" s="16"/>
      <c r="F2521" s="16"/>
      <c r="G2521" s="20" t="str">
        <f>IFERROR(VLOOKUP(F2521,Sheet2!A:F,2,0),"")</f>
        <v/>
      </c>
      <c r="H2521" s="44" t="str">
        <f>IFERROR(VLOOKUP(F2521,Sheet2!A:G,7,0),"")</f>
        <v/>
      </c>
      <c r="I2521" s="56">
        <f t="shared" si="575"/>
        <v>0</v>
      </c>
      <c r="J2521" s="17"/>
      <c r="K2521" s="21">
        <v>0</v>
      </c>
      <c r="L2521" s="21">
        <v>0</v>
      </c>
      <c r="M2521" s="21">
        <v>0</v>
      </c>
      <c r="N2521" s="19">
        <f t="shared" si="576"/>
        <v>0</v>
      </c>
      <c r="O2521" s="20" t="str">
        <f>IFERROR(VLOOKUP(F2521,Sheet2!A:H,8,0),"")</f>
        <v/>
      </c>
      <c r="P2521" s="20" t="str">
        <f>IFERROR(VLOOKUP(F2521,Sheet2!$A:$F,4,0),"")</f>
        <v/>
      </c>
      <c r="Q2521" s="20" t="str">
        <f>IFERROR(VLOOKUP(F2521,Sheet2!$A:$F,5,0),"")</f>
        <v/>
      </c>
      <c r="R2521" s="20" t="str">
        <f>IFERROR(VLOOKUP(F2521,Sheet2!$A:$F,6,0),"")</f>
        <v/>
      </c>
      <c r="S2521" s="48" t="str">
        <f t="shared" si="577"/>
        <v xml:space="preserve"> </v>
      </c>
      <c r="T2521" s="48" t="str">
        <f t="shared" si="578"/>
        <v xml:space="preserve"> </v>
      </c>
      <c r="U2521" s="48" t="str">
        <f t="shared" si="579"/>
        <v xml:space="preserve"> </v>
      </c>
      <c r="V2521" s="48">
        <f t="shared" si="580"/>
        <v>0</v>
      </c>
      <c r="W2521" s="48">
        <f t="shared" si="581"/>
        <v>0</v>
      </c>
      <c r="X2521" s="48">
        <f t="shared" si="582"/>
        <v>0</v>
      </c>
      <c r="Y2521" s="48">
        <f t="shared" si="583"/>
        <v>0</v>
      </c>
      <c r="Z2521" s="48">
        <f t="shared" si="584"/>
        <v>0</v>
      </c>
      <c r="AA2521" s="48">
        <f t="shared" si="585"/>
        <v>0</v>
      </c>
      <c r="AB2521" s="42">
        <f t="shared" si="586"/>
        <v>0</v>
      </c>
    </row>
    <row r="2522" spans="1:28" x14ac:dyDescent="0.25">
      <c r="A2522" s="41"/>
      <c r="B2522" s="44"/>
      <c r="C2522" s="16"/>
      <c r="D2522" s="16"/>
      <c r="E2522" s="16"/>
      <c r="F2522" s="16"/>
      <c r="G2522" s="20" t="str">
        <f>IFERROR(VLOOKUP(F2522,Sheet2!A:F,2,0),"")</f>
        <v/>
      </c>
      <c r="H2522" s="44" t="str">
        <f>IFERROR(VLOOKUP(F2522,Sheet2!A:G,7,0),"")</f>
        <v/>
      </c>
      <c r="I2522" s="56">
        <f t="shared" si="575"/>
        <v>0</v>
      </c>
      <c r="J2522" s="17"/>
      <c r="K2522" s="21">
        <v>0</v>
      </c>
      <c r="L2522" s="21">
        <v>0</v>
      </c>
      <c r="M2522" s="21">
        <v>0</v>
      </c>
      <c r="N2522" s="19">
        <f t="shared" si="576"/>
        <v>0</v>
      </c>
      <c r="O2522" s="20" t="str">
        <f>IFERROR(VLOOKUP(F2522,Sheet2!A:H,8,0),"")</f>
        <v/>
      </c>
      <c r="P2522" s="20" t="str">
        <f>IFERROR(VLOOKUP(F2522,Sheet2!$A:$F,4,0),"")</f>
        <v/>
      </c>
      <c r="Q2522" s="20" t="str">
        <f>IFERROR(VLOOKUP(F2522,Sheet2!$A:$F,5,0),"")</f>
        <v/>
      </c>
      <c r="R2522" s="20" t="str">
        <f>IFERROR(VLOOKUP(F2522,Sheet2!$A:$F,6,0),"")</f>
        <v/>
      </c>
      <c r="S2522" s="48" t="str">
        <f t="shared" si="577"/>
        <v xml:space="preserve"> </v>
      </c>
      <c r="T2522" s="48" t="str">
        <f t="shared" si="578"/>
        <v xml:space="preserve"> </v>
      </c>
      <c r="U2522" s="48" t="str">
        <f t="shared" si="579"/>
        <v xml:space="preserve"> </v>
      </c>
      <c r="V2522" s="48">
        <f t="shared" si="580"/>
        <v>0</v>
      </c>
      <c r="W2522" s="48">
        <f t="shared" si="581"/>
        <v>0</v>
      </c>
      <c r="X2522" s="48">
        <f t="shared" si="582"/>
        <v>0</v>
      </c>
      <c r="Y2522" s="48">
        <f t="shared" si="583"/>
        <v>0</v>
      </c>
      <c r="Z2522" s="48">
        <f t="shared" si="584"/>
        <v>0</v>
      </c>
      <c r="AA2522" s="48">
        <f t="shared" si="585"/>
        <v>0</v>
      </c>
      <c r="AB2522" s="42">
        <f t="shared" si="586"/>
        <v>0</v>
      </c>
    </row>
    <row r="2523" spans="1:28" x14ac:dyDescent="0.25">
      <c r="A2523" s="41"/>
      <c r="B2523" s="44"/>
      <c r="C2523" s="16"/>
      <c r="D2523" s="16"/>
      <c r="E2523" s="16"/>
      <c r="F2523" s="16"/>
      <c r="G2523" s="20" t="str">
        <f>IFERROR(VLOOKUP(F2523,Sheet2!A:F,2,0),"")</f>
        <v/>
      </c>
      <c r="H2523" s="44" t="str">
        <f>IFERROR(VLOOKUP(F2523,Sheet2!A:G,7,0),"")</f>
        <v/>
      </c>
      <c r="I2523" s="56">
        <f t="shared" si="575"/>
        <v>0</v>
      </c>
      <c r="J2523" s="17"/>
      <c r="K2523" s="21">
        <v>0</v>
      </c>
      <c r="L2523" s="21">
        <v>0</v>
      </c>
      <c r="M2523" s="21">
        <v>0</v>
      </c>
      <c r="N2523" s="19">
        <f t="shared" si="576"/>
        <v>0</v>
      </c>
      <c r="O2523" s="20" t="str">
        <f>IFERROR(VLOOKUP(F2523,Sheet2!A:H,8,0),"")</f>
        <v/>
      </c>
      <c r="P2523" s="20" t="str">
        <f>IFERROR(VLOOKUP(F2523,Sheet2!$A:$F,4,0),"")</f>
        <v/>
      </c>
      <c r="Q2523" s="20" t="str">
        <f>IFERROR(VLOOKUP(F2523,Sheet2!$A:$F,5,0),"")</f>
        <v/>
      </c>
      <c r="R2523" s="20" t="str">
        <f>IFERROR(VLOOKUP(F2523,Sheet2!$A:$F,6,0),"")</f>
        <v/>
      </c>
      <c r="S2523" s="48" t="str">
        <f t="shared" si="577"/>
        <v xml:space="preserve"> </v>
      </c>
      <c r="T2523" s="48" t="str">
        <f t="shared" si="578"/>
        <v xml:space="preserve"> </v>
      </c>
      <c r="U2523" s="48" t="str">
        <f t="shared" si="579"/>
        <v xml:space="preserve"> </v>
      </c>
      <c r="V2523" s="48">
        <f t="shared" si="580"/>
        <v>0</v>
      </c>
      <c r="W2523" s="48">
        <f t="shared" si="581"/>
        <v>0</v>
      </c>
      <c r="X2523" s="48">
        <f t="shared" si="582"/>
        <v>0</v>
      </c>
      <c r="Y2523" s="48">
        <f t="shared" si="583"/>
        <v>0</v>
      </c>
      <c r="Z2523" s="48">
        <f t="shared" si="584"/>
        <v>0</v>
      </c>
      <c r="AA2523" s="48">
        <f t="shared" si="585"/>
        <v>0</v>
      </c>
      <c r="AB2523" s="42">
        <f t="shared" si="586"/>
        <v>0</v>
      </c>
    </row>
    <row r="2524" spans="1:28" x14ac:dyDescent="0.25">
      <c r="A2524" s="41"/>
      <c r="B2524" s="44"/>
      <c r="C2524" s="16"/>
      <c r="D2524" s="16"/>
      <c r="E2524" s="16"/>
      <c r="F2524" s="16"/>
      <c r="G2524" s="20" t="str">
        <f>IFERROR(VLOOKUP(F2524,Sheet2!A:F,2,0),"")</f>
        <v/>
      </c>
      <c r="H2524" s="44" t="str">
        <f>IFERROR(VLOOKUP(F2524,Sheet2!A:G,7,0),"")</f>
        <v/>
      </c>
      <c r="I2524" s="56">
        <f t="shared" si="575"/>
        <v>0</v>
      </c>
      <c r="J2524" s="17"/>
      <c r="K2524" s="21">
        <v>0</v>
      </c>
      <c r="L2524" s="21">
        <v>0</v>
      </c>
      <c r="M2524" s="21">
        <v>0</v>
      </c>
      <c r="N2524" s="19">
        <f t="shared" si="576"/>
        <v>0</v>
      </c>
      <c r="O2524" s="20" t="str">
        <f>IFERROR(VLOOKUP(F2524,Sheet2!A:H,8,0),"")</f>
        <v/>
      </c>
      <c r="P2524" s="20" t="str">
        <f>IFERROR(VLOOKUP(F2524,Sheet2!$A:$F,4,0),"")</f>
        <v/>
      </c>
      <c r="Q2524" s="20" t="str">
        <f>IFERROR(VLOOKUP(F2524,Sheet2!$A:$F,5,0),"")</f>
        <v/>
      </c>
      <c r="R2524" s="20" t="str">
        <f>IFERROR(VLOOKUP(F2524,Sheet2!$A:$F,6,0),"")</f>
        <v/>
      </c>
      <c r="S2524" s="48" t="str">
        <f t="shared" si="577"/>
        <v xml:space="preserve"> </v>
      </c>
      <c r="T2524" s="48" t="str">
        <f t="shared" si="578"/>
        <v xml:space="preserve"> </v>
      </c>
      <c r="U2524" s="48" t="str">
        <f t="shared" si="579"/>
        <v xml:space="preserve"> </v>
      </c>
      <c r="V2524" s="48">
        <f t="shared" si="580"/>
        <v>0</v>
      </c>
      <c r="W2524" s="48">
        <f t="shared" si="581"/>
        <v>0</v>
      </c>
      <c r="X2524" s="48">
        <f t="shared" si="582"/>
        <v>0</v>
      </c>
      <c r="Y2524" s="48">
        <f t="shared" si="583"/>
        <v>0</v>
      </c>
      <c r="Z2524" s="48">
        <f t="shared" si="584"/>
        <v>0</v>
      </c>
      <c r="AA2524" s="48">
        <f t="shared" si="585"/>
        <v>0</v>
      </c>
      <c r="AB2524" s="42">
        <f t="shared" si="586"/>
        <v>0</v>
      </c>
    </row>
    <row r="2525" spans="1:28" x14ac:dyDescent="0.25">
      <c r="A2525" s="41"/>
      <c r="B2525" s="44"/>
      <c r="C2525" s="16"/>
      <c r="D2525" s="16"/>
      <c r="E2525" s="16"/>
      <c r="F2525" s="16"/>
      <c r="G2525" s="20" t="str">
        <f>IFERROR(VLOOKUP(F2525,Sheet2!A:F,2,0),"")</f>
        <v/>
      </c>
      <c r="H2525" s="44" t="str">
        <f>IFERROR(VLOOKUP(F2525,Sheet2!A:G,7,0),"")</f>
        <v/>
      </c>
      <c r="I2525" s="56">
        <f t="shared" si="575"/>
        <v>0</v>
      </c>
      <c r="J2525" s="17"/>
      <c r="K2525" s="21">
        <v>0</v>
      </c>
      <c r="L2525" s="21">
        <v>0</v>
      </c>
      <c r="M2525" s="21">
        <v>0</v>
      </c>
      <c r="N2525" s="19">
        <f t="shared" si="576"/>
        <v>0</v>
      </c>
      <c r="O2525" s="20" t="str">
        <f>IFERROR(VLOOKUP(F2525,Sheet2!A:H,8,0),"")</f>
        <v/>
      </c>
      <c r="P2525" s="20" t="str">
        <f>IFERROR(VLOOKUP(F2525,Sheet2!$A:$F,4,0),"")</f>
        <v/>
      </c>
      <c r="Q2525" s="20" t="str">
        <f>IFERROR(VLOOKUP(F2525,Sheet2!$A:$F,5,0),"")</f>
        <v/>
      </c>
      <c r="R2525" s="20" t="str">
        <f>IFERROR(VLOOKUP(F2525,Sheet2!$A:$F,6,0),"")</f>
        <v/>
      </c>
      <c r="S2525" s="48" t="str">
        <f t="shared" si="577"/>
        <v xml:space="preserve"> </v>
      </c>
      <c r="T2525" s="48" t="str">
        <f t="shared" si="578"/>
        <v xml:space="preserve"> </v>
      </c>
      <c r="U2525" s="48" t="str">
        <f t="shared" si="579"/>
        <v xml:space="preserve"> </v>
      </c>
      <c r="V2525" s="48">
        <f t="shared" si="580"/>
        <v>0</v>
      </c>
      <c r="W2525" s="48">
        <f t="shared" si="581"/>
        <v>0</v>
      </c>
      <c r="X2525" s="48">
        <f t="shared" si="582"/>
        <v>0</v>
      </c>
      <c r="Y2525" s="48">
        <f t="shared" si="583"/>
        <v>0</v>
      </c>
      <c r="Z2525" s="48">
        <f t="shared" si="584"/>
        <v>0</v>
      </c>
      <c r="AA2525" s="48">
        <f t="shared" si="585"/>
        <v>0</v>
      </c>
      <c r="AB2525" s="42">
        <f t="shared" si="586"/>
        <v>0</v>
      </c>
    </row>
    <row r="2526" spans="1:28" x14ac:dyDescent="0.25">
      <c r="A2526" s="41"/>
      <c r="B2526" s="44"/>
      <c r="C2526" s="16"/>
      <c r="D2526" s="16"/>
      <c r="E2526" s="16"/>
      <c r="F2526" s="16"/>
      <c r="G2526" s="20" t="str">
        <f>IFERROR(VLOOKUP(F2526,Sheet2!A:F,2,0),"")</f>
        <v/>
      </c>
      <c r="H2526" s="44" t="str">
        <f>IFERROR(VLOOKUP(F2526,Sheet2!A:G,7,0),"")</f>
        <v/>
      </c>
      <c r="I2526" s="56">
        <f t="shared" si="575"/>
        <v>0</v>
      </c>
      <c r="J2526" s="17"/>
      <c r="K2526" s="21">
        <v>0</v>
      </c>
      <c r="L2526" s="21">
        <v>0</v>
      </c>
      <c r="M2526" s="21">
        <v>0</v>
      </c>
      <c r="N2526" s="19">
        <f t="shared" si="576"/>
        <v>0</v>
      </c>
      <c r="O2526" s="20" t="str">
        <f>IFERROR(VLOOKUP(F2526,Sheet2!A:H,8,0),"")</f>
        <v/>
      </c>
      <c r="P2526" s="20" t="str">
        <f>IFERROR(VLOOKUP(F2526,Sheet2!$A:$F,4,0),"")</f>
        <v/>
      </c>
      <c r="Q2526" s="20" t="str">
        <f>IFERROR(VLOOKUP(F2526,Sheet2!$A:$F,5,0),"")</f>
        <v/>
      </c>
      <c r="R2526" s="20" t="str">
        <f>IFERROR(VLOOKUP(F2526,Sheet2!$A:$F,6,0),"")</f>
        <v/>
      </c>
      <c r="S2526" s="48" t="str">
        <f t="shared" si="577"/>
        <v xml:space="preserve"> </v>
      </c>
      <c r="T2526" s="48" t="str">
        <f t="shared" si="578"/>
        <v xml:space="preserve"> </v>
      </c>
      <c r="U2526" s="48" t="str">
        <f t="shared" si="579"/>
        <v xml:space="preserve"> </v>
      </c>
      <c r="V2526" s="48">
        <f t="shared" si="580"/>
        <v>0</v>
      </c>
      <c r="W2526" s="48">
        <f t="shared" si="581"/>
        <v>0</v>
      </c>
      <c r="X2526" s="48">
        <f t="shared" si="582"/>
        <v>0</v>
      </c>
      <c r="Y2526" s="48">
        <f t="shared" si="583"/>
        <v>0</v>
      </c>
      <c r="Z2526" s="48">
        <f t="shared" si="584"/>
        <v>0</v>
      </c>
      <c r="AA2526" s="48">
        <f t="shared" si="585"/>
        <v>0</v>
      </c>
      <c r="AB2526" s="42">
        <f t="shared" si="586"/>
        <v>0</v>
      </c>
    </row>
    <row r="2527" spans="1:28" x14ac:dyDescent="0.25">
      <c r="A2527" s="41"/>
      <c r="B2527" s="44"/>
      <c r="C2527" s="16"/>
      <c r="D2527" s="16"/>
      <c r="E2527" s="16"/>
      <c r="F2527" s="16"/>
      <c r="G2527" s="20" t="str">
        <f>IFERROR(VLOOKUP(F2527,Sheet2!A:F,2,0),"")</f>
        <v/>
      </c>
      <c r="H2527" s="44" t="str">
        <f>IFERROR(VLOOKUP(F2527,Sheet2!A:G,7,0),"")</f>
        <v/>
      </c>
      <c r="I2527" s="56">
        <f t="shared" si="575"/>
        <v>0</v>
      </c>
      <c r="J2527" s="17"/>
      <c r="K2527" s="21">
        <v>0</v>
      </c>
      <c r="L2527" s="21">
        <v>0</v>
      </c>
      <c r="M2527" s="21">
        <v>0</v>
      </c>
      <c r="N2527" s="19">
        <f t="shared" si="576"/>
        <v>0</v>
      </c>
      <c r="O2527" s="20" t="str">
        <f>IFERROR(VLOOKUP(F2527,Sheet2!A:H,8,0),"")</f>
        <v/>
      </c>
      <c r="P2527" s="20" t="str">
        <f>IFERROR(VLOOKUP(F2527,Sheet2!$A:$F,4,0),"")</f>
        <v/>
      </c>
      <c r="Q2527" s="20" t="str">
        <f>IFERROR(VLOOKUP(F2527,Sheet2!$A:$F,5,0),"")</f>
        <v/>
      </c>
      <c r="R2527" s="20" t="str">
        <f>IFERROR(VLOOKUP(F2527,Sheet2!$A:$F,6,0),"")</f>
        <v/>
      </c>
      <c r="S2527" s="48" t="str">
        <f t="shared" si="577"/>
        <v xml:space="preserve"> </v>
      </c>
      <c r="T2527" s="48" t="str">
        <f t="shared" si="578"/>
        <v xml:space="preserve"> </v>
      </c>
      <c r="U2527" s="48" t="str">
        <f t="shared" si="579"/>
        <v xml:space="preserve"> </v>
      </c>
      <c r="V2527" s="48">
        <f t="shared" si="580"/>
        <v>0</v>
      </c>
      <c r="W2527" s="48">
        <f t="shared" si="581"/>
        <v>0</v>
      </c>
      <c r="X2527" s="48">
        <f t="shared" si="582"/>
        <v>0</v>
      </c>
      <c r="Y2527" s="48">
        <f t="shared" si="583"/>
        <v>0</v>
      </c>
      <c r="Z2527" s="48">
        <f t="shared" si="584"/>
        <v>0</v>
      </c>
      <c r="AA2527" s="48">
        <f t="shared" si="585"/>
        <v>0</v>
      </c>
      <c r="AB2527" s="42">
        <f t="shared" si="586"/>
        <v>0</v>
      </c>
    </row>
    <row r="2528" spans="1:28" x14ac:dyDescent="0.25">
      <c r="A2528" s="41"/>
      <c r="B2528" s="44"/>
      <c r="C2528" s="16"/>
      <c r="D2528" s="16"/>
      <c r="E2528" s="16"/>
      <c r="F2528" s="16"/>
      <c r="G2528" s="20" t="str">
        <f>IFERROR(VLOOKUP(F2528,Sheet2!A:F,2,0),"")</f>
        <v/>
      </c>
      <c r="H2528" s="44" t="str">
        <f>IFERROR(VLOOKUP(F2528,Sheet2!A:G,7,0),"")</f>
        <v/>
      </c>
      <c r="I2528" s="56">
        <f t="shared" si="575"/>
        <v>0</v>
      </c>
      <c r="J2528" s="17"/>
      <c r="K2528" s="21">
        <v>0</v>
      </c>
      <c r="L2528" s="21">
        <v>0</v>
      </c>
      <c r="M2528" s="21">
        <v>0</v>
      </c>
      <c r="N2528" s="19">
        <f t="shared" si="576"/>
        <v>0</v>
      </c>
      <c r="O2528" s="20" t="str">
        <f>IFERROR(VLOOKUP(F2528,Sheet2!A:H,8,0),"")</f>
        <v/>
      </c>
      <c r="P2528" s="20" t="str">
        <f>IFERROR(VLOOKUP(F2528,Sheet2!$A:$F,4,0),"")</f>
        <v/>
      </c>
      <c r="Q2528" s="20" t="str">
        <f>IFERROR(VLOOKUP(F2528,Sheet2!$A:$F,5,0),"")</f>
        <v/>
      </c>
      <c r="R2528" s="20" t="str">
        <f>IFERROR(VLOOKUP(F2528,Sheet2!$A:$F,6,0),"")</f>
        <v/>
      </c>
      <c r="S2528" s="48" t="str">
        <f t="shared" si="577"/>
        <v xml:space="preserve"> </v>
      </c>
      <c r="T2528" s="48" t="str">
        <f t="shared" si="578"/>
        <v xml:space="preserve"> </v>
      </c>
      <c r="U2528" s="48" t="str">
        <f t="shared" si="579"/>
        <v xml:space="preserve"> </v>
      </c>
      <c r="V2528" s="48">
        <f t="shared" si="580"/>
        <v>0</v>
      </c>
      <c r="W2528" s="48">
        <f t="shared" si="581"/>
        <v>0</v>
      </c>
      <c r="X2528" s="48">
        <f t="shared" si="582"/>
        <v>0</v>
      </c>
      <c r="Y2528" s="48">
        <f t="shared" si="583"/>
        <v>0</v>
      </c>
      <c r="Z2528" s="48">
        <f t="shared" si="584"/>
        <v>0</v>
      </c>
      <c r="AA2528" s="48">
        <f t="shared" si="585"/>
        <v>0</v>
      </c>
      <c r="AB2528" s="42">
        <f t="shared" si="586"/>
        <v>0</v>
      </c>
    </row>
    <row r="2529" spans="1:28" x14ac:dyDescent="0.25">
      <c r="A2529" s="41"/>
      <c r="B2529" s="44"/>
      <c r="C2529" s="16"/>
      <c r="D2529" s="16"/>
      <c r="E2529" s="16"/>
      <c r="F2529" s="16"/>
      <c r="G2529" s="20" t="str">
        <f>IFERROR(VLOOKUP(F2529,Sheet2!A:F,2,0),"")</f>
        <v/>
      </c>
      <c r="H2529" s="44" t="str">
        <f>IFERROR(VLOOKUP(F2529,Sheet2!A:G,7,0),"")</f>
        <v/>
      </c>
      <c r="I2529" s="56">
        <f t="shared" si="575"/>
        <v>0</v>
      </c>
      <c r="J2529" s="17"/>
      <c r="K2529" s="21">
        <v>0</v>
      </c>
      <c r="L2529" s="21">
        <v>0</v>
      </c>
      <c r="M2529" s="21">
        <v>0</v>
      </c>
      <c r="N2529" s="19">
        <f t="shared" si="576"/>
        <v>0</v>
      </c>
      <c r="O2529" s="20" t="str">
        <f>IFERROR(VLOOKUP(F2529,Sheet2!A:H,8,0),"")</f>
        <v/>
      </c>
      <c r="P2529" s="20" t="str">
        <f>IFERROR(VLOOKUP(F2529,Sheet2!$A:$F,4,0),"")</f>
        <v/>
      </c>
      <c r="Q2529" s="20" t="str">
        <f>IFERROR(VLOOKUP(F2529,Sheet2!$A:$F,5,0),"")</f>
        <v/>
      </c>
      <c r="R2529" s="20" t="str">
        <f>IFERROR(VLOOKUP(F2529,Sheet2!$A:$F,6,0),"")</f>
        <v/>
      </c>
      <c r="S2529" s="48" t="str">
        <f t="shared" si="577"/>
        <v xml:space="preserve"> </v>
      </c>
      <c r="T2529" s="48" t="str">
        <f t="shared" si="578"/>
        <v xml:space="preserve"> </v>
      </c>
      <c r="U2529" s="48" t="str">
        <f t="shared" si="579"/>
        <v xml:space="preserve"> </v>
      </c>
      <c r="V2529" s="48">
        <f t="shared" si="580"/>
        <v>0</v>
      </c>
      <c r="W2529" s="48">
        <f t="shared" si="581"/>
        <v>0</v>
      </c>
      <c r="X2529" s="48">
        <f t="shared" si="582"/>
        <v>0</v>
      </c>
      <c r="Y2529" s="48">
        <f t="shared" si="583"/>
        <v>0</v>
      </c>
      <c r="Z2529" s="48">
        <f t="shared" si="584"/>
        <v>0</v>
      </c>
      <c r="AA2529" s="48">
        <f t="shared" si="585"/>
        <v>0</v>
      </c>
      <c r="AB2529" s="42">
        <f t="shared" si="586"/>
        <v>0</v>
      </c>
    </row>
    <row r="2530" spans="1:28" x14ac:dyDescent="0.25">
      <c r="A2530" s="41"/>
      <c r="B2530" s="44"/>
      <c r="C2530" s="16"/>
      <c r="D2530" s="16"/>
      <c r="E2530" s="16"/>
      <c r="F2530" s="16"/>
      <c r="G2530" s="20" t="str">
        <f>IFERROR(VLOOKUP(F2530,Sheet2!A:F,2,0),"")</f>
        <v/>
      </c>
      <c r="H2530" s="44" t="str">
        <f>IFERROR(VLOOKUP(F2530,Sheet2!A:G,7,0),"")</f>
        <v/>
      </c>
      <c r="I2530" s="56">
        <f t="shared" si="575"/>
        <v>0</v>
      </c>
      <c r="J2530" s="17"/>
      <c r="K2530" s="21">
        <v>0</v>
      </c>
      <c r="L2530" s="21">
        <v>0</v>
      </c>
      <c r="M2530" s="21">
        <v>0</v>
      </c>
      <c r="N2530" s="19">
        <f t="shared" si="576"/>
        <v>0</v>
      </c>
      <c r="O2530" s="20" t="str">
        <f>IFERROR(VLOOKUP(F2530,Sheet2!A:H,8,0),"")</f>
        <v/>
      </c>
      <c r="P2530" s="20" t="str">
        <f>IFERROR(VLOOKUP(F2530,Sheet2!$A:$F,4,0),"")</f>
        <v/>
      </c>
      <c r="Q2530" s="20" t="str">
        <f>IFERROR(VLOOKUP(F2530,Sheet2!$A:$F,5,0),"")</f>
        <v/>
      </c>
      <c r="R2530" s="20" t="str">
        <f>IFERROR(VLOOKUP(F2530,Sheet2!$A:$F,6,0),"")</f>
        <v/>
      </c>
      <c r="S2530" s="48" t="str">
        <f t="shared" si="577"/>
        <v xml:space="preserve"> </v>
      </c>
      <c r="T2530" s="48" t="str">
        <f t="shared" si="578"/>
        <v xml:space="preserve"> </v>
      </c>
      <c r="U2530" s="48" t="str">
        <f t="shared" si="579"/>
        <v xml:space="preserve"> </v>
      </c>
      <c r="V2530" s="48">
        <f t="shared" si="580"/>
        <v>0</v>
      </c>
      <c r="W2530" s="48">
        <f t="shared" si="581"/>
        <v>0</v>
      </c>
      <c r="X2530" s="48">
        <f t="shared" si="582"/>
        <v>0</v>
      </c>
      <c r="Y2530" s="48">
        <f t="shared" si="583"/>
        <v>0</v>
      </c>
      <c r="Z2530" s="48">
        <f t="shared" si="584"/>
        <v>0</v>
      </c>
      <c r="AA2530" s="48">
        <f t="shared" si="585"/>
        <v>0</v>
      </c>
      <c r="AB2530" s="42">
        <f t="shared" si="586"/>
        <v>0</v>
      </c>
    </row>
    <row r="2531" spans="1:28" x14ac:dyDescent="0.25">
      <c r="A2531" s="41"/>
      <c r="B2531" s="44"/>
      <c r="C2531" s="16"/>
      <c r="D2531" s="16"/>
      <c r="E2531" s="16"/>
      <c r="F2531" s="16"/>
      <c r="G2531" s="20" t="str">
        <f>IFERROR(VLOOKUP(F2531,Sheet2!A:F,2,0),"")</f>
        <v/>
      </c>
      <c r="H2531" s="44" t="str">
        <f>IFERROR(VLOOKUP(F2531,Sheet2!A:G,7,0),"")</f>
        <v/>
      </c>
      <c r="I2531" s="56">
        <f t="shared" si="575"/>
        <v>0</v>
      </c>
      <c r="J2531" s="17"/>
      <c r="K2531" s="21">
        <v>0</v>
      </c>
      <c r="L2531" s="21">
        <v>0</v>
      </c>
      <c r="M2531" s="21">
        <v>0</v>
      </c>
      <c r="N2531" s="19">
        <f t="shared" si="576"/>
        <v>0</v>
      </c>
      <c r="O2531" s="20" t="str">
        <f>IFERROR(VLOOKUP(F2531,Sheet2!A:H,8,0),"")</f>
        <v/>
      </c>
      <c r="P2531" s="20" t="str">
        <f>IFERROR(VLOOKUP(F2531,Sheet2!$A:$F,4,0),"")</f>
        <v/>
      </c>
      <c r="Q2531" s="20" t="str">
        <f>IFERROR(VLOOKUP(F2531,Sheet2!$A:$F,5,0),"")</f>
        <v/>
      </c>
      <c r="R2531" s="20" t="str">
        <f>IFERROR(VLOOKUP(F2531,Sheet2!$A:$F,6,0),"")</f>
        <v/>
      </c>
      <c r="S2531" s="48" t="str">
        <f t="shared" si="577"/>
        <v xml:space="preserve"> </v>
      </c>
      <c r="T2531" s="48" t="str">
        <f t="shared" si="578"/>
        <v xml:space="preserve"> </v>
      </c>
      <c r="U2531" s="48" t="str">
        <f t="shared" si="579"/>
        <v xml:space="preserve"> </v>
      </c>
      <c r="V2531" s="48">
        <f t="shared" si="580"/>
        <v>0</v>
      </c>
      <c r="W2531" s="48">
        <f t="shared" si="581"/>
        <v>0</v>
      </c>
      <c r="X2531" s="48">
        <f t="shared" si="582"/>
        <v>0</v>
      </c>
      <c r="Y2531" s="48">
        <f t="shared" si="583"/>
        <v>0</v>
      </c>
      <c r="Z2531" s="48">
        <f t="shared" si="584"/>
        <v>0</v>
      </c>
      <c r="AA2531" s="48">
        <f t="shared" si="585"/>
        <v>0</v>
      </c>
      <c r="AB2531" s="42">
        <f t="shared" si="586"/>
        <v>0</v>
      </c>
    </row>
    <row r="2532" spans="1:28" x14ac:dyDescent="0.25">
      <c r="A2532" s="41"/>
      <c r="B2532" s="44"/>
      <c r="C2532" s="16"/>
      <c r="D2532" s="16"/>
      <c r="E2532" s="16"/>
      <c r="F2532" s="16"/>
      <c r="G2532" s="20" t="str">
        <f>IFERROR(VLOOKUP(F2532,Sheet2!A:F,2,0),"")</f>
        <v/>
      </c>
      <c r="H2532" s="44" t="str">
        <f>IFERROR(VLOOKUP(F2532,Sheet2!A:G,7,0),"")</f>
        <v/>
      </c>
      <c r="I2532" s="56">
        <f t="shared" si="575"/>
        <v>0</v>
      </c>
      <c r="J2532" s="17"/>
      <c r="K2532" s="21">
        <v>0</v>
      </c>
      <c r="L2532" s="21">
        <v>0</v>
      </c>
      <c r="M2532" s="21">
        <v>0</v>
      </c>
      <c r="N2532" s="19">
        <f t="shared" si="576"/>
        <v>0</v>
      </c>
      <c r="O2532" s="20" t="str">
        <f>IFERROR(VLOOKUP(F2532,Sheet2!A:H,8,0),"")</f>
        <v/>
      </c>
      <c r="P2532" s="20" t="str">
        <f>IFERROR(VLOOKUP(F2532,Sheet2!$A:$F,4,0),"")</f>
        <v/>
      </c>
      <c r="Q2532" s="20" t="str">
        <f>IFERROR(VLOOKUP(F2532,Sheet2!$A:$F,5,0),"")</f>
        <v/>
      </c>
      <c r="R2532" s="20" t="str">
        <f>IFERROR(VLOOKUP(F2532,Sheet2!$A:$F,6,0),"")</f>
        <v/>
      </c>
      <c r="S2532" s="48" t="str">
        <f t="shared" si="577"/>
        <v xml:space="preserve"> </v>
      </c>
      <c r="T2532" s="48" t="str">
        <f t="shared" si="578"/>
        <v xml:space="preserve"> </v>
      </c>
      <c r="U2532" s="48" t="str">
        <f t="shared" si="579"/>
        <v xml:space="preserve"> </v>
      </c>
      <c r="V2532" s="48">
        <f t="shared" si="580"/>
        <v>0</v>
      </c>
      <c r="W2532" s="48">
        <f t="shared" si="581"/>
        <v>0</v>
      </c>
      <c r="X2532" s="48">
        <f t="shared" si="582"/>
        <v>0</v>
      </c>
      <c r="Y2532" s="48">
        <f t="shared" si="583"/>
        <v>0</v>
      </c>
      <c r="Z2532" s="48">
        <f t="shared" si="584"/>
        <v>0</v>
      </c>
      <c r="AA2532" s="48">
        <f t="shared" si="585"/>
        <v>0</v>
      </c>
      <c r="AB2532" s="42">
        <f t="shared" si="586"/>
        <v>0</v>
      </c>
    </row>
    <row r="2533" spans="1:28" x14ac:dyDescent="0.25">
      <c r="A2533" s="41"/>
      <c r="B2533" s="44"/>
      <c r="C2533" s="16"/>
      <c r="D2533" s="16"/>
      <c r="E2533" s="16"/>
      <c r="F2533" s="16"/>
      <c r="G2533" s="20" t="str">
        <f>IFERROR(VLOOKUP(F2533,Sheet2!A:F,2,0),"")</f>
        <v/>
      </c>
      <c r="H2533" s="44" t="str">
        <f>IFERROR(VLOOKUP(F2533,Sheet2!A:G,7,0),"")</f>
        <v/>
      </c>
      <c r="I2533" s="56">
        <f t="shared" si="575"/>
        <v>0</v>
      </c>
      <c r="J2533" s="17"/>
      <c r="K2533" s="21">
        <v>0</v>
      </c>
      <c r="L2533" s="21">
        <v>0</v>
      </c>
      <c r="M2533" s="21">
        <v>0</v>
      </c>
      <c r="N2533" s="19">
        <f t="shared" si="576"/>
        <v>0</v>
      </c>
      <c r="O2533" s="20" t="str">
        <f>IFERROR(VLOOKUP(F2533,Sheet2!A:H,8,0),"")</f>
        <v/>
      </c>
      <c r="P2533" s="20" t="str">
        <f>IFERROR(VLOOKUP(F2533,Sheet2!$A:$F,4,0),"")</f>
        <v/>
      </c>
      <c r="Q2533" s="20" t="str">
        <f>IFERROR(VLOOKUP(F2533,Sheet2!$A:$F,5,0),"")</f>
        <v/>
      </c>
      <c r="R2533" s="20" t="str">
        <f>IFERROR(VLOOKUP(F2533,Sheet2!$A:$F,6,0),"")</f>
        <v/>
      </c>
      <c r="S2533" s="48" t="str">
        <f t="shared" si="577"/>
        <v xml:space="preserve"> </v>
      </c>
      <c r="T2533" s="48" t="str">
        <f t="shared" si="578"/>
        <v xml:space="preserve"> </v>
      </c>
      <c r="U2533" s="48" t="str">
        <f t="shared" si="579"/>
        <v xml:space="preserve"> </v>
      </c>
      <c r="V2533" s="48">
        <f t="shared" si="580"/>
        <v>0</v>
      </c>
      <c r="W2533" s="48">
        <f t="shared" si="581"/>
        <v>0</v>
      </c>
      <c r="X2533" s="48">
        <f t="shared" si="582"/>
        <v>0</v>
      </c>
      <c r="Y2533" s="48">
        <f t="shared" si="583"/>
        <v>0</v>
      </c>
      <c r="Z2533" s="48">
        <f t="shared" si="584"/>
        <v>0</v>
      </c>
      <c r="AA2533" s="48">
        <f t="shared" si="585"/>
        <v>0</v>
      </c>
      <c r="AB2533" s="42">
        <f t="shared" si="586"/>
        <v>0</v>
      </c>
    </row>
    <row r="2534" spans="1:28" x14ac:dyDescent="0.25">
      <c r="A2534" s="41"/>
      <c r="B2534" s="44"/>
      <c r="C2534" s="16"/>
      <c r="D2534" s="16"/>
      <c r="E2534" s="16"/>
      <c r="F2534" s="16"/>
      <c r="G2534" s="20" t="str">
        <f>IFERROR(VLOOKUP(F2534,Sheet2!A:F,2,0),"")</f>
        <v/>
      </c>
      <c r="H2534" s="44" t="str">
        <f>IFERROR(VLOOKUP(F2534,Sheet2!A:G,7,0),"")</f>
        <v/>
      </c>
      <c r="I2534" s="56">
        <f t="shared" si="575"/>
        <v>0</v>
      </c>
      <c r="J2534" s="17"/>
      <c r="K2534" s="21">
        <v>0</v>
      </c>
      <c r="L2534" s="21">
        <v>0</v>
      </c>
      <c r="M2534" s="21">
        <v>0</v>
      </c>
      <c r="N2534" s="19">
        <f t="shared" si="576"/>
        <v>0</v>
      </c>
      <c r="O2534" s="20" t="str">
        <f>IFERROR(VLOOKUP(F2534,Sheet2!A:H,8,0),"")</f>
        <v/>
      </c>
      <c r="P2534" s="20" t="str">
        <f>IFERROR(VLOOKUP(F2534,Sheet2!$A:$F,4,0),"")</f>
        <v/>
      </c>
      <c r="Q2534" s="20" t="str">
        <f>IFERROR(VLOOKUP(F2534,Sheet2!$A:$F,5,0),"")</f>
        <v/>
      </c>
      <c r="R2534" s="20" t="str">
        <f>IFERROR(VLOOKUP(F2534,Sheet2!$A:$F,6,0),"")</f>
        <v/>
      </c>
      <c r="S2534" s="48" t="str">
        <f t="shared" si="577"/>
        <v xml:space="preserve"> </v>
      </c>
      <c r="T2534" s="48" t="str">
        <f t="shared" si="578"/>
        <v xml:space="preserve"> </v>
      </c>
      <c r="U2534" s="48" t="str">
        <f t="shared" si="579"/>
        <v xml:space="preserve"> </v>
      </c>
      <c r="V2534" s="48">
        <f t="shared" si="580"/>
        <v>0</v>
      </c>
      <c r="W2534" s="48">
        <f t="shared" si="581"/>
        <v>0</v>
      </c>
      <c r="X2534" s="48">
        <f t="shared" si="582"/>
        <v>0</v>
      </c>
      <c r="Y2534" s="48">
        <f t="shared" si="583"/>
        <v>0</v>
      </c>
      <c r="Z2534" s="48">
        <f t="shared" si="584"/>
        <v>0</v>
      </c>
      <c r="AA2534" s="48">
        <f t="shared" si="585"/>
        <v>0</v>
      </c>
      <c r="AB2534" s="42">
        <f t="shared" si="586"/>
        <v>0</v>
      </c>
    </row>
    <row r="2535" spans="1:28" x14ac:dyDescent="0.25">
      <c r="A2535" s="41"/>
      <c r="B2535" s="44"/>
      <c r="C2535" s="16"/>
      <c r="D2535" s="16"/>
      <c r="E2535" s="16"/>
      <c r="F2535" s="16"/>
      <c r="G2535" s="20" t="str">
        <f>IFERROR(VLOOKUP(F2535,Sheet2!A:F,2,0),"")</f>
        <v/>
      </c>
      <c r="H2535" s="44" t="str">
        <f>IFERROR(VLOOKUP(F2535,Sheet2!A:G,7,0),"")</f>
        <v/>
      </c>
      <c r="I2535" s="56">
        <f t="shared" si="575"/>
        <v>0</v>
      </c>
      <c r="J2535" s="17"/>
      <c r="K2535" s="21">
        <v>0</v>
      </c>
      <c r="L2535" s="21">
        <v>0</v>
      </c>
      <c r="M2535" s="21">
        <v>0</v>
      </c>
      <c r="N2535" s="19">
        <f t="shared" si="576"/>
        <v>0</v>
      </c>
      <c r="O2535" s="20" t="str">
        <f>IFERROR(VLOOKUP(F2535,Sheet2!A:H,8,0),"")</f>
        <v/>
      </c>
      <c r="P2535" s="20" t="str">
        <f>IFERROR(VLOOKUP(F2535,Sheet2!$A:$F,4,0),"")</f>
        <v/>
      </c>
      <c r="Q2535" s="20" t="str">
        <f>IFERROR(VLOOKUP(F2535,Sheet2!$A:$F,5,0),"")</f>
        <v/>
      </c>
      <c r="R2535" s="20" t="str">
        <f>IFERROR(VLOOKUP(F2535,Sheet2!$A:$F,6,0),"")</f>
        <v/>
      </c>
      <c r="S2535" s="48" t="str">
        <f t="shared" si="577"/>
        <v xml:space="preserve"> </v>
      </c>
      <c r="T2535" s="48" t="str">
        <f t="shared" si="578"/>
        <v xml:space="preserve"> </v>
      </c>
      <c r="U2535" s="48" t="str">
        <f t="shared" si="579"/>
        <v xml:space="preserve"> </v>
      </c>
      <c r="V2535" s="48">
        <f t="shared" si="580"/>
        <v>0</v>
      </c>
      <c r="W2535" s="48">
        <f t="shared" si="581"/>
        <v>0</v>
      </c>
      <c r="X2535" s="48">
        <f t="shared" si="582"/>
        <v>0</v>
      </c>
      <c r="Y2535" s="48">
        <f t="shared" si="583"/>
        <v>0</v>
      </c>
      <c r="Z2535" s="48">
        <f t="shared" si="584"/>
        <v>0</v>
      </c>
      <c r="AA2535" s="48">
        <f t="shared" si="585"/>
        <v>0</v>
      </c>
      <c r="AB2535" s="42">
        <f t="shared" si="586"/>
        <v>0</v>
      </c>
    </row>
    <row r="2536" spans="1:28" x14ac:dyDescent="0.25">
      <c r="A2536" s="41"/>
      <c r="B2536" s="44"/>
      <c r="C2536" s="16"/>
      <c r="D2536" s="16"/>
      <c r="E2536" s="16"/>
      <c r="F2536" s="16"/>
      <c r="G2536" s="20" t="str">
        <f>IFERROR(VLOOKUP(F2536,Sheet2!A:F,2,0),"")</f>
        <v/>
      </c>
      <c r="H2536" s="44" t="str">
        <f>IFERROR(VLOOKUP(F2536,Sheet2!A:G,7,0),"")</f>
        <v/>
      </c>
      <c r="I2536" s="56">
        <f t="shared" si="575"/>
        <v>0</v>
      </c>
      <c r="J2536" s="17"/>
      <c r="K2536" s="21">
        <v>0</v>
      </c>
      <c r="L2536" s="21">
        <v>0</v>
      </c>
      <c r="M2536" s="21">
        <v>0</v>
      </c>
      <c r="N2536" s="19">
        <f t="shared" si="576"/>
        <v>0</v>
      </c>
      <c r="O2536" s="20" t="str">
        <f>IFERROR(VLOOKUP(F2536,Sheet2!A:H,8,0),"")</f>
        <v/>
      </c>
      <c r="P2536" s="20" t="str">
        <f>IFERROR(VLOOKUP(F2536,Sheet2!$A:$F,4,0),"")</f>
        <v/>
      </c>
      <c r="Q2536" s="20" t="str">
        <f>IFERROR(VLOOKUP(F2536,Sheet2!$A:$F,5,0),"")</f>
        <v/>
      </c>
      <c r="R2536" s="20" t="str">
        <f>IFERROR(VLOOKUP(F2536,Sheet2!$A:$F,6,0),"")</f>
        <v/>
      </c>
      <c r="S2536" s="48" t="str">
        <f t="shared" si="577"/>
        <v xml:space="preserve"> </v>
      </c>
      <c r="T2536" s="48" t="str">
        <f t="shared" si="578"/>
        <v xml:space="preserve"> </v>
      </c>
      <c r="U2536" s="48" t="str">
        <f t="shared" si="579"/>
        <v xml:space="preserve"> </v>
      </c>
      <c r="V2536" s="48">
        <f t="shared" si="580"/>
        <v>0</v>
      </c>
      <c r="W2536" s="48">
        <f t="shared" si="581"/>
        <v>0</v>
      </c>
      <c r="X2536" s="48">
        <f t="shared" si="582"/>
        <v>0</v>
      </c>
      <c r="Y2536" s="48">
        <f t="shared" si="583"/>
        <v>0</v>
      </c>
      <c r="Z2536" s="48">
        <f t="shared" si="584"/>
        <v>0</v>
      </c>
      <c r="AA2536" s="48">
        <f t="shared" si="585"/>
        <v>0</v>
      </c>
      <c r="AB2536" s="42">
        <f t="shared" si="586"/>
        <v>0</v>
      </c>
    </row>
    <row r="2537" spans="1:28" x14ac:dyDescent="0.25">
      <c r="A2537" s="41"/>
      <c r="B2537" s="44"/>
      <c r="C2537" s="16"/>
      <c r="D2537" s="16"/>
      <c r="E2537" s="16"/>
      <c r="F2537" s="16"/>
      <c r="G2537" s="20" t="str">
        <f>IFERROR(VLOOKUP(F2537,Sheet2!A:F,2,0),"")</f>
        <v/>
      </c>
      <c r="H2537" s="44" t="str">
        <f>IFERROR(VLOOKUP(F2537,Sheet2!A:G,7,0),"")</f>
        <v/>
      </c>
      <c r="I2537" s="56">
        <f t="shared" si="575"/>
        <v>0</v>
      </c>
      <c r="J2537" s="17"/>
      <c r="K2537" s="21">
        <v>0</v>
      </c>
      <c r="L2537" s="21">
        <v>0</v>
      </c>
      <c r="M2537" s="21">
        <v>0</v>
      </c>
      <c r="N2537" s="19">
        <f t="shared" si="576"/>
        <v>0</v>
      </c>
      <c r="O2537" s="20" t="str">
        <f>IFERROR(VLOOKUP(F2537,Sheet2!A:H,8,0),"")</f>
        <v/>
      </c>
      <c r="P2537" s="20" t="str">
        <f>IFERROR(VLOOKUP(F2537,Sheet2!$A:$F,4,0),"")</f>
        <v/>
      </c>
      <c r="Q2537" s="20" t="str">
        <f>IFERROR(VLOOKUP(F2537,Sheet2!$A:$F,5,0),"")</f>
        <v/>
      </c>
      <c r="R2537" s="20" t="str">
        <f>IFERROR(VLOOKUP(F2537,Sheet2!$A:$F,6,0),"")</f>
        <v/>
      </c>
      <c r="S2537" s="48" t="str">
        <f t="shared" si="577"/>
        <v xml:space="preserve"> </v>
      </c>
      <c r="T2537" s="48" t="str">
        <f t="shared" si="578"/>
        <v xml:space="preserve"> </v>
      </c>
      <c r="U2537" s="48" t="str">
        <f t="shared" si="579"/>
        <v xml:space="preserve"> </v>
      </c>
      <c r="V2537" s="48">
        <f t="shared" si="580"/>
        <v>0</v>
      </c>
      <c r="W2537" s="48">
        <f t="shared" si="581"/>
        <v>0</v>
      </c>
      <c r="X2537" s="48">
        <f t="shared" si="582"/>
        <v>0</v>
      </c>
      <c r="Y2537" s="48">
        <f t="shared" si="583"/>
        <v>0</v>
      </c>
      <c r="Z2537" s="48">
        <f t="shared" si="584"/>
        <v>0</v>
      </c>
      <c r="AA2537" s="48">
        <f t="shared" si="585"/>
        <v>0</v>
      </c>
      <c r="AB2537" s="42">
        <f t="shared" si="586"/>
        <v>0</v>
      </c>
    </row>
    <row r="2538" spans="1:28" x14ac:dyDescent="0.25">
      <c r="A2538" s="41"/>
      <c r="B2538" s="44"/>
      <c r="C2538" s="16"/>
      <c r="D2538" s="16"/>
      <c r="E2538" s="16"/>
      <c r="F2538" s="16"/>
      <c r="G2538" s="20" t="str">
        <f>IFERROR(VLOOKUP(F2538,Sheet2!A:F,2,0),"")</f>
        <v/>
      </c>
      <c r="H2538" s="44" t="str">
        <f>IFERROR(VLOOKUP(F2538,Sheet2!A:G,7,0),"")</f>
        <v/>
      </c>
      <c r="I2538" s="56">
        <f t="shared" si="575"/>
        <v>0</v>
      </c>
      <c r="J2538" s="17"/>
      <c r="K2538" s="21">
        <v>0</v>
      </c>
      <c r="L2538" s="21">
        <v>0</v>
      </c>
      <c r="M2538" s="21">
        <v>0</v>
      </c>
      <c r="N2538" s="19">
        <f t="shared" si="576"/>
        <v>0</v>
      </c>
      <c r="O2538" s="20" t="str">
        <f>IFERROR(VLOOKUP(F2538,Sheet2!A:H,8,0),"")</f>
        <v/>
      </c>
      <c r="P2538" s="20" t="str">
        <f>IFERROR(VLOOKUP(F2538,Sheet2!$A:$F,4,0),"")</f>
        <v/>
      </c>
      <c r="Q2538" s="20" t="str">
        <f>IFERROR(VLOOKUP(F2538,Sheet2!$A:$F,5,0),"")</f>
        <v/>
      </c>
      <c r="R2538" s="20" t="str">
        <f>IFERROR(VLOOKUP(F2538,Sheet2!$A:$F,6,0),"")</f>
        <v/>
      </c>
      <c r="S2538" s="48" t="str">
        <f t="shared" si="577"/>
        <v xml:space="preserve"> </v>
      </c>
      <c r="T2538" s="48" t="str">
        <f t="shared" si="578"/>
        <v xml:space="preserve"> </v>
      </c>
      <c r="U2538" s="48" t="str">
        <f t="shared" si="579"/>
        <v xml:space="preserve"> </v>
      </c>
      <c r="V2538" s="48">
        <f t="shared" si="580"/>
        <v>0</v>
      </c>
      <c r="W2538" s="48">
        <f t="shared" si="581"/>
        <v>0</v>
      </c>
      <c r="X2538" s="48">
        <f t="shared" si="582"/>
        <v>0</v>
      </c>
      <c r="Y2538" s="48">
        <f t="shared" si="583"/>
        <v>0</v>
      </c>
      <c r="Z2538" s="48">
        <f t="shared" si="584"/>
        <v>0</v>
      </c>
      <c r="AA2538" s="48">
        <f t="shared" si="585"/>
        <v>0</v>
      </c>
      <c r="AB2538" s="42">
        <f t="shared" si="586"/>
        <v>0</v>
      </c>
    </row>
    <row r="2539" spans="1:28" x14ac:dyDescent="0.25">
      <c r="A2539" s="41"/>
      <c r="B2539" s="44"/>
      <c r="C2539" s="16"/>
      <c r="D2539" s="16"/>
      <c r="E2539" s="16"/>
      <c r="F2539" s="16"/>
      <c r="G2539" s="20" t="str">
        <f>IFERROR(VLOOKUP(F2539,Sheet2!A:F,2,0),"")</f>
        <v/>
      </c>
      <c r="H2539" s="44" t="str">
        <f>IFERROR(VLOOKUP(F2539,Sheet2!A:G,7,0),"")</f>
        <v/>
      </c>
      <c r="I2539" s="56">
        <f t="shared" si="575"/>
        <v>0</v>
      </c>
      <c r="J2539" s="17"/>
      <c r="K2539" s="21">
        <v>0</v>
      </c>
      <c r="L2539" s="21">
        <v>0</v>
      </c>
      <c r="M2539" s="21">
        <v>0</v>
      </c>
      <c r="N2539" s="19">
        <f t="shared" si="576"/>
        <v>0</v>
      </c>
      <c r="O2539" s="20" t="str">
        <f>IFERROR(VLOOKUP(F2539,Sheet2!A:H,8,0),"")</f>
        <v/>
      </c>
      <c r="P2539" s="20" t="str">
        <f>IFERROR(VLOOKUP(F2539,Sheet2!$A:$F,4,0),"")</f>
        <v/>
      </c>
      <c r="Q2539" s="20" t="str">
        <f>IFERROR(VLOOKUP(F2539,Sheet2!$A:$F,5,0),"")</f>
        <v/>
      </c>
      <c r="R2539" s="20" t="str">
        <f>IFERROR(VLOOKUP(F2539,Sheet2!$A:$F,6,0),"")</f>
        <v/>
      </c>
      <c r="S2539" s="48" t="str">
        <f t="shared" si="577"/>
        <v xml:space="preserve"> </v>
      </c>
      <c r="T2539" s="48" t="str">
        <f t="shared" si="578"/>
        <v xml:space="preserve"> </v>
      </c>
      <c r="U2539" s="48" t="str">
        <f t="shared" si="579"/>
        <v xml:space="preserve"> </v>
      </c>
      <c r="V2539" s="48">
        <f t="shared" si="580"/>
        <v>0</v>
      </c>
      <c r="W2539" s="48">
        <f t="shared" si="581"/>
        <v>0</v>
      </c>
      <c r="X2539" s="48">
        <f t="shared" si="582"/>
        <v>0</v>
      </c>
      <c r="Y2539" s="48">
        <f t="shared" si="583"/>
        <v>0</v>
      </c>
      <c r="Z2539" s="48">
        <f t="shared" si="584"/>
        <v>0</v>
      </c>
      <c r="AA2539" s="48">
        <f t="shared" si="585"/>
        <v>0</v>
      </c>
      <c r="AB2539" s="42">
        <f t="shared" si="586"/>
        <v>0</v>
      </c>
    </row>
    <row r="2540" spans="1:28" x14ac:dyDescent="0.25">
      <c r="A2540" s="41"/>
      <c r="B2540" s="44"/>
      <c r="C2540" s="16"/>
      <c r="D2540" s="16"/>
      <c r="E2540" s="16"/>
      <c r="F2540" s="16"/>
      <c r="G2540" s="20" t="str">
        <f>IFERROR(VLOOKUP(F2540,Sheet2!A:F,2,0),"")</f>
        <v/>
      </c>
      <c r="H2540" s="44" t="str">
        <f>IFERROR(VLOOKUP(F2540,Sheet2!A:G,7,0),"")</f>
        <v/>
      </c>
      <c r="I2540" s="56">
        <f t="shared" si="575"/>
        <v>0</v>
      </c>
      <c r="J2540" s="17"/>
      <c r="K2540" s="21">
        <v>0</v>
      </c>
      <c r="L2540" s="21">
        <v>0</v>
      </c>
      <c r="M2540" s="21">
        <v>0</v>
      </c>
      <c r="N2540" s="19">
        <f t="shared" si="576"/>
        <v>0</v>
      </c>
      <c r="O2540" s="20" t="str">
        <f>IFERROR(VLOOKUP(F2540,Sheet2!A:H,8,0),"")</f>
        <v/>
      </c>
      <c r="P2540" s="20" t="str">
        <f>IFERROR(VLOOKUP(F2540,Sheet2!$A:$F,4,0),"")</f>
        <v/>
      </c>
      <c r="Q2540" s="20" t="str">
        <f>IFERROR(VLOOKUP(F2540,Sheet2!$A:$F,5,0),"")</f>
        <v/>
      </c>
      <c r="R2540" s="20" t="str">
        <f>IFERROR(VLOOKUP(F2540,Sheet2!$A:$F,6,0),"")</f>
        <v/>
      </c>
      <c r="S2540" s="48" t="str">
        <f t="shared" si="577"/>
        <v xml:space="preserve"> </v>
      </c>
      <c r="T2540" s="48" t="str">
        <f t="shared" si="578"/>
        <v xml:space="preserve"> </v>
      </c>
      <c r="U2540" s="48" t="str">
        <f t="shared" si="579"/>
        <v xml:space="preserve"> </v>
      </c>
      <c r="V2540" s="48">
        <f t="shared" si="580"/>
        <v>0</v>
      </c>
      <c r="W2540" s="48">
        <f t="shared" si="581"/>
        <v>0</v>
      </c>
      <c r="X2540" s="48">
        <f t="shared" si="582"/>
        <v>0</v>
      </c>
      <c r="Y2540" s="48">
        <f t="shared" si="583"/>
        <v>0</v>
      </c>
      <c r="Z2540" s="48">
        <f t="shared" si="584"/>
        <v>0</v>
      </c>
      <c r="AA2540" s="48">
        <f t="shared" si="585"/>
        <v>0</v>
      </c>
      <c r="AB2540" s="42">
        <f t="shared" si="586"/>
        <v>0</v>
      </c>
    </row>
    <row r="2541" spans="1:28" x14ac:dyDescent="0.25">
      <c r="A2541" s="41"/>
      <c r="B2541" s="44"/>
      <c r="C2541" s="16"/>
      <c r="D2541" s="16"/>
      <c r="E2541" s="16"/>
      <c r="F2541" s="16"/>
      <c r="G2541" s="20" t="str">
        <f>IFERROR(VLOOKUP(F2541,Sheet2!A:F,2,0),"")</f>
        <v/>
      </c>
      <c r="H2541" s="44" t="str">
        <f>IFERROR(VLOOKUP(F2541,Sheet2!A:G,7,0),"")</f>
        <v/>
      </c>
      <c r="I2541" s="56">
        <f t="shared" ref="I2541:I2604" si="587">IF(H2541=50,N2541*4.5)+IF(H2541=65,N2541*5.85)</f>
        <v>0</v>
      </c>
      <c r="J2541" s="17"/>
      <c r="K2541" s="21">
        <v>0</v>
      </c>
      <c r="L2541" s="21">
        <v>0</v>
      </c>
      <c r="M2541" s="21">
        <v>0</v>
      </c>
      <c r="N2541" s="19">
        <f t="shared" ref="N2541:N2604" si="588">SUM(K2541:M2541)</f>
        <v>0</v>
      </c>
      <c r="O2541" s="20" t="str">
        <f>IFERROR(VLOOKUP(F2541,Sheet2!A:H,8,0),"")</f>
        <v/>
      </c>
      <c r="P2541" s="20" t="str">
        <f>IFERROR(VLOOKUP(F2541,Sheet2!$A:$F,4,0),"")</f>
        <v/>
      </c>
      <c r="Q2541" s="20" t="str">
        <f>IFERROR(VLOOKUP(F2541,Sheet2!$A:$F,5,0),"")</f>
        <v/>
      </c>
      <c r="R2541" s="20" t="str">
        <f>IFERROR(VLOOKUP(F2541,Sheet2!$A:$F,6,0),"")</f>
        <v/>
      </c>
      <c r="S2541" s="48" t="str">
        <f t="shared" ref="S2541:S2604" si="589">IFERROR(K2541*P2541," ")</f>
        <v xml:space="preserve"> </v>
      </c>
      <c r="T2541" s="48" t="str">
        <f t="shared" ref="T2541:T2604" si="590">IFERROR(Q2541*L2541," ")</f>
        <v xml:space="preserve"> </v>
      </c>
      <c r="U2541" s="48" t="str">
        <f t="shared" ref="U2541:U2604" si="591">IFERROR(R2541*M2541," ")</f>
        <v xml:space="preserve"> </v>
      </c>
      <c r="V2541" s="48">
        <f t="shared" ref="V2541:V2604" si="592">SUM(S2541:U2541)</f>
        <v>0</v>
      </c>
      <c r="W2541" s="48">
        <f t="shared" ref="W2541:W2604" si="593">IFERROR(IF(O2541=1,I2541*107)," ")+IFERROR(IF(O2541=2,I2541*53.5)," ")</f>
        <v>0</v>
      </c>
      <c r="X2541" s="48">
        <f t="shared" ref="X2541:X2604" si="594">I2541*1.5</f>
        <v>0</v>
      </c>
      <c r="Y2541" s="48">
        <f t="shared" ref="Y2541:Y2604" si="595">IFERROR(SUM(V2541:X2541)*1%," ")</f>
        <v>0</v>
      </c>
      <c r="Z2541" s="48">
        <f t="shared" ref="Z2541:Z2604" si="596">IFERROR(Y2541*10%," ")</f>
        <v>0</v>
      </c>
      <c r="AA2541" s="48">
        <f t="shared" ref="AA2541:AA2604" si="597">IFERROR(SUM(V2541:Z2541)*1%," ")</f>
        <v>0</v>
      </c>
      <c r="AB2541" s="42">
        <f t="shared" ref="AB2541:AB2604" si="598">IFERROR(SUM(V2541:AA2541)," ")</f>
        <v>0</v>
      </c>
    </row>
    <row r="2542" spans="1:28" x14ac:dyDescent="0.25">
      <c r="A2542" s="41"/>
      <c r="B2542" s="44"/>
      <c r="C2542" s="16"/>
      <c r="D2542" s="16"/>
      <c r="E2542" s="16"/>
      <c r="F2542" s="16"/>
      <c r="G2542" s="20" t="str">
        <f>IFERROR(VLOOKUP(F2542,Sheet2!A:F,2,0),"")</f>
        <v/>
      </c>
      <c r="H2542" s="44" t="str">
        <f>IFERROR(VLOOKUP(F2542,Sheet2!A:G,7,0),"")</f>
        <v/>
      </c>
      <c r="I2542" s="56">
        <f t="shared" si="587"/>
        <v>0</v>
      </c>
      <c r="J2542" s="17"/>
      <c r="K2542" s="21">
        <v>0</v>
      </c>
      <c r="L2542" s="21">
        <v>0</v>
      </c>
      <c r="M2542" s="21">
        <v>0</v>
      </c>
      <c r="N2542" s="19">
        <f t="shared" si="588"/>
        <v>0</v>
      </c>
      <c r="O2542" s="20" t="str">
        <f>IFERROR(VLOOKUP(F2542,Sheet2!A:H,8,0),"")</f>
        <v/>
      </c>
      <c r="P2542" s="20" t="str">
        <f>IFERROR(VLOOKUP(F2542,Sheet2!$A:$F,4,0),"")</f>
        <v/>
      </c>
      <c r="Q2542" s="20" t="str">
        <f>IFERROR(VLOOKUP(F2542,Sheet2!$A:$F,5,0),"")</f>
        <v/>
      </c>
      <c r="R2542" s="20" t="str">
        <f>IFERROR(VLOOKUP(F2542,Sheet2!$A:$F,6,0),"")</f>
        <v/>
      </c>
      <c r="S2542" s="48" t="str">
        <f t="shared" si="589"/>
        <v xml:space="preserve"> </v>
      </c>
      <c r="T2542" s="48" t="str">
        <f t="shared" si="590"/>
        <v xml:space="preserve"> </v>
      </c>
      <c r="U2542" s="48" t="str">
        <f t="shared" si="591"/>
        <v xml:space="preserve"> </v>
      </c>
      <c r="V2542" s="48">
        <f t="shared" si="592"/>
        <v>0</v>
      </c>
      <c r="W2542" s="48">
        <f t="shared" si="593"/>
        <v>0</v>
      </c>
      <c r="X2542" s="48">
        <f t="shared" si="594"/>
        <v>0</v>
      </c>
      <c r="Y2542" s="48">
        <f t="shared" si="595"/>
        <v>0</v>
      </c>
      <c r="Z2542" s="48">
        <f t="shared" si="596"/>
        <v>0</v>
      </c>
      <c r="AA2542" s="48">
        <f t="shared" si="597"/>
        <v>0</v>
      </c>
      <c r="AB2542" s="42">
        <f t="shared" si="598"/>
        <v>0</v>
      </c>
    </row>
    <row r="2543" spans="1:28" x14ac:dyDescent="0.25">
      <c r="A2543" s="41"/>
      <c r="B2543" s="44"/>
      <c r="C2543" s="16"/>
      <c r="D2543" s="16"/>
      <c r="E2543" s="16"/>
      <c r="F2543" s="16"/>
      <c r="G2543" s="20" t="str">
        <f>IFERROR(VLOOKUP(F2543,Sheet2!A:F,2,0),"")</f>
        <v/>
      </c>
      <c r="H2543" s="44" t="str">
        <f>IFERROR(VLOOKUP(F2543,Sheet2!A:G,7,0),"")</f>
        <v/>
      </c>
      <c r="I2543" s="56">
        <f t="shared" si="587"/>
        <v>0</v>
      </c>
      <c r="J2543" s="17"/>
      <c r="K2543" s="21">
        <v>0</v>
      </c>
      <c r="L2543" s="21">
        <v>0</v>
      </c>
      <c r="M2543" s="21">
        <v>0</v>
      </c>
      <c r="N2543" s="19">
        <f t="shared" si="588"/>
        <v>0</v>
      </c>
      <c r="O2543" s="20" t="str">
        <f>IFERROR(VLOOKUP(F2543,Sheet2!A:H,8,0),"")</f>
        <v/>
      </c>
      <c r="P2543" s="20" t="str">
        <f>IFERROR(VLOOKUP(F2543,Sheet2!$A:$F,4,0),"")</f>
        <v/>
      </c>
      <c r="Q2543" s="20" t="str">
        <f>IFERROR(VLOOKUP(F2543,Sheet2!$A:$F,5,0),"")</f>
        <v/>
      </c>
      <c r="R2543" s="20" t="str">
        <f>IFERROR(VLOOKUP(F2543,Sheet2!$A:$F,6,0),"")</f>
        <v/>
      </c>
      <c r="S2543" s="48" t="str">
        <f t="shared" si="589"/>
        <v xml:space="preserve"> </v>
      </c>
      <c r="T2543" s="48" t="str">
        <f t="shared" si="590"/>
        <v xml:space="preserve"> </v>
      </c>
      <c r="U2543" s="48" t="str">
        <f t="shared" si="591"/>
        <v xml:space="preserve"> </v>
      </c>
      <c r="V2543" s="48">
        <f t="shared" si="592"/>
        <v>0</v>
      </c>
      <c r="W2543" s="48">
        <f t="shared" si="593"/>
        <v>0</v>
      </c>
      <c r="X2543" s="48">
        <f t="shared" si="594"/>
        <v>0</v>
      </c>
      <c r="Y2543" s="48">
        <f t="shared" si="595"/>
        <v>0</v>
      </c>
      <c r="Z2543" s="48">
        <f t="shared" si="596"/>
        <v>0</v>
      </c>
      <c r="AA2543" s="48">
        <f t="shared" si="597"/>
        <v>0</v>
      </c>
      <c r="AB2543" s="42">
        <f t="shared" si="598"/>
        <v>0</v>
      </c>
    </row>
    <row r="2544" spans="1:28" x14ac:dyDescent="0.25">
      <c r="A2544" s="41"/>
      <c r="B2544" s="44"/>
      <c r="C2544" s="16"/>
      <c r="D2544" s="16"/>
      <c r="E2544" s="16"/>
      <c r="F2544" s="16"/>
      <c r="G2544" s="20" t="str">
        <f>IFERROR(VLOOKUP(F2544,Sheet2!A:F,2,0),"")</f>
        <v/>
      </c>
      <c r="H2544" s="44" t="str">
        <f>IFERROR(VLOOKUP(F2544,Sheet2!A:G,7,0),"")</f>
        <v/>
      </c>
      <c r="I2544" s="56">
        <f t="shared" si="587"/>
        <v>0</v>
      </c>
      <c r="J2544" s="17"/>
      <c r="K2544" s="21">
        <v>0</v>
      </c>
      <c r="L2544" s="21">
        <v>0</v>
      </c>
      <c r="M2544" s="21">
        <v>0</v>
      </c>
      <c r="N2544" s="19">
        <f t="shared" si="588"/>
        <v>0</v>
      </c>
      <c r="O2544" s="20" t="str">
        <f>IFERROR(VLOOKUP(F2544,Sheet2!A:H,8,0),"")</f>
        <v/>
      </c>
      <c r="P2544" s="20" t="str">
        <f>IFERROR(VLOOKUP(F2544,Sheet2!$A:$F,4,0),"")</f>
        <v/>
      </c>
      <c r="Q2544" s="20" t="str">
        <f>IFERROR(VLOOKUP(F2544,Sheet2!$A:$F,5,0),"")</f>
        <v/>
      </c>
      <c r="R2544" s="20" t="str">
        <f>IFERROR(VLOOKUP(F2544,Sheet2!$A:$F,6,0),"")</f>
        <v/>
      </c>
      <c r="S2544" s="48" t="str">
        <f t="shared" si="589"/>
        <v xml:space="preserve"> </v>
      </c>
      <c r="T2544" s="48" t="str">
        <f t="shared" si="590"/>
        <v xml:space="preserve"> </v>
      </c>
      <c r="U2544" s="48" t="str">
        <f t="shared" si="591"/>
        <v xml:space="preserve"> </v>
      </c>
      <c r="V2544" s="48">
        <f t="shared" si="592"/>
        <v>0</v>
      </c>
      <c r="W2544" s="48">
        <f t="shared" si="593"/>
        <v>0</v>
      </c>
      <c r="X2544" s="48">
        <f t="shared" si="594"/>
        <v>0</v>
      </c>
      <c r="Y2544" s="48">
        <f t="shared" si="595"/>
        <v>0</v>
      </c>
      <c r="Z2544" s="48">
        <f t="shared" si="596"/>
        <v>0</v>
      </c>
      <c r="AA2544" s="48">
        <f t="shared" si="597"/>
        <v>0</v>
      </c>
      <c r="AB2544" s="42">
        <f t="shared" si="598"/>
        <v>0</v>
      </c>
    </row>
    <row r="2545" spans="1:28" x14ac:dyDescent="0.25">
      <c r="A2545" s="41"/>
      <c r="B2545" s="44"/>
      <c r="C2545" s="16"/>
      <c r="D2545" s="16"/>
      <c r="E2545" s="16"/>
      <c r="F2545" s="16"/>
      <c r="G2545" s="20" t="str">
        <f>IFERROR(VLOOKUP(F2545,Sheet2!A:F,2,0),"")</f>
        <v/>
      </c>
      <c r="H2545" s="44" t="str">
        <f>IFERROR(VLOOKUP(F2545,Sheet2!A:G,7,0),"")</f>
        <v/>
      </c>
      <c r="I2545" s="56">
        <f t="shared" si="587"/>
        <v>0</v>
      </c>
      <c r="J2545" s="17"/>
      <c r="K2545" s="21">
        <v>0</v>
      </c>
      <c r="L2545" s="21">
        <v>0</v>
      </c>
      <c r="M2545" s="21">
        <v>0</v>
      </c>
      <c r="N2545" s="19">
        <f t="shared" si="588"/>
        <v>0</v>
      </c>
      <c r="O2545" s="20" t="str">
        <f>IFERROR(VLOOKUP(F2545,Sheet2!A:H,8,0),"")</f>
        <v/>
      </c>
      <c r="P2545" s="20" t="str">
        <f>IFERROR(VLOOKUP(F2545,Sheet2!$A:$F,4,0),"")</f>
        <v/>
      </c>
      <c r="Q2545" s="20" t="str">
        <f>IFERROR(VLOOKUP(F2545,Sheet2!$A:$F,5,0),"")</f>
        <v/>
      </c>
      <c r="R2545" s="20" t="str">
        <f>IFERROR(VLOOKUP(F2545,Sheet2!$A:$F,6,0),"")</f>
        <v/>
      </c>
      <c r="S2545" s="48" t="str">
        <f t="shared" si="589"/>
        <v xml:space="preserve"> </v>
      </c>
      <c r="T2545" s="48" t="str">
        <f t="shared" si="590"/>
        <v xml:space="preserve"> </v>
      </c>
      <c r="U2545" s="48" t="str">
        <f t="shared" si="591"/>
        <v xml:space="preserve"> </v>
      </c>
      <c r="V2545" s="48">
        <f t="shared" si="592"/>
        <v>0</v>
      </c>
      <c r="W2545" s="48">
        <f t="shared" si="593"/>
        <v>0</v>
      </c>
      <c r="X2545" s="48">
        <f t="shared" si="594"/>
        <v>0</v>
      </c>
      <c r="Y2545" s="48">
        <f t="shared" si="595"/>
        <v>0</v>
      </c>
      <c r="Z2545" s="48">
        <f t="shared" si="596"/>
        <v>0</v>
      </c>
      <c r="AA2545" s="48">
        <f t="shared" si="597"/>
        <v>0</v>
      </c>
      <c r="AB2545" s="42">
        <f t="shared" si="598"/>
        <v>0</v>
      </c>
    </row>
    <row r="2546" spans="1:28" x14ac:dyDescent="0.25">
      <c r="A2546" s="41"/>
      <c r="B2546" s="44"/>
      <c r="C2546" s="16"/>
      <c r="D2546" s="16"/>
      <c r="E2546" s="16"/>
      <c r="F2546" s="16"/>
      <c r="G2546" s="20" t="str">
        <f>IFERROR(VLOOKUP(F2546,Sheet2!A:F,2,0),"")</f>
        <v/>
      </c>
      <c r="H2546" s="44" t="str">
        <f>IFERROR(VLOOKUP(F2546,Sheet2!A:G,7,0),"")</f>
        <v/>
      </c>
      <c r="I2546" s="56">
        <f t="shared" si="587"/>
        <v>0</v>
      </c>
      <c r="J2546" s="17"/>
      <c r="K2546" s="21">
        <v>0</v>
      </c>
      <c r="L2546" s="21">
        <v>0</v>
      </c>
      <c r="M2546" s="21">
        <v>0</v>
      </c>
      <c r="N2546" s="19">
        <f t="shared" si="588"/>
        <v>0</v>
      </c>
      <c r="O2546" s="20" t="str">
        <f>IFERROR(VLOOKUP(F2546,Sheet2!A:H,8,0),"")</f>
        <v/>
      </c>
      <c r="P2546" s="20" t="str">
        <f>IFERROR(VLOOKUP(F2546,Sheet2!$A:$F,4,0),"")</f>
        <v/>
      </c>
      <c r="Q2546" s="20" t="str">
        <f>IFERROR(VLOOKUP(F2546,Sheet2!$A:$F,5,0),"")</f>
        <v/>
      </c>
      <c r="R2546" s="20" t="str">
        <f>IFERROR(VLOOKUP(F2546,Sheet2!$A:$F,6,0),"")</f>
        <v/>
      </c>
      <c r="S2546" s="48" t="str">
        <f t="shared" si="589"/>
        <v xml:space="preserve"> </v>
      </c>
      <c r="T2546" s="48" t="str">
        <f t="shared" si="590"/>
        <v xml:space="preserve"> </v>
      </c>
      <c r="U2546" s="48" t="str">
        <f t="shared" si="591"/>
        <v xml:space="preserve"> </v>
      </c>
      <c r="V2546" s="48">
        <f t="shared" si="592"/>
        <v>0</v>
      </c>
      <c r="W2546" s="48">
        <f t="shared" si="593"/>
        <v>0</v>
      </c>
      <c r="X2546" s="48">
        <f t="shared" si="594"/>
        <v>0</v>
      </c>
      <c r="Y2546" s="48">
        <f t="shared" si="595"/>
        <v>0</v>
      </c>
      <c r="Z2546" s="48">
        <f t="shared" si="596"/>
        <v>0</v>
      </c>
      <c r="AA2546" s="48">
        <f t="shared" si="597"/>
        <v>0</v>
      </c>
      <c r="AB2546" s="42">
        <f t="shared" si="598"/>
        <v>0</v>
      </c>
    </row>
    <row r="2547" spans="1:28" x14ac:dyDescent="0.25">
      <c r="A2547" s="41"/>
      <c r="B2547" s="44"/>
      <c r="C2547" s="16"/>
      <c r="D2547" s="16"/>
      <c r="E2547" s="16"/>
      <c r="F2547" s="16"/>
      <c r="G2547" s="20" t="str">
        <f>IFERROR(VLOOKUP(F2547,Sheet2!A:F,2,0),"")</f>
        <v/>
      </c>
      <c r="H2547" s="44" t="str">
        <f>IFERROR(VLOOKUP(F2547,Sheet2!A:G,7,0),"")</f>
        <v/>
      </c>
      <c r="I2547" s="56">
        <f t="shared" si="587"/>
        <v>0</v>
      </c>
      <c r="J2547" s="17"/>
      <c r="K2547" s="21">
        <v>0</v>
      </c>
      <c r="L2547" s="21">
        <v>0</v>
      </c>
      <c r="M2547" s="21">
        <v>0</v>
      </c>
      <c r="N2547" s="19">
        <f t="shared" si="588"/>
        <v>0</v>
      </c>
      <c r="O2547" s="20" t="str">
        <f>IFERROR(VLOOKUP(F2547,Sheet2!A:H,8,0),"")</f>
        <v/>
      </c>
      <c r="P2547" s="20" t="str">
        <f>IFERROR(VLOOKUP(F2547,Sheet2!$A:$F,4,0),"")</f>
        <v/>
      </c>
      <c r="Q2547" s="20" t="str">
        <f>IFERROR(VLOOKUP(F2547,Sheet2!$A:$F,5,0),"")</f>
        <v/>
      </c>
      <c r="R2547" s="20" t="str">
        <f>IFERROR(VLOOKUP(F2547,Sheet2!$A:$F,6,0),"")</f>
        <v/>
      </c>
      <c r="S2547" s="48" t="str">
        <f t="shared" si="589"/>
        <v xml:space="preserve"> </v>
      </c>
      <c r="T2547" s="48" t="str">
        <f t="shared" si="590"/>
        <v xml:space="preserve"> </v>
      </c>
      <c r="U2547" s="48" t="str">
        <f t="shared" si="591"/>
        <v xml:space="preserve"> </v>
      </c>
      <c r="V2547" s="48">
        <f t="shared" si="592"/>
        <v>0</v>
      </c>
      <c r="W2547" s="48">
        <f t="shared" si="593"/>
        <v>0</v>
      </c>
      <c r="X2547" s="48">
        <f t="shared" si="594"/>
        <v>0</v>
      </c>
      <c r="Y2547" s="48">
        <f t="shared" si="595"/>
        <v>0</v>
      </c>
      <c r="Z2547" s="48">
        <f t="shared" si="596"/>
        <v>0</v>
      </c>
      <c r="AA2547" s="48">
        <f t="shared" si="597"/>
        <v>0</v>
      </c>
      <c r="AB2547" s="42">
        <f t="shared" si="598"/>
        <v>0</v>
      </c>
    </row>
    <row r="2548" spans="1:28" x14ac:dyDescent="0.25">
      <c r="A2548" s="41"/>
      <c r="B2548" s="44"/>
      <c r="C2548" s="16"/>
      <c r="D2548" s="16"/>
      <c r="E2548" s="16"/>
      <c r="F2548" s="16"/>
      <c r="G2548" s="20" t="str">
        <f>IFERROR(VLOOKUP(F2548,Sheet2!A:F,2,0),"")</f>
        <v/>
      </c>
      <c r="H2548" s="44" t="str">
        <f>IFERROR(VLOOKUP(F2548,Sheet2!A:G,7,0),"")</f>
        <v/>
      </c>
      <c r="I2548" s="56">
        <f t="shared" si="587"/>
        <v>0</v>
      </c>
      <c r="J2548" s="17"/>
      <c r="K2548" s="21">
        <v>0</v>
      </c>
      <c r="L2548" s="21">
        <v>0</v>
      </c>
      <c r="M2548" s="21">
        <v>0</v>
      </c>
      <c r="N2548" s="19">
        <f t="shared" si="588"/>
        <v>0</v>
      </c>
      <c r="O2548" s="20" t="str">
        <f>IFERROR(VLOOKUP(F2548,Sheet2!A:H,8,0),"")</f>
        <v/>
      </c>
      <c r="P2548" s="20" t="str">
        <f>IFERROR(VLOOKUP(F2548,Sheet2!$A:$F,4,0),"")</f>
        <v/>
      </c>
      <c r="Q2548" s="20" t="str">
        <f>IFERROR(VLOOKUP(F2548,Sheet2!$A:$F,5,0),"")</f>
        <v/>
      </c>
      <c r="R2548" s="20" t="str">
        <f>IFERROR(VLOOKUP(F2548,Sheet2!$A:$F,6,0),"")</f>
        <v/>
      </c>
      <c r="S2548" s="48" t="str">
        <f t="shared" si="589"/>
        <v xml:space="preserve"> </v>
      </c>
      <c r="T2548" s="48" t="str">
        <f t="shared" si="590"/>
        <v xml:space="preserve"> </v>
      </c>
      <c r="U2548" s="48" t="str">
        <f t="shared" si="591"/>
        <v xml:space="preserve"> </v>
      </c>
      <c r="V2548" s="48">
        <f t="shared" si="592"/>
        <v>0</v>
      </c>
      <c r="W2548" s="48">
        <f t="shared" si="593"/>
        <v>0</v>
      </c>
      <c r="X2548" s="48">
        <f t="shared" si="594"/>
        <v>0</v>
      </c>
      <c r="Y2548" s="48">
        <f t="shared" si="595"/>
        <v>0</v>
      </c>
      <c r="Z2548" s="48">
        <f t="shared" si="596"/>
        <v>0</v>
      </c>
      <c r="AA2548" s="48">
        <f t="shared" si="597"/>
        <v>0</v>
      </c>
      <c r="AB2548" s="42">
        <f t="shared" si="598"/>
        <v>0</v>
      </c>
    </row>
    <row r="2549" spans="1:28" x14ac:dyDescent="0.25">
      <c r="A2549" s="41"/>
      <c r="B2549" s="44"/>
      <c r="C2549" s="16"/>
      <c r="D2549" s="16"/>
      <c r="E2549" s="16"/>
      <c r="F2549" s="16"/>
      <c r="G2549" s="20" t="str">
        <f>IFERROR(VLOOKUP(F2549,Sheet2!A:F,2,0),"")</f>
        <v/>
      </c>
      <c r="H2549" s="44" t="str">
        <f>IFERROR(VLOOKUP(F2549,Sheet2!A:G,7,0),"")</f>
        <v/>
      </c>
      <c r="I2549" s="56">
        <f t="shared" si="587"/>
        <v>0</v>
      </c>
      <c r="J2549" s="17"/>
      <c r="K2549" s="21">
        <v>0</v>
      </c>
      <c r="L2549" s="21">
        <v>0</v>
      </c>
      <c r="M2549" s="21">
        <v>0</v>
      </c>
      <c r="N2549" s="19">
        <f t="shared" si="588"/>
        <v>0</v>
      </c>
      <c r="O2549" s="20" t="str">
        <f>IFERROR(VLOOKUP(F2549,Sheet2!A:H,8,0),"")</f>
        <v/>
      </c>
      <c r="P2549" s="20" t="str">
        <f>IFERROR(VLOOKUP(F2549,Sheet2!$A:$F,4,0),"")</f>
        <v/>
      </c>
      <c r="Q2549" s="20" t="str">
        <f>IFERROR(VLOOKUP(F2549,Sheet2!$A:$F,5,0),"")</f>
        <v/>
      </c>
      <c r="R2549" s="20" t="str">
        <f>IFERROR(VLOOKUP(F2549,Sheet2!$A:$F,6,0),"")</f>
        <v/>
      </c>
      <c r="S2549" s="48" t="str">
        <f t="shared" si="589"/>
        <v xml:space="preserve"> </v>
      </c>
      <c r="T2549" s="48" t="str">
        <f t="shared" si="590"/>
        <v xml:space="preserve"> </v>
      </c>
      <c r="U2549" s="48" t="str">
        <f t="shared" si="591"/>
        <v xml:space="preserve"> </v>
      </c>
      <c r="V2549" s="48">
        <f t="shared" si="592"/>
        <v>0</v>
      </c>
      <c r="W2549" s="48">
        <f t="shared" si="593"/>
        <v>0</v>
      </c>
      <c r="X2549" s="48">
        <f t="shared" si="594"/>
        <v>0</v>
      </c>
      <c r="Y2549" s="48">
        <f t="shared" si="595"/>
        <v>0</v>
      </c>
      <c r="Z2549" s="48">
        <f t="shared" si="596"/>
        <v>0</v>
      </c>
      <c r="AA2549" s="48">
        <f t="shared" si="597"/>
        <v>0</v>
      </c>
      <c r="AB2549" s="42">
        <f t="shared" si="598"/>
        <v>0</v>
      </c>
    </row>
    <row r="2550" spans="1:28" x14ac:dyDescent="0.25">
      <c r="A2550" s="41"/>
      <c r="B2550" s="44"/>
      <c r="C2550" s="16"/>
      <c r="D2550" s="16"/>
      <c r="E2550" s="16"/>
      <c r="F2550" s="16"/>
      <c r="G2550" s="20" t="str">
        <f>IFERROR(VLOOKUP(F2550,Sheet2!A:F,2,0),"")</f>
        <v/>
      </c>
      <c r="H2550" s="44" t="str">
        <f>IFERROR(VLOOKUP(F2550,Sheet2!A:G,7,0),"")</f>
        <v/>
      </c>
      <c r="I2550" s="56">
        <f t="shared" si="587"/>
        <v>0</v>
      </c>
      <c r="J2550" s="17"/>
      <c r="K2550" s="21">
        <v>0</v>
      </c>
      <c r="L2550" s="21">
        <v>0</v>
      </c>
      <c r="M2550" s="21">
        <v>0</v>
      </c>
      <c r="N2550" s="19">
        <f t="shared" si="588"/>
        <v>0</v>
      </c>
      <c r="O2550" s="20" t="str">
        <f>IFERROR(VLOOKUP(F2550,Sheet2!A:H,8,0),"")</f>
        <v/>
      </c>
      <c r="P2550" s="20" t="str">
        <f>IFERROR(VLOOKUP(F2550,Sheet2!$A:$F,4,0),"")</f>
        <v/>
      </c>
      <c r="Q2550" s="20" t="str">
        <f>IFERROR(VLOOKUP(F2550,Sheet2!$A:$F,5,0),"")</f>
        <v/>
      </c>
      <c r="R2550" s="20" t="str">
        <f>IFERROR(VLOOKUP(F2550,Sheet2!$A:$F,6,0),"")</f>
        <v/>
      </c>
      <c r="S2550" s="48" t="str">
        <f t="shared" si="589"/>
        <v xml:space="preserve"> </v>
      </c>
      <c r="T2550" s="48" t="str">
        <f t="shared" si="590"/>
        <v xml:space="preserve"> </v>
      </c>
      <c r="U2550" s="48" t="str">
        <f t="shared" si="591"/>
        <v xml:space="preserve"> </v>
      </c>
      <c r="V2550" s="48">
        <f t="shared" si="592"/>
        <v>0</v>
      </c>
      <c r="W2550" s="48">
        <f t="shared" si="593"/>
        <v>0</v>
      </c>
      <c r="X2550" s="48">
        <f t="shared" si="594"/>
        <v>0</v>
      </c>
      <c r="Y2550" s="48">
        <f t="shared" si="595"/>
        <v>0</v>
      </c>
      <c r="Z2550" s="48">
        <f t="shared" si="596"/>
        <v>0</v>
      </c>
      <c r="AA2550" s="48">
        <f t="shared" si="597"/>
        <v>0</v>
      </c>
      <c r="AB2550" s="42">
        <f t="shared" si="598"/>
        <v>0</v>
      </c>
    </row>
    <row r="2551" spans="1:28" x14ac:dyDescent="0.25">
      <c r="A2551" s="41"/>
      <c r="B2551" s="44"/>
      <c r="C2551" s="16"/>
      <c r="D2551" s="16"/>
      <c r="E2551" s="16"/>
      <c r="F2551" s="16"/>
      <c r="G2551" s="20" t="str">
        <f>IFERROR(VLOOKUP(F2551,Sheet2!A:F,2,0),"")</f>
        <v/>
      </c>
      <c r="H2551" s="44" t="str">
        <f>IFERROR(VLOOKUP(F2551,Sheet2!A:G,7,0),"")</f>
        <v/>
      </c>
      <c r="I2551" s="56">
        <f t="shared" si="587"/>
        <v>0</v>
      </c>
      <c r="J2551" s="17"/>
      <c r="K2551" s="21">
        <v>0</v>
      </c>
      <c r="L2551" s="21">
        <v>0</v>
      </c>
      <c r="M2551" s="21">
        <v>0</v>
      </c>
      <c r="N2551" s="19">
        <f t="shared" si="588"/>
        <v>0</v>
      </c>
      <c r="O2551" s="20" t="str">
        <f>IFERROR(VLOOKUP(F2551,Sheet2!A:H,8,0),"")</f>
        <v/>
      </c>
      <c r="P2551" s="20" t="str">
        <f>IFERROR(VLOOKUP(F2551,Sheet2!$A:$F,4,0),"")</f>
        <v/>
      </c>
      <c r="Q2551" s="20" t="str">
        <f>IFERROR(VLOOKUP(F2551,Sheet2!$A:$F,5,0),"")</f>
        <v/>
      </c>
      <c r="R2551" s="20" t="str">
        <f>IFERROR(VLOOKUP(F2551,Sheet2!$A:$F,6,0),"")</f>
        <v/>
      </c>
      <c r="S2551" s="48" t="str">
        <f t="shared" si="589"/>
        <v xml:space="preserve"> </v>
      </c>
      <c r="T2551" s="48" t="str">
        <f t="shared" si="590"/>
        <v xml:space="preserve"> </v>
      </c>
      <c r="U2551" s="48" t="str">
        <f t="shared" si="591"/>
        <v xml:space="preserve"> </v>
      </c>
      <c r="V2551" s="48">
        <f t="shared" si="592"/>
        <v>0</v>
      </c>
      <c r="W2551" s="48">
        <f t="shared" si="593"/>
        <v>0</v>
      </c>
      <c r="X2551" s="48">
        <f t="shared" si="594"/>
        <v>0</v>
      </c>
      <c r="Y2551" s="48">
        <f t="shared" si="595"/>
        <v>0</v>
      </c>
      <c r="Z2551" s="48">
        <f t="shared" si="596"/>
        <v>0</v>
      </c>
      <c r="AA2551" s="48">
        <f t="shared" si="597"/>
        <v>0</v>
      </c>
      <c r="AB2551" s="42">
        <f t="shared" si="598"/>
        <v>0</v>
      </c>
    </row>
    <row r="2552" spans="1:28" x14ac:dyDescent="0.25">
      <c r="A2552" s="41"/>
      <c r="B2552" s="44"/>
      <c r="C2552" s="16"/>
      <c r="D2552" s="16"/>
      <c r="E2552" s="16"/>
      <c r="F2552" s="16"/>
      <c r="G2552" s="20" t="str">
        <f>IFERROR(VLOOKUP(F2552,Sheet2!A:F,2,0),"")</f>
        <v/>
      </c>
      <c r="H2552" s="44" t="str">
        <f>IFERROR(VLOOKUP(F2552,Sheet2!A:G,7,0),"")</f>
        <v/>
      </c>
      <c r="I2552" s="56">
        <f t="shared" si="587"/>
        <v>0</v>
      </c>
      <c r="J2552" s="17"/>
      <c r="K2552" s="21">
        <v>0</v>
      </c>
      <c r="L2552" s="21">
        <v>0</v>
      </c>
      <c r="M2552" s="21">
        <v>0</v>
      </c>
      <c r="N2552" s="19">
        <f t="shared" si="588"/>
        <v>0</v>
      </c>
      <c r="O2552" s="20" t="str">
        <f>IFERROR(VLOOKUP(F2552,Sheet2!A:H,8,0),"")</f>
        <v/>
      </c>
      <c r="P2552" s="20" t="str">
        <f>IFERROR(VLOOKUP(F2552,Sheet2!$A:$F,4,0),"")</f>
        <v/>
      </c>
      <c r="Q2552" s="20" t="str">
        <f>IFERROR(VLOOKUP(F2552,Sheet2!$A:$F,5,0),"")</f>
        <v/>
      </c>
      <c r="R2552" s="20" t="str">
        <f>IFERROR(VLOOKUP(F2552,Sheet2!$A:$F,6,0),"")</f>
        <v/>
      </c>
      <c r="S2552" s="48" t="str">
        <f t="shared" si="589"/>
        <v xml:space="preserve"> </v>
      </c>
      <c r="T2552" s="48" t="str">
        <f t="shared" si="590"/>
        <v xml:space="preserve"> </v>
      </c>
      <c r="U2552" s="48" t="str">
        <f t="shared" si="591"/>
        <v xml:space="preserve"> </v>
      </c>
      <c r="V2552" s="48">
        <f t="shared" si="592"/>
        <v>0</v>
      </c>
      <c r="W2552" s="48">
        <f t="shared" si="593"/>
        <v>0</v>
      </c>
      <c r="X2552" s="48">
        <f t="shared" si="594"/>
        <v>0</v>
      </c>
      <c r="Y2552" s="48">
        <f t="shared" si="595"/>
        <v>0</v>
      </c>
      <c r="Z2552" s="48">
        <f t="shared" si="596"/>
        <v>0</v>
      </c>
      <c r="AA2552" s="48">
        <f t="shared" si="597"/>
        <v>0</v>
      </c>
      <c r="AB2552" s="42">
        <f t="shared" si="598"/>
        <v>0</v>
      </c>
    </row>
    <row r="2553" spans="1:28" x14ac:dyDescent="0.25">
      <c r="A2553" s="41"/>
      <c r="B2553" s="44"/>
      <c r="C2553" s="16"/>
      <c r="D2553" s="16"/>
      <c r="E2553" s="16"/>
      <c r="F2553" s="16"/>
      <c r="G2553" s="20" t="str">
        <f>IFERROR(VLOOKUP(F2553,Sheet2!A:F,2,0),"")</f>
        <v/>
      </c>
      <c r="H2553" s="44" t="str">
        <f>IFERROR(VLOOKUP(F2553,Sheet2!A:G,7,0),"")</f>
        <v/>
      </c>
      <c r="I2553" s="56">
        <f t="shared" si="587"/>
        <v>0</v>
      </c>
      <c r="J2553" s="17"/>
      <c r="K2553" s="21">
        <v>0</v>
      </c>
      <c r="L2553" s="21">
        <v>0</v>
      </c>
      <c r="M2553" s="21">
        <v>0</v>
      </c>
      <c r="N2553" s="19">
        <f t="shared" si="588"/>
        <v>0</v>
      </c>
      <c r="O2553" s="20" t="str">
        <f>IFERROR(VLOOKUP(F2553,Sheet2!A:H,8,0),"")</f>
        <v/>
      </c>
      <c r="P2553" s="20" t="str">
        <f>IFERROR(VLOOKUP(F2553,Sheet2!$A:$F,4,0),"")</f>
        <v/>
      </c>
      <c r="Q2553" s="20" t="str">
        <f>IFERROR(VLOOKUP(F2553,Sheet2!$A:$F,5,0),"")</f>
        <v/>
      </c>
      <c r="R2553" s="20" t="str">
        <f>IFERROR(VLOOKUP(F2553,Sheet2!$A:$F,6,0),"")</f>
        <v/>
      </c>
      <c r="S2553" s="48" t="str">
        <f t="shared" si="589"/>
        <v xml:space="preserve"> </v>
      </c>
      <c r="T2553" s="48" t="str">
        <f t="shared" si="590"/>
        <v xml:space="preserve"> </v>
      </c>
      <c r="U2553" s="48" t="str">
        <f t="shared" si="591"/>
        <v xml:space="preserve"> </v>
      </c>
      <c r="V2553" s="48">
        <f t="shared" si="592"/>
        <v>0</v>
      </c>
      <c r="W2553" s="48">
        <f t="shared" si="593"/>
        <v>0</v>
      </c>
      <c r="X2553" s="48">
        <f t="shared" si="594"/>
        <v>0</v>
      </c>
      <c r="Y2553" s="48">
        <f t="shared" si="595"/>
        <v>0</v>
      </c>
      <c r="Z2553" s="48">
        <f t="shared" si="596"/>
        <v>0</v>
      </c>
      <c r="AA2553" s="48">
        <f t="shared" si="597"/>
        <v>0</v>
      </c>
      <c r="AB2553" s="42">
        <f t="shared" si="598"/>
        <v>0</v>
      </c>
    </row>
    <row r="2554" spans="1:28" x14ac:dyDescent="0.25">
      <c r="A2554" s="41"/>
      <c r="B2554" s="44"/>
      <c r="C2554" s="16"/>
      <c r="D2554" s="16"/>
      <c r="E2554" s="16"/>
      <c r="F2554" s="16"/>
      <c r="G2554" s="20" t="str">
        <f>IFERROR(VLOOKUP(F2554,Sheet2!A:F,2,0),"")</f>
        <v/>
      </c>
      <c r="H2554" s="44" t="str">
        <f>IFERROR(VLOOKUP(F2554,Sheet2!A:G,7,0),"")</f>
        <v/>
      </c>
      <c r="I2554" s="56">
        <f t="shared" si="587"/>
        <v>0</v>
      </c>
      <c r="J2554" s="17"/>
      <c r="K2554" s="21">
        <v>0</v>
      </c>
      <c r="L2554" s="21">
        <v>0</v>
      </c>
      <c r="M2554" s="21">
        <v>0</v>
      </c>
      <c r="N2554" s="19">
        <f t="shared" si="588"/>
        <v>0</v>
      </c>
      <c r="O2554" s="20" t="str">
        <f>IFERROR(VLOOKUP(F2554,Sheet2!A:H,8,0),"")</f>
        <v/>
      </c>
      <c r="P2554" s="20" t="str">
        <f>IFERROR(VLOOKUP(F2554,Sheet2!$A:$F,4,0),"")</f>
        <v/>
      </c>
      <c r="Q2554" s="20" t="str">
        <f>IFERROR(VLOOKUP(F2554,Sheet2!$A:$F,5,0),"")</f>
        <v/>
      </c>
      <c r="R2554" s="20" t="str">
        <f>IFERROR(VLOOKUP(F2554,Sheet2!$A:$F,6,0),"")</f>
        <v/>
      </c>
      <c r="S2554" s="48" t="str">
        <f t="shared" si="589"/>
        <v xml:space="preserve"> </v>
      </c>
      <c r="T2554" s="48" t="str">
        <f t="shared" si="590"/>
        <v xml:space="preserve"> </v>
      </c>
      <c r="U2554" s="48" t="str">
        <f t="shared" si="591"/>
        <v xml:space="preserve"> </v>
      </c>
      <c r="V2554" s="48">
        <f t="shared" si="592"/>
        <v>0</v>
      </c>
      <c r="W2554" s="48">
        <f t="shared" si="593"/>
        <v>0</v>
      </c>
      <c r="X2554" s="48">
        <f t="shared" si="594"/>
        <v>0</v>
      </c>
      <c r="Y2554" s="48">
        <f t="shared" si="595"/>
        <v>0</v>
      </c>
      <c r="Z2554" s="48">
        <f t="shared" si="596"/>
        <v>0</v>
      </c>
      <c r="AA2554" s="48">
        <f t="shared" si="597"/>
        <v>0</v>
      </c>
      <c r="AB2554" s="42">
        <f t="shared" si="598"/>
        <v>0</v>
      </c>
    </row>
    <row r="2555" spans="1:28" x14ac:dyDescent="0.25">
      <c r="A2555" s="41"/>
      <c r="B2555" s="44"/>
      <c r="C2555" s="16"/>
      <c r="D2555" s="16"/>
      <c r="E2555" s="16"/>
      <c r="F2555" s="16"/>
      <c r="G2555" s="20" t="str">
        <f>IFERROR(VLOOKUP(F2555,Sheet2!A:F,2,0),"")</f>
        <v/>
      </c>
      <c r="H2555" s="44" t="str">
        <f>IFERROR(VLOOKUP(F2555,Sheet2!A:G,7,0),"")</f>
        <v/>
      </c>
      <c r="I2555" s="56">
        <f t="shared" si="587"/>
        <v>0</v>
      </c>
      <c r="J2555" s="17"/>
      <c r="K2555" s="21">
        <v>0</v>
      </c>
      <c r="L2555" s="21">
        <v>0</v>
      </c>
      <c r="M2555" s="21">
        <v>0</v>
      </c>
      <c r="N2555" s="19">
        <f t="shared" si="588"/>
        <v>0</v>
      </c>
      <c r="O2555" s="20" t="str">
        <f>IFERROR(VLOOKUP(F2555,Sheet2!A:H,8,0),"")</f>
        <v/>
      </c>
      <c r="P2555" s="20" t="str">
        <f>IFERROR(VLOOKUP(F2555,Sheet2!$A:$F,4,0),"")</f>
        <v/>
      </c>
      <c r="Q2555" s="20" t="str">
        <f>IFERROR(VLOOKUP(F2555,Sheet2!$A:$F,5,0),"")</f>
        <v/>
      </c>
      <c r="R2555" s="20" t="str">
        <f>IFERROR(VLOOKUP(F2555,Sheet2!$A:$F,6,0),"")</f>
        <v/>
      </c>
      <c r="S2555" s="48" t="str">
        <f t="shared" si="589"/>
        <v xml:space="preserve"> </v>
      </c>
      <c r="T2555" s="48" t="str">
        <f t="shared" si="590"/>
        <v xml:space="preserve"> </v>
      </c>
      <c r="U2555" s="48" t="str">
        <f t="shared" si="591"/>
        <v xml:space="preserve"> </v>
      </c>
      <c r="V2555" s="48">
        <f t="shared" si="592"/>
        <v>0</v>
      </c>
      <c r="W2555" s="48">
        <f t="shared" si="593"/>
        <v>0</v>
      </c>
      <c r="X2555" s="48">
        <f t="shared" si="594"/>
        <v>0</v>
      </c>
      <c r="Y2555" s="48">
        <f t="shared" si="595"/>
        <v>0</v>
      </c>
      <c r="Z2555" s="48">
        <f t="shared" si="596"/>
        <v>0</v>
      </c>
      <c r="AA2555" s="48">
        <f t="shared" si="597"/>
        <v>0</v>
      </c>
      <c r="AB2555" s="42">
        <f t="shared" si="598"/>
        <v>0</v>
      </c>
    </row>
    <row r="2556" spans="1:28" x14ac:dyDescent="0.25">
      <c r="A2556" s="41"/>
      <c r="B2556" s="44"/>
      <c r="C2556" s="16"/>
      <c r="D2556" s="16"/>
      <c r="E2556" s="16"/>
      <c r="F2556" s="16"/>
      <c r="G2556" s="20" t="str">
        <f>IFERROR(VLOOKUP(F2556,Sheet2!A:F,2,0),"")</f>
        <v/>
      </c>
      <c r="H2556" s="44" t="str">
        <f>IFERROR(VLOOKUP(F2556,Sheet2!A:G,7,0),"")</f>
        <v/>
      </c>
      <c r="I2556" s="56">
        <f t="shared" si="587"/>
        <v>0</v>
      </c>
      <c r="J2556" s="17"/>
      <c r="K2556" s="21">
        <v>0</v>
      </c>
      <c r="L2556" s="21">
        <v>0</v>
      </c>
      <c r="M2556" s="21">
        <v>0</v>
      </c>
      <c r="N2556" s="19">
        <f t="shared" si="588"/>
        <v>0</v>
      </c>
      <c r="O2556" s="20" t="str">
        <f>IFERROR(VLOOKUP(F2556,Sheet2!A:H,8,0),"")</f>
        <v/>
      </c>
      <c r="P2556" s="20" t="str">
        <f>IFERROR(VLOOKUP(F2556,Sheet2!$A:$F,4,0),"")</f>
        <v/>
      </c>
      <c r="Q2556" s="20" t="str">
        <f>IFERROR(VLOOKUP(F2556,Sheet2!$A:$F,5,0),"")</f>
        <v/>
      </c>
      <c r="R2556" s="20" t="str">
        <f>IFERROR(VLOOKUP(F2556,Sheet2!$A:$F,6,0),"")</f>
        <v/>
      </c>
      <c r="S2556" s="48" t="str">
        <f t="shared" si="589"/>
        <v xml:space="preserve"> </v>
      </c>
      <c r="T2556" s="48" t="str">
        <f t="shared" si="590"/>
        <v xml:space="preserve"> </v>
      </c>
      <c r="U2556" s="48" t="str">
        <f t="shared" si="591"/>
        <v xml:space="preserve"> </v>
      </c>
      <c r="V2556" s="48">
        <f t="shared" si="592"/>
        <v>0</v>
      </c>
      <c r="W2556" s="48">
        <f t="shared" si="593"/>
        <v>0</v>
      </c>
      <c r="X2556" s="48">
        <f t="shared" si="594"/>
        <v>0</v>
      </c>
      <c r="Y2556" s="48">
        <f t="shared" si="595"/>
        <v>0</v>
      </c>
      <c r="Z2556" s="48">
        <f t="shared" si="596"/>
        <v>0</v>
      </c>
      <c r="AA2556" s="48">
        <f t="shared" si="597"/>
        <v>0</v>
      </c>
      <c r="AB2556" s="42">
        <f t="shared" si="598"/>
        <v>0</v>
      </c>
    </row>
    <row r="2557" spans="1:28" x14ac:dyDescent="0.25">
      <c r="A2557" s="41"/>
      <c r="B2557" s="44"/>
      <c r="C2557" s="16"/>
      <c r="D2557" s="16"/>
      <c r="E2557" s="16"/>
      <c r="F2557" s="16"/>
      <c r="G2557" s="20" t="str">
        <f>IFERROR(VLOOKUP(F2557,Sheet2!A:F,2,0),"")</f>
        <v/>
      </c>
      <c r="H2557" s="44" t="str">
        <f>IFERROR(VLOOKUP(F2557,Sheet2!A:G,7,0),"")</f>
        <v/>
      </c>
      <c r="I2557" s="56">
        <f t="shared" si="587"/>
        <v>0</v>
      </c>
      <c r="J2557" s="17"/>
      <c r="K2557" s="21">
        <v>0</v>
      </c>
      <c r="L2557" s="21">
        <v>0</v>
      </c>
      <c r="M2557" s="21">
        <v>0</v>
      </c>
      <c r="N2557" s="19">
        <f t="shared" si="588"/>
        <v>0</v>
      </c>
      <c r="O2557" s="20" t="str">
        <f>IFERROR(VLOOKUP(F2557,Sheet2!A:H,8,0),"")</f>
        <v/>
      </c>
      <c r="P2557" s="20" t="str">
        <f>IFERROR(VLOOKUP(F2557,Sheet2!$A:$F,4,0),"")</f>
        <v/>
      </c>
      <c r="Q2557" s="20" t="str">
        <f>IFERROR(VLOOKUP(F2557,Sheet2!$A:$F,5,0),"")</f>
        <v/>
      </c>
      <c r="R2557" s="20" t="str">
        <f>IFERROR(VLOOKUP(F2557,Sheet2!$A:$F,6,0),"")</f>
        <v/>
      </c>
      <c r="S2557" s="48" t="str">
        <f t="shared" si="589"/>
        <v xml:space="preserve"> </v>
      </c>
      <c r="T2557" s="48" t="str">
        <f t="shared" si="590"/>
        <v xml:space="preserve"> </v>
      </c>
      <c r="U2557" s="48" t="str">
        <f t="shared" si="591"/>
        <v xml:space="preserve"> </v>
      </c>
      <c r="V2557" s="48">
        <f t="shared" si="592"/>
        <v>0</v>
      </c>
      <c r="W2557" s="48">
        <f t="shared" si="593"/>
        <v>0</v>
      </c>
      <c r="X2557" s="48">
        <f t="shared" si="594"/>
        <v>0</v>
      </c>
      <c r="Y2557" s="48">
        <f t="shared" si="595"/>
        <v>0</v>
      </c>
      <c r="Z2557" s="48">
        <f t="shared" si="596"/>
        <v>0</v>
      </c>
      <c r="AA2557" s="48">
        <f t="shared" si="597"/>
        <v>0</v>
      </c>
      <c r="AB2557" s="42">
        <f t="shared" si="598"/>
        <v>0</v>
      </c>
    </row>
    <row r="2558" spans="1:28" x14ac:dyDescent="0.25">
      <c r="A2558" s="41"/>
      <c r="B2558" s="44"/>
      <c r="C2558" s="16"/>
      <c r="D2558" s="16"/>
      <c r="E2558" s="16"/>
      <c r="F2558" s="16"/>
      <c r="G2558" s="20" t="str">
        <f>IFERROR(VLOOKUP(F2558,Sheet2!A:F,2,0),"")</f>
        <v/>
      </c>
      <c r="H2558" s="44" t="str">
        <f>IFERROR(VLOOKUP(F2558,Sheet2!A:G,7,0),"")</f>
        <v/>
      </c>
      <c r="I2558" s="56">
        <f t="shared" si="587"/>
        <v>0</v>
      </c>
      <c r="J2558" s="17"/>
      <c r="K2558" s="21">
        <v>0</v>
      </c>
      <c r="L2558" s="21">
        <v>0</v>
      </c>
      <c r="M2558" s="21">
        <v>0</v>
      </c>
      <c r="N2558" s="19">
        <f t="shared" si="588"/>
        <v>0</v>
      </c>
      <c r="O2558" s="20" t="str">
        <f>IFERROR(VLOOKUP(F2558,Sheet2!A:H,8,0),"")</f>
        <v/>
      </c>
      <c r="P2558" s="20" t="str">
        <f>IFERROR(VLOOKUP(F2558,Sheet2!$A:$F,4,0),"")</f>
        <v/>
      </c>
      <c r="Q2558" s="20" t="str">
        <f>IFERROR(VLOOKUP(F2558,Sheet2!$A:$F,5,0),"")</f>
        <v/>
      </c>
      <c r="R2558" s="20" t="str">
        <f>IFERROR(VLOOKUP(F2558,Sheet2!$A:$F,6,0),"")</f>
        <v/>
      </c>
      <c r="S2558" s="48" t="str">
        <f t="shared" si="589"/>
        <v xml:space="preserve"> </v>
      </c>
      <c r="T2558" s="48" t="str">
        <f t="shared" si="590"/>
        <v xml:space="preserve"> </v>
      </c>
      <c r="U2558" s="48" t="str">
        <f t="shared" si="591"/>
        <v xml:space="preserve"> </v>
      </c>
      <c r="V2558" s="48">
        <f t="shared" si="592"/>
        <v>0</v>
      </c>
      <c r="W2558" s="48">
        <f t="shared" si="593"/>
        <v>0</v>
      </c>
      <c r="X2558" s="48">
        <f t="shared" si="594"/>
        <v>0</v>
      </c>
      <c r="Y2558" s="48">
        <f t="shared" si="595"/>
        <v>0</v>
      </c>
      <c r="Z2558" s="48">
        <f t="shared" si="596"/>
        <v>0</v>
      </c>
      <c r="AA2558" s="48">
        <f t="shared" si="597"/>
        <v>0</v>
      </c>
      <c r="AB2558" s="42">
        <f t="shared" si="598"/>
        <v>0</v>
      </c>
    </row>
    <row r="2559" spans="1:28" x14ac:dyDescent="0.25">
      <c r="A2559" s="41"/>
      <c r="B2559" s="44"/>
      <c r="C2559" s="16"/>
      <c r="D2559" s="16"/>
      <c r="E2559" s="16"/>
      <c r="F2559" s="16"/>
      <c r="G2559" s="20" t="str">
        <f>IFERROR(VLOOKUP(F2559,Sheet2!A:F,2,0),"")</f>
        <v/>
      </c>
      <c r="H2559" s="44" t="str">
        <f>IFERROR(VLOOKUP(F2559,Sheet2!A:G,7,0),"")</f>
        <v/>
      </c>
      <c r="I2559" s="56">
        <f t="shared" si="587"/>
        <v>0</v>
      </c>
      <c r="J2559" s="17"/>
      <c r="K2559" s="21">
        <v>0</v>
      </c>
      <c r="L2559" s="21">
        <v>0</v>
      </c>
      <c r="M2559" s="21">
        <v>0</v>
      </c>
      <c r="N2559" s="19">
        <f t="shared" si="588"/>
        <v>0</v>
      </c>
      <c r="O2559" s="20" t="str">
        <f>IFERROR(VLOOKUP(F2559,Sheet2!A:H,8,0),"")</f>
        <v/>
      </c>
      <c r="P2559" s="20" t="str">
        <f>IFERROR(VLOOKUP(F2559,Sheet2!$A:$F,4,0),"")</f>
        <v/>
      </c>
      <c r="Q2559" s="20" t="str">
        <f>IFERROR(VLOOKUP(F2559,Sheet2!$A:$F,5,0),"")</f>
        <v/>
      </c>
      <c r="R2559" s="20" t="str">
        <f>IFERROR(VLOOKUP(F2559,Sheet2!$A:$F,6,0),"")</f>
        <v/>
      </c>
      <c r="S2559" s="48" t="str">
        <f t="shared" si="589"/>
        <v xml:space="preserve"> </v>
      </c>
      <c r="T2559" s="48" t="str">
        <f t="shared" si="590"/>
        <v xml:space="preserve"> </v>
      </c>
      <c r="U2559" s="48" t="str">
        <f t="shared" si="591"/>
        <v xml:space="preserve"> </v>
      </c>
      <c r="V2559" s="48">
        <f t="shared" si="592"/>
        <v>0</v>
      </c>
      <c r="W2559" s="48">
        <f t="shared" si="593"/>
        <v>0</v>
      </c>
      <c r="X2559" s="48">
        <f t="shared" si="594"/>
        <v>0</v>
      </c>
      <c r="Y2559" s="48">
        <f t="shared" si="595"/>
        <v>0</v>
      </c>
      <c r="Z2559" s="48">
        <f t="shared" si="596"/>
        <v>0</v>
      </c>
      <c r="AA2559" s="48">
        <f t="shared" si="597"/>
        <v>0</v>
      </c>
      <c r="AB2559" s="42">
        <f t="shared" si="598"/>
        <v>0</v>
      </c>
    </row>
    <row r="2560" spans="1:28" x14ac:dyDescent="0.25">
      <c r="A2560" s="41"/>
      <c r="B2560" s="44"/>
      <c r="C2560" s="16"/>
      <c r="D2560" s="16"/>
      <c r="E2560" s="16"/>
      <c r="F2560" s="16"/>
      <c r="G2560" s="20" t="str">
        <f>IFERROR(VLOOKUP(F2560,Sheet2!A:F,2,0),"")</f>
        <v/>
      </c>
      <c r="H2560" s="44" t="str">
        <f>IFERROR(VLOOKUP(F2560,Sheet2!A:G,7,0),"")</f>
        <v/>
      </c>
      <c r="I2560" s="56">
        <f t="shared" si="587"/>
        <v>0</v>
      </c>
      <c r="J2560" s="17"/>
      <c r="K2560" s="21">
        <v>0</v>
      </c>
      <c r="L2560" s="21">
        <v>0</v>
      </c>
      <c r="M2560" s="21">
        <v>0</v>
      </c>
      <c r="N2560" s="19">
        <f t="shared" si="588"/>
        <v>0</v>
      </c>
      <c r="O2560" s="20" t="str">
        <f>IFERROR(VLOOKUP(F2560,Sheet2!A:H,8,0),"")</f>
        <v/>
      </c>
      <c r="P2560" s="20" t="str">
        <f>IFERROR(VLOOKUP(F2560,Sheet2!$A:$F,4,0),"")</f>
        <v/>
      </c>
      <c r="Q2560" s="20" t="str">
        <f>IFERROR(VLOOKUP(F2560,Sheet2!$A:$F,5,0),"")</f>
        <v/>
      </c>
      <c r="R2560" s="20" t="str">
        <f>IFERROR(VLOOKUP(F2560,Sheet2!$A:$F,6,0),"")</f>
        <v/>
      </c>
      <c r="S2560" s="48" t="str">
        <f t="shared" si="589"/>
        <v xml:space="preserve"> </v>
      </c>
      <c r="T2560" s="48" t="str">
        <f t="shared" si="590"/>
        <v xml:space="preserve"> </v>
      </c>
      <c r="U2560" s="48" t="str">
        <f t="shared" si="591"/>
        <v xml:space="preserve"> </v>
      </c>
      <c r="V2560" s="48">
        <f t="shared" si="592"/>
        <v>0</v>
      </c>
      <c r="W2560" s="48">
        <f t="shared" si="593"/>
        <v>0</v>
      </c>
      <c r="X2560" s="48">
        <f t="shared" si="594"/>
        <v>0</v>
      </c>
      <c r="Y2560" s="48">
        <f t="shared" si="595"/>
        <v>0</v>
      </c>
      <c r="Z2560" s="48">
        <f t="shared" si="596"/>
        <v>0</v>
      </c>
      <c r="AA2560" s="48">
        <f t="shared" si="597"/>
        <v>0</v>
      </c>
      <c r="AB2560" s="42">
        <f t="shared" si="598"/>
        <v>0</v>
      </c>
    </row>
    <row r="2561" spans="1:28" x14ac:dyDescent="0.25">
      <c r="A2561" s="41"/>
      <c r="B2561" s="44"/>
      <c r="C2561" s="16"/>
      <c r="D2561" s="16"/>
      <c r="E2561" s="16"/>
      <c r="F2561" s="16"/>
      <c r="G2561" s="20" t="str">
        <f>IFERROR(VLOOKUP(F2561,Sheet2!A:F,2,0),"")</f>
        <v/>
      </c>
      <c r="H2561" s="44" t="str">
        <f>IFERROR(VLOOKUP(F2561,Sheet2!A:G,7,0),"")</f>
        <v/>
      </c>
      <c r="I2561" s="56">
        <f t="shared" si="587"/>
        <v>0</v>
      </c>
      <c r="J2561" s="17"/>
      <c r="K2561" s="21">
        <v>0</v>
      </c>
      <c r="L2561" s="21">
        <v>0</v>
      </c>
      <c r="M2561" s="21">
        <v>0</v>
      </c>
      <c r="N2561" s="19">
        <f t="shared" si="588"/>
        <v>0</v>
      </c>
      <c r="O2561" s="20" t="str">
        <f>IFERROR(VLOOKUP(F2561,Sheet2!A:H,8,0),"")</f>
        <v/>
      </c>
      <c r="P2561" s="20" t="str">
        <f>IFERROR(VLOOKUP(F2561,Sheet2!$A:$F,4,0),"")</f>
        <v/>
      </c>
      <c r="Q2561" s="20" t="str">
        <f>IFERROR(VLOOKUP(F2561,Sheet2!$A:$F,5,0),"")</f>
        <v/>
      </c>
      <c r="R2561" s="20" t="str">
        <f>IFERROR(VLOOKUP(F2561,Sheet2!$A:$F,6,0),"")</f>
        <v/>
      </c>
      <c r="S2561" s="48" t="str">
        <f t="shared" si="589"/>
        <v xml:space="preserve"> </v>
      </c>
      <c r="T2561" s="48" t="str">
        <f t="shared" si="590"/>
        <v xml:space="preserve"> </v>
      </c>
      <c r="U2561" s="48" t="str">
        <f t="shared" si="591"/>
        <v xml:space="preserve"> </v>
      </c>
      <c r="V2561" s="48">
        <f t="shared" si="592"/>
        <v>0</v>
      </c>
      <c r="W2561" s="48">
        <f t="shared" si="593"/>
        <v>0</v>
      </c>
      <c r="X2561" s="48">
        <f t="shared" si="594"/>
        <v>0</v>
      </c>
      <c r="Y2561" s="48">
        <f t="shared" si="595"/>
        <v>0</v>
      </c>
      <c r="Z2561" s="48">
        <f t="shared" si="596"/>
        <v>0</v>
      </c>
      <c r="AA2561" s="48">
        <f t="shared" si="597"/>
        <v>0</v>
      </c>
      <c r="AB2561" s="42">
        <f t="shared" si="598"/>
        <v>0</v>
      </c>
    </row>
    <row r="2562" spans="1:28" x14ac:dyDescent="0.25">
      <c r="A2562" s="41"/>
      <c r="B2562" s="44"/>
      <c r="C2562" s="16"/>
      <c r="D2562" s="16"/>
      <c r="E2562" s="16"/>
      <c r="F2562" s="16"/>
      <c r="G2562" s="20" t="str">
        <f>IFERROR(VLOOKUP(F2562,Sheet2!A:F,2,0),"")</f>
        <v/>
      </c>
      <c r="H2562" s="44" t="str">
        <f>IFERROR(VLOOKUP(F2562,Sheet2!A:G,7,0),"")</f>
        <v/>
      </c>
      <c r="I2562" s="56">
        <f t="shared" si="587"/>
        <v>0</v>
      </c>
      <c r="J2562" s="17"/>
      <c r="K2562" s="21">
        <v>0</v>
      </c>
      <c r="L2562" s="21">
        <v>0</v>
      </c>
      <c r="M2562" s="21">
        <v>0</v>
      </c>
      <c r="N2562" s="19">
        <f t="shared" si="588"/>
        <v>0</v>
      </c>
      <c r="O2562" s="20" t="str">
        <f>IFERROR(VLOOKUP(F2562,Sheet2!A:H,8,0),"")</f>
        <v/>
      </c>
      <c r="P2562" s="20" t="str">
        <f>IFERROR(VLOOKUP(F2562,Sheet2!$A:$F,4,0),"")</f>
        <v/>
      </c>
      <c r="Q2562" s="20" t="str">
        <f>IFERROR(VLOOKUP(F2562,Sheet2!$A:$F,5,0),"")</f>
        <v/>
      </c>
      <c r="R2562" s="20" t="str">
        <f>IFERROR(VLOOKUP(F2562,Sheet2!$A:$F,6,0),"")</f>
        <v/>
      </c>
      <c r="S2562" s="48" t="str">
        <f t="shared" si="589"/>
        <v xml:space="preserve"> </v>
      </c>
      <c r="T2562" s="48" t="str">
        <f t="shared" si="590"/>
        <v xml:space="preserve"> </v>
      </c>
      <c r="U2562" s="48" t="str">
        <f t="shared" si="591"/>
        <v xml:space="preserve"> </v>
      </c>
      <c r="V2562" s="48">
        <f t="shared" si="592"/>
        <v>0</v>
      </c>
      <c r="W2562" s="48">
        <f t="shared" si="593"/>
        <v>0</v>
      </c>
      <c r="X2562" s="48">
        <f t="shared" si="594"/>
        <v>0</v>
      </c>
      <c r="Y2562" s="48">
        <f t="shared" si="595"/>
        <v>0</v>
      </c>
      <c r="Z2562" s="48">
        <f t="shared" si="596"/>
        <v>0</v>
      </c>
      <c r="AA2562" s="48">
        <f t="shared" si="597"/>
        <v>0</v>
      </c>
      <c r="AB2562" s="42">
        <f t="shared" si="598"/>
        <v>0</v>
      </c>
    </row>
    <row r="2563" spans="1:28" x14ac:dyDescent="0.25">
      <c r="A2563" s="41"/>
      <c r="B2563" s="44"/>
      <c r="C2563" s="16"/>
      <c r="D2563" s="16"/>
      <c r="E2563" s="16"/>
      <c r="F2563" s="16"/>
      <c r="G2563" s="20" t="str">
        <f>IFERROR(VLOOKUP(F2563,Sheet2!A:F,2,0),"")</f>
        <v/>
      </c>
      <c r="H2563" s="44" t="str">
        <f>IFERROR(VLOOKUP(F2563,Sheet2!A:G,7,0),"")</f>
        <v/>
      </c>
      <c r="I2563" s="56">
        <f t="shared" si="587"/>
        <v>0</v>
      </c>
      <c r="J2563" s="17"/>
      <c r="K2563" s="21">
        <v>0</v>
      </c>
      <c r="L2563" s="21">
        <v>0</v>
      </c>
      <c r="M2563" s="21">
        <v>0</v>
      </c>
      <c r="N2563" s="19">
        <f t="shared" si="588"/>
        <v>0</v>
      </c>
      <c r="O2563" s="20" t="str">
        <f>IFERROR(VLOOKUP(F2563,Sheet2!A:H,8,0),"")</f>
        <v/>
      </c>
      <c r="P2563" s="20" t="str">
        <f>IFERROR(VLOOKUP(F2563,Sheet2!$A:$F,4,0),"")</f>
        <v/>
      </c>
      <c r="Q2563" s="20" t="str">
        <f>IFERROR(VLOOKUP(F2563,Sheet2!$A:$F,5,0),"")</f>
        <v/>
      </c>
      <c r="R2563" s="20" t="str">
        <f>IFERROR(VLOOKUP(F2563,Sheet2!$A:$F,6,0),"")</f>
        <v/>
      </c>
      <c r="S2563" s="48" t="str">
        <f t="shared" si="589"/>
        <v xml:space="preserve"> </v>
      </c>
      <c r="T2563" s="48" t="str">
        <f t="shared" si="590"/>
        <v xml:space="preserve"> </v>
      </c>
      <c r="U2563" s="48" t="str">
        <f t="shared" si="591"/>
        <v xml:space="preserve"> </v>
      </c>
      <c r="V2563" s="48">
        <f t="shared" si="592"/>
        <v>0</v>
      </c>
      <c r="W2563" s="48">
        <f t="shared" si="593"/>
        <v>0</v>
      </c>
      <c r="X2563" s="48">
        <f t="shared" si="594"/>
        <v>0</v>
      </c>
      <c r="Y2563" s="48">
        <f t="shared" si="595"/>
        <v>0</v>
      </c>
      <c r="Z2563" s="48">
        <f t="shared" si="596"/>
        <v>0</v>
      </c>
      <c r="AA2563" s="48">
        <f t="shared" si="597"/>
        <v>0</v>
      </c>
      <c r="AB2563" s="42">
        <f t="shared" si="598"/>
        <v>0</v>
      </c>
    </row>
    <row r="2564" spans="1:28" x14ac:dyDescent="0.25">
      <c r="A2564" s="41"/>
      <c r="B2564" s="44"/>
      <c r="C2564" s="16"/>
      <c r="D2564" s="16"/>
      <c r="E2564" s="16"/>
      <c r="F2564" s="16"/>
      <c r="G2564" s="20" t="str">
        <f>IFERROR(VLOOKUP(F2564,Sheet2!A:F,2,0),"")</f>
        <v/>
      </c>
      <c r="H2564" s="44" t="str">
        <f>IFERROR(VLOOKUP(F2564,Sheet2!A:G,7,0),"")</f>
        <v/>
      </c>
      <c r="I2564" s="56">
        <f t="shared" si="587"/>
        <v>0</v>
      </c>
      <c r="J2564" s="17"/>
      <c r="K2564" s="21">
        <v>0</v>
      </c>
      <c r="L2564" s="21">
        <v>0</v>
      </c>
      <c r="M2564" s="21">
        <v>0</v>
      </c>
      <c r="N2564" s="19">
        <f t="shared" si="588"/>
        <v>0</v>
      </c>
      <c r="O2564" s="20" t="str">
        <f>IFERROR(VLOOKUP(F2564,Sheet2!A:H,8,0),"")</f>
        <v/>
      </c>
      <c r="P2564" s="20" t="str">
        <f>IFERROR(VLOOKUP(F2564,Sheet2!$A:$F,4,0),"")</f>
        <v/>
      </c>
      <c r="Q2564" s="20" t="str">
        <f>IFERROR(VLOOKUP(F2564,Sheet2!$A:$F,5,0),"")</f>
        <v/>
      </c>
      <c r="R2564" s="20" t="str">
        <f>IFERROR(VLOOKUP(F2564,Sheet2!$A:$F,6,0),"")</f>
        <v/>
      </c>
      <c r="S2564" s="48" t="str">
        <f t="shared" si="589"/>
        <v xml:space="preserve"> </v>
      </c>
      <c r="T2564" s="48" t="str">
        <f t="shared" si="590"/>
        <v xml:space="preserve"> </v>
      </c>
      <c r="U2564" s="48" t="str">
        <f t="shared" si="591"/>
        <v xml:space="preserve"> </v>
      </c>
      <c r="V2564" s="48">
        <f t="shared" si="592"/>
        <v>0</v>
      </c>
      <c r="W2564" s="48">
        <f t="shared" si="593"/>
        <v>0</v>
      </c>
      <c r="X2564" s="48">
        <f t="shared" si="594"/>
        <v>0</v>
      </c>
      <c r="Y2564" s="48">
        <f t="shared" si="595"/>
        <v>0</v>
      </c>
      <c r="Z2564" s="48">
        <f t="shared" si="596"/>
        <v>0</v>
      </c>
      <c r="AA2564" s="48">
        <f t="shared" si="597"/>
        <v>0</v>
      </c>
      <c r="AB2564" s="42">
        <f t="shared" si="598"/>
        <v>0</v>
      </c>
    </row>
    <row r="2565" spans="1:28" x14ac:dyDescent="0.25">
      <c r="A2565" s="41"/>
      <c r="B2565" s="44"/>
      <c r="C2565" s="16"/>
      <c r="D2565" s="16"/>
      <c r="E2565" s="16"/>
      <c r="F2565" s="16"/>
      <c r="G2565" s="20" t="str">
        <f>IFERROR(VLOOKUP(F2565,Sheet2!A:F,2,0),"")</f>
        <v/>
      </c>
      <c r="H2565" s="44" t="str">
        <f>IFERROR(VLOOKUP(F2565,Sheet2!A:G,7,0),"")</f>
        <v/>
      </c>
      <c r="I2565" s="56">
        <f t="shared" si="587"/>
        <v>0</v>
      </c>
      <c r="J2565" s="17"/>
      <c r="K2565" s="21">
        <v>0</v>
      </c>
      <c r="L2565" s="21">
        <v>0</v>
      </c>
      <c r="M2565" s="21">
        <v>0</v>
      </c>
      <c r="N2565" s="19">
        <f t="shared" si="588"/>
        <v>0</v>
      </c>
      <c r="O2565" s="20" t="str">
        <f>IFERROR(VLOOKUP(F2565,Sheet2!A:H,8,0),"")</f>
        <v/>
      </c>
      <c r="P2565" s="20" t="str">
        <f>IFERROR(VLOOKUP(F2565,Sheet2!$A:$F,4,0),"")</f>
        <v/>
      </c>
      <c r="Q2565" s="20" t="str">
        <f>IFERROR(VLOOKUP(F2565,Sheet2!$A:$F,5,0),"")</f>
        <v/>
      </c>
      <c r="R2565" s="20" t="str">
        <f>IFERROR(VLOOKUP(F2565,Sheet2!$A:$F,6,0),"")</f>
        <v/>
      </c>
      <c r="S2565" s="48" t="str">
        <f t="shared" si="589"/>
        <v xml:space="preserve"> </v>
      </c>
      <c r="T2565" s="48" t="str">
        <f t="shared" si="590"/>
        <v xml:space="preserve"> </v>
      </c>
      <c r="U2565" s="48" t="str">
        <f t="shared" si="591"/>
        <v xml:space="preserve"> </v>
      </c>
      <c r="V2565" s="48">
        <f t="shared" si="592"/>
        <v>0</v>
      </c>
      <c r="W2565" s="48">
        <f t="shared" si="593"/>
        <v>0</v>
      </c>
      <c r="X2565" s="48">
        <f t="shared" si="594"/>
        <v>0</v>
      </c>
      <c r="Y2565" s="48">
        <f t="shared" si="595"/>
        <v>0</v>
      </c>
      <c r="Z2565" s="48">
        <f t="shared" si="596"/>
        <v>0</v>
      </c>
      <c r="AA2565" s="48">
        <f t="shared" si="597"/>
        <v>0</v>
      </c>
      <c r="AB2565" s="42">
        <f t="shared" si="598"/>
        <v>0</v>
      </c>
    </row>
    <row r="2566" spans="1:28" x14ac:dyDescent="0.25">
      <c r="A2566" s="41"/>
      <c r="B2566" s="44"/>
      <c r="C2566" s="16"/>
      <c r="D2566" s="16"/>
      <c r="E2566" s="16"/>
      <c r="F2566" s="16"/>
      <c r="G2566" s="20" t="str">
        <f>IFERROR(VLOOKUP(F2566,Sheet2!A:F,2,0),"")</f>
        <v/>
      </c>
      <c r="H2566" s="44" t="str">
        <f>IFERROR(VLOOKUP(F2566,Sheet2!A:G,7,0),"")</f>
        <v/>
      </c>
      <c r="I2566" s="56">
        <f t="shared" si="587"/>
        <v>0</v>
      </c>
      <c r="J2566" s="17"/>
      <c r="K2566" s="21">
        <v>0</v>
      </c>
      <c r="L2566" s="21">
        <v>0</v>
      </c>
      <c r="M2566" s="21">
        <v>0</v>
      </c>
      <c r="N2566" s="19">
        <f t="shared" si="588"/>
        <v>0</v>
      </c>
      <c r="O2566" s="20" t="str">
        <f>IFERROR(VLOOKUP(F2566,Sheet2!A:H,8,0),"")</f>
        <v/>
      </c>
      <c r="P2566" s="20" t="str">
        <f>IFERROR(VLOOKUP(F2566,Sheet2!$A:$F,4,0),"")</f>
        <v/>
      </c>
      <c r="Q2566" s="20" t="str">
        <f>IFERROR(VLOOKUP(F2566,Sheet2!$A:$F,5,0),"")</f>
        <v/>
      </c>
      <c r="R2566" s="20" t="str">
        <f>IFERROR(VLOOKUP(F2566,Sheet2!$A:$F,6,0),"")</f>
        <v/>
      </c>
      <c r="S2566" s="48" t="str">
        <f t="shared" si="589"/>
        <v xml:space="preserve"> </v>
      </c>
      <c r="T2566" s="48" t="str">
        <f t="shared" si="590"/>
        <v xml:space="preserve"> </v>
      </c>
      <c r="U2566" s="48" t="str">
        <f t="shared" si="591"/>
        <v xml:space="preserve"> </v>
      </c>
      <c r="V2566" s="48">
        <f t="shared" si="592"/>
        <v>0</v>
      </c>
      <c r="W2566" s="48">
        <f t="shared" si="593"/>
        <v>0</v>
      </c>
      <c r="X2566" s="48">
        <f t="shared" si="594"/>
        <v>0</v>
      </c>
      <c r="Y2566" s="48">
        <f t="shared" si="595"/>
        <v>0</v>
      </c>
      <c r="Z2566" s="48">
        <f t="shared" si="596"/>
        <v>0</v>
      </c>
      <c r="AA2566" s="48">
        <f t="shared" si="597"/>
        <v>0</v>
      </c>
      <c r="AB2566" s="42">
        <f t="shared" si="598"/>
        <v>0</v>
      </c>
    </row>
    <row r="2567" spans="1:28" x14ac:dyDescent="0.25">
      <c r="A2567" s="41"/>
      <c r="B2567" s="44"/>
      <c r="C2567" s="16"/>
      <c r="D2567" s="16"/>
      <c r="E2567" s="16"/>
      <c r="F2567" s="16"/>
      <c r="G2567" s="20" t="str">
        <f>IFERROR(VLOOKUP(F2567,Sheet2!A:F,2,0),"")</f>
        <v/>
      </c>
      <c r="H2567" s="44" t="str">
        <f>IFERROR(VLOOKUP(F2567,Sheet2!A:G,7,0),"")</f>
        <v/>
      </c>
      <c r="I2567" s="56">
        <f t="shared" si="587"/>
        <v>0</v>
      </c>
      <c r="J2567" s="17"/>
      <c r="K2567" s="21">
        <v>0</v>
      </c>
      <c r="L2567" s="21">
        <v>0</v>
      </c>
      <c r="M2567" s="21">
        <v>0</v>
      </c>
      <c r="N2567" s="19">
        <f t="shared" si="588"/>
        <v>0</v>
      </c>
      <c r="O2567" s="20" t="str">
        <f>IFERROR(VLOOKUP(F2567,Sheet2!A:H,8,0),"")</f>
        <v/>
      </c>
      <c r="P2567" s="20" t="str">
        <f>IFERROR(VLOOKUP(F2567,Sheet2!$A:$F,4,0),"")</f>
        <v/>
      </c>
      <c r="Q2567" s="20" t="str">
        <f>IFERROR(VLOOKUP(F2567,Sheet2!$A:$F,5,0),"")</f>
        <v/>
      </c>
      <c r="R2567" s="20" t="str">
        <f>IFERROR(VLOOKUP(F2567,Sheet2!$A:$F,6,0),"")</f>
        <v/>
      </c>
      <c r="S2567" s="48" t="str">
        <f t="shared" si="589"/>
        <v xml:space="preserve"> </v>
      </c>
      <c r="T2567" s="48" t="str">
        <f t="shared" si="590"/>
        <v xml:space="preserve"> </v>
      </c>
      <c r="U2567" s="48" t="str">
        <f t="shared" si="591"/>
        <v xml:space="preserve"> </v>
      </c>
      <c r="V2567" s="48">
        <f t="shared" si="592"/>
        <v>0</v>
      </c>
      <c r="W2567" s="48">
        <f t="shared" si="593"/>
        <v>0</v>
      </c>
      <c r="X2567" s="48">
        <f t="shared" si="594"/>
        <v>0</v>
      </c>
      <c r="Y2567" s="48">
        <f t="shared" si="595"/>
        <v>0</v>
      </c>
      <c r="Z2567" s="48">
        <f t="shared" si="596"/>
        <v>0</v>
      </c>
      <c r="AA2567" s="48">
        <f t="shared" si="597"/>
        <v>0</v>
      </c>
      <c r="AB2567" s="42">
        <f t="shared" si="598"/>
        <v>0</v>
      </c>
    </row>
    <row r="2568" spans="1:28" x14ac:dyDescent="0.25">
      <c r="A2568" s="41"/>
      <c r="B2568" s="44"/>
      <c r="C2568" s="16"/>
      <c r="D2568" s="16"/>
      <c r="E2568" s="16"/>
      <c r="F2568" s="16"/>
      <c r="G2568" s="20" t="str">
        <f>IFERROR(VLOOKUP(F2568,Sheet2!A:F,2,0),"")</f>
        <v/>
      </c>
      <c r="H2568" s="44" t="str">
        <f>IFERROR(VLOOKUP(F2568,Sheet2!A:G,7,0),"")</f>
        <v/>
      </c>
      <c r="I2568" s="56">
        <f t="shared" si="587"/>
        <v>0</v>
      </c>
      <c r="J2568" s="17"/>
      <c r="K2568" s="21">
        <v>0</v>
      </c>
      <c r="L2568" s="21">
        <v>0</v>
      </c>
      <c r="M2568" s="21">
        <v>0</v>
      </c>
      <c r="N2568" s="19">
        <f t="shared" si="588"/>
        <v>0</v>
      </c>
      <c r="O2568" s="20" t="str">
        <f>IFERROR(VLOOKUP(F2568,Sheet2!A:H,8,0),"")</f>
        <v/>
      </c>
      <c r="P2568" s="20" t="str">
        <f>IFERROR(VLOOKUP(F2568,Sheet2!$A:$F,4,0),"")</f>
        <v/>
      </c>
      <c r="Q2568" s="20" t="str">
        <f>IFERROR(VLOOKUP(F2568,Sheet2!$A:$F,5,0),"")</f>
        <v/>
      </c>
      <c r="R2568" s="20" t="str">
        <f>IFERROR(VLOOKUP(F2568,Sheet2!$A:$F,6,0),"")</f>
        <v/>
      </c>
      <c r="S2568" s="48" t="str">
        <f t="shared" si="589"/>
        <v xml:space="preserve"> </v>
      </c>
      <c r="T2568" s="48" t="str">
        <f t="shared" si="590"/>
        <v xml:space="preserve"> </v>
      </c>
      <c r="U2568" s="48" t="str">
        <f t="shared" si="591"/>
        <v xml:space="preserve"> </v>
      </c>
      <c r="V2568" s="48">
        <f t="shared" si="592"/>
        <v>0</v>
      </c>
      <c r="W2568" s="48">
        <f t="shared" si="593"/>
        <v>0</v>
      </c>
      <c r="X2568" s="48">
        <f t="shared" si="594"/>
        <v>0</v>
      </c>
      <c r="Y2568" s="48">
        <f t="shared" si="595"/>
        <v>0</v>
      </c>
      <c r="Z2568" s="48">
        <f t="shared" si="596"/>
        <v>0</v>
      </c>
      <c r="AA2568" s="48">
        <f t="shared" si="597"/>
        <v>0</v>
      </c>
      <c r="AB2568" s="42">
        <f t="shared" si="598"/>
        <v>0</v>
      </c>
    </row>
    <row r="2569" spans="1:28" x14ac:dyDescent="0.25">
      <c r="A2569" s="41"/>
      <c r="B2569" s="44"/>
      <c r="C2569" s="16"/>
      <c r="D2569" s="16"/>
      <c r="E2569" s="16"/>
      <c r="F2569" s="16"/>
      <c r="G2569" s="20" t="str">
        <f>IFERROR(VLOOKUP(F2569,Sheet2!A:F,2,0),"")</f>
        <v/>
      </c>
      <c r="H2569" s="44" t="str">
        <f>IFERROR(VLOOKUP(F2569,Sheet2!A:G,7,0),"")</f>
        <v/>
      </c>
      <c r="I2569" s="56">
        <f t="shared" si="587"/>
        <v>0</v>
      </c>
      <c r="J2569" s="17"/>
      <c r="K2569" s="21">
        <v>0</v>
      </c>
      <c r="L2569" s="21">
        <v>0</v>
      </c>
      <c r="M2569" s="21">
        <v>0</v>
      </c>
      <c r="N2569" s="19">
        <f t="shared" si="588"/>
        <v>0</v>
      </c>
      <c r="O2569" s="20" t="str">
        <f>IFERROR(VLOOKUP(F2569,Sheet2!A:H,8,0),"")</f>
        <v/>
      </c>
      <c r="P2569" s="20" t="str">
        <f>IFERROR(VLOOKUP(F2569,Sheet2!$A:$F,4,0),"")</f>
        <v/>
      </c>
      <c r="Q2569" s="20" t="str">
        <f>IFERROR(VLOOKUP(F2569,Sheet2!$A:$F,5,0),"")</f>
        <v/>
      </c>
      <c r="R2569" s="20" t="str">
        <f>IFERROR(VLOOKUP(F2569,Sheet2!$A:$F,6,0),"")</f>
        <v/>
      </c>
      <c r="S2569" s="48" t="str">
        <f t="shared" si="589"/>
        <v xml:space="preserve"> </v>
      </c>
      <c r="T2569" s="48" t="str">
        <f t="shared" si="590"/>
        <v xml:space="preserve"> </v>
      </c>
      <c r="U2569" s="48" t="str">
        <f t="shared" si="591"/>
        <v xml:space="preserve"> </v>
      </c>
      <c r="V2569" s="48">
        <f t="shared" si="592"/>
        <v>0</v>
      </c>
      <c r="W2569" s="48">
        <f t="shared" si="593"/>
        <v>0</v>
      </c>
      <c r="X2569" s="48">
        <f t="shared" si="594"/>
        <v>0</v>
      </c>
      <c r="Y2569" s="48">
        <f t="shared" si="595"/>
        <v>0</v>
      </c>
      <c r="Z2569" s="48">
        <f t="shared" si="596"/>
        <v>0</v>
      </c>
      <c r="AA2569" s="48">
        <f t="shared" si="597"/>
        <v>0</v>
      </c>
      <c r="AB2569" s="42">
        <f t="shared" si="598"/>
        <v>0</v>
      </c>
    </row>
    <row r="2570" spans="1:28" x14ac:dyDescent="0.25">
      <c r="A2570" s="41"/>
      <c r="B2570" s="44"/>
      <c r="C2570" s="16"/>
      <c r="D2570" s="16"/>
      <c r="E2570" s="16"/>
      <c r="F2570" s="16"/>
      <c r="G2570" s="20" t="str">
        <f>IFERROR(VLOOKUP(F2570,Sheet2!A:F,2,0),"")</f>
        <v/>
      </c>
      <c r="H2570" s="44" t="str">
        <f>IFERROR(VLOOKUP(F2570,Sheet2!A:G,7,0),"")</f>
        <v/>
      </c>
      <c r="I2570" s="56">
        <f t="shared" si="587"/>
        <v>0</v>
      </c>
      <c r="J2570" s="17"/>
      <c r="K2570" s="21">
        <v>0</v>
      </c>
      <c r="L2570" s="21">
        <v>0</v>
      </c>
      <c r="M2570" s="21">
        <v>0</v>
      </c>
      <c r="N2570" s="19">
        <f t="shared" si="588"/>
        <v>0</v>
      </c>
      <c r="O2570" s="20" t="str">
        <f>IFERROR(VLOOKUP(F2570,Sheet2!A:H,8,0),"")</f>
        <v/>
      </c>
      <c r="P2570" s="20" t="str">
        <f>IFERROR(VLOOKUP(F2570,Sheet2!$A:$F,4,0),"")</f>
        <v/>
      </c>
      <c r="Q2570" s="20" t="str">
        <f>IFERROR(VLOOKUP(F2570,Sheet2!$A:$F,5,0),"")</f>
        <v/>
      </c>
      <c r="R2570" s="20" t="str">
        <f>IFERROR(VLOOKUP(F2570,Sheet2!$A:$F,6,0),"")</f>
        <v/>
      </c>
      <c r="S2570" s="48" t="str">
        <f t="shared" si="589"/>
        <v xml:space="preserve"> </v>
      </c>
      <c r="T2570" s="48" t="str">
        <f t="shared" si="590"/>
        <v xml:space="preserve"> </v>
      </c>
      <c r="U2570" s="48" t="str">
        <f t="shared" si="591"/>
        <v xml:space="preserve"> </v>
      </c>
      <c r="V2570" s="48">
        <f t="shared" si="592"/>
        <v>0</v>
      </c>
      <c r="W2570" s="48">
        <f t="shared" si="593"/>
        <v>0</v>
      </c>
      <c r="X2570" s="48">
        <f t="shared" si="594"/>
        <v>0</v>
      </c>
      <c r="Y2570" s="48">
        <f t="shared" si="595"/>
        <v>0</v>
      </c>
      <c r="Z2570" s="48">
        <f t="shared" si="596"/>
        <v>0</v>
      </c>
      <c r="AA2570" s="48">
        <f t="shared" si="597"/>
        <v>0</v>
      </c>
      <c r="AB2570" s="42">
        <f t="shared" si="598"/>
        <v>0</v>
      </c>
    </row>
    <row r="2571" spans="1:28" x14ac:dyDescent="0.25">
      <c r="A2571" s="41"/>
      <c r="B2571" s="44"/>
      <c r="C2571" s="16"/>
      <c r="D2571" s="16"/>
      <c r="E2571" s="16"/>
      <c r="F2571" s="16"/>
      <c r="G2571" s="20" t="str">
        <f>IFERROR(VLOOKUP(F2571,Sheet2!A:F,2,0),"")</f>
        <v/>
      </c>
      <c r="H2571" s="44" t="str">
        <f>IFERROR(VLOOKUP(F2571,Sheet2!A:G,7,0),"")</f>
        <v/>
      </c>
      <c r="I2571" s="56">
        <f t="shared" si="587"/>
        <v>0</v>
      </c>
      <c r="J2571" s="17"/>
      <c r="K2571" s="21">
        <v>0</v>
      </c>
      <c r="L2571" s="21">
        <v>0</v>
      </c>
      <c r="M2571" s="21">
        <v>0</v>
      </c>
      <c r="N2571" s="19">
        <f t="shared" si="588"/>
        <v>0</v>
      </c>
      <c r="O2571" s="20" t="str">
        <f>IFERROR(VLOOKUP(F2571,Sheet2!A:H,8,0),"")</f>
        <v/>
      </c>
      <c r="P2571" s="20" t="str">
        <f>IFERROR(VLOOKUP(F2571,Sheet2!$A:$F,4,0),"")</f>
        <v/>
      </c>
      <c r="Q2571" s="20" t="str">
        <f>IFERROR(VLOOKUP(F2571,Sheet2!$A:$F,5,0),"")</f>
        <v/>
      </c>
      <c r="R2571" s="20" t="str">
        <f>IFERROR(VLOOKUP(F2571,Sheet2!$A:$F,6,0),"")</f>
        <v/>
      </c>
      <c r="S2571" s="48" t="str">
        <f t="shared" si="589"/>
        <v xml:space="preserve"> </v>
      </c>
      <c r="T2571" s="48" t="str">
        <f t="shared" si="590"/>
        <v xml:space="preserve"> </v>
      </c>
      <c r="U2571" s="48" t="str">
        <f t="shared" si="591"/>
        <v xml:space="preserve"> </v>
      </c>
      <c r="V2571" s="48">
        <f t="shared" si="592"/>
        <v>0</v>
      </c>
      <c r="W2571" s="48">
        <f t="shared" si="593"/>
        <v>0</v>
      </c>
      <c r="X2571" s="48">
        <f t="shared" si="594"/>
        <v>0</v>
      </c>
      <c r="Y2571" s="48">
        <f t="shared" si="595"/>
        <v>0</v>
      </c>
      <c r="Z2571" s="48">
        <f t="shared" si="596"/>
        <v>0</v>
      </c>
      <c r="AA2571" s="48">
        <f t="shared" si="597"/>
        <v>0</v>
      </c>
      <c r="AB2571" s="42">
        <f t="shared" si="598"/>
        <v>0</v>
      </c>
    </row>
    <row r="2572" spans="1:28" x14ac:dyDescent="0.25">
      <c r="A2572" s="41"/>
      <c r="B2572" s="44"/>
      <c r="C2572" s="16"/>
      <c r="D2572" s="16"/>
      <c r="E2572" s="16"/>
      <c r="F2572" s="16"/>
      <c r="G2572" s="20" t="str">
        <f>IFERROR(VLOOKUP(F2572,Sheet2!A:F,2,0),"")</f>
        <v/>
      </c>
      <c r="H2572" s="44" t="str">
        <f>IFERROR(VLOOKUP(F2572,Sheet2!A:G,7,0),"")</f>
        <v/>
      </c>
      <c r="I2572" s="56">
        <f t="shared" si="587"/>
        <v>0</v>
      </c>
      <c r="J2572" s="17"/>
      <c r="K2572" s="21">
        <v>0</v>
      </c>
      <c r="L2572" s="21">
        <v>0</v>
      </c>
      <c r="M2572" s="21">
        <v>0</v>
      </c>
      <c r="N2572" s="19">
        <f t="shared" si="588"/>
        <v>0</v>
      </c>
      <c r="O2572" s="20" t="str">
        <f>IFERROR(VLOOKUP(F2572,Sheet2!A:H,8,0),"")</f>
        <v/>
      </c>
      <c r="P2572" s="20" t="str">
        <f>IFERROR(VLOOKUP(F2572,Sheet2!$A:$F,4,0),"")</f>
        <v/>
      </c>
      <c r="Q2572" s="20" t="str">
        <f>IFERROR(VLOOKUP(F2572,Sheet2!$A:$F,5,0),"")</f>
        <v/>
      </c>
      <c r="R2572" s="20" t="str">
        <f>IFERROR(VLOOKUP(F2572,Sheet2!$A:$F,6,0),"")</f>
        <v/>
      </c>
      <c r="S2572" s="48" t="str">
        <f t="shared" si="589"/>
        <v xml:space="preserve"> </v>
      </c>
      <c r="T2572" s="48" t="str">
        <f t="shared" si="590"/>
        <v xml:space="preserve"> </v>
      </c>
      <c r="U2572" s="48" t="str">
        <f t="shared" si="591"/>
        <v xml:space="preserve"> </v>
      </c>
      <c r="V2572" s="48">
        <f t="shared" si="592"/>
        <v>0</v>
      </c>
      <c r="W2572" s="48">
        <f t="shared" si="593"/>
        <v>0</v>
      </c>
      <c r="X2572" s="48">
        <f t="shared" si="594"/>
        <v>0</v>
      </c>
      <c r="Y2572" s="48">
        <f t="shared" si="595"/>
        <v>0</v>
      </c>
      <c r="Z2572" s="48">
        <f t="shared" si="596"/>
        <v>0</v>
      </c>
      <c r="AA2572" s="48">
        <f t="shared" si="597"/>
        <v>0</v>
      </c>
      <c r="AB2572" s="42">
        <f t="shared" si="598"/>
        <v>0</v>
      </c>
    </row>
    <row r="2573" spans="1:28" x14ac:dyDescent="0.25">
      <c r="A2573" s="41"/>
      <c r="B2573" s="44"/>
      <c r="C2573" s="16"/>
      <c r="D2573" s="16"/>
      <c r="E2573" s="16"/>
      <c r="F2573" s="16"/>
      <c r="G2573" s="20" t="str">
        <f>IFERROR(VLOOKUP(F2573,Sheet2!A:F,2,0),"")</f>
        <v/>
      </c>
      <c r="H2573" s="44" t="str">
        <f>IFERROR(VLOOKUP(F2573,Sheet2!A:G,7,0),"")</f>
        <v/>
      </c>
      <c r="I2573" s="56">
        <f t="shared" si="587"/>
        <v>0</v>
      </c>
      <c r="J2573" s="17"/>
      <c r="K2573" s="21">
        <v>0</v>
      </c>
      <c r="L2573" s="21">
        <v>0</v>
      </c>
      <c r="M2573" s="21">
        <v>0</v>
      </c>
      <c r="N2573" s="19">
        <f t="shared" si="588"/>
        <v>0</v>
      </c>
      <c r="O2573" s="20" t="str">
        <f>IFERROR(VLOOKUP(F2573,Sheet2!A:H,8,0),"")</f>
        <v/>
      </c>
      <c r="P2573" s="20" t="str">
        <f>IFERROR(VLOOKUP(F2573,Sheet2!$A:$F,4,0),"")</f>
        <v/>
      </c>
      <c r="Q2573" s="20" t="str">
        <f>IFERROR(VLOOKUP(F2573,Sheet2!$A:$F,5,0),"")</f>
        <v/>
      </c>
      <c r="R2573" s="20" t="str">
        <f>IFERROR(VLOOKUP(F2573,Sheet2!$A:$F,6,0),"")</f>
        <v/>
      </c>
      <c r="S2573" s="48" t="str">
        <f t="shared" si="589"/>
        <v xml:space="preserve"> </v>
      </c>
      <c r="T2573" s="48" t="str">
        <f t="shared" si="590"/>
        <v xml:space="preserve"> </v>
      </c>
      <c r="U2573" s="48" t="str">
        <f t="shared" si="591"/>
        <v xml:space="preserve"> </v>
      </c>
      <c r="V2573" s="48">
        <f t="shared" si="592"/>
        <v>0</v>
      </c>
      <c r="W2573" s="48">
        <f t="shared" si="593"/>
        <v>0</v>
      </c>
      <c r="X2573" s="48">
        <f t="shared" si="594"/>
        <v>0</v>
      </c>
      <c r="Y2573" s="48">
        <f t="shared" si="595"/>
        <v>0</v>
      </c>
      <c r="Z2573" s="48">
        <f t="shared" si="596"/>
        <v>0</v>
      </c>
      <c r="AA2573" s="48">
        <f t="shared" si="597"/>
        <v>0</v>
      </c>
      <c r="AB2573" s="42">
        <f t="shared" si="598"/>
        <v>0</v>
      </c>
    </row>
    <row r="2574" spans="1:28" x14ac:dyDescent="0.25">
      <c r="A2574" s="41"/>
      <c r="B2574" s="44"/>
      <c r="C2574" s="16"/>
      <c r="D2574" s="16"/>
      <c r="E2574" s="16"/>
      <c r="F2574" s="16"/>
      <c r="G2574" s="20" t="str">
        <f>IFERROR(VLOOKUP(F2574,Sheet2!A:F,2,0),"")</f>
        <v/>
      </c>
      <c r="H2574" s="44" t="str">
        <f>IFERROR(VLOOKUP(F2574,Sheet2!A:G,7,0),"")</f>
        <v/>
      </c>
      <c r="I2574" s="56">
        <f t="shared" si="587"/>
        <v>0</v>
      </c>
      <c r="J2574" s="17"/>
      <c r="K2574" s="21">
        <v>0</v>
      </c>
      <c r="L2574" s="21">
        <v>0</v>
      </c>
      <c r="M2574" s="21">
        <v>0</v>
      </c>
      <c r="N2574" s="19">
        <f t="shared" si="588"/>
        <v>0</v>
      </c>
      <c r="O2574" s="20" t="str">
        <f>IFERROR(VLOOKUP(F2574,Sheet2!A:H,8,0),"")</f>
        <v/>
      </c>
      <c r="P2574" s="20" t="str">
        <f>IFERROR(VLOOKUP(F2574,Sheet2!$A:$F,4,0),"")</f>
        <v/>
      </c>
      <c r="Q2574" s="20" t="str">
        <f>IFERROR(VLOOKUP(F2574,Sheet2!$A:$F,5,0),"")</f>
        <v/>
      </c>
      <c r="R2574" s="20" t="str">
        <f>IFERROR(VLOOKUP(F2574,Sheet2!$A:$F,6,0),"")</f>
        <v/>
      </c>
      <c r="S2574" s="48" t="str">
        <f t="shared" si="589"/>
        <v xml:space="preserve"> </v>
      </c>
      <c r="T2574" s="48" t="str">
        <f t="shared" si="590"/>
        <v xml:space="preserve"> </v>
      </c>
      <c r="U2574" s="48" t="str">
        <f t="shared" si="591"/>
        <v xml:space="preserve"> </v>
      </c>
      <c r="V2574" s="48">
        <f t="shared" si="592"/>
        <v>0</v>
      </c>
      <c r="W2574" s="48">
        <f t="shared" si="593"/>
        <v>0</v>
      </c>
      <c r="X2574" s="48">
        <f t="shared" si="594"/>
        <v>0</v>
      </c>
      <c r="Y2574" s="48">
        <f t="shared" si="595"/>
        <v>0</v>
      </c>
      <c r="Z2574" s="48">
        <f t="shared" si="596"/>
        <v>0</v>
      </c>
      <c r="AA2574" s="48">
        <f t="shared" si="597"/>
        <v>0</v>
      </c>
      <c r="AB2574" s="42">
        <f t="shared" si="598"/>
        <v>0</v>
      </c>
    </row>
    <row r="2575" spans="1:28" x14ac:dyDescent="0.25">
      <c r="A2575" s="41"/>
      <c r="B2575" s="44"/>
      <c r="C2575" s="16"/>
      <c r="D2575" s="16"/>
      <c r="E2575" s="16"/>
      <c r="F2575" s="16"/>
      <c r="G2575" s="20" t="str">
        <f>IFERROR(VLOOKUP(F2575,Sheet2!A:F,2,0),"")</f>
        <v/>
      </c>
      <c r="H2575" s="44" t="str">
        <f>IFERROR(VLOOKUP(F2575,Sheet2!A:G,7,0),"")</f>
        <v/>
      </c>
      <c r="I2575" s="56">
        <f t="shared" si="587"/>
        <v>0</v>
      </c>
      <c r="J2575" s="17"/>
      <c r="K2575" s="21">
        <v>0</v>
      </c>
      <c r="L2575" s="21">
        <v>0</v>
      </c>
      <c r="M2575" s="21">
        <v>0</v>
      </c>
      <c r="N2575" s="19">
        <f t="shared" si="588"/>
        <v>0</v>
      </c>
      <c r="O2575" s="20" t="str">
        <f>IFERROR(VLOOKUP(F2575,Sheet2!A:H,8,0),"")</f>
        <v/>
      </c>
      <c r="P2575" s="20" t="str">
        <f>IFERROR(VLOOKUP(F2575,Sheet2!$A:$F,4,0),"")</f>
        <v/>
      </c>
      <c r="Q2575" s="20" t="str">
        <f>IFERROR(VLOOKUP(F2575,Sheet2!$A:$F,5,0),"")</f>
        <v/>
      </c>
      <c r="R2575" s="20" t="str">
        <f>IFERROR(VLOOKUP(F2575,Sheet2!$A:$F,6,0),"")</f>
        <v/>
      </c>
      <c r="S2575" s="48" t="str">
        <f t="shared" si="589"/>
        <v xml:space="preserve"> </v>
      </c>
      <c r="T2575" s="48" t="str">
        <f t="shared" si="590"/>
        <v xml:space="preserve"> </v>
      </c>
      <c r="U2575" s="48" t="str">
        <f t="shared" si="591"/>
        <v xml:space="preserve"> </v>
      </c>
      <c r="V2575" s="48">
        <f t="shared" si="592"/>
        <v>0</v>
      </c>
      <c r="W2575" s="48">
        <f t="shared" si="593"/>
        <v>0</v>
      </c>
      <c r="X2575" s="48">
        <f t="shared" si="594"/>
        <v>0</v>
      </c>
      <c r="Y2575" s="48">
        <f t="shared" si="595"/>
        <v>0</v>
      </c>
      <c r="Z2575" s="48">
        <f t="shared" si="596"/>
        <v>0</v>
      </c>
      <c r="AA2575" s="48">
        <f t="shared" si="597"/>
        <v>0</v>
      </c>
      <c r="AB2575" s="42">
        <f t="shared" si="598"/>
        <v>0</v>
      </c>
    </row>
    <row r="2576" spans="1:28" x14ac:dyDescent="0.25">
      <c r="A2576" s="41"/>
      <c r="B2576" s="44"/>
      <c r="C2576" s="16"/>
      <c r="D2576" s="16"/>
      <c r="E2576" s="16"/>
      <c r="F2576" s="16"/>
      <c r="G2576" s="20" t="str">
        <f>IFERROR(VLOOKUP(F2576,Sheet2!A:F,2,0),"")</f>
        <v/>
      </c>
      <c r="H2576" s="44" t="str">
        <f>IFERROR(VLOOKUP(F2576,Sheet2!A:G,7,0),"")</f>
        <v/>
      </c>
      <c r="I2576" s="56">
        <f t="shared" si="587"/>
        <v>0</v>
      </c>
      <c r="J2576" s="17"/>
      <c r="K2576" s="21">
        <v>0</v>
      </c>
      <c r="L2576" s="21">
        <v>0</v>
      </c>
      <c r="M2576" s="21">
        <v>0</v>
      </c>
      <c r="N2576" s="19">
        <f t="shared" si="588"/>
        <v>0</v>
      </c>
      <c r="O2576" s="20" t="str">
        <f>IFERROR(VLOOKUP(F2576,Sheet2!A:H,8,0),"")</f>
        <v/>
      </c>
      <c r="P2576" s="20" t="str">
        <f>IFERROR(VLOOKUP(F2576,Sheet2!$A:$F,4,0),"")</f>
        <v/>
      </c>
      <c r="Q2576" s="20" t="str">
        <f>IFERROR(VLOOKUP(F2576,Sheet2!$A:$F,5,0),"")</f>
        <v/>
      </c>
      <c r="R2576" s="20" t="str">
        <f>IFERROR(VLOOKUP(F2576,Sheet2!$A:$F,6,0),"")</f>
        <v/>
      </c>
      <c r="S2576" s="48" t="str">
        <f t="shared" si="589"/>
        <v xml:space="preserve"> </v>
      </c>
      <c r="T2576" s="48" t="str">
        <f t="shared" si="590"/>
        <v xml:space="preserve"> </v>
      </c>
      <c r="U2576" s="48" t="str">
        <f t="shared" si="591"/>
        <v xml:space="preserve"> </v>
      </c>
      <c r="V2576" s="48">
        <f t="shared" si="592"/>
        <v>0</v>
      </c>
      <c r="W2576" s="48">
        <f t="shared" si="593"/>
        <v>0</v>
      </c>
      <c r="X2576" s="48">
        <f t="shared" si="594"/>
        <v>0</v>
      </c>
      <c r="Y2576" s="48">
        <f t="shared" si="595"/>
        <v>0</v>
      </c>
      <c r="Z2576" s="48">
        <f t="shared" si="596"/>
        <v>0</v>
      </c>
      <c r="AA2576" s="48">
        <f t="shared" si="597"/>
        <v>0</v>
      </c>
      <c r="AB2576" s="42">
        <f t="shared" si="598"/>
        <v>0</v>
      </c>
    </row>
    <row r="2577" spans="1:28" x14ac:dyDescent="0.25">
      <c r="A2577" s="41"/>
      <c r="B2577" s="44"/>
      <c r="C2577" s="16"/>
      <c r="D2577" s="16"/>
      <c r="E2577" s="16"/>
      <c r="F2577" s="16"/>
      <c r="G2577" s="20" t="str">
        <f>IFERROR(VLOOKUP(F2577,Sheet2!A:F,2,0),"")</f>
        <v/>
      </c>
      <c r="H2577" s="44" t="str">
        <f>IFERROR(VLOOKUP(F2577,Sheet2!A:G,7,0),"")</f>
        <v/>
      </c>
      <c r="I2577" s="56">
        <f t="shared" si="587"/>
        <v>0</v>
      </c>
      <c r="J2577" s="17"/>
      <c r="K2577" s="21">
        <v>0</v>
      </c>
      <c r="L2577" s="21">
        <v>0</v>
      </c>
      <c r="M2577" s="21">
        <v>0</v>
      </c>
      <c r="N2577" s="19">
        <f t="shared" si="588"/>
        <v>0</v>
      </c>
      <c r="O2577" s="20" t="str">
        <f>IFERROR(VLOOKUP(F2577,Sheet2!A:H,8,0),"")</f>
        <v/>
      </c>
      <c r="P2577" s="20" t="str">
        <f>IFERROR(VLOOKUP(F2577,Sheet2!$A:$F,4,0),"")</f>
        <v/>
      </c>
      <c r="Q2577" s="20" t="str">
        <f>IFERROR(VLOOKUP(F2577,Sheet2!$A:$F,5,0),"")</f>
        <v/>
      </c>
      <c r="R2577" s="20" t="str">
        <f>IFERROR(VLOOKUP(F2577,Sheet2!$A:$F,6,0),"")</f>
        <v/>
      </c>
      <c r="S2577" s="48" t="str">
        <f t="shared" si="589"/>
        <v xml:space="preserve"> </v>
      </c>
      <c r="T2577" s="48" t="str">
        <f t="shared" si="590"/>
        <v xml:space="preserve"> </v>
      </c>
      <c r="U2577" s="48" t="str">
        <f t="shared" si="591"/>
        <v xml:space="preserve"> </v>
      </c>
      <c r="V2577" s="48">
        <f t="shared" si="592"/>
        <v>0</v>
      </c>
      <c r="W2577" s="48">
        <f t="shared" si="593"/>
        <v>0</v>
      </c>
      <c r="X2577" s="48">
        <f t="shared" si="594"/>
        <v>0</v>
      </c>
      <c r="Y2577" s="48">
        <f t="shared" si="595"/>
        <v>0</v>
      </c>
      <c r="Z2577" s="48">
        <f t="shared" si="596"/>
        <v>0</v>
      </c>
      <c r="AA2577" s="48">
        <f t="shared" si="597"/>
        <v>0</v>
      </c>
      <c r="AB2577" s="42">
        <f t="shared" si="598"/>
        <v>0</v>
      </c>
    </row>
    <row r="2578" spans="1:28" x14ac:dyDescent="0.25">
      <c r="A2578" s="41"/>
      <c r="B2578" s="44"/>
      <c r="C2578" s="16"/>
      <c r="D2578" s="16"/>
      <c r="E2578" s="16"/>
      <c r="F2578" s="16"/>
      <c r="G2578" s="20" t="str">
        <f>IFERROR(VLOOKUP(F2578,Sheet2!A:F,2,0),"")</f>
        <v/>
      </c>
      <c r="H2578" s="44" t="str">
        <f>IFERROR(VLOOKUP(F2578,Sheet2!A:G,7,0),"")</f>
        <v/>
      </c>
      <c r="I2578" s="56">
        <f t="shared" si="587"/>
        <v>0</v>
      </c>
      <c r="J2578" s="17"/>
      <c r="K2578" s="21">
        <v>0</v>
      </c>
      <c r="L2578" s="21">
        <v>0</v>
      </c>
      <c r="M2578" s="21">
        <v>0</v>
      </c>
      <c r="N2578" s="19">
        <f t="shared" si="588"/>
        <v>0</v>
      </c>
      <c r="O2578" s="20" t="str">
        <f>IFERROR(VLOOKUP(F2578,Sheet2!A:H,8,0),"")</f>
        <v/>
      </c>
      <c r="P2578" s="20" t="str">
        <f>IFERROR(VLOOKUP(F2578,Sheet2!$A:$F,4,0),"")</f>
        <v/>
      </c>
      <c r="Q2578" s="20" t="str">
        <f>IFERROR(VLOOKUP(F2578,Sheet2!$A:$F,5,0),"")</f>
        <v/>
      </c>
      <c r="R2578" s="20" t="str">
        <f>IFERROR(VLOOKUP(F2578,Sheet2!$A:$F,6,0),"")</f>
        <v/>
      </c>
      <c r="S2578" s="48" t="str">
        <f t="shared" si="589"/>
        <v xml:space="preserve"> </v>
      </c>
      <c r="T2578" s="48" t="str">
        <f t="shared" si="590"/>
        <v xml:space="preserve"> </v>
      </c>
      <c r="U2578" s="48" t="str">
        <f t="shared" si="591"/>
        <v xml:space="preserve"> </v>
      </c>
      <c r="V2578" s="48">
        <f t="shared" si="592"/>
        <v>0</v>
      </c>
      <c r="W2578" s="48">
        <f t="shared" si="593"/>
        <v>0</v>
      </c>
      <c r="X2578" s="48">
        <f t="shared" si="594"/>
        <v>0</v>
      </c>
      <c r="Y2578" s="48">
        <f t="shared" si="595"/>
        <v>0</v>
      </c>
      <c r="Z2578" s="48">
        <f t="shared" si="596"/>
        <v>0</v>
      </c>
      <c r="AA2578" s="48">
        <f t="shared" si="597"/>
        <v>0</v>
      </c>
      <c r="AB2578" s="42">
        <f t="shared" si="598"/>
        <v>0</v>
      </c>
    </row>
    <row r="2579" spans="1:28" x14ac:dyDescent="0.25">
      <c r="A2579" s="41"/>
      <c r="B2579" s="44"/>
      <c r="C2579" s="16"/>
      <c r="D2579" s="16"/>
      <c r="E2579" s="16"/>
      <c r="F2579" s="16"/>
      <c r="G2579" s="20" t="str">
        <f>IFERROR(VLOOKUP(F2579,Sheet2!A:F,2,0),"")</f>
        <v/>
      </c>
      <c r="H2579" s="44" t="str">
        <f>IFERROR(VLOOKUP(F2579,Sheet2!A:G,7,0),"")</f>
        <v/>
      </c>
      <c r="I2579" s="56">
        <f t="shared" si="587"/>
        <v>0</v>
      </c>
      <c r="J2579" s="17"/>
      <c r="K2579" s="21">
        <v>0</v>
      </c>
      <c r="L2579" s="21">
        <v>0</v>
      </c>
      <c r="M2579" s="21">
        <v>0</v>
      </c>
      <c r="N2579" s="19">
        <f t="shared" si="588"/>
        <v>0</v>
      </c>
      <c r="O2579" s="20" t="str">
        <f>IFERROR(VLOOKUP(F2579,Sheet2!A:H,8,0),"")</f>
        <v/>
      </c>
      <c r="P2579" s="20" t="str">
        <f>IFERROR(VLOOKUP(F2579,Sheet2!$A:$F,4,0),"")</f>
        <v/>
      </c>
      <c r="Q2579" s="20" t="str">
        <f>IFERROR(VLOOKUP(F2579,Sheet2!$A:$F,5,0),"")</f>
        <v/>
      </c>
      <c r="R2579" s="20" t="str">
        <f>IFERROR(VLOOKUP(F2579,Sheet2!$A:$F,6,0),"")</f>
        <v/>
      </c>
      <c r="S2579" s="48" t="str">
        <f t="shared" si="589"/>
        <v xml:space="preserve"> </v>
      </c>
      <c r="T2579" s="48" t="str">
        <f t="shared" si="590"/>
        <v xml:space="preserve"> </v>
      </c>
      <c r="U2579" s="48" t="str">
        <f t="shared" si="591"/>
        <v xml:space="preserve"> </v>
      </c>
      <c r="V2579" s="48">
        <f t="shared" si="592"/>
        <v>0</v>
      </c>
      <c r="W2579" s="48">
        <f t="shared" si="593"/>
        <v>0</v>
      </c>
      <c r="X2579" s="48">
        <f t="shared" si="594"/>
        <v>0</v>
      </c>
      <c r="Y2579" s="48">
        <f t="shared" si="595"/>
        <v>0</v>
      </c>
      <c r="Z2579" s="48">
        <f t="shared" si="596"/>
        <v>0</v>
      </c>
      <c r="AA2579" s="48">
        <f t="shared" si="597"/>
        <v>0</v>
      </c>
      <c r="AB2579" s="42">
        <f t="shared" si="598"/>
        <v>0</v>
      </c>
    </row>
    <row r="2580" spans="1:28" x14ac:dyDescent="0.25">
      <c r="A2580" s="41"/>
      <c r="B2580" s="44"/>
      <c r="C2580" s="16"/>
      <c r="D2580" s="16"/>
      <c r="E2580" s="16"/>
      <c r="F2580" s="16"/>
      <c r="G2580" s="20" t="str">
        <f>IFERROR(VLOOKUP(F2580,Sheet2!A:F,2,0),"")</f>
        <v/>
      </c>
      <c r="H2580" s="44" t="str">
        <f>IFERROR(VLOOKUP(F2580,Sheet2!A:G,7,0),"")</f>
        <v/>
      </c>
      <c r="I2580" s="56">
        <f t="shared" si="587"/>
        <v>0</v>
      </c>
      <c r="J2580" s="17"/>
      <c r="K2580" s="21">
        <v>0</v>
      </c>
      <c r="L2580" s="21">
        <v>0</v>
      </c>
      <c r="M2580" s="21">
        <v>0</v>
      </c>
      <c r="N2580" s="19">
        <f t="shared" si="588"/>
        <v>0</v>
      </c>
      <c r="O2580" s="20" t="str">
        <f>IFERROR(VLOOKUP(F2580,Sheet2!A:H,8,0),"")</f>
        <v/>
      </c>
      <c r="P2580" s="20" t="str">
        <f>IFERROR(VLOOKUP(F2580,Sheet2!$A:$F,4,0),"")</f>
        <v/>
      </c>
      <c r="Q2580" s="20" t="str">
        <f>IFERROR(VLOOKUP(F2580,Sheet2!$A:$F,5,0),"")</f>
        <v/>
      </c>
      <c r="R2580" s="20" t="str">
        <f>IFERROR(VLOOKUP(F2580,Sheet2!$A:$F,6,0),"")</f>
        <v/>
      </c>
      <c r="S2580" s="48" t="str">
        <f t="shared" si="589"/>
        <v xml:space="preserve"> </v>
      </c>
      <c r="T2580" s="48" t="str">
        <f t="shared" si="590"/>
        <v xml:space="preserve"> </v>
      </c>
      <c r="U2580" s="48" t="str">
        <f t="shared" si="591"/>
        <v xml:space="preserve"> </v>
      </c>
      <c r="V2580" s="48">
        <f t="shared" si="592"/>
        <v>0</v>
      </c>
      <c r="W2580" s="48">
        <f t="shared" si="593"/>
        <v>0</v>
      </c>
      <c r="X2580" s="48">
        <f t="shared" si="594"/>
        <v>0</v>
      </c>
      <c r="Y2580" s="48">
        <f t="shared" si="595"/>
        <v>0</v>
      </c>
      <c r="Z2580" s="48">
        <f t="shared" si="596"/>
        <v>0</v>
      </c>
      <c r="AA2580" s="48">
        <f t="shared" si="597"/>
        <v>0</v>
      </c>
      <c r="AB2580" s="42">
        <f t="shared" si="598"/>
        <v>0</v>
      </c>
    </row>
    <row r="2581" spans="1:28" x14ac:dyDescent="0.25">
      <c r="A2581" s="41"/>
      <c r="B2581" s="44"/>
      <c r="C2581" s="16"/>
      <c r="D2581" s="16"/>
      <c r="E2581" s="16"/>
      <c r="F2581" s="16"/>
      <c r="G2581" s="20" t="str">
        <f>IFERROR(VLOOKUP(F2581,Sheet2!A:F,2,0),"")</f>
        <v/>
      </c>
      <c r="H2581" s="44" t="str">
        <f>IFERROR(VLOOKUP(F2581,Sheet2!A:G,7,0),"")</f>
        <v/>
      </c>
      <c r="I2581" s="56">
        <f t="shared" si="587"/>
        <v>0</v>
      </c>
      <c r="J2581" s="17"/>
      <c r="K2581" s="21">
        <v>0</v>
      </c>
      <c r="L2581" s="21">
        <v>0</v>
      </c>
      <c r="M2581" s="21">
        <v>0</v>
      </c>
      <c r="N2581" s="19">
        <f t="shared" si="588"/>
        <v>0</v>
      </c>
      <c r="O2581" s="20" t="str">
        <f>IFERROR(VLOOKUP(F2581,Sheet2!A:H,8,0),"")</f>
        <v/>
      </c>
      <c r="P2581" s="20" t="str">
        <f>IFERROR(VLOOKUP(F2581,Sheet2!$A:$F,4,0),"")</f>
        <v/>
      </c>
      <c r="Q2581" s="20" t="str">
        <f>IFERROR(VLOOKUP(F2581,Sheet2!$A:$F,5,0),"")</f>
        <v/>
      </c>
      <c r="R2581" s="20" t="str">
        <f>IFERROR(VLOOKUP(F2581,Sheet2!$A:$F,6,0),"")</f>
        <v/>
      </c>
      <c r="S2581" s="48" t="str">
        <f t="shared" si="589"/>
        <v xml:space="preserve"> </v>
      </c>
      <c r="T2581" s="48" t="str">
        <f t="shared" si="590"/>
        <v xml:space="preserve"> </v>
      </c>
      <c r="U2581" s="48" t="str">
        <f t="shared" si="591"/>
        <v xml:space="preserve"> </v>
      </c>
      <c r="V2581" s="48">
        <f t="shared" si="592"/>
        <v>0</v>
      </c>
      <c r="W2581" s="48">
        <f t="shared" si="593"/>
        <v>0</v>
      </c>
      <c r="X2581" s="48">
        <f t="shared" si="594"/>
        <v>0</v>
      </c>
      <c r="Y2581" s="48">
        <f t="shared" si="595"/>
        <v>0</v>
      </c>
      <c r="Z2581" s="48">
        <f t="shared" si="596"/>
        <v>0</v>
      </c>
      <c r="AA2581" s="48">
        <f t="shared" si="597"/>
        <v>0</v>
      </c>
      <c r="AB2581" s="42">
        <f t="shared" si="598"/>
        <v>0</v>
      </c>
    </row>
    <row r="2582" spans="1:28" x14ac:dyDescent="0.25">
      <c r="A2582" s="41"/>
      <c r="B2582" s="44"/>
      <c r="C2582" s="16"/>
      <c r="D2582" s="16"/>
      <c r="E2582" s="16"/>
      <c r="F2582" s="16"/>
      <c r="G2582" s="20" t="str">
        <f>IFERROR(VLOOKUP(F2582,Sheet2!A:F,2,0),"")</f>
        <v/>
      </c>
      <c r="H2582" s="44" t="str">
        <f>IFERROR(VLOOKUP(F2582,Sheet2!A:G,7,0),"")</f>
        <v/>
      </c>
      <c r="I2582" s="56">
        <f t="shared" si="587"/>
        <v>0</v>
      </c>
      <c r="J2582" s="17"/>
      <c r="K2582" s="21">
        <v>0</v>
      </c>
      <c r="L2582" s="21">
        <v>0</v>
      </c>
      <c r="M2582" s="21">
        <v>0</v>
      </c>
      <c r="N2582" s="19">
        <f t="shared" si="588"/>
        <v>0</v>
      </c>
      <c r="O2582" s="20" t="str">
        <f>IFERROR(VLOOKUP(F2582,Sheet2!A:H,8,0),"")</f>
        <v/>
      </c>
      <c r="P2582" s="20" t="str">
        <f>IFERROR(VLOOKUP(F2582,Sheet2!$A:$F,4,0),"")</f>
        <v/>
      </c>
      <c r="Q2582" s="20" t="str">
        <f>IFERROR(VLOOKUP(F2582,Sheet2!$A:$F,5,0),"")</f>
        <v/>
      </c>
      <c r="R2582" s="20" t="str">
        <f>IFERROR(VLOOKUP(F2582,Sheet2!$A:$F,6,0),"")</f>
        <v/>
      </c>
      <c r="S2582" s="48" t="str">
        <f t="shared" si="589"/>
        <v xml:space="preserve"> </v>
      </c>
      <c r="T2582" s="48" t="str">
        <f t="shared" si="590"/>
        <v xml:space="preserve"> </v>
      </c>
      <c r="U2582" s="48" t="str">
        <f t="shared" si="591"/>
        <v xml:space="preserve"> </v>
      </c>
      <c r="V2582" s="48">
        <f t="shared" si="592"/>
        <v>0</v>
      </c>
      <c r="W2582" s="48">
        <f t="shared" si="593"/>
        <v>0</v>
      </c>
      <c r="X2582" s="48">
        <f t="shared" si="594"/>
        <v>0</v>
      </c>
      <c r="Y2582" s="48">
        <f t="shared" si="595"/>
        <v>0</v>
      </c>
      <c r="Z2582" s="48">
        <f t="shared" si="596"/>
        <v>0</v>
      </c>
      <c r="AA2582" s="48">
        <f t="shared" si="597"/>
        <v>0</v>
      </c>
      <c r="AB2582" s="42">
        <f t="shared" si="598"/>
        <v>0</v>
      </c>
    </row>
    <row r="2583" spans="1:28" x14ac:dyDescent="0.25">
      <c r="A2583" s="41"/>
      <c r="B2583" s="44"/>
      <c r="C2583" s="16"/>
      <c r="D2583" s="16"/>
      <c r="E2583" s="16"/>
      <c r="F2583" s="16"/>
      <c r="G2583" s="20" t="str">
        <f>IFERROR(VLOOKUP(F2583,Sheet2!A:F,2,0),"")</f>
        <v/>
      </c>
      <c r="H2583" s="44" t="str">
        <f>IFERROR(VLOOKUP(F2583,Sheet2!A:G,7,0),"")</f>
        <v/>
      </c>
      <c r="I2583" s="56">
        <f t="shared" si="587"/>
        <v>0</v>
      </c>
      <c r="J2583" s="17"/>
      <c r="K2583" s="21">
        <v>0</v>
      </c>
      <c r="L2583" s="21">
        <v>0</v>
      </c>
      <c r="M2583" s="21">
        <v>0</v>
      </c>
      <c r="N2583" s="19">
        <f t="shared" si="588"/>
        <v>0</v>
      </c>
      <c r="O2583" s="20" t="str">
        <f>IFERROR(VLOOKUP(F2583,Sheet2!A:H,8,0),"")</f>
        <v/>
      </c>
      <c r="P2583" s="20" t="str">
        <f>IFERROR(VLOOKUP(F2583,Sheet2!$A:$F,4,0),"")</f>
        <v/>
      </c>
      <c r="Q2583" s="20" t="str">
        <f>IFERROR(VLOOKUP(F2583,Sheet2!$A:$F,5,0),"")</f>
        <v/>
      </c>
      <c r="R2583" s="20" t="str">
        <f>IFERROR(VLOOKUP(F2583,Sheet2!$A:$F,6,0),"")</f>
        <v/>
      </c>
      <c r="S2583" s="48" t="str">
        <f t="shared" si="589"/>
        <v xml:space="preserve"> </v>
      </c>
      <c r="T2583" s="48" t="str">
        <f t="shared" si="590"/>
        <v xml:space="preserve"> </v>
      </c>
      <c r="U2583" s="48" t="str">
        <f t="shared" si="591"/>
        <v xml:space="preserve"> </v>
      </c>
      <c r="V2583" s="48">
        <f t="shared" si="592"/>
        <v>0</v>
      </c>
      <c r="W2583" s="48">
        <f t="shared" si="593"/>
        <v>0</v>
      </c>
      <c r="X2583" s="48">
        <f t="shared" si="594"/>
        <v>0</v>
      </c>
      <c r="Y2583" s="48">
        <f t="shared" si="595"/>
        <v>0</v>
      </c>
      <c r="Z2583" s="48">
        <f t="shared" si="596"/>
        <v>0</v>
      </c>
      <c r="AA2583" s="48">
        <f t="shared" si="597"/>
        <v>0</v>
      </c>
      <c r="AB2583" s="42">
        <f t="shared" si="598"/>
        <v>0</v>
      </c>
    </row>
    <row r="2584" spans="1:28" x14ac:dyDescent="0.25">
      <c r="A2584" s="41"/>
      <c r="B2584" s="44"/>
      <c r="C2584" s="16"/>
      <c r="D2584" s="16"/>
      <c r="E2584" s="16"/>
      <c r="F2584" s="16"/>
      <c r="G2584" s="20" t="str">
        <f>IFERROR(VLOOKUP(F2584,Sheet2!A:F,2,0),"")</f>
        <v/>
      </c>
      <c r="H2584" s="44" t="str">
        <f>IFERROR(VLOOKUP(F2584,Sheet2!A:G,7,0),"")</f>
        <v/>
      </c>
      <c r="I2584" s="56">
        <f t="shared" si="587"/>
        <v>0</v>
      </c>
      <c r="J2584" s="17"/>
      <c r="K2584" s="21">
        <v>0</v>
      </c>
      <c r="L2584" s="21">
        <v>0</v>
      </c>
      <c r="M2584" s="21">
        <v>0</v>
      </c>
      <c r="N2584" s="19">
        <f t="shared" si="588"/>
        <v>0</v>
      </c>
      <c r="O2584" s="20" t="str">
        <f>IFERROR(VLOOKUP(F2584,Sheet2!A:H,8,0),"")</f>
        <v/>
      </c>
      <c r="P2584" s="20" t="str">
        <f>IFERROR(VLOOKUP(F2584,Sheet2!$A:$F,4,0),"")</f>
        <v/>
      </c>
      <c r="Q2584" s="20" t="str">
        <f>IFERROR(VLOOKUP(F2584,Sheet2!$A:$F,5,0),"")</f>
        <v/>
      </c>
      <c r="R2584" s="20" t="str">
        <f>IFERROR(VLOOKUP(F2584,Sheet2!$A:$F,6,0),"")</f>
        <v/>
      </c>
      <c r="S2584" s="48" t="str">
        <f t="shared" si="589"/>
        <v xml:space="preserve"> </v>
      </c>
      <c r="T2584" s="48" t="str">
        <f t="shared" si="590"/>
        <v xml:space="preserve"> </v>
      </c>
      <c r="U2584" s="48" t="str">
        <f t="shared" si="591"/>
        <v xml:space="preserve"> </v>
      </c>
      <c r="V2584" s="48">
        <f t="shared" si="592"/>
        <v>0</v>
      </c>
      <c r="W2584" s="48">
        <f t="shared" si="593"/>
        <v>0</v>
      </c>
      <c r="X2584" s="48">
        <f t="shared" si="594"/>
        <v>0</v>
      </c>
      <c r="Y2584" s="48">
        <f t="shared" si="595"/>
        <v>0</v>
      </c>
      <c r="Z2584" s="48">
        <f t="shared" si="596"/>
        <v>0</v>
      </c>
      <c r="AA2584" s="48">
        <f t="shared" si="597"/>
        <v>0</v>
      </c>
      <c r="AB2584" s="42">
        <f t="shared" si="598"/>
        <v>0</v>
      </c>
    </row>
    <row r="2585" spans="1:28" x14ac:dyDescent="0.25">
      <c r="A2585" s="41"/>
      <c r="B2585" s="44"/>
      <c r="C2585" s="16"/>
      <c r="D2585" s="16"/>
      <c r="E2585" s="16"/>
      <c r="F2585" s="16"/>
      <c r="G2585" s="20" t="str">
        <f>IFERROR(VLOOKUP(F2585,Sheet2!A:F,2,0),"")</f>
        <v/>
      </c>
      <c r="H2585" s="44" t="str">
        <f>IFERROR(VLOOKUP(F2585,Sheet2!A:G,7,0),"")</f>
        <v/>
      </c>
      <c r="I2585" s="56">
        <f t="shared" si="587"/>
        <v>0</v>
      </c>
      <c r="J2585" s="17"/>
      <c r="K2585" s="21">
        <v>0</v>
      </c>
      <c r="L2585" s="21">
        <v>0</v>
      </c>
      <c r="M2585" s="21">
        <v>0</v>
      </c>
      <c r="N2585" s="19">
        <f t="shared" si="588"/>
        <v>0</v>
      </c>
      <c r="O2585" s="20" t="str">
        <f>IFERROR(VLOOKUP(F2585,Sheet2!A:H,8,0),"")</f>
        <v/>
      </c>
      <c r="P2585" s="20" t="str">
        <f>IFERROR(VLOOKUP(F2585,Sheet2!$A:$F,4,0),"")</f>
        <v/>
      </c>
      <c r="Q2585" s="20" t="str">
        <f>IFERROR(VLOOKUP(F2585,Sheet2!$A:$F,5,0),"")</f>
        <v/>
      </c>
      <c r="R2585" s="20" t="str">
        <f>IFERROR(VLOOKUP(F2585,Sheet2!$A:$F,6,0),"")</f>
        <v/>
      </c>
      <c r="S2585" s="48" t="str">
        <f t="shared" si="589"/>
        <v xml:space="preserve"> </v>
      </c>
      <c r="T2585" s="48" t="str">
        <f t="shared" si="590"/>
        <v xml:space="preserve"> </v>
      </c>
      <c r="U2585" s="48" t="str">
        <f t="shared" si="591"/>
        <v xml:space="preserve"> </v>
      </c>
      <c r="V2585" s="48">
        <f t="shared" si="592"/>
        <v>0</v>
      </c>
      <c r="W2585" s="48">
        <f t="shared" si="593"/>
        <v>0</v>
      </c>
      <c r="X2585" s="48">
        <f t="shared" si="594"/>
        <v>0</v>
      </c>
      <c r="Y2585" s="48">
        <f t="shared" si="595"/>
        <v>0</v>
      </c>
      <c r="Z2585" s="48">
        <f t="shared" si="596"/>
        <v>0</v>
      </c>
      <c r="AA2585" s="48">
        <f t="shared" si="597"/>
        <v>0</v>
      </c>
      <c r="AB2585" s="42">
        <f t="shared" si="598"/>
        <v>0</v>
      </c>
    </row>
    <row r="2586" spans="1:28" x14ac:dyDescent="0.25">
      <c r="A2586" s="41"/>
      <c r="B2586" s="44"/>
      <c r="C2586" s="16"/>
      <c r="D2586" s="16"/>
      <c r="E2586" s="16"/>
      <c r="F2586" s="16"/>
      <c r="G2586" s="20" t="str">
        <f>IFERROR(VLOOKUP(F2586,Sheet2!A:F,2,0),"")</f>
        <v/>
      </c>
      <c r="H2586" s="44" t="str">
        <f>IFERROR(VLOOKUP(F2586,Sheet2!A:G,7,0),"")</f>
        <v/>
      </c>
      <c r="I2586" s="56">
        <f t="shared" si="587"/>
        <v>0</v>
      </c>
      <c r="J2586" s="17"/>
      <c r="K2586" s="21">
        <v>0</v>
      </c>
      <c r="L2586" s="21">
        <v>0</v>
      </c>
      <c r="M2586" s="21">
        <v>0</v>
      </c>
      <c r="N2586" s="19">
        <f t="shared" si="588"/>
        <v>0</v>
      </c>
      <c r="O2586" s="20" t="str">
        <f>IFERROR(VLOOKUP(F2586,Sheet2!A:H,8,0),"")</f>
        <v/>
      </c>
      <c r="P2586" s="20" t="str">
        <f>IFERROR(VLOOKUP(F2586,Sheet2!$A:$F,4,0),"")</f>
        <v/>
      </c>
      <c r="Q2586" s="20" t="str">
        <f>IFERROR(VLOOKUP(F2586,Sheet2!$A:$F,5,0),"")</f>
        <v/>
      </c>
      <c r="R2586" s="20" t="str">
        <f>IFERROR(VLOOKUP(F2586,Sheet2!$A:$F,6,0),"")</f>
        <v/>
      </c>
      <c r="S2586" s="48" t="str">
        <f t="shared" si="589"/>
        <v xml:space="preserve"> </v>
      </c>
      <c r="T2586" s="48" t="str">
        <f t="shared" si="590"/>
        <v xml:space="preserve"> </v>
      </c>
      <c r="U2586" s="48" t="str">
        <f t="shared" si="591"/>
        <v xml:space="preserve"> </v>
      </c>
      <c r="V2586" s="48">
        <f t="shared" si="592"/>
        <v>0</v>
      </c>
      <c r="W2586" s="48">
        <f t="shared" si="593"/>
        <v>0</v>
      </c>
      <c r="X2586" s="48">
        <f t="shared" si="594"/>
        <v>0</v>
      </c>
      <c r="Y2586" s="48">
        <f t="shared" si="595"/>
        <v>0</v>
      </c>
      <c r="Z2586" s="48">
        <f t="shared" si="596"/>
        <v>0</v>
      </c>
      <c r="AA2586" s="48">
        <f t="shared" si="597"/>
        <v>0</v>
      </c>
      <c r="AB2586" s="42">
        <f t="shared" si="598"/>
        <v>0</v>
      </c>
    </row>
    <row r="2587" spans="1:28" x14ac:dyDescent="0.25">
      <c r="A2587" s="41"/>
      <c r="B2587" s="44"/>
      <c r="C2587" s="16"/>
      <c r="D2587" s="16"/>
      <c r="E2587" s="16"/>
      <c r="F2587" s="16"/>
      <c r="G2587" s="20" t="str">
        <f>IFERROR(VLOOKUP(F2587,Sheet2!A:F,2,0),"")</f>
        <v/>
      </c>
      <c r="H2587" s="44" t="str">
        <f>IFERROR(VLOOKUP(F2587,Sheet2!A:G,7,0),"")</f>
        <v/>
      </c>
      <c r="I2587" s="56">
        <f t="shared" si="587"/>
        <v>0</v>
      </c>
      <c r="J2587" s="17"/>
      <c r="K2587" s="21">
        <v>0</v>
      </c>
      <c r="L2587" s="21">
        <v>0</v>
      </c>
      <c r="M2587" s="21">
        <v>0</v>
      </c>
      <c r="N2587" s="19">
        <f t="shared" si="588"/>
        <v>0</v>
      </c>
      <c r="O2587" s="20" t="str">
        <f>IFERROR(VLOOKUP(F2587,Sheet2!A:H,8,0),"")</f>
        <v/>
      </c>
      <c r="P2587" s="20" t="str">
        <f>IFERROR(VLOOKUP(F2587,Sheet2!$A:$F,4,0),"")</f>
        <v/>
      </c>
      <c r="Q2587" s="20" t="str">
        <f>IFERROR(VLOOKUP(F2587,Sheet2!$A:$F,5,0),"")</f>
        <v/>
      </c>
      <c r="R2587" s="20" t="str">
        <f>IFERROR(VLOOKUP(F2587,Sheet2!$A:$F,6,0),"")</f>
        <v/>
      </c>
      <c r="S2587" s="48" t="str">
        <f t="shared" si="589"/>
        <v xml:space="preserve"> </v>
      </c>
      <c r="T2587" s="48" t="str">
        <f t="shared" si="590"/>
        <v xml:space="preserve"> </v>
      </c>
      <c r="U2587" s="48" t="str">
        <f t="shared" si="591"/>
        <v xml:space="preserve"> </v>
      </c>
      <c r="V2587" s="48">
        <f t="shared" si="592"/>
        <v>0</v>
      </c>
      <c r="W2587" s="48">
        <f t="shared" si="593"/>
        <v>0</v>
      </c>
      <c r="X2587" s="48">
        <f t="shared" si="594"/>
        <v>0</v>
      </c>
      <c r="Y2587" s="48">
        <f t="shared" si="595"/>
        <v>0</v>
      </c>
      <c r="Z2587" s="48">
        <f t="shared" si="596"/>
        <v>0</v>
      </c>
      <c r="AA2587" s="48">
        <f t="shared" si="597"/>
        <v>0</v>
      </c>
      <c r="AB2587" s="42">
        <f t="shared" si="598"/>
        <v>0</v>
      </c>
    </row>
    <row r="2588" spans="1:28" x14ac:dyDescent="0.25">
      <c r="A2588" s="41"/>
      <c r="B2588" s="44"/>
      <c r="C2588" s="16"/>
      <c r="D2588" s="16"/>
      <c r="E2588" s="16"/>
      <c r="F2588" s="16"/>
      <c r="G2588" s="20" t="str">
        <f>IFERROR(VLOOKUP(F2588,Sheet2!A:F,2,0),"")</f>
        <v/>
      </c>
      <c r="H2588" s="44" t="str">
        <f>IFERROR(VLOOKUP(F2588,Sheet2!A:G,7,0),"")</f>
        <v/>
      </c>
      <c r="I2588" s="56">
        <f t="shared" si="587"/>
        <v>0</v>
      </c>
      <c r="J2588" s="17"/>
      <c r="K2588" s="21">
        <v>0</v>
      </c>
      <c r="L2588" s="21">
        <v>0</v>
      </c>
      <c r="M2588" s="21">
        <v>0</v>
      </c>
      <c r="N2588" s="19">
        <f t="shared" si="588"/>
        <v>0</v>
      </c>
      <c r="O2588" s="20" t="str">
        <f>IFERROR(VLOOKUP(F2588,Sheet2!A:H,8,0),"")</f>
        <v/>
      </c>
      <c r="P2588" s="20" t="str">
        <f>IFERROR(VLOOKUP(F2588,Sheet2!$A:$F,4,0),"")</f>
        <v/>
      </c>
      <c r="Q2588" s="20" t="str">
        <f>IFERROR(VLOOKUP(F2588,Sheet2!$A:$F,5,0),"")</f>
        <v/>
      </c>
      <c r="R2588" s="20" t="str">
        <f>IFERROR(VLOOKUP(F2588,Sheet2!$A:$F,6,0),"")</f>
        <v/>
      </c>
      <c r="S2588" s="48" t="str">
        <f t="shared" si="589"/>
        <v xml:space="preserve"> </v>
      </c>
      <c r="T2588" s="48" t="str">
        <f t="shared" si="590"/>
        <v xml:space="preserve"> </v>
      </c>
      <c r="U2588" s="48" t="str">
        <f t="shared" si="591"/>
        <v xml:space="preserve"> </v>
      </c>
      <c r="V2588" s="48">
        <f t="shared" si="592"/>
        <v>0</v>
      </c>
      <c r="W2588" s="48">
        <f t="shared" si="593"/>
        <v>0</v>
      </c>
      <c r="X2588" s="48">
        <f t="shared" si="594"/>
        <v>0</v>
      </c>
      <c r="Y2588" s="48">
        <f t="shared" si="595"/>
        <v>0</v>
      </c>
      <c r="Z2588" s="48">
        <f t="shared" si="596"/>
        <v>0</v>
      </c>
      <c r="AA2588" s="48">
        <f t="shared" si="597"/>
        <v>0</v>
      </c>
      <c r="AB2588" s="42">
        <f t="shared" si="598"/>
        <v>0</v>
      </c>
    </row>
    <row r="2589" spans="1:28" x14ac:dyDescent="0.25">
      <c r="A2589" s="41"/>
      <c r="B2589" s="44"/>
      <c r="C2589" s="16"/>
      <c r="D2589" s="16"/>
      <c r="E2589" s="16"/>
      <c r="F2589" s="16"/>
      <c r="G2589" s="20" t="str">
        <f>IFERROR(VLOOKUP(F2589,Sheet2!A:F,2,0),"")</f>
        <v/>
      </c>
      <c r="H2589" s="44" t="str">
        <f>IFERROR(VLOOKUP(F2589,Sheet2!A:G,7,0),"")</f>
        <v/>
      </c>
      <c r="I2589" s="56">
        <f t="shared" si="587"/>
        <v>0</v>
      </c>
      <c r="J2589" s="17"/>
      <c r="K2589" s="21">
        <v>0</v>
      </c>
      <c r="L2589" s="21">
        <v>0</v>
      </c>
      <c r="M2589" s="21">
        <v>0</v>
      </c>
      <c r="N2589" s="19">
        <f t="shared" si="588"/>
        <v>0</v>
      </c>
      <c r="O2589" s="20" t="str">
        <f>IFERROR(VLOOKUP(F2589,Sheet2!A:H,8,0),"")</f>
        <v/>
      </c>
      <c r="P2589" s="20" t="str">
        <f>IFERROR(VLOOKUP(F2589,Sheet2!$A:$F,4,0),"")</f>
        <v/>
      </c>
      <c r="Q2589" s="20" t="str">
        <f>IFERROR(VLOOKUP(F2589,Sheet2!$A:$F,5,0),"")</f>
        <v/>
      </c>
      <c r="R2589" s="20" t="str">
        <f>IFERROR(VLOOKUP(F2589,Sheet2!$A:$F,6,0),"")</f>
        <v/>
      </c>
      <c r="S2589" s="48" t="str">
        <f t="shared" si="589"/>
        <v xml:space="preserve"> </v>
      </c>
      <c r="T2589" s="48" t="str">
        <f t="shared" si="590"/>
        <v xml:space="preserve"> </v>
      </c>
      <c r="U2589" s="48" t="str">
        <f t="shared" si="591"/>
        <v xml:space="preserve"> </v>
      </c>
      <c r="V2589" s="48">
        <f t="shared" si="592"/>
        <v>0</v>
      </c>
      <c r="W2589" s="48">
        <f t="shared" si="593"/>
        <v>0</v>
      </c>
      <c r="X2589" s="48">
        <f t="shared" si="594"/>
        <v>0</v>
      </c>
      <c r="Y2589" s="48">
        <f t="shared" si="595"/>
        <v>0</v>
      </c>
      <c r="Z2589" s="48">
        <f t="shared" si="596"/>
        <v>0</v>
      </c>
      <c r="AA2589" s="48">
        <f t="shared" si="597"/>
        <v>0</v>
      </c>
      <c r="AB2589" s="42">
        <f t="shared" si="598"/>
        <v>0</v>
      </c>
    </row>
    <row r="2590" spans="1:28" x14ac:dyDescent="0.25">
      <c r="A2590" s="41"/>
      <c r="B2590" s="44"/>
      <c r="C2590" s="16"/>
      <c r="D2590" s="16"/>
      <c r="E2590" s="16"/>
      <c r="F2590" s="16"/>
      <c r="G2590" s="20" t="str">
        <f>IFERROR(VLOOKUP(F2590,Sheet2!A:F,2,0),"")</f>
        <v/>
      </c>
      <c r="H2590" s="44" t="str">
        <f>IFERROR(VLOOKUP(F2590,Sheet2!A:G,7,0),"")</f>
        <v/>
      </c>
      <c r="I2590" s="56">
        <f t="shared" si="587"/>
        <v>0</v>
      </c>
      <c r="J2590" s="17"/>
      <c r="K2590" s="21">
        <v>0</v>
      </c>
      <c r="L2590" s="21">
        <v>0</v>
      </c>
      <c r="M2590" s="21">
        <v>0</v>
      </c>
      <c r="N2590" s="19">
        <f t="shared" si="588"/>
        <v>0</v>
      </c>
      <c r="O2590" s="20" t="str">
        <f>IFERROR(VLOOKUP(F2590,Sheet2!A:H,8,0),"")</f>
        <v/>
      </c>
      <c r="P2590" s="20" t="str">
        <f>IFERROR(VLOOKUP(F2590,Sheet2!$A:$F,4,0),"")</f>
        <v/>
      </c>
      <c r="Q2590" s="20" t="str">
        <f>IFERROR(VLOOKUP(F2590,Sheet2!$A:$F,5,0),"")</f>
        <v/>
      </c>
      <c r="R2590" s="20" t="str">
        <f>IFERROR(VLOOKUP(F2590,Sheet2!$A:$F,6,0),"")</f>
        <v/>
      </c>
      <c r="S2590" s="48" t="str">
        <f t="shared" si="589"/>
        <v xml:space="preserve"> </v>
      </c>
      <c r="T2590" s="48" t="str">
        <f t="shared" si="590"/>
        <v xml:space="preserve"> </v>
      </c>
      <c r="U2590" s="48" t="str">
        <f t="shared" si="591"/>
        <v xml:space="preserve"> </v>
      </c>
      <c r="V2590" s="48">
        <f t="shared" si="592"/>
        <v>0</v>
      </c>
      <c r="W2590" s="48">
        <f t="shared" si="593"/>
        <v>0</v>
      </c>
      <c r="X2590" s="48">
        <f t="shared" si="594"/>
        <v>0</v>
      </c>
      <c r="Y2590" s="48">
        <f t="shared" si="595"/>
        <v>0</v>
      </c>
      <c r="Z2590" s="48">
        <f t="shared" si="596"/>
        <v>0</v>
      </c>
      <c r="AA2590" s="48">
        <f t="shared" si="597"/>
        <v>0</v>
      </c>
      <c r="AB2590" s="42">
        <f t="shared" si="598"/>
        <v>0</v>
      </c>
    </row>
    <row r="2591" spans="1:28" x14ac:dyDescent="0.25">
      <c r="A2591" s="41"/>
      <c r="B2591" s="44"/>
      <c r="C2591" s="16"/>
      <c r="D2591" s="16"/>
      <c r="E2591" s="16"/>
      <c r="F2591" s="16"/>
      <c r="G2591" s="20" t="str">
        <f>IFERROR(VLOOKUP(F2591,Sheet2!A:F,2,0),"")</f>
        <v/>
      </c>
      <c r="H2591" s="44" t="str">
        <f>IFERROR(VLOOKUP(F2591,Sheet2!A:G,7,0),"")</f>
        <v/>
      </c>
      <c r="I2591" s="56">
        <f t="shared" si="587"/>
        <v>0</v>
      </c>
      <c r="J2591" s="17"/>
      <c r="K2591" s="21">
        <v>0</v>
      </c>
      <c r="L2591" s="21">
        <v>0</v>
      </c>
      <c r="M2591" s="21">
        <v>0</v>
      </c>
      <c r="N2591" s="19">
        <f t="shared" si="588"/>
        <v>0</v>
      </c>
      <c r="O2591" s="20" t="str">
        <f>IFERROR(VLOOKUP(F2591,Sheet2!A:H,8,0),"")</f>
        <v/>
      </c>
      <c r="P2591" s="20" t="str">
        <f>IFERROR(VLOOKUP(F2591,Sheet2!$A:$F,4,0),"")</f>
        <v/>
      </c>
      <c r="Q2591" s="20" t="str">
        <f>IFERROR(VLOOKUP(F2591,Sheet2!$A:$F,5,0),"")</f>
        <v/>
      </c>
      <c r="R2591" s="20" t="str">
        <f>IFERROR(VLOOKUP(F2591,Sheet2!$A:$F,6,0),"")</f>
        <v/>
      </c>
      <c r="S2591" s="48" t="str">
        <f t="shared" si="589"/>
        <v xml:space="preserve"> </v>
      </c>
      <c r="T2591" s="48" t="str">
        <f t="shared" si="590"/>
        <v xml:space="preserve"> </v>
      </c>
      <c r="U2591" s="48" t="str">
        <f t="shared" si="591"/>
        <v xml:space="preserve"> </v>
      </c>
      <c r="V2591" s="48">
        <f t="shared" si="592"/>
        <v>0</v>
      </c>
      <c r="W2591" s="48">
        <f t="shared" si="593"/>
        <v>0</v>
      </c>
      <c r="X2591" s="48">
        <f t="shared" si="594"/>
        <v>0</v>
      </c>
      <c r="Y2591" s="48">
        <f t="shared" si="595"/>
        <v>0</v>
      </c>
      <c r="Z2591" s="48">
        <f t="shared" si="596"/>
        <v>0</v>
      </c>
      <c r="AA2591" s="48">
        <f t="shared" si="597"/>
        <v>0</v>
      </c>
      <c r="AB2591" s="42">
        <f t="shared" si="598"/>
        <v>0</v>
      </c>
    </row>
    <row r="2592" spans="1:28" x14ac:dyDescent="0.25">
      <c r="A2592" s="41"/>
      <c r="B2592" s="44"/>
      <c r="C2592" s="16"/>
      <c r="D2592" s="16"/>
      <c r="E2592" s="16"/>
      <c r="F2592" s="16"/>
      <c r="G2592" s="20" t="str">
        <f>IFERROR(VLOOKUP(F2592,Sheet2!A:F,2,0),"")</f>
        <v/>
      </c>
      <c r="H2592" s="44" t="str">
        <f>IFERROR(VLOOKUP(F2592,Sheet2!A:G,7,0),"")</f>
        <v/>
      </c>
      <c r="I2592" s="56">
        <f t="shared" si="587"/>
        <v>0</v>
      </c>
      <c r="J2592" s="17"/>
      <c r="K2592" s="21">
        <v>0</v>
      </c>
      <c r="L2592" s="21">
        <v>0</v>
      </c>
      <c r="M2592" s="21">
        <v>0</v>
      </c>
      <c r="N2592" s="19">
        <f t="shared" si="588"/>
        <v>0</v>
      </c>
      <c r="O2592" s="20" t="str">
        <f>IFERROR(VLOOKUP(F2592,Sheet2!A:H,8,0),"")</f>
        <v/>
      </c>
      <c r="P2592" s="20" t="str">
        <f>IFERROR(VLOOKUP(F2592,Sheet2!$A:$F,4,0),"")</f>
        <v/>
      </c>
      <c r="Q2592" s="20" t="str">
        <f>IFERROR(VLOOKUP(F2592,Sheet2!$A:$F,5,0),"")</f>
        <v/>
      </c>
      <c r="R2592" s="20" t="str">
        <f>IFERROR(VLOOKUP(F2592,Sheet2!$A:$F,6,0),"")</f>
        <v/>
      </c>
      <c r="S2592" s="48" t="str">
        <f t="shared" si="589"/>
        <v xml:space="preserve"> </v>
      </c>
      <c r="T2592" s="48" t="str">
        <f t="shared" si="590"/>
        <v xml:space="preserve"> </v>
      </c>
      <c r="U2592" s="48" t="str">
        <f t="shared" si="591"/>
        <v xml:space="preserve"> </v>
      </c>
      <c r="V2592" s="48">
        <f t="shared" si="592"/>
        <v>0</v>
      </c>
      <c r="W2592" s="48">
        <f t="shared" si="593"/>
        <v>0</v>
      </c>
      <c r="X2592" s="48">
        <f t="shared" si="594"/>
        <v>0</v>
      </c>
      <c r="Y2592" s="48">
        <f t="shared" si="595"/>
        <v>0</v>
      </c>
      <c r="Z2592" s="48">
        <f t="shared" si="596"/>
        <v>0</v>
      </c>
      <c r="AA2592" s="48">
        <f t="shared" si="597"/>
        <v>0</v>
      </c>
      <c r="AB2592" s="42">
        <f t="shared" si="598"/>
        <v>0</v>
      </c>
    </row>
    <row r="2593" spans="1:28" x14ac:dyDescent="0.25">
      <c r="A2593" s="41"/>
      <c r="B2593" s="44"/>
      <c r="C2593" s="16"/>
      <c r="D2593" s="16"/>
      <c r="E2593" s="16"/>
      <c r="F2593" s="16"/>
      <c r="G2593" s="20" t="str">
        <f>IFERROR(VLOOKUP(F2593,Sheet2!A:F,2,0),"")</f>
        <v/>
      </c>
      <c r="H2593" s="44" t="str">
        <f>IFERROR(VLOOKUP(F2593,Sheet2!A:G,7,0),"")</f>
        <v/>
      </c>
      <c r="I2593" s="56">
        <f t="shared" si="587"/>
        <v>0</v>
      </c>
      <c r="J2593" s="17"/>
      <c r="K2593" s="21">
        <v>0</v>
      </c>
      <c r="L2593" s="21">
        <v>0</v>
      </c>
      <c r="M2593" s="21">
        <v>0</v>
      </c>
      <c r="N2593" s="19">
        <f t="shared" si="588"/>
        <v>0</v>
      </c>
      <c r="O2593" s="20" t="str">
        <f>IFERROR(VLOOKUP(F2593,Sheet2!A:H,8,0),"")</f>
        <v/>
      </c>
      <c r="P2593" s="20" t="str">
        <f>IFERROR(VLOOKUP(F2593,Sheet2!$A:$F,4,0),"")</f>
        <v/>
      </c>
      <c r="Q2593" s="20" t="str">
        <f>IFERROR(VLOOKUP(F2593,Sheet2!$A:$F,5,0),"")</f>
        <v/>
      </c>
      <c r="R2593" s="20" t="str">
        <f>IFERROR(VLOOKUP(F2593,Sheet2!$A:$F,6,0),"")</f>
        <v/>
      </c>
      <c r="S2593" s="48" t="str">
        <f t="shared" si="589"/>
        <v xml:space="preserve"> </v>
      </c>
      <c r="T2593" s="48" t="str">
        <f t="shared" si="590"/>
        <v xml:space="preserve"> </v>
      </c>
      <c r="U2593" s="48" t="str">
        <f t="shared" si="591"/>
        <v xml:space="preserve"> </v>
      </c>
      <c r="V2593" s="48">
        <f t="shared" si="592"/>
        <v>0</v>
      </c>
      <c r="W2593" s="48">
        <f t="shared" si="593"/>
        <v>0</v>
      </c>
      <c r="X2593" s="48">
        <f t="shared" si="594"/>
        <v>0</v>
      </c>
      <c r="Y2593" s="48">
        <f t="shared" si="595"/>
        <v>0</v>
      </c>
      <c r="Z2593" s="48">
        <f t="shared" si="596"/>
        <v>0</v>
      </c>
      <c r="AA2593" s="48">
        <f t="shared" si="597"/>
        <v>0</v>
      </c>
      <c r="AB2593" s="42">
        <f t="shared" si="598"/>
        <v>0</v>
      </c>
    </row>
    <row r="2594" spans="1:28" x14ac:dyDescent="0.25">
      <c r="A2594" s="41"/>
      <c r="B2594" s="44"/>
      <c r="C2594" s="16"/>
      <c r="D2594" s="16"/>
      <c r="E2594" s="16"/>
      <c r="F2594" s="16"/>
      <c r="G2594" s="20" t="str">
        <f>IFERROR(VLOOKUP(F2594,Sheet2!A:F,2,0),"")</f>
        <v/>
      </c>
      <c r="H2594" s="44" t="str">
        <f>IFERROR(VLOOKUP(F2594,Sheet2!A:G,7,0),"")</f>
        <v/>
      </c>
      <c r="I2594" s="56">
        <f t="shared" si="587"/>
        <v>0</v>
      </c>
      <c r="J2594" s="17"/>
      <c r="K2594" s="21">
        <v>0</v>
      </c>
      <c r="L2594" s="21">
        <v>0</v>
      </c>
      <c r="M2594" s="21">
        <v>0</v>
      </c>
      <c r="N2594" s="19">
        <f t="shared" si="588"/>
        <v>0</v>
      </c>
      <c r="O2594" s="20" t="str">
        <f>IFERROR(VLOOKUP(F2594,Sheet2!A:H,8,0),"")</f>
        <v/>
      </c>
      <c r="P2594" s="20" t="str">
        <f>IFERROR(VLOOKUP(F2594,Sheet2!$A:$F,4,0),"")</f>
        <v/>
      </c>
      <c r="Q2594" s="20" t="str">
        <f>IFERROR(VLOOKUP(F2594,Sheet2!$A:$F,5,0),"")</f>
        <v/>
      </c>
      <c r="R2594" s="20" t="str">
        <f>IFERROR(VLOOKUP(F2594,Sheet2!$A:$F,6,0),"")</f>
        <v/>
      </c>
      <c r="S2594" s="48" t="str">
        <f t="shared" si="589"/>
        <v xml:space="preserve"> </v>
      </c>
      <c r="T2594" s="48" t="str">
        <f t="shared" si="590"/>
        <v xml:space="preserve"> </v>
      </c>
      <c r="U2594" s="48" t="str">
        <f t="shared" si="591"/>
        <v xml:space="preserve"> </v>
      </c>
      <c r="V2594" s="48">
        <f t="shared" si="592"/>
        <v>0</v>
      </c>
      <c r="W2594" s="48">
        <f t="shared" si="593"/>
        <v>0</v>
      </c>
      <c r="X2594" s="48">
        <f t="shared" si="594"/>
        <v>0</v>
      </c>
      <c r="Y2594" s="48">
        <f t="shared" si="595"/>
        <v>0</v>
      </c>
      <c r="Z2594" s="48">
        <f t="shared" si="596"/>
        <v>0</v>
      </c>
      <c r="AA2594" s="48">
        <f t="shared" si="597"/>
        <v>0</v>
      </c>
      <c r="AB2594" s="42">
        <f t="shared" si="598"/>
        <v>0</v>
      </c>
    </row>
    <row r="2595" spans="1:28" x14ac:dyDescent="0.25">
      <c r="A2595" s="41"/>
      <c r="B2595" s="44"/>
      <c r="C2595" s="16"/>
      <c r="D2595" s="16"/>
      <c r="E2595" s="16"/>
      <c r="F2595" s="16"/>
      <c r="G2595" s="20" t="str">
        <f>IFERROR(VLOOKUP(F2595,Sheet2!A:F,2,0),"")</f>
        <v/>
      </c>
      <c r="H2595" s="44" t="str">
        <f>IFERROR(VLOOKUP(F2595,Sheet2!A:G,7,0),"")</f>
        <v/>
      </c>
      <c r="I2595" s="56">
        <f t="shared" si="587"/>
        <v>0</v>
      </c>
      <c r="J2595" s="17"/>
      <c r="K2595" s="21">
        <v>0</v>
      </c>
      <c r="L2595" s="21">
        <v>0</v>
      </c>
      <c r="M2595" s="21">
        <v>0</v>
      </c>
      <c r="N2595" s="19">
        <f t="shared" si="588"/>
        <v>0</v>
      </c>
      <c r="O2595" s="20" t="str">
        <f>IFERROR(VLOOKUP(F2595,Sheet2!A:H,8,0),"")</f>
        <v/>
      </c>
      <c r="P2595" s="20" t="str">
        <f>IFERROR(VLOOKUP(F2595,Sheet2!$A:$F,4,0),"")</f>
        <v/>
      </c>
      <c r="Q2595" s="20" t="str">
        <f>IFERROR(VLOOKUP(F2595,Sheet2!$A:$F,5,0),"")</f>
        <v/>
      </c>
      <c r="R2595" s="20" t="str">
        <f>IFERROR(VLOOKUP(F2595,Sheet2!$A:$F,6,0),"")</f>
        <v/>
      </c>
      <c r="S2595" s="48" t="str">
        <f t="shared" si="589"/>
        <v xml:space="preserve"> </v>
      </c>
      <c r="T2595" s="48" t="str">
        <f t="shared" si="590"/>
        <v xml:space="preserve"> </v>
      </c>
      <c r="U2595" s="48" t="str">
        <f t="shared" si="591"/>
        <v xml:space="preserve"> </v>
      </c>
      <c r="V2595" s="48">
        <f t="shared" si="592"/>
        <v>0</v>
      </c>
      <c r="W2595" s="48">
        <f t="shared" si="593"/>
        <v>0</v>
      </c>
      <c r="X2595" s="48">
        <f t="shared" si="594"/>
        <v>0</v>
      </c>
      <c r="Y2595" s="48">
        <f t="shared" si="595"/>
        <v>0</v>
      </c>
      <c r="Z2595" s="48">
        <f t="shared" si="596"/>
        <v>0</v>
      </c>
      <c r="AA2595" s="48">
        <f t="shared" si="597"/>
        <v>0</v>
      </c>
      <c r="AB2595" s="42">
        <f t="shared" si="598"/>
        <v>0</v>
      </c>
    </row>
    <row r="2596" spans="1:28" x14ac:dyDescent="0.25">
      <c r="A2596" s="41"/>
      <c r="B2596" s="44"/>
      <c r="C2596" s="16"/>
      <c r="D2596" s="16"/>
      <c r="E2596" s="16"/>
      <c r="F2596" s="16"/>
      <c r="G2596" s="20" t="str">
        <f>IFERROR(VLOOKUP(F2596,Sheet2!A:F,2,0),"")</f>
        <v/>
      </c>
      <c r="H2596" s="44" t="str">
        <f>IFERROR(VLOOKUP(F2596,Sheet2!A:G,7,0),"")</f>
        <v/>
      </c>
      <c r="I2596" s="56">
        <f t="shared" si="587"/>
        <v>0</v>
      </c>
      <c r="J2596" s="17"/>
      <c r="K2596" s="21">
        <v>0</v>
      </c>
      <c r="L2596" s="21">
        <v>0</v>
      </c>
      <c r="M2596" s="21">
        <v>0</v>
      </c>
      <c r="N2596" s="19">
        <f t="shared" si="588"/>
        <v>0</v>
      </c>
      <c r="O2596" s="20" t="str">
        <f>IFERROR(VLOOKUP(F2596,Sheet2!A:H,8,0),"")</f>
        <v/>
      </c>
      <c r="P2596" s="20" t="str">
        <f>IFERROR(VLOOKUP(F2596,Sheet2!$A:$F,4,0),"")</f>
        <v/>
      </c>
      <c r="Q2596" s="20" t="str">
        <f>IFERROR(VLOOKUP(F2596,Sheet2!$A:$F,5,0),"")</f>
        <v/>
      </c>
      <c r="R2596" s="20" t="str">
        <f>IFERROR(VLOOKUP(F2596,Sheet2!$A:$F,6,0),"")</f>
        <v/>
      </c>
      <c r="S2596" s="48" t="str">
        <f t="shared" si="589"/>
        <v xml:space="preserve"> </v>
      </c>
      <c r="T2596" s="48" t="str">
        <f t="shared" si="590"/>
        <v xml:space="preserve"> </v>
      </c>
      <c r="U2596" s="48" t="str">
        <f t="shared" si="591"/>
        <v xml:space="preserve"> </v>
      </c>
      <c r="V2596" s="48">
        <f t="shared" si="592"/>
        <v>0</v>
      </c>
      <c r="W2596" s="48">
        <f t="shared" si="593"/>
        <v>0</v>
      </c>
      <c r="X2596" s="48">
        <f t="shared" si="594"/>
        <v>0</v>
      </c>
      <c r="Y2596" s="48">
        <f t="shared" si="595"/>
        <v>0</v>
      </c>
      <c r="Z2596" s="48">
        <f t="shared" si="596"/>
        <v>0</v>
      </c>
      <c r="AA2596" s="48">
        <f t="shared" si="597"/>
        <v>0</v>
      </c>
      <c r="AB2596" s="42">
        <f t="shared" si="598"/>
        <v>0</v>
      </c>
    </row>
    <row r="2597" spans="1:28" x14ac:dyDescent="0.25">
      <c r="A2597" s="41"/>
      <c r="B2597" s="44"/>
      <c r="C2597" s="16"/>
      <c r="D2597" s="16"/>
      <c r="E2597" s="16"/>
      <c r="F2597" s="16"/>
      <c r="G2597" s="20" t="str">
        <f>IFERROR(VLOOKUP(F2597,Sheet2!A:F,2,0),"")</f>
        <v/>
      </c>
      <c r="H2597" s="44" t="str">
        <f>IFERROR(VLOOKUP(F2597,Sheet2!A:G,7,0),"")</f>
        <v/>
      </c>
      <c r="I2597" s="56">
        <f t="shared" si="587"/>
        <v>0</v>
      </c>
      <c r="J2597" s="17"/>
      <c r="K2597" s="21">
        <v>0</v>
      </c>
      <c r="L2597" s="21">
        <v>0</v>
      </c>
      <c r="M2597" s="21">
        <v>0</v>
      </c>
      <c r="N2597" s="19">
        <f t="shared" si="588"/>
        <v>0</v>
      </c>
      <c r="O2597" s="20" t="str">
        <f>IFERROR(VLOOKUP(F2597,Sheet2!A:H,8,0),"")</f>
        <v/>
      </c>
      <c r="P2597" s="20" t="str">
        <f>IFERROR(VLOOKUP(F2597,Sheet2!$A:$F,4,0),"")</f>
        <v/>
      </c>
      <c r="Q2597" s="20" t="str">
        <f>IFERROR(VLOOKUP(F2597,Sheet2!$A:$F,5,0),"")</f>
        <v/>
      </c>
      <c r="R2597" s="20" t="str">
        <f>IFERROR(VLOOKUP(F2597,Sheet2!$A:$F,6,0),"")</f>
        <v/>
      </c>
      <c r="S2597" s="48" t="str">
        <f t="shared" si="589"/>
        <v xml:space="preserve"> </v>
      </c>
      <c r="T2597" s="48" t="str">
        <f t="shared" si="590"/>
        <v xml:space="preserve"> </v>
      </c>
      <c r="U2597" s="48" t="str">
        <f t="shared" si="591"/>
        <v xml:space="preserve"> </v>
      </c>
      <c r="V2597" s="48">
        <f t="shared" si="592"/>
        <v>0</v>
      </c>
      <c r="W2597" s="48">
        <f t="shared" si="593"/>
        <v>0</v>
      </c>
      <c r="X2597" s="48">
        <f t="shared" si="594"/>
        <v>0</v>
      </c>
      <c r="Y2597" s="48">
        <f t="shared" si="595"/>
        <v>0</v>
      </c>
      <c r="Z2597" s="48">
        <f t="shared" si="596"/>
        <v>0</v>
      </c>
      <c r="AA2597" s="48">
        <f t="shared" si="597"/>
        <v>0</v>
      </c>
      <c r="AB2597" s="42">
        <f t="shared" si="598"/>
        <v>0</v>
      </c>
    </row>
    <row r="2598" spans="1:28" x14ac:dyDescent="0.25">
      <c r="A2598" s="41"/>
      <c r="B2598" s="44"/>
      <c r="C2598" s="16"/>
      <c r="D2598" s="16"/>
      <c r="E2598" s="16"/>
      <c r="F2598" s="16"/>
      <c r="G2598" s="20" t="str">
        <f>IFERROR(VLOOKUP(F2598,Sheet2!A:F,2,0),"")</f>
        <v/>
      </c>
      <c r="H2598" s="44" t="str">
        <f>IFERROR(VLOOKUP(F2598,Sheet2!A:G,7,0),"")</f>
        <v/>
      </c>
      <c r="I2598" s="56">
        <f t="shared" si="587"/>
        <v>0</v>
      </c>
      <c r="J2598" s="17"/>
      <c r="K2598" s="21">
        <v>0</v>
      </c>
      <c r="L2598" s="21">
        <v>0</v>
      </c>
      <c r="M2598" s="21">
        <v>0</v>
      </c>
      <c r="N2598" s="19">
        <f t="shared" si="588"/>
        <v>0</v>
      </c>
      <c r="O2598" s="20" t="str">
        <f>IFERROR(VLOOKUP(F2598,Sheet2!A:H,8,0),"")</f>
        <v/>
      </c>
      <c r="P2598" s="20" t="str">
        <f>IFERROR(VLOOKUP(F2598,Sheet2!$A:$F,4,0),"")</f>
        <v/>
      </c>
      <c r="Q2598" s="20" t="str">
        <f>IFERROR(VLOOKUP(F2598,Sheet2!$A:$F,5,0),"")</f>
        <v/>
      </c>
      <c r="R2598" s="20" t="str">
        <f>IFERROR(VLOOKUP(F2598,Sheet2!$A:$F,6,0),"")</f>
        <v/>
      </c>
      <c r="S2598" s="48" t="str">
        <f t="shared" si="589"/>
        <v xml:space="preserve"> </v>
      </c>
      <c r="T2598" s="48" t="str">
        <f t="shared" si="590"/>
        <v xml:space="preserve"> </v>
      </c>
      <c r="U2598" s="48" t="str">
        <f t="shared" si="591"/>
        <v xml:space="preserve"> </v>
      </c>
      <c r="V2598" s="48">
        <f t="shared" si="592"/>
        <v>0</v>
      </c>
      <c r="W2598" s="48">
        <f t="shared" si="593"/>
        <v>0</v>
      </c>
      <c r="X2598" s="48">
        <f t="shared" si="594"/>
        <v>0</v>
      </c>
      <c r="Y2598" s="48">
        <f t="shared" si="595"/>
        <v>0</v>
      </c>
      <c r="Z2598" s="48">
        <f t="shared" si="596"/>
        <v>0</v>
      </c>
      <c r="AA2598" s="48">
        <f t="shared" si="597"/>
        <v>0</v>
      </c>
      <c r="AB2598" s="42">
        <f t="shared" si="598"/>
        <v>0</v>
      </c>
    </row>
    <row r="2599" spans="1:28" x14ac:dyDescent="0.25">
      <c r="A2599" s="41"/>
      <c r="B2599" s="44"/>
      <c r="C2599" s="16"/>
      <c r="D2599" s="16"/>
      <c r="E2599" s="16"/>
      <c r="F2599" s="16"/>
      <c r="G2599" s="20" t="str">
        <f>IFERROR(VLOOKUP(F2599,Sheet2!A:F,2,0),"")</f>
        <v/>
      </c>
      <c r="H2599" s="44" t="str">
        <f>IFERROR(VLOOKUP(F2599,Sheet2!A:G,7,0),"")</f>
        <v/>
      </c>
      <c r="I2599" s="56">
        <f t="shared" si="587"/>
        <v>0</v>
      </c>
      <c r="J2599" s="17"/>
      <c r="K2599" s="21">
        <v>0</v>
      </c>
      <c r="L2599" s="21">
        <v>0</v>
      </c>
      <c r="M2599" s="21">
        <v>0</v>
      </c>
      <c r="N2599" s="19">
        <f t="shared" si="588"/>
        <v>0</v>
      </c>
      <c r="O2599" s="20" t="str">
        <f>IFERROR(VLOOKUP(F2599,Sheet2!A:H,8,0),"")</f>
        <v/>
      </c>
      <c r="P2599" s="20" t="str">
        <f>IFERROR(VLOOKUP(F2599,Sheet2!$A:$F,4,0),"")</f>
        <v/>
      </c>
      <c r="Q2599" s="20" t="str">
        <f>IFERROR(VLOOKUP(F2599,Sheet2!$A:$F,5,0),"")</f>
        <v/>
      </c>
      <c r="R2599" s="20" t="str">
        <f>IFERROR(VLOOKUP(F2599,Sheet2!$A:$F,6,0),"")</f>
        <v/>
      </c>
      <c r="S2599" s="48" t="str">
        <f t="shared" si="589"/>
        <v xml:space="preserve"> </v>
      </c>
      <c r="T2599" s="48" t="str">
        <f t="shared" si="590"/>
        <v xml:space="preserve"> </v>
      </c>
      <c r="U2599" s="48" t="str">
        <f t="shared" si="591"/>
        <v xml:space="preserve"> </v>
      </c>
      <c r="V2599" s="48">
        <f t="shared" si="592"/>
        <v>0</v>
      </c>
      <c r="W2599" s="48">
        <f t="shared" si="593"/>
        <v>0</v>
      </c>
      <c r="X2599" s="48">
        <f t="shared" si="594"/>
        <v>0</v>
      </c>
      <c r="Y2599" s="48">
        <f t="shared" si="595"/>
        <v>0</v>
      </c>
      <c r="Z2599" s="48">
        <f t="shared" si="596"/>
        <v>0</v>
      </c>
      <c r="AA2599" s="48">
        <f t="shared" si="597"/>
        <v>0</v>
      </c>
      <c r="AB2599" s="42">
        <f t="shared" si="598"/>
        <v>0</v>
      </c>
    </row>
    <row r="2600" spans="1:28" x14ac:dyDescent="0.25">
      <c r="A2600" s="41"/>
      <c r="B2600" s="44"/>
      <c r="C2600" s="16"/>
      <c r="D2600" s="16"/>
      <c r="E2600" s="16"/>
      <c r="F2600" s="16"/>
      <c r="G2600" s="20" t="str">
        <f>IFERROR(VLOOKUP(F2600,Sheet2!A:F,2,0),"")</f>
        <v/>
      </c>
      <c r="H2600" s="44" t="str">
        <f>IFERROR(VLOOKUP(F2600,Sheet2!A:G,7,0),"")</f>
        <v/>
      </c>
      <c r="I2600" s="56">
        <f t="shared" si="587"/>
        <v>0</v>
      </c>
      <c r="J2600" s="17"/>
      <c r="K2600" s="21">
        <v>0</v>
      </c>
      <c r="L2600" s="21">
        <v>0</v>
      </c>
      <c r="M2600" s="21">
        <v>0</v>
      </c>
      <c r="N2600" s="19">
        <f t="shared" si="588"/>
        <v>0</v>
      </c>
      <c r="O2600" s="20" t="str">
        <f>IFERROR(VLOOKUP(F2600,Sheet2!A:H,8,0),"")</f>
        <v/>
      </c>
      <c r="P2600" s="20" t="str">
        <f>IFERROR(VLOOKUP(F2600,Sheet2!$A:$F,4,0),"")</f>
        <v/>
      </c>
      <c r="Q2600" s="20" t="str">
        <f>IFERROR(VLOOKUP(F2600,Sheet2!$A:$F,5,0),"")</f>
        <v/>
      </c>
      <c r="R2600" s="20" t="str">
        <f>IFERROR(VLOOKUP(F2600,Sheet2!$A:$F,6,0),"")</f>
        <v/>
      </c>
      <c r="S2600" s="48" t="str">
        <f t="shared" si="589"/>
        <v xml:space="preserve"> </v>
      </c>
      <c r="T2600" s="48" t="str">
        <f t="shared" si="590"/>
        <v xml:space="preserve"> </v>
      </c>
      <c r="U2600" s="48" t="str">
        <f t="shared" si="591"/>
        <v xml:space="preserve"> </v>
      </c>
      <c r="V2600" s="48">
        <f t="shared" si="592"/>
        <v>0</v>
      </c>
      <c r="W2600" s="48">
        <f t="shared" si="593"/>
        <v>0</v>
      </c>
      <c r="X2600" s="48">
        <f t="shared" si="594"/>
        <v>0</v>
      </c>
      <c r="Y2600" s="48">
        <f t="shared" si="595"/>
        <v>0</v>
      </c>
      <c r="Z2600" s="48">
        <f t="shared" si="596"/>
        <v>0</v>
      </c>
      <c r="AA2600" s="48">
        <f t="shared" si="597"/>
        <v>0</v>
      </c>
      <c r="AB2600" s="42">
        <f t="shared" si="598"/>
        <v>0</v>
      </c>
    </row>
    <row r="2601" spans="1:28" x14ac:dyDescent="0.25">
      <c r="A2601" s="41"/>
      <c r="B2601" s="44"/>
      <c r="C2601" s="16"/>
      <c r="D2601" s="16"/>
      <c r="E2601" s="16"/>
      <c r="F2601" s="16"/>
      <c r="G2601" s="20" t="str">
        <f>IFERROR(VLOOKUP(F2601,Sheet2!A:F,2,0),"")</f>
        <v/>
      </c>
      <c r="H2601" s="44" t="str">
        <f>IFERROR(VLOOKUP(F2601,Sheet2!A:G,7,0),"")</f>
        <v/>
      </c>
      <c r="I2601" s="56">
        <f t="shared" si="587"/>
        <v>0</v>
      </c>
      <c r="J2601" s="17"/>
      <c r="K2601" s="21">
        <v>0</v>
      </c>
      <c r="L2601" s="21">
        <v>0</v>
      </c>
      <c r="M2601" s="21">
        <v>0</v>
      </c>
      <c r="N2601" s="19">
        <f t="shared" si="588"/>
        <v>0</v>
      </c>
      <c r="O2601" s="20" t="str">
        <f>IFERROR(VLOOKUP(F2601,Sheet2!A:H,8,0),"")</f>
        <v/>
      </c>
      <c r="P2601" s="20" t="str">
        <f>IFERROR(VLOOKUP(F2601,Sheet2!$A:$F,4,0),"")</f>
        <v/>
      </c>
      <c r="Q2601" s="20" t="str">
        <f>IFERROR(VLOOKUP(F2601,Sheet2!$A:$F,5,0),"")</f>
        <v/>
      </c>
      <c r="R2601" s="20" t="str">
        <f>IFERROR(VLOOKUP(F2601,Sheet2!$A:$F,6,0),"")</f>
        <v/>
      </c>
      <c r="S2601" s="48" t="str">
        <f t="shared" si="589"/>
        <v xml:space="preserve"> </v>
      </c>
      <c r="T2601" s="48" t="str">
        <f t="shared" si="590"/>
        <v xml:space="preserve"> </v>
      </c>
      <c r="U2601" s="48" t="str">
        <f t="shared" si="591"/>
        <v xml:space="preserve"> </v>
      </c>
      <c r="V2601" s="48">
        <f t="shared" si="592"/>
        <v>0</v>
      </c>
      <c r="W2601" s="48">
        <f t="shared" si="593"/>
        <v>0</v>
      </c>
      <c r="X2601" s="48">
        <f t="shared" si="594"/>
        <v>0</v>
      </c>
      <c r="Y2601" s="48">
        <f t="shared" si="595"/>
        <v>0</v>
      </c>
      <c r="Z2601" s="48">
        <f t="shared" si="596"/>
        <v>0</v>
      </c>
      <c r="AA2601" s="48">
        <f t="shared" si="597"/>
        <v>0</v>
      </c>
      <c r="AB2601" s="42">
        <f t="shared" si="598"/>
        <v>0</v>
      </c>
    </row>
    <row r="2602" spans="1:28" x14ac:dyDescent="0.25">
      <c r="A2602" s="41"/>
      <c r="B2602" s="44"/>
      <c r="C2602" s="16"/>
      <c r="D2602" s="16"/>
      <c r="E2602" s="16"/>
      <c r="F2602" s="16"/>
      <c r="G2602" s="20" t="str">
        <f>IFERROR(VLOOKUP(F2602,Sheet2!A:F,2,0),"")</f>
        <v/>
      </c>
      <c r="H2602" s="44" t="str">
        <f>IFERROR(VLOOKUP(F2602,Sheet2!A:G,7,0),"")</f>
        <v/>
      </c>
      <c r="I2602" s="56">
        <f t="shared" si="587"/>
        <v>0</v>
      </c>
      <c r="J2602" s="17"/>
      <c r="K2602" s="21">
        <v>0</v>
      </c>
      <c r="L2602" s="21">
        <v>0</v>
      </c>
      <c r="M2602" s="21">
        <v>0</v>
      </c>
      <c r="N2602" s="19">
        <f t="shared" si="588"/>
        <v>0</v>
      </c>
      <c r="O2602" s="20" t="str">
        <f>IFERROR(VLOOKUP(F2602,Sheet2!A:H,8,0),"")</f>
        <v/>
      </c>
      <c r="P2602" s="20" t="str">
        <f>IFERROR(VLOOKUP(F2602,Sheet2!$A:$F,4,0),"")</f>
        <v/>
      </c>
      <c r="Q2602" s="20" t="str">
        <f>IFERROR(VLOOKUP(F2602,Sheet2!$A:$F,5,0),"")</f>
        <v/>
      </c>
      <c r="R2602" s="20" t="str">
        <f>IFERROR(VLOOKUP(F2602,Sheet2!$A:$F,6,0),"")</f>
        <v/>
      </c>
      <c r="S2602" s="48" t="str">
        <f t="shared" si="589"/>
        <v xml:space="preserve"> </v>
      </c>
      <c r="T2602" s="48" t="str">
        <f t="shared" si="590"/>
        <v xml:space="preserve"> </v>
      </c>
      <c r="U2602" s="48" t="str">
        <f t="shared" si="591"/>
        <v xml:space="preserve"> </v>
      </c>
      <c r="V2602" s="48">
        <f t="shared" si="592"/>
        <v>0</v>
      </c>
      <c r="W2602" s="48">
        <f t="shared" si="593"/>
        <v>0</v>
      </c>
      <c r="X2602" s="48">
        <f t="shared" si="594"/>
        <v>0</v>
      </c>
      <c r="Y2602" s="48">
        <f t="shared" si="595"/>
        <v>0</v>
      </c>
      <c r="Z2602" s="48">
        <f t="shared" si="596"/>
        <v>0</v>
      </c>
      <c r="AA2602" s="48">
        <f t="shared" si="597"/>
        <v>0</v>
      </c>
      <c r="AB2602" s="42">
        <f t="shared" si="598"/>
        <v>0</v>
      </c>
    </row>
    <row r="2603" spans="1:28" x14ac:dyDescent="0.25">
      <c r="A2603" s="41"/>
      <c r="B2603" s="44"/>
      <c r="C2603" s="16"/>
      <c r="D2603" s="16"/>
      <c r="E2603" s="16"/>
      <c r="F2603" s="16"/>
      <c r="G2603" s="20" t="str">
        <f>IFERROR(VLOOKUP(F2603,Sheet2!A:F,2,0),"")</f>
        <v/>
      </c>
      <c r="H2603" s="44" t="str">
        <f>IFERROR(VLOOKUP(F2603,Sheet2!A:G,7,0),"")</f>
        <v/>
      </c>
      <c r="I2603" s="56">
        <f t="shared" si="587"/>
        <v>0</v>
      </c>
      <c r="J2603" s="17"/>
      <c r="K2603" s="21">
        <v>0</v>
      </c>
      <c r="L2603" s="21">
        <v>0</v>
      </c>
      <c r="M2603" s="21">
        <v>0</v>
      </c>
      <c r="N2603" s="19">
        <f t="shared" si="588"/>
        <v>0</v>
      </c>
      <c r="O2603" s="20" t="str">
        <f>IFERROR(VLOOKUP(F2603,Sheet2!A:H,8,0),"")</f>
        <v/>
      </c>
      <c r="P2603" s="20" t="str">
        <f>IFERROR(VLOOKUP(F2603,Sheet2!$A:$F,4,0),"")</f>
        <v/>
      </c>
      <c r="Q2603" s="20" t="str">
        <f>IFERROR(VLOOKUP(F2603,Sheet2!$A:$F,5,0),"")</f>
        <v/>
      </c>
      <c r="R2603" s="20" t="str">
        <f>IFERROR(VLOOKUP(F2603,Sheet2!$A:$F,6,0),"")</f>
        <v/>
      </c>
      <c r="S2603" s="48" t="str">
        <f t="shared" si="589"/>
        <v xml:space="preserve"> </v>
      </c>
      <c r="T2603" s="48" t="str">
        <f t="shared" si="590"/>
        <v xml:space="preserve"> </v>
      </c>
      <c r="U2603" s="48" t="str">
        <f t="shared" si="591"/>
        <v xml:space="preserve"> </v>
      </c>
      <c r="V2603" s="48">
        <f t="shared" si="592"/>
        <v>0</v>
      </c>
      <c r="W2603" s="48">
        <f t="shared" si="593"/>
        <v>0</v>
      </c>
      <c r="X2603" s="48">
        <f t="shared" si="594"/>
        <v>0</v>
      </c>
      <c r="Y2603" s="48">
        <f t="shared" si="595"/>
        <v>0</v>
      </c>
      <c r="Z2603" s="48">
        <f t="shared" si="596"/>
        <v>0</v>
      </c>
      <c r="AA2603" s="48">
        <f t="shared" si="597"/>
        <v>0</v>
      </c>
      <c r="AB2603" s="42">
        <f t="shared" si="598"/>
        <v>0</v>
      </c>
    </row>
    <row r="2604" spans="1:28" x14ac:dyDescent="0.25">
      <c r="A2604" s="41"/>
      <c r="B2604" s="44"/>
      <c r="C2604" s="16"/>
      <c r="D2604" s="16"/>
      <c r="E2604" s="16"/>
      <c r="F2604" s="16"/>
      <c r="G2604" s="20" t="str">
        <f>IFERROR(VLOOKUP(F2604,Sheet2!A:F,2,0),"")</f>
        <v/>
      </c>
      <c r="H2604" s="44" t="str">
        <f>IFERROR(VLOOKUP(F2604,Sheet2!A:G,7,0),"")</f>
        <v/>
      </c>
      <c r="I2604" s="56">
        <f t="shared" si="587"/>
        <v>0</v>
      </c>
      <c r="J2604" s="17"/>
      <c r="K2604" s="21">
        <v>0</v>
      </c>
      <c r="L2604" s="21">
        <v>0</v>
      </c>
      <c r="M2604" s="21">
        <v>0</v>
      </c>
      <c r="N2604" s="19">
        <f t="shared" si="588"/>
        <v>0</v>
      </c>
      <c r="O2604" s="20" t="str">
        <f>IFERROR(VLOOKUP(F2604,Sheet2!A:H,8,0),"")</f>
        <v/>
      </c>
      <c r="P2604" s="20" t="str">
        <f>IFERROR(VLOOKUP(F2604,Sheet2!$A:$F,4,0),"")</f>
        <v/>
      </c>
      <c r="Q2604" s="20" t="str">
        <f>IFERROR(VLOOKUP(F2604,Sheet2!$A:$F,5,0),"")</f>
        <v/>
      </c>
      <c r="R2604" s="20" t="str">
        <f>IFERROR(VLOOKUP(F2604,Sheet2!$A:$F,6,0),"")</f>
        <v/>
      </c>
      <c r="S2604" s="48" t="str">
        <f t="shared" si="589"/>
        <v xml:space="preserve"> </v>
      </c>
      <c r="T2604" s="48" t="str">
        <f t="shared" si="590"/>
        <v xml:space="preserve"> </v>
      </c>
      <c r="U2604" s="48" t="str">
        <f t="shared" si="591"/>
        <v xml:space="preserve"> </v>
      </c>
      <c r="V2604" s="48">
        <f t="shared" si="592"/>
        <v>0</v>
      </c>
      <c r="W2604" s="48">
        <f t="shared" si="593"/>
        <v>0</v>
      </c>
      <c r="X2604" s="48">
        <f t="shared" si="594"/>
        <v>0</v>
      </c>
      <c r="Y2604" s="48">
        <f t="shared" si="595"/>
        <v>0</v>
      </c>
      <c r="Z2604" s="48">
        <f t="shared" si="596"/>
        <v>0</v>
      </c>
      <c r="AA2604" s="48">
        <f t="shared" si="597"/>
        <v>0</v>
      </c>
      <c r="AB2604" s="42">
        <f t="shared" si="598"/>
        <v>0</v>
      </c>
    </row>
    <row r="2605" spans="1:28" x14ac:dyDescent="0.25">
      <c r="A2605" s="41"/>
      <c r="B2605" s="44"/>
      <c r="C2605" s="16"/>
      <c r="D2605" s="16"/>
      <c r="E2605" s="16"/>
      <c r="F2605" s="16"/>
      <c r="G2605" s="20" t="str">
        <f>IFERROR(VLOOKUP(F2605,Sheet2!A:F,2,0),"")</f>
        <v/>
      </c>
      <c r="H2605" s="44" t="str">
        <f>IFERROR(VLOOKUP(F2605,Sheet2!A:G,7,0),"")</f>
        <v/>
      </c>
      <c r="I2605" s="56">
        <f t="shared" ref="I2605:I2609" si="599">IF(H2605=50,N2605*4.5)+IF(H2605=65,N2605*5.85)</f>
        <v>0</v>
      </c>
      <c r="J2605" s="17"/>
      <c r="K2605" s="21">
        <v>0</v>
      </c>
      <c r="L2605" s="21">
        <v>0</v>
      </c>
      <c r="M2605" s="21">
        <v>0</v>
      </c>
      <c r="N2605" s="19">
        <f t="shared" ref="N2605:N2609" si="600">SUM(K2605:M2605)</f>
        <v>0</v>
      </c>
      <c r="O2605" s="20" t="str">
        <f>IFERROR(VLOOKUP(F2605,Sheet2!A:H,8,0),"")</f>
        <v/>
      </c>
      <c r="P2605" s="20" t="str">
        <f>IFERROR(VLOOKUP(F2605,Sheet2!$A:$F,4,0),"")</f>
        <v/>
      </c>
      <c r="Q2605" s="20" t="str">
        <f>IFERROR(VLOOKUP(F2605,Sheet2!$A:$F,5,0),"")</f>
        <v/>
      </c>
      <c r="R2605" s="20" t="str">
        <f>IFERROR(VLOOKUP(F2605,Sheet2!$A:$F,6,0),"")</f>
        <v/>
      </c>
      <c r="S2605" s="48" t="str">
        <f t="shared" ref="S2605:S2609" si="601">IFERROR(K2605*P2605," ")</f>
        <v xml:space="preserve"> </v>
      </c>
      <c r="T2605" s="48" t="str">
        <f t="shared" ref="T2605:T2609" si="602">IFERROR(Q2605*L2605," ")</f>
        <v xml:space="preserve"> </v>
      </c>
      <c r="U2605" s="48" t="str">
        <f t="shared" ref="U2605:U2609" si="603">IFERROR(R2605*M2605," ")</f>
        <v xml:space="preserve"> </v>
      </c>
      <c r="V2605" s="48">
        <f t="shared" ref="V2605:V2609" si="604">SUM(S2605:U2605)</f>
        <v>0</v>
      </c>
      <c r="W2605" s="48">
        <f t="shared" ref="W2605:W2609" si="605">IFERROR(IF(O2605=1,I2605*107)," ")+IFERROR(IF(O2605=2,I2605*53.5)," ")</f>
        <v>0</v>
      </c>
      <c r="X2605" s="48">
        <f t="shared" ref="X2605:X2609" si="606">I2605*1.5</f>
        <v>0</v>
      </c>
      <c r="Y2605" s="48">
        <f t="shared" ref="Y2605:Y2609" si="607">IFERROR(SUM(V2605:X2605)*1%," ")</f>
        <v>0</v>
      </c>
      <c r="Z2605" s="48">
        <f t="shared" ref="Z2605:Z2609" si="608">IFERROR(Y2605*10%," ")</f>
        <v>0</v>
      </c>
      <c r="AA2605" s="48">
        <f t="shared" ref="AA2605:AA2609" si="609">IFERROR(SUM(V2605:Z2605)*1%," ")</f>
        <v>0</v>
      </c>
      <c r="AB2605" s="42">
        <f t="shared" ref="AB2605:AB2609" si="610">IFERROR(SUM(V2605:AA2605)," ")</f>
        <v>0</v>
      </c>
    </row>
    <row r="2606" spans="1:28" x14ac:dyDescent="0.25">
      <c r="A2606" s="41"/>
      <c r="B2606" s="44"/>
      <c r="C2606" s="16"/>
      <c r="D2606" s="16"/>
      <c r="E2606" s="16"/>
      <c r="F2606" s="16"/>
      <c r="G2606" s="20" t="str">
        <f>IFERROR(VLOOKUP(F2606,Sheet2!A:F,2,0),"")</f>
        <v/>
      </c>
      <c r="H2606" s="44" t="str">
        <f>IFERROR(VLOOKUP(F2606,Sheet2!A:G,7,0),"")</f>
        <v/>
      </c>
      <c r="I2606" s="56">
        <f t="shared" si="599"/>
        <v>0</v>
      </c>
      <c r="J2606" s="17"/>
      <c r="K2606" s="21">
        <v>0</v>
      </c>
      <c r="L2606" s="21">
        <v>0</v>
      </c>
      <c r="M2606" s="21">
        <v>0</v>
      </c>
      <c r="N2606" s="19">
        <f t="shared" si="600"/>
        <v>0</v>
      </c>
      <c r="O2606" s="20" t="str">
        <f>IFERROR(VLOOKUP(F2606,Sheet2!A:H,8,0),"")</f>
        <v/>
      </c>
      <c r="P2606" s="20" t="str">
        <f>IFERROR(VLOOKUP(F2606,Sheet2!$A:$F,4,0),"")</f>
        <v/>
      </c>
      <c r="Q2606" s="20" t="str">
        <f>IFERROR(VLOOKUP(F2606,Sheet2!$A:$F,5,0),"")</f>
        <v/>
      </c>
      <c r="R2606" s="20" t="str">
        <f>IFERROR(VLOOKUP(F2606,Sheet2!$A:$F,6,0),"")</f>
        <v/>
      </c>
      <c r="S2606" s="48" t="str">
        <f t="shared" si="601"/>
        <v xml:space="preserve"> </v>
      </c>
      <c r="T2606" s="48" t="str">
        <f t="shared" si="602"/>
        <v xml:space="preserve"> </v>
      </c>
      <c r="U2606" s="48" t="str">
        <f t="shared" si="603"/>
        <v xml:space="preserve"> </v>
      </c>
      <c r="V2606" s="48">
        <f t="shared" si="604"/>
        <v>0</v>
      </c>
      <c r="W2606" s="48">
        <f t="shared" si="605"/>
        <v>0</v>
      </c>
      <c r="X2606" s="48">
        <f t="shared" si="606"/>
        <v>0</v>
      </c>
      <c r="Y2606" s="48">
        <f t="shared" si="607"/>
        <v>0</v>
      </c>
      <c r="Z2606" s="48">
        <f t="shared" si="608"/>
        <v>0</v>
      </c>
      <c r="AA2606" s="48">
        <f t="shared" si="609"/>
        <v>0</v>
      </c>
      <c r="AB2606" s="42">
        <f t="shared" si="610"/>
        <v>0</v>
      </c>
    </row>
    <row r="2607" spans="1:28" x14ac:dyDescent="0.25">
      <c r="A2607" s="41"/>
      <c r="B2607" s="44"/>
      <c r="C2607" s="16"/>
      <c r="D2607" s="16"/>
      <c r="E2607" s="16"/>
      <c r="F2607" s="16"/>
      <c r="G2607" s="20" t="str">
        <f>IFERROR(VLOOKUP(F2607,Sheet2!A:F,2,0),"")</f>
        <v/>
      </c>
      <c r="H2607" s="44" t="str">
        <f>IFERROR(VLOOKUP(F2607,Sheet2!A:G,7,0),"")</f>
        <v/>
      </c>
      <c r="I2607" s="56">
        <f t="shared" si="599"/>
        <v>0</v>
      </c>
      <c r="J2607" s="17"/>
      <c r="K2607" s="21">
        <v>0</v>
      </c>
      <c r="L2607" s="21">
        <v>0</v>
      </c>
      <c r="M2607" s="21">
        <v>0</v>
      </c>
      <c r="N2607" s="19">
        <f t="shared" si="600"/>
        <v>0</v>
      </c>
      <c r="O2607" s="20" t="str">
        <f>IFERROR(VLOOKUP(F2607,Sheet2!A:H,8,0),"")</f>
        <v/>
      </c>
      <c r="P2607" s="20" t="str">
        <f>IFERROR(VLOOKUP(F2607,Sheet2!$A:$F,4,0),"")</f>
        <v/>
      </c>
      <c r="Q2607" s="20" t="str">
        <f>IFERROR(VLOOKUP(F2607,Sheet2!$A:$F,5,0),"")</f>
        <v/>
      </c>
      <c r="R2607" s="20" t="str">
        <f>IFERROR(VLOOKUP(F2607,Sheet2!$A:$F,6,0),"")</f>
        <v/>
      </c>
      <c r="S2607" s="48" t="str">
        <f t="shared" si="601"/>
        <v xml:space="preserve"> </v>
      </c>
      <c r="T2607" s="48" t="str">
        <f t="shared" si="602"/>
        <v xml:space="preserve"> </v>
      </c>
      <c r="U2607" s="48" t="str">
        <f t="shared" si="603"/>
        <v xml:space="preserve"> </v>
      </c>
      <c r="V2607" s="48">
        <f t="shared" si="604"/>
        <v>0</v>
      </c>
      <c r="W2607" s="48">
        <f t="shared" si="605"/>
        <v>0</v>
      </c>
      <c r="X2607" s="48">
        <f t="shared" si="606"/>
        <v>0</v>
      </c>
      <c r="Y2607" s="48">
        <f t="shared" si="607"/>
        <v>0</v>
      </c>
      <c r="Z2607" s="48">
        <f t="shared" si="608"/>
        <v>0</v>
      </c>
      <c r="AA2607" s="48">
        <f t="shared" si="609"/>
        <v>0</v>
      </c>
      <c r="AB2607" s="42">
        <f t="shared" si="610"/>
        <v>0</v>
      </c>
    </row>
    <row r="2608" spans="1:28" x14ac:dyDescent="0.25">
      <c r="A2608" s="41"/>
      <c r="B2608" s="44"/>
      <c r="C2608" s="16"/>
      <c r="D2608" s="16"/>
      <c r="E2608" s="16"/>
      <c r="F2608" s="16"/>
      <c r="G2608" s="20" t="str">
        <f>IFERROR(VLOOKUP(F2608,Sheet2!A:F,2,0),"")</f>
        <v/>
      </c>
      <c r="H2608" s="44" t="str">
        <f>IFERROR(VLOOKUP(F2608,Sheet2!A:G,7,0),"")</f>
        <v/>
      </c>
      <c r="I2608" s="56">
        <f t="shared" si="599"/>
        <v>0</v>
      </c>
      <c r="J2608" s="17"/>
      <c r="K2608" s="21">
        <v>0</v>
      </c>
      <c r="L2608" s="21">
        <v>0</v>
      </c>
      <c r="M2608" s="21">
        <v>0</v>
      </c>
      <c r="N2608" s="19">
        <f t="shared" si="600"/>
        <v>0</v>
      </c>
      <c r="O2608" s="20" t="str">
        <f>IFERROR(VLOOKUP(F2608,Sheet2!A:H,8,0),"")</f>
        <v/>
      </c>
      <c r="P2608" s="20" t="str">
        <f>IFERROR(VLOOKUP(F2608,Sheet2!$A:$F,4,0),"")</f>
        <v/>
      </c>
      <c r="Q2608" s="20" t="str">
        <f>IFERROR(VLOOKUP(F2608,Sheet2!$A:$F,5,0),"")</f>
        <v/>
      </c>
      <c r="R2608" s="20" t="str">
        <f>IFERROR(VLOOKUP(F2608,Sheet2!$A:$F,6,0),"")</f>
        <v/>
      </c>
      <c r="S2608" s="48" t="str">
        <f t="shared" si="601"/>
        <v xml:space="preserve"> </v>
      </c>
      <c r="T2608" s="48" t="str">
        <f t="shared" si="602"/>
        <v xml:space="preserve"> </v>
      </c>
      <c r="U2608" s="48" t="str">
        <f t="shared" si="603"/>
        <v xml:space="preserve"> </v>
      </c>
      <c r="V2608" s="48">
        <f t="shared" si="604"/>
        <v>0</v>
      </c>
      <c r="W2608" s="48">
        <f t="shared" si="605"/>
        <v>0</v>
      </c>
      <c r="X2608" s="48">
        <f t="shared" si="606"/>
        <v>0</v>
      </c>
      <c r="Y2608" s="48">
        <f t="shared" si="607"/>
        <v>0</v>
      </c>
      <c r="Z2608" s="48">
        <f t="shared" si="608"/>
        <v>0</v>
      </c>
      <c r="AA2608" s="48">
        <f t="shared" si="609"/>
        <v>0</v>
      </c>
      <c r="AB2608" s="42">
        <f t="shared" si="610"/>
        <v>0</v>
      </c>
    </row>
    <row r="2609" spans="1:28" x14ac:dyDescent="0.25">
      <c r="A2609" s="41"/>
      <c r="B2609" s="44"/>
      <c r="C2609" s="16"/>
      <c r="D2609" s="16"/>
      <c r="E2609" s="16"/>
      <c r="F2609" s="16"/>
      <c r="G2609" s="20" t="str">
        <f>IFERROR(VLOOKUP(F2609,Sheet2!A:F,2,0),"")</f>
        <v/>
      </c>
      <c r="H2609" s="44" t="str">
        <f>IFERROR(VLOOKUP(F2609,Sheet2!A:G,7,0),"")</f>
        <v/>
      </c>
      <c r="I2609" s="56">
        <f t="shared" si="599"/>
        <v>0</v>
      </c>
      <c r="J2609" s="17"/>
      <c r="K2609" s="21">
        <v>0</v>
      </c>
      <c r="L2609" s="21">
        <v>0</v>
      </c>
      <c r="M2609" s="21">
        <v>0</v>
      </c>
      <c r="N2609" s="19">
        <f t="shared" si="600"/>
        <v>0</v>
      </c>
      <c r="O2609" s="20" t="str">
        <f>IFERROR(VLOOKUP(F2609,Sheet2!A:H,8,0),"")</f>
        <v/>
      </c>
      <c r="P2609" s="20" t="str">
        <f>IFERROR(VLOOKUP(F2609,Sheet2!$A:$F,4,0),"")</f>
        <v/>
      </c>
      <c r="Q2609" s="20" t="str">
        <f>IFERROR(VLOOKUP(F2609,Sheet2!$A:$F,5,0),"")</f>
        <v/>
      </c>
      <c r="R2609" s="20" t="str">
        <f>IFERROR(VLOOKUP(F2609,Sheet2!$A:$F,6,0),"")</f>
        <v/>
      </c>
      <c r="S2609" s="48" t="str">
        <f t="shared" si="601"/>
        <v xml:space="preserve"> </v>
      </c>
      <c r="T2609" s="48" t="str">
        <f t="shared" si="602"/>
        <v xml:space="preserve"> </v>
      </c>
      <c r="U2609" s="48" t="str">
        <f t="shared" si="603"/>
        <v xml:space="preserve"> </v>
      </c>
      <c r="V2609" s="48">
        <f t="shared" si="604"/>
        <v>0</v>
      </c>
      <c r="W2609" s="48">
        <f t="shared" si="605"/>
        <v>0</v>
      </c>
      <c r="X2609" s="48">
        <f t="shared" si="606"/>
        <v>0</v>
      </c>
      <c r="Y2609" s="48">
        <f t="shared" si="607"/>
        <v>0</v>
      </c>
      <c r="Z2609" s="48">
        <f t="shared" si="608"/>
        <v>0</v>
      </c>
      <c r="AA2609" s="48">
        <f t="shared" si="609"/>
        <v>0</v>
      </c>
      <c r="AB2609" s="42">
        <f t="shared" si="610"/>
        <v>0</v>
      </c>
    </row>
    <row r="2610" spans="1:28" x14ac:dyDescent="0.25">
      <c r="A2610" s="41"/>
      <c r="B2610" s="44"/>
      <c r="C2610" s="16"/>
      <c r="D2610" s="16"/>
      <c r="E2610" s="16"/>
      <c r="F2610" s="16"/>
      <c r="G2610" s="20" t="str">
        <f>IFERROR(VLOOKUP(F2610,Sheet2!A:F,2,0),"")</f>
        <v/>
      </c>
      <c r="H2610" s="44" t="str">
        <f>IFERROR(VLOOKUP(F2610,Sheet2!A:G,7,0),"")</f>
        <v/>
      </c>
      <c r="I2610" s="56">
        <f t="shared" si="529"/>
        <v>0</v>
      </c>
      <c r="J2610" s="17"/>
      <c r="K2610" s="21">
        <v>0</v>
      </c>
      <c r="L2610" s="21">
        <v>0</v>
      </c>
      <c r="M2610" s="21">
        <v>0</v>
      </c>
      <c r="N2610" s="19">
        <f t="shared" si="530"/>
        <v>0</v>
      </c>
      <c r="O2610" s="20" t="str">
        <f>IFERROR(VLOOKUP(F2610,Sheet2!A:H,8,0),"")</f>
        <v/>
      </c>
      <c r="P2610" s="20" t="str">
        <f>IFERROR(VLOOKUP(F2610,Sheet2!$A:$F,4,0),"")</f>
        <v/>
      </c>
      <c r="Q2610" s="20" t="str">
        <f>IFERROR(VLOOKUP(F2610,Sheet2!$A:$F,5,0),"")</f>
        <v/>
      </c>
      <c r="R2610" s="20" t="str">
        <f>IFERROR(VLOOKUP(F2610,Sheet2!$A:$F,6,0),"")</f>
        <v/>
      </c>
      <c r="S2610" s="48" t="str">
        <f t="shared" si="531"/>
        <v xml:space="preserve"> </v>
      </c>
      <c r="T2610" s="48" t="str">
        <f t="shared" si="532"/>
        <v xml:space="preserve"> </v>
      </c>
      <c r="U2610" s="48" t="str">
        <f t="shared" si="533"/>
        <v xml:space="preserve"> </v>
      </c>
      <c r="V2610" s="48">
        <f t="shared" si="534"/>
        <v>0</v>
      </c>
      <c r="W2610" s="48">
        <f t="shared" si="535"/>
        <v>0</v>
      </c>
      <c r="X2610" s="48">
        <f t="shared" si="536"/>
        <v>0</v>
      </c>
      <c r="Y2610" s="48">
        <f t="shared" si="537"/>
        <v>0</v>
      </c>
      <c r="Z2610" s="48">
        <f t="shared" si="538"/>
        <v>0</v>
      </c>
      <c r="AA2610" s="48">
        <f t="shared" si="539"/>
        <v>0</v>
      </c>
      <c r="AB2610" s="42">
        <f t="shared" si="540"/>
        <v>0</v>
      </c>
    </row>
    <row r="2611" spans="1:28" x14ac:dyDescent="0.25">
      <c r="A2611" s="41"/>
      <c r="B2611" s="44"/>
      <c r="C2611" s="16"/>
      <c r="D2611" s="16"/>
      <c r="E2611" s="16"/>
      <c r="F2611" s="16"/>
      <c r="G2611" s="20" t="str">
        <f>IFERROR(VLOOKUP(F2611,Sheet2!A:F,2,0),"")</f>
        <v/>
      </c>
      <c r="H2611" s="44" t="str">
        <f>IFERROR(VLOOKUP(F2611,Sheet2!A:G,7,0),"")</f>
        <v/>
      </c>
      <c r="I2611" s="56">
        <f t="shared" si="529"/>
        <v>0</v>
      </c>
      <c r="J2611" s="17"/>
      <c r="K2611" s="21">
        <v>0</v>
      </c>
      <c r="L2611" s="21">
        <v>0</v>
      </c>
      <c r="M2611" s="21">
        <v>0</v>
      </c>
      <c r="N2611" s="19">
        <f t="shared" si="530"/>
        <v>0</v>
      </c>
      <c r="O2611" s="20" t="str">
        <f>IFERROR(VLOOKUP(F2611,Sheet2!A:H,8,0),"")</f>
        <v/>
      </c>
      <c r="P2611" s="20" t="str">
        <f>IFERROR(VLOOKUP(F2611,Sheet2!$A:$F,4,0),"")</f>
        <v/>
      </c>
      <c r="Q2611" s="20" t="str">
        <f>IFERROR(VLOOKUP(F2611,Sheet2!$A:$F,5,0),"")</f>
        <v/>
      </c>
      <c r="R2611" s="20" t="str">
        <f>IFERROR(VLOOKUP(F2611,Sheet2!$A:$F,6,0),"")</f>
        <v/>
      </c>
      <c r="S2611" s="48" t="str">
        <f t="shared" si="531"/>
        <v xml:space="preserve"> </v>
      </c>
      <c r="T2611" s="48" t="str">
        <f t="shared" si="532"/>
        <v xml:space="preserve"> </v>
      </c>
      <c r="U2611" s="48" t="str">
        <f t="shared" si="533"/>
        <v xml:space="preserve"> </v>
      </c>
      <c r="V2611" s="48">
        <f t="shared" si="534"/>
        <v>0</v>
      </c>
      <c r="W2611" s="48">
        <f t="shared" si="535"/>
        <v>0</v>
      </c>
      <c r="X2611" s="48">
        <f t="shared" si="536"/>
        <v>0</v>
      </c>
      <c r="Y2611" s="48">
        <f t="shared" si="537"/>
        <v>0</v>
      </c>
      <c r="Z2611" s="48">
        <f t="shared" si="538"/>
        <v>0</v>
      </c>
      <c r="AA2611" s="48">
        <f t="shared" si="539"/>
        <v>0</v>
      </c>
      <c r="AB2611" s="42">
        <f t="shared" si="540"/>
        <v>0</v>
      </c>
    </row>
    <row r="2612" spans="1:28" x14ac:dyDescent="0.25">
      <c r="A2612" s="41"/>
      <c r="B2612" s="44"/>
      <c r="C2612" s="16"/>
      <c r="D2612" s="16"/>
      <c r="E2612" s="16"/>
      <c r="F2612" s="16"/>
      <c r="G2612" s="20" t="str">
        <f>IFERROR(VLOOKUP(F2612,Sheet2!A:F,2,0),"")</f>
        <v/>
      </c>
      <c r="H2612" s="44" t="str">
        <f>IFERROR(VLOOKUP(F2612,Sheet2!A:G,7,0),"")</f>
        <v/>
      </c>
      <c r="I2612" s="56">
        <f t="shared" si="529"/>
        <v>0</v>
      </c>
      <c r="J2612" s="17"/>
      <c r="K2612" s="21">
        <v>0</v>
      </c>
      <c r="L2612" s="21">
        <v>0</v>
      </c>
      <c r="M2612" s="21">
        <v>0</v>
      </c>
      <c r="N2612" s="19">
        <f t="shared" si="530"/>
        <v>0</v>
      </c>
      <c r="O2612" s="20" t="str">
        <f>IFERROR(VLOOKUP(F2612,Sheet2!A:H,8,0),"")</f>
        <v/>
      </c>
      <c r="P2612" s="20" t="str">
        <f>IFERROR(VLOOKUP(F2612,Sheet2!$A:$F,4,0),"")</f>
        <v/>
      </c>
      <c r="Q2612" s="20" t="str">
        <f>IFERROR(VLOOKUP(F2612,Sheet2!$A:$F,5,0),"")</f>
        <v/>
      </c>
      <c r="R2612" s="20" t="str">
        <f>IFERROR(VLOOKUP(F2612,Sheet2!$A:$F,6,0),"")</f>
        <v/>
      </c>
      <c r="S2612" s="48" t="str">
        <f t="shared" si="531"/>
        <v xml:space="preserve"> </v>
      </c>
      <c r="T2612" s="48" t="str">
        <f t="shared" si="532"/>
        <v xml:space="preserve"> </v>
      </c>
      <c r="U2612" s="48" t="str">
        <f t="shared" si="533"/>
        <v xml:space="preserve"> </v>
      </c>
      <c r="V2612" s="48">
        <f t="shared" si="534"/>
        <v>0</v>
      </c>
      <c r="W2612" s="48">
        <f t="shared" si="535"/>
        <v>0</v>
      </c>
      <c r="X2612" s="48">
        <f t="shared" si="536"/>
        <v>0</v>
      </c>
      <c r="Y2612" s="48">
        <f t="shared" si="537"/>
        <v>0</v>
      </c>
      <c r="Z2612" s="48">
        <f t="shared" si="538"/>
        <v>0</v>
      </c>
      <c r="AA2612" s="48">
        <f t="shared" si="539"/>
        <v>0</v>
      </c>
      <c r="AB2612" s="42">
        <f t="shared" si="540"/>
        <v>0</v>
      </c>
    </row>
    <row r="2613" spans="1:28" x14ac:dyDescent="0.25">
      <c r="A2613" s="41"/>
      <c r="B2613" s="44"/>
      <c r="C2613" s="16"/>
      <c r="D2613" s="16"/>
      <c r="E2613" s="16"/>
      <c r="F2613" s="16"/>
      <c r="G2613" s="20" t="str">
        <f>IFERROR(VLOOKUP(F2613,Sheet2!A:F,2,0),"")</f>
        <v/>
      </c>
      <c r="H2613" s="44" t="str">
        <f>IFERROR(VLOOKUP(F2613,Sheet2!A:G,7,0),"")</f>
        <v/>
      </c>
      <c r="I2613" s="56">
        <f t="shared" si="529"/>
        <v>0</v>
      </c>
      <c r="J2613" s="17"/>
      <c r="K2613" s="21">
        <v>0</v>
      </c>
      <c r="L2613" s="21">
        <v>0</v>
      </c>
      <c r="M2613" s="21">
        <v>0</v>
      </c>
      <c r="N2613" s="19">
        <f t="shared" si="530"/>
        <v>0</v>
      </c>
      <c r="O2613" s="20" t="str">
        <f>IFERROR(VLOOKUP(F2613,Sheet2!A:H,8,0),"")</f>
        <v/>
      </c>
      <c r="P2613" s="20" t="str">
        <f>IFERROR(VLOOKUP(F2613,Sheet2!$A:$F,4,0),"")</f>
        <v/>
      </c>
      <c r="Q2613" s="20" t="str">
        <f>IFERROR(VLOOKUP(F2613,Sheet2!$A:$F,5,0),"")</f>
        <v/>
      </c>
      <c r="R2613" s="20" t="str">
        <f>IFERROR(VLOOKUP(F2613,Sheet2!$A:$F,6,0),"")</f>
        <v/>
      </c>
      <c r="S2613" s="48" t="str">
        <f t="shared" si="531"/>
        <v xml:space="preserve"> </v>
      </c>
      <c r="T2613" s="48" t="str">
        <f t="shared" si="532"/>
        <v xml:space="preserve"> </v>
      </c>
      <c r="U2613" s="48" t="str">
        <f t="shared" si="533"/>
        <v xml:space="preserve"> </v>
      </c>
      <c r="V2613" s="48">
        <f t="shared" si="534"/>
        <v>0</v>
      </c>
      <c r="W2613" s="48">
        <f t="shared" si="535"/>
        <v>0</v>
      </c>
      <c r="X2613" s="48">
        <f t="shared" si="536"/>
        <v>0</v>
      </c>
      <c r="Y2613" s="48">
        <f t="shared" si="537"/>
        <v>0</v>
      </c>
      <c r="Z2613" s="48">
        <f t="shared" si="538"/>
        <v>0</v>
      </c>
      <c r="AA2613" s="48">
        <f t="shared" si="539"/>
        <v>0</v>
      </c>
      <c r="AB2613" s="42">
        <f t="shared" si="540"/>
        <v>0</v>
      </c>
    </row>
    <row r="2614" spans="1:28" x14ac:dyDescent="0.25">
      <c r="A2614" s="41"/>
      <c r="B2614" s="44"/>
      <c r="C2614" s="16"/>
      <c r="D2614" s="16"/>
      <c r="E2614" s="16"/>
      <c r="F2614" s="16"/>
      <c r="G2614" s="20" t="str">
        <f>IFERROR(VLOOKUP(F2614,Sheet2!A:F,2,0),"")</f>
        <v/>
      </c>
      <c r="H2614" s="44" t="str">
        <f>IFERROR(VLOOKUP(F2614,Sheet2!A:G,7,0),"")</f>
        <v/>
      </c>
      <c r="I2614" s="56">
        <f t="shared" si="529"/>
        <v>0</v>
      </c>
      <c r="J2614" s="17"/>
      <c r="K2614" s="21">
        <v>0</v>
      </c>
      <c r="L2614" s="21">
        <v>0</v>
      </c>
      <c r="M2614" s="21">
        <v>0</v>
      </c>
      <c r="N2614" s="19">
        <f t="shared" si="530"/>
        <v>0</v>
      </c>
      <c r="O2614" s="20" t="str">
        <f>IFERROR(VLOOKUP(F2614,Sheet2!A:H,8,0),"")</f>
        <v/>
      </c>
      <c r="P2614" s="20" t="str">
        <f>IFERROR(VLOOKUP(F2614,Sheet2!$A:$F,4,0),"")</f>
        <v/>
      </c>
      <c r="Q2614" s="20" t="str">
        <f>IFERROR(VLOOKUP(F2614,Sheet2!$A:$F,5,0),"")</f>
        <v/>
      </c>
      <c r="R2614" s="20" t="str">
        <f>IFERROR(VLOOKUP(F2614,Sheet2!$A:$F,6,0),"")</f>
        <v/>
      </c>
      <c r="S2614" s="48" t="str">
        <f t="shared" si="531"/>
        <v xml:space="preserve"> </v>
      </c>
      <c r="T2614" s="48" t="str">
        <f t="shared" si="532"/>
        <v xml:space="preserve"> </v>
      </c>
      <c r="U2614" s="48" t="str">
        <f t="shared" si="533"/>
        <v xml:space="preserve"> </v>
      </c>
      <c r="V2614" s="48">
        <f t="shared" si="534"/>
        <v>0</v>
      </c>
      <c r="W2614" s="48">
        <f t="shared" si="535"/>
        <v>0</v>
      </c>
      <c r="X2614" s="48">
        <f t="shared" si="536"/>
        <v>0</v>
      </c>
      <c r="Y2614" s="48">
        <f t="shared" si="537"/>
        <v>0</v>
      </c>
      <c r="Z2614" s="48">
        <f t="shared" si="538"/>
        <v>0</v>
      </c>
      <c r="AA2614" s="48">
        <f t="shared" si="539"/>
        <v>0</v>
      </c>
      <c r="AB2614" s="42">
        <f t="shared" si="540"/>
        <v>0</v>
      </c>
    </row>
    <row r="2615" spans="1:28" x14ac:dyDescent="0.25">
      <c r="A2615" s="41"/>
      <c r="B2615" s="44"/>
      <c r="C2615" s="16"/>
      <c r="D2615" s="16"/>
      <c r="E2615" s="16"/>
      <c r="F2615" s="16"/>
      <c r="G2615" s="20" t="str">
        <f>IFERROR(VLOOKUP(F2615,Sheet2!A:F,2,0),"")</f>
        <v/>
      </c>
      <c r="H2615" s="44" t="str">
        <f>IFERROR(VLOOKUP(F2615,Sheet2!A:G,7,0),"")</f>
        <v/>
      </c>
      <c r="I2615" s="56">
        <f t="shared" si="529"/>
        <v>0</v>
      </c>
      <c r="J2615" s="17"/>
      <c r="K2615" s="21">
        <v>0</v>
      </c>
      <c r="L2615" s="21">
        <v>0</v>
      </c>
      <c r="M2615" s="21">
        <v>0</v>
      </c>
      <c r="N2615" s="19">
        <f t="shared" si="530"/>
        <v>0</v>
      </c>
      <c r="O2615" s="20" t="str">
        <f>IFERROR(VLOOKUP(F2615,Sheet2!A:H,8,0),"")</f>
        <v/>
      </c>
      <c r="P2615" s="20" t="str">
        <f>IFERROR(VLOOKUP(F2615,Sheet2!$A:$F,4,0),"")</f>
        <v/>
      </c>
      <c r="Q2615" s="20" t="str">
        <f>IFERROR(VLOOKUP(F2615,Sheet2!$A:$F,5,0),"")</f>
        <v/>
      </c>
      <c r="R2615" s="20" t="str">
        <f>IFERROR(VLOOKUP(F2615,Sheet2!$A:$F,6,0),"")</f>
        <v/>
      </c>
      <c r="S2615" s="48" t="str">
        <f t="shared" si="531"/>
        <v xml:space="preserve"> </v>
      </c>
      <c r="T2615" s="48" t="str">
        <f t="shared" si="532"/>
        <v xml:space="preserve"> </v>
      </c>
      <c r="U2615" s="48" t="str">
        <f t="shared" si="533"/>
        <v xml:space="preserve"> </v>
      </c>
      <c r="V2615" s="48">
        <f t="shared" si="534"/>
        <v>0</v>
      </c>
      <c r="W2615" s="48">
        <f t="shared" si="535"/>
        <v>0</v>
      </c>
      <c r="X2615" s="48">
        <f t="shared" si="536"/>
        <v>0</v>
      </c>
      <c r="Y2615" s="48">
        <f t="shared" si="537"/>
        <v>0</v>
      </c>
      <c r="Z2615" s="48">
        <f t="shared" si="538"/>
        <v>0</v>
      </c>
      <c r="AA2615" s="48">
        <f t="shared" si="539"/>
        <v>0</v>
      </c>
      <c r="AB2615" s="42">
        <f t="shared" si="540"/>
        <v>0</v>
      </c>
    </row>
    <row r="2616" spans="1:28" x14ac:dyDescent="0.25">
      <c r="A2616" s="41"/>
      <c r="B2616" s="44"/>
      <c r="C2616" s="16"/>
      <c r="D2616" s="16"/>
      <c r="E2616" s="16"/>
      <c r="F2616" s="16"/>
      <c r="G2616" s="20" t="str">
        <f>IFERROR(VLOOKUP(F2616,Sheet2!A:F,2,0),"")</f>
        <v/>
      </c>
      <c r="H2616" s="44" t="str">
        <f>IFERROR(VLOOKUP(F2616,Sheet2!A:G,7,0),"")</f>
        <v/>
      </c>
      <c r="I2616" s="56">
        <f t="shared" si="529"/>
        <v>0</v>
      </c>
      <c r="J2616" s="17"/>
      <c r="K2616" s="21">
        <v>0</v>
      </c>
      <c r="L2616" s="21">
        <v>0</v>
      </c>
      <c r="M2616" s="21">
        <v>0</v>
      </c>
      <c r="N2616" s="19">
        <f t="shared" si="530"/>
        <v>0</v>
      </c>
      <c r="O2616" s="20" t="str">
        <f>IFERROR(VLOOKUP(F2616,Sheet2!A:H,8,0),"")</f>
        <v/>
      </c>
      <c r="P2616" s="20" t="str">
        <f>IFERROR(VLOOKUP(F2616,Sheet2!$A:$F,4,0),"")</f>
        <v/>
      </c>
      <c r="Q2616" s="20" t="str">
        <f>IFERROR(VLOOKUP(F2616,Sheet2!$A:$F,5,0),"")</f>
        <v/>
      </c>
      <c r="R2616" s="20" t="str">
        <f>IFERROR(VLOOKUP(F2616,Sheet2!$A:$F,6,0),"")</f>
        <v/>
      </c>
      <c r="S2616" s="48" t="str">
        <f t="shared" si="531"/>
        <v xml:space="preserve"> </v>
      </c>
      <c r="T2616" s="48" t="str">
        <f t="shared" si="532"/>
        <v xml:space="preserve"> </v>
      </c>
      <c r="U2616" s="48" t="str">
        <f t="shared" si="533"/>
        <v xml:space="preserve"> </v>
      </c>
      <c r="V2616" s="48">
        <f t="shared" si="534"/>
        <v>0</v>
      </c>
      <c r="W2616" s="48">
        <f t="shared" si="535"/>
        <v>0</v>
      </c>
      <c r="X2616" s="48">
        <f t="shared" si="536"/>
        <v>0</v>
      </c>
      <c r="Y2616" s="48">
        <f t="shared" si="537"/>
        <v>0</v>
      </c>
      <c r="Z2616" s="48">
        <f t="shared" si="538"/>
        <v>0</v>
      </c>
      <c r="AA2616" s="48">
        <f t="shared" si="539"/>
        <v>0</v>
      </c>
      <c r="AB2616" s="42">
        <f t="shared" si="540"/>
        <v>0</v>
      </c>
    </row>
    <row r="2617" spans="1:28" x14ac:dyDescent="0.25">
      <c r="A2617" s="41"/>
      <c r="B2617" s="44"/>
      <c r="C2617" s="16"/>
      <c r="D2617" s="16"/>
      <c r="E2617" s="16"/>
      <c r="F2617" s="16"/>
      <c r="G2617" s="20" t="str">
        <f>IFERROR(VLOOKUP(F2617,Sheet2!A:F,2,0),"")</f>
        <v/>
      </c>
      <c r="H2617" s="44" t="str">
        <f>IFERROR(VLOOKUP(F2617,Sheet2!A:G,7,0),"")</f>
        <v/>
      </c>
      <c r="I2617" s="56">
        <f t="shared" si="529"/>
        <v>0</v>
      </c>
      <c r="J2617" s="17"/>
      <c r="K2617" s="21">
        <v>0</v>
      </c>
      <c r="L2617" s="21">
        <v>0</v>
      </c>
      <c r="M2617" s="21">
        <v>0</v>
      </c>
      <c r="N2617" s="19">
        <f t="shared" si="530"/>
        <v>0</v>
      </c>
      <c r="O2617" s="20" t="str">
        <f>IFERROR(VLOOKUP(F2617,Sheet2!A:H,8,0),"")</f>
        <v/>
      </c>
      <c r="P2617" s="20" t="str">
        <f>IFERROR(VLOOKUP(F2617,Sheet2!$A:$F,4,0),"")</f>
        <v/>
      </c>
      <c r="Q2617" s="20" t="str">
        <f>IFERROR(VLOOKUP(F2617,Sheet2!$A:$F,5,0),"")</f>
        <v/>
      </c>
      <c r="R2617" s="20" t="str">
        <f>IFERROR(VLOOKUP(F2617,Sheet2!$A:$F,6,0),"")</f>
        <v/>
      </c>
      <c r="S2617" s="48" t="str">
        <f t="shared" si="531"/>
        <v xml:space="preserve"> </v>
      </c>
      <c r="T2617" s="48" t="str">
        <f t="shared" si="532"/>
        <v xml:space="preserve"> </v>
      </c>
      <c r="U2617" s="48" t="str">
        <f t="shared" si="533"/>
        <v xml:space="preserve"> </v>
      </c>
      <c r="V2617" s="48">
        <f t="shared" si="534"/>
        <v>0</v>
      </c>
      <c r="W2617" s="48">
        <f t="shared" si="535"/>
        <v>0</v>
      </c>
      <c r="X2617" s="48">
        <f t="shared" si="536"/>
        <v>0</v>
      </c>
      <c r="Y2617" s="48">
        <f t="shared" si="537"/>
        <v>0</v>
      </c>
      <c r="Z2617" s="48">
        <f t="shared" si="538"/>
        <v>0</v>
      </c>
      <c r="AA2617" s="48">
        <f t="shared" si="539"/>
        <v>0</v>
      </c>
      <c r="AB2617" s="42">
        <f t="shared" si="540"/>
        <v>0</v>
      </c>
    </row>
    <row r="2618" spans="1:28" x14ac:dyDescent="0.25">
      <c r="A2618" s="41"/>
      <c r="B2618" s="44"/>
      <c r="C2618" s="16"/>
      <c r="D2618" s="16"/>
      <c r="E2618" s="16"/>
      <c r="F2618" s="16"/>
      <c r="G2618" s="20" t="str">
        <f>IFERROR(VLOOKUP(F2618,Sheet2!A:F,2,0),"")</f>
        <v/>
      </c>
      <c r="H2618" s="44" t="str">
        <f>IFERROR(VLOOKUP(F2618,Sheet2!A:G,7,0),"")</f>
        <v/>
      </c>
      <c r="I2618" s="56">
        <f t="shared" si="529"/>
        <v>0</v>
      </c>
      <c r="J2618" s="17"/>
      <c r="K2618" s="21">
        <v>0</v>
      </c>
      <c r="L2618" s="21">
        <v>0</v>
      </c>
      <c r="M2618" s="21">
        <v>0</v>
      </c>
      <c r="N2618" s="19">
        <f t="shared" si="530"/>
        <v>0</v>
      </c>
      <c r="O2618" s="20" t="str">
        <f>IFERROR(VLOOKUP(F2618,Sheet2!A:H,8,0),"")</f>
        <v/>
      </c>
      <c r="P2618" s="20" t="str">
        <f>IFERROR(VLOOKUP(F2618,Sheet2!$A:$F,4,0),"")</f>
        <v/>
      </c>
      <c r="Q2618" s="20" t="str">
        <f>IFERROR(VLOOKUP(F2618,Sheet2!$A:$F,5,0),"")</f>
        <v/>
      </c>
      <c r="R2618" s="20" t="str">
        <f>IFERROR(VLOOKUP(F2618,Sheet2!$A:$F,6,0),"")</f>
        <v/>
      </c>
      <c r="S2618" s="48" t="str">
        <f t="shared" si="531"/>
        <v xml:space="preserve"> </v>
      </c>
      <c r="T2618" s="48" t="str">
        <f t="shared" si="532"/>
        <v xml:space="preserve"> </v>
      </c>
      <c r="U2618" s="48" t="str">
        <f t="shared" si="533"/>
        <v xml:space="preserve"> </v>
      </c>
      <c r="V2618" s="48">
        <f t="shared" si="534"/>
        <v>0</v>
      </c>
      <c r="W2618" s="48">
        <f t="shared" si="535"/>
        <v>0</v>
      </c>
      <c r="X2618" s="48">
        <f t="shared" si="536"/>
        <v>0</v>
      </c>
      <c r="Y2618" s="48">
        <f t="shared" si="537"/>
        <v>0</v>
      </c>
      <c r="Z2618" s="48">
        <f t="shared" si="538"/>
        <v>0</v>
      </c>
      <c r="AA2618" s="48">
        <f t="shared" si="539"/>
        <v>0</v>
      </c>
      <c r="AB2618" s="42">
        <f t="shared" si="540"/>
        <v>0</v>
      </c>
    </row>
    <row r="2619" spans="1:28" x14ac:dyDescent="0.25">
      <c r="A2619" s="41"/>
      <c r="B2619" s="44"/>
      <c r="C2619" s="16"/>
      <c r="D2619" s="16"/>
      <c r="E2619" s="16"/>
      <c r="F2619" s="16"/>
      <c r="G2619" s="20" t="str">
        <f>IFERROR(VLOOKUP(F2619,Sheet2!A:F,2,0),"")</f>
        <v/>
      </c>
      <c r="H2619" s="44" t="str">
        <f>IFERROR(VLOOKUP(F2619,Sheet2!A:G,7,0),"")</f>
        <v/>
      </c>
      <c r="I2619" s="56">
        <f t="shared" si="529"/>
        <v>0</v>
      </c>
      <c r="J2619" s="17"/>
      <c r="K2619" s="21">
        <v>0</v>
      </c>
      <c r="L2619" s="21">
        <v>0</v>
      </c>
      <c r="M2619" s="21">
        <v>0</v>
      </c>
      <c r="N2619" s="19">
        <f t="shared" si="530"/>
        <v>0</v>
      </c>
      <c r="O2619" s="20" t="str">
        <f>IFERROR(VLOOKUP(F2619,Sheet2!A:H,8,0),"")</f>
        <v/>
      </c>
      <c r="P2619" s="20" t="str">
        <f>IFERROR(VLOOKUP(F2619,Sheet2!$A:$F,4,0),"")</f>
        <v/>
      </c>
      <c r="Q2619" s="20" t="str">
        <f>IFERROR(VLOOKUP(F2619,Sheet2!$A:$F,5,0),"")</f>
        <v/>
      </c>
      <c r="R2619" s="20" t="str">
        <f>IFERROR(VLOOKUP(F2619,Sheet2!$A:$F,6,0),"")</f>
        <v/>
      </c>
      <c r="S2619" s="48" t="str">
        <f t="shared" si="531"/>
        <v xml:space="preserve"> </v>
      </c>
      <c r="T2619" s="48" t="str">
        <f t="shared" si="532"/>
        <v xml:space="preserve"> </v>
      </c>
      <c r="U2619" s="48" t="str">
        <f t="shared" si="533"/>
        <v xml:space="preserve"> </v>
      </c>
      <c r="V2619" s="48">
        <f t="shared" si="534"/>
        <v>0</v>
      </c>
      <c r="W2619" s="48">
        <f t="shared" si="535"/>
        <v>0</v>
      </c>
      <c r="X2619" s="48">
        <f t="shared" si="536"/>
        <v>0</v>
      </c>
      <c r="Y2619" s="48">
        <f t="shared" si="537"/>
        <v>0</v>
      </c>
      <c r="Z2619" s="48">
        <f t="shared" si="538"/>
        <v>0</v>
      </c>
      <c r="AA2619" s="48">
        <f t="shared" si="539"/>
        <v>0</v>
      </c>
      <c r="AB2619" s="42">
        <f t="shared" si="540"/>
        <v>0</v>
      </c>
    </row>
    <row r="2620" spans="1:28" x14ac:dyDescent="0.25">
      <c r="A2620" s="41"/>
      <c r="B2620" s="44"/>
      <c r="C2620" s="16"/>
      <c r="D2620" s="16"/>
      <c r="E2620" s="16"/>
      <c r="F2620" s="16"/>
      <c r="G2620" s="20" t="str">
        <f>IFERROR(VLOOKUP(F2620,Sheet2!A:F,2,0),"")</f>
        <v/>
      </c>
      <c r="H2620" s="44" t="str">
        <f>IFERROR(VLOOKUP(F2620,Sheet2!A:G,7,0),"")</f>
        <v/>
      </c>
      <c r="I2620" s="56">
        <f t="shared" ref="I2620:I2683" si="611">IF(H2620=50,N2620*4.5)+IF(H2620=65,N2620*5.85)</f>
        <v>0</v>
      </c>
      <c r="J2620" s="17"/>
      <c r="K2620" s="21">
        <v>0</v>
      </c>
      <c r="L2620" s="21">
        <v>0</v>
      </c>
      <c r="M2620" s="21">
        <v>0</v>
      </c>
      <c r="N2620" s="19">
        <f t="shared" ref="N2620:N2683" si="612">SUM(K2620:M2620)</f>
        <v>0</v>
      </c>
      <c r="O2620" s="20" t="str">
        <f>IFERROR(VLOOKUP(F2620,Sheet2!A:H,8,0),"")</f>
        <v/>
      </c>
      <c r="P2620" s="20" t="str">
        <f>IFERROR(VLOOKUP(F2620,Sheet2!$A:$F,4,0),"")</f>
        <v/>
      </c>
      <c r="Q2620" s="20" t="str">
        <f>IFERROR(VLOOKUP(F2620,Sheet2!$A:$F,5,0),"")</f>
        <v/>
      </c>
      <c r="R2620" s="20" t="str">
        <f>IFERROR(VLOOKUP(F2620,Sheet2!$A:$F,6,0),"")</f>
        <v/>
      </c>
      <c r="S2620" s="48" t="str">
        <f t="shared" ref="S2620:S2683" si="613">IFERROR(K2620*P2620," ")</f>
        <v xml:space="preserve"> </v>
      </c>
      <c r="T2620" s="48" t="str">
        <f t="shared" ref="T2620:T2683" si="614">IFERROR(Q2620*L2620," ")</f>
        <v xml:space="preserve"> </v>
      </c>
      <c r="U2620" s="48" t="str">
        <f t="shared" ref="U2620:U2683" si="615">IFERROR(R2620*M2620," ")</f>
        <v xml:space="preserve"> </v>
      </c>
      <c r="V2620" s="48">
        <f t="shared" ref="V2620:V2683" si="616">SUM(S2620:U2620)</f>
        <v>0</v>
      </c>
      <c r="W2620" s="48">
        <f t="shared" ref="W2620:W2683" si="617">IFERROR(IF(O2620=1,I2620*107)," ")+IFERROR(IF(O2620=2,I2620*53.5)," ")</f>
        <v>0</v>
      </c>
      <c r="X2620" s="48">
        <f t="shared" ref="X2620:X2683" si="618">I2620*1.5</f>
        <v>0</v>
      </c>
      <c r="Y2620" s="48">
        <f t="shared" ref="Y2620:Y2683" si="619">IFERROR(SUM(V2620:X2620)*1%," ")</f>
        <v>0</v>
      </c>
      <c r="Z2620" s="48">
        <f t="shared" ref="Z2620:Z2683" si="620">IFERROR(Y2620*10%," ")</f>
        <v>0</v>
      </c>
      <c r="AA2620" s="48">
        <f t="shared" ref="AA2620:AA2683" si="621">IFERROR(SUM(V2620:Z2620)*1%," ")</f>
        <v>0</v>
      </c>
      <c r="AB2620" s="42">
        <f t="shared" ref="AB2620:AB2683" si="622">IFERROR(SUM(V2620:AA2620)," ")</f>
        <v>0</v>
      </c>
    </row>
    <row r="2621" spans="1:28" x14ac:dyDescent="0.25">
      <c r="A2621" s="41"/>
      <c r="B2621" s="44"/>
      <c r="C2621" s="16"/>
      <c r="D2621" s="16"/>
      <c r="E2621" s="16"/>
      <c r="F2621" s="16"/>
      <c r="G2621" s="20" t="str">
        <f>IFERROR(VLOOKUP(F2621,Sheet2!A:F,2,0),"")</f>
        <v/>
      </c>
      <c r="H2621" s="44" t="str">
        <f>IFERROR(VLOOKUP(F2621,Sheet2!A:G,7,0),"")</f>
        <v/>
      </c>
      <c r="I2621" s="56">
        <f t="shared" si="611"/>
        <v>0</v>
      </c>
      <c r="J2621" s="17"/>
      <c r="K2621" s="21">
        <v>0</v>
      </c>
      <c r="L2621" s="21">
        <v>0</v>
      </c>
      <c r="M2621" s="21">
        <v>0</v>
      </c>
      <c r="N2621" s="19">
        <f t="shared" si="612"/>
        <v>0</v>
      </c>
      <c r="O2621" s="20" t="str">
        <f>IFERROR(VLOOKUP(F2621,Sheet2!A:H,8,0),"")</f>
        <v/>
      </c>
      <c r="P2621" s="20" t="str">
        <f>IFERROR(VLOOKUP(F2621,Sheet2!$A:$F,4,0),"")</f>
        <v/>
      </c>
      <c r="Q2621" s="20" t="str">
        <f>IFERROR(VLOOKUP(F2621,Sheet2!$A:$F,5,0),"")</f>
        <v/>
      </c>
      <c r="R2621" s="20" t="str">
        <f>IFERROR(VLOOKUP(F2621,Sheet2!$A:$F,6,0),"")</f>
        <v/>
      </c>
      <c r="S2621" s="48" t="str">
        <f t="shared" si="613"/>
        <v xml:space="preserve"> </v>
      </c>
      <c r="T2621" s="48" t="str">
        <f t="shared" si="614"/>
        <v xml:space="preserve"> </v>
      </c>
      <c r="U2621" s="48" t="str">
        <f t="shared" si="615"/>
        <v xml:space="preserve"> </v>
      </c>
      <c r="V2621" s="48">
        <f t="shared" si="616"/>
        <v>0</v>
      </c>
      <c r="W2621" s="48">
        <f t="shared" si="617"/>
        <v>0</v>
      </c>
      <c r="X2621" s="48">
        <f t="shared" si="618"/>
        <v>0</v>
      </c>
      <c r="Y2621" s="48">
        <f t="shared" si="619"/>
        <v>0</v>
      </c>
      <c r="Z2621" s="48">
        <f t="shared" si="620"/>
        <v>0</v>
      </c>
      <c r="AA2621" s="48">
        <f t="shared" si="621"/>
        <v>0</v>
      </c>
      <c r="AB2621" s="42">
        <f t="shared" si="622"/>
        <v>0</v>
      </c>
    </row>
    <row r="2622" spans="1:28" x14ac:dyDescent="0.25">
      <c r="A2622" s="41"/>
      <c r="B2622" s="44"/>
      <c r="C2622" s="16"/>
      <c r="D2622" s="16"/>
      <c r="E2622" s="16"/>
      <c r="F2622" s="16"/>
      <c r="G2622" s="20" t="str">
        <f>IFERROR(VLOOKUP(F2622,Sheet2!A:F,2,0),"")</f>
        <v/>
      </c>
      <c r="H2622" s="44" t="str">
        <f>IFERROR(VLOOKUP(F2622,Sheet2!A:G,7,0),"")</f>
        <v/>
      </c>
      <c r="I2622" s="56">
        <f t="shared" si="611"/>
        <v>0</v>
      </c>
      <c r="J2622" s="17"/>
      <c r="K2622" s="21">
        <v>0</v>
      </c>
      <c r="L2622" s="21">
        <v>0</v>
      </c>
      <c r="M2622" s="21">
        <v>0</v>
      </c>
      <c r="N2622" s="19">
        <f t="shared" si="612"/>
        <v>0</v>
      </c>
      <c r="O2622" s="20" t="str">
        <f>IFERROR(VLOOKUP(F2622,Sheet2!A:H,8,0),"")</f>
        <v/>
      </c>
      <c r="P2622" s="20" t="str">
        <f>IFERROR(VLOOKUP(F2622,Sheet2!$A:$F,4,0),"")</f>
        <v/>
      </c>
      <c r="Q2622" s="20" t="str">
        <f>IFERROR(VLOOKUP(F2622,Sheet2!$A:$F,5,0),"")</f>
        <v/>
      </c>
      <c r="R2622" s="20" t="str">
        <f>IFERROR(VLOOKUP(F2622,Sheet2!$A:$F,6,0),"")</f>
        <v/>
      </c>
      <c r="S2622" s="48" t="str">
        <f t="shared" si="613"/>
        <v xml:space="preserve"> </v>
      </c>
      <c r="T2622" s="48" t="str">
        <f t="shared" si="614"/>
        <v xml:space="preserve"> </v>
      </c>
      <c r="U2622" s="48" t="str">
        <f t="shared" si="615"/>
        <v xml:space="preserve"> </v>
      </c>
      <c r="V2622" s="48">
        <f t="shared" si="616"/>
        <v>0</v>
      </c>
      <c r="W2622" s="48">
        <f t="shared" si="617"/>
        <v>0</v>
      </c>
      <c r="X2622" s="48">
        <f t="shared" si="618"/>
        <v>0</v>
      </c>
      <c r="Y2622" s="48">
        <f t="shared" si="619"/>
        <v>0</v>
      </c>
      <c r="Z2622" s="48">
        <f t="shared" si="620"/>
        <v>0</v>
      </c>
      <c r="AA2622" s="48">
        <f t="shared" si="621"/>
        <v>0</v>
      </c>
      <c r="AB2622" s="42">
        <f t="shared" si="622"/>
        <v>0</v>
      </c>
    </row>
    <row r="2623" spans="1:28" x14ac:dyDescent="0.25">
      <c r="A2623" s="41"/>
      <c r="B2623" s="44"/>
      <c r="C2623" s="16"/>
      <c r="D2623" s="16"/>
      <c r="E2623" s="16"/>
      <c r="F2623" s="16"/>
      <c r="G2623" s="20" t="str">
        <f>IFERROR(VLOOKUP(F2623,Sheet2!A:F,2,0),"")</f>
        <v/>
      </c>
      <c r="H2623" s="44" t="str">
        <f>IFERROR(VLOOKUP(F2623,Sheet2!A:G,7,0),"")</f>
        <v/>
      </c>
      <c r="I2623" s="56">
        <f t="shared" si="611"/>
        <v>0</v>
      </c>
      <c r="J2623" s="17"/>
      <c r="K2623" s="21">
        <v>0</v>
      </c>
      <c r="L2623" s="21">
        <v>0</v>
      </c>
      <c r="M2623" s="21">
        <v>0</v>
      </c>
      <c r="N2623" s="19">
        <f t="shared" si="612"/>
        <v>0</v>
      </c>
      <c r="O2623" s="20" t="str">
        <f>IFERROR(VLOOKUP(F2623,Sheet2!A:H,8,0),"")</f>
        <v/>
      </c>
      <c r="P2623" s="20" t="str">
        <f>IFERROR(VLOOKUP(F2623,Sheet2!$A:$F,4,0),"")</f>
        <v/>
      </c>
      <c r="Q2623" s="20" t="str">
        <f>IFERROR(VLOOKUP(F2623,Sheet2!$A:$F,5,0),"")</f>
        <v/>
      </c>
      <c r="R2623" s="20" t="str">
        <f>IFERROR(VLOOKUP(F2623,Sheet2!$A:$F,6,0),"")</f>
        <v/>
      </c>
      <c r="S2623" s="48" t="str">
        <f t="shared" si="613"/>
        <v xml:space="preserve"> </v>
      </c>
      <c r="T2623" s="48" t="str">
        <f t="shared" si="614"/>
        <v xml:space="preserve"> </v>
      </c>
      <c r="U2623" s="48" t="str">
        <f t="shared" si="615"/>
        <v xml:space="preserve"> </v>
      </c>
      <c r="V2623" s="48">
        <f t="shared" si="616"/>
        <v>0</v>
      </c>
      <c r="W2623" s="48">
        <f t="shared" si="617"/>
        <v>0</v>
      </c>
      <c r="X2623" s="48">
        <f t="shared" si="618"/>
        <v>0</v>
      </c>
      <c r="Y2623" s="48">
        <f t="shared" si="619"/>
        <v>0</v>
      </c>
      <c r="Z2623" s="48">
        <f t="shared" si="620"/>
        <v>0</v>
      </c>
      <c r="AA2623" s="48">
        <f t="shared" si="621"/>
        <v>0</v>
      </c>
      <c r="AB2623" s="42">
        <f t="shared" si="622"/>
        <v>0</v>
      </c>
    </row>
    <row r="2624" spans="1:28" x14ac:dyDescent="0.25">
      <c r="A2624" s="41"/>
      <c r="B2624" s="44"/>
      <c r="C2624" s="16"/>
      <c r="D2624" s="16"/>
      <c r="E2624" s="16"/>
      <c r="F2624" s="16"/>
      <c r="G2624" s="20" t="str">
        <f>IFERROR(VLOOKUP(F2624,Sheet2!A:F,2,0),"")</f>
        <v/>
      </c>
      <c r="H2624" s="44" t="str">
        <f>IFERROR(VLOOKUP(F2624,Sheet2!A:G,7,0),"")</f>
        <v/>
      </c>
      <c r="I2624" s="56">
        <f t="shared" si="611"/>
        <v>0</v>
      </c>
      <c r="J2624" s="17"/>
      <c r="K2624" s="21">
        <v>0</v>
      </c>
      <c r="L2624" s="21">
        <v>0</v>
      </c>
      <c r="M2624" s="21">
        <v>0</v>
      </c>
      <c r="N2624" s="19">
        <f t="shared" si="612"/>
        <v>0</v>
      </c>
      <c r="O2624" s="20" t="str">
        <f>IFERROR(VLOOKUP(F2624,Sheet2!A:H,8,0),"")</f>
        <v/>
      </c>
      <c r="P2624" s="20" t="str">
        <f>IFERROR(VLOOKUP(F2624,Sheet2!$A:$F,4,0),"")</f>
        <v/>
      </c>
      <c r="Q2624" s="20" t="str">
        <f>IFERROR(VLOOKUP(F2624,Sheet2!$A:$F,5,0),"")</f>
        <v/>
      </c>
      <c r="R2624" s="20" t="str">
        <f>IFERROR(VLOOKUP(F2624,Sheet2!$A:$F,6,0),"")</f>
        <v/>
      </c>
      <c r="S2624" s="48" t="str">
        <f t="shared" si="613"/>
        <v xml:space="preserve"> </v>
      </c>
      <c r="T2624" s="48" t="str">
        <f t="shared" si="614"/>
        <v xml:space="preserve"> </v>
      </c>
      <c r="U2624" s="48" t="str">
        <f t="shared" si="615"/>
        <v xml:space="preserve"> </v>
      </c>
      <c r="V2624" s="48">
        <f t="shared" si="616"/>
        <v>0</v>
      </c>
      <c r="W2624" s="48">
        <f t="shared" si="617"/>
        <v>0</v>
      </c>
      <c r="X2624" s="48">
        <f t="shared" si="618"/>
        <v>0</v>
      </c>
      <c r="Y2624" s="48">
        <f t="shared" si="619"/>
        <v>0</v>
      </c>
      <c r="Z2624" s="48">
        <f t="shared" si="620"/>
        <v>0</v>
      </c>
      <c r="AA2624" s="48">
        <f t="shared" si="621"/>
        <v>0</v>
      </c>
      <c r="AB2624" s="42">
        <f t="shared" si="622"/>
        <v>0</v>
      </c>
    </row>
    <row r="2625" spans="1:28" x14ac:dyDescent="0.25">
      <c r="A2625" s="41"/>
      <c r="B2625" s="44"/>
      <c r="C2625" s="16"/>
      <c r="D2625" s="16"/>
      <c r="E2625" s="16"/>
      <c r="F2625" s="16"/>
      <c r="G2625" s="20" t="str">
        <f>IFERROR(VLOOKUP(F2625,Sheet2!A:F,2,0),"")</f>
        <v/>
      </c>
      <c r="H2625" s="44" t="str">
        <f>IFERROR(VLOOKUP(F2625,Sheet2!A:G,7,0),"")</f>
        <v/>
      </c>
      <c r="I2625" s="56">
        <f t="shared" si="611"/>
        <v>0</v>
      </c>
      <c r="J2625" s="17"/>
      <c r="K2625" s="21">
        <v>0</v>
      </c>
      <c r="L2625" s="21">
        <v>0</v>
      </c>
      <c r="M2625" s="21">
        <v>0</v>
      </c>
      <c r="N2625" s="19">
        <f t="shared" si="612"/>
        <v>0</v>
      </c>
      <c r="O2625" s="20" t="str">
        <f>IFERROR(VLOOKUP(F2625,Sheet2!A:H,8,0),"")</f>
        <v/>
      </c>
      <c r="P2625" s="20" t="str">
        <f>IFERROR(VLOOKUP(F2625,Sheet2!$A:$F,4,0),"")</f>
        <v/>
      </c>
      <c r="Q2625" s="20" t="str">
        <f>IFERROR(VLOOKUP(F2625,Sheet2!$A:$F,5,0),"")</f>
        <v/>
      </c>
      <c r="R2625" s="20" t="str">
        <f>IFERROR(VLOOKUP(F2625,Sheet2!$A:$F,6,0),"")</f>
        <v/>
      </c>
      <c r="S2625" s="48" t="str">
        <f t="shared" si="613"/>
        <v xml:space="preserve"> </v>
      </c>
      <c r="T2625" s="48" t="str">
        <f t="shared" si="614"/>
        <v xml:space="preserve"> </v>
      </c>
      <c r="U2625" s="48" t="str">
        <f t="shared" si="615"/>
        <v xml:space="preserve"> </v>
      </c>
      <c r="V2625" s="48">
        <f t="shared" si="616"/>
        <v>0</v>
      </c>
      <c r="W2625" s="48">
        <f t="shared" si="617"/>
        <v>0</v>
      </c>
      <c r="X2625" s="48">
        <f t="shared" si="618"/>
        <v>0</v>
      </c>
      <c r="Y2625" s="48">
        <f t="shared" si="619"/>
        <v>0</v>
      </c>
      <c r="Z2625" s="48">
        <f t="shared" si="620"/>
        <v>0</v>
      </c>
      <c r="AA2625" s="48">
        <f t="shared" si="621"/>
        <v>0</v>
      </c>
      <c r="AB2625" s="42">
        <f t="shared" si="622"/>
        <v>0</v>
      </c>
    </row>
    <row r="2626" spans="1:28" x14ac:dyDescent="0.25">
      <c r="A2626" s="41"/>
      <c r="B2626" s="44"/>
      <c r="C2626" s="16"/>
      <c r="D2626" s="16"/>
      <c r="E2626" s="16"/>
      <c r="F2626" s="16"/>
      <c r="G2626" s="20" t="str">
        <f>IFERROR(VLOOKUP(F2626,Sheet2!A:F,2,0),"")</f>
        <v/>
      </c>
      <c r="H2626" s="44" t="str">
        <f>IFERROR(VLOOKUP(F2626,Sheet2!A:G,7,0),"")</f>
        <v/>
      </c>
      <c r="I2626" s="56">
        <f t="shared" si="611"/>
        <v>0</v>
      </c>
      <c r="J2626" s="17"/>
      <c r="K2626" s="21">
        <v>0</v>
      </c>
      <c r="L2626" s="21">
        <v>0</v>
      </c>
      <c r="M2626" s="21">
        <v>0</v>
      </c>
      <c r="N2626" s="19">
        <f t="shared" si="612"/>
        <v>0</v>
      </c>
      <c r="O2626" s="20" t="str">
        <f>IFERROR(VLOOKUP(F2626,Sheet2!A:H,8,0),"")</f>
        <v/>
      </c>
      <c r="P2626" s="20" t="str">
        <f>IFERROR(VLOOKUP(F2626,Sheet2!$A:$F,4,0),"")</f>
        <v/>
      </c>
      <c r="Q2626" s="20" t="str">
        <f>IFERROR(VLOOKUP(F2626,Sheet2!$A:$F,5,0),"")</f>
        <v/>
      </c>
      <c r="R2626" s="20" t="str">
        <f>IFERROR(VLOOKUP(F2626,Sheet2!$A:$F,6,0),"")</f>
        <v/>
      </c>
      <c r="S2626" s="48" t="str">
        <f t="shared" si="613"/>
        <v xml:space="preserve"> </v>
      </c>
      <c r="T2626" s="48" t="str">
        <f t="shared" si="614"/>
        <v xml:space="preserve"> </v>
      </c>
      <c r="U2626" s="48" t="str">
        <f t="shared" si="615"/>
        <v xml:space="preserve"> </v>
      </c>
      <c r="V2626" s="48">
        <f t="shared" si="616"/>
        <v>0</v>
      </c>
      <c r="W2626" s="48">
        <f t="shared" si="617"/>
        <v>0</v>
      </c>
      <c r="X2626" s="48">
        <f t="shared" si="618"/>
        <v>0</v>
      </c>
      <c r="Y2626" s="48">
        <f t="shared" si="619"/>
        <v>0</v>
      </c>
      <c r="Z2626" s="48">
        <f t="shared" si="620"/>
        <v>0</v>
      </c>
      <c r="AA2626" s="48">
        <f t="shared" si="621"/>
        <v>0</v>
      </c>
      <c r="AB2626" s="42">
        <f t="shared" si="622"/>
        <v>0</v>
      </c>
    </row>
    <row r="2627" spans="1:28" x14ac:dyDescent="0.25">
      <c r="A2627" s="41"/>
      <c r="B2627" s="44"/>
      <c r="C2627" s="16"/>
      <c r="D2627" s="16"/>
      <c r="E2627" s="16"/>
      <c r="F2627" s="16"/>
      <c r="G2627" s="20" t="str">
        <f>IFERROR(VLOOKUP(F2627,Sheet2!A:F,2,0),"")</f>
        <v/>
      </c>
      <c r="H2627" s="44" t="str">
        <f>IFERROR(VLOOKUP(F2627,Sheet2!A:G,7,0),"")</f>
        <v/>
      </c>
      <c r="I2627" s="56">
        <f t="shared" si="611"/>
        <v>0</v>
      </c>
      <c r="J2627" s="17"/>
      <c r="K2627" s="21">
        <v>0</v>
      </c>
      <c r="L2627" s="21">
        <v>0</v>
      </c>
      <c r="M2627" s="21">
        <v>0</v>
      </c>
      <c r="N2627" s="19">
        <f t="shared" si="612"/>
        <v>0</v>
      </c>
      <c r="O2627" s="20" t="str">
        <f>IFERROR(VLOOKUP(F2627,Sheet2!A:H,8,0),"")</f>
        <v/>
      </c>
      <c r="P2627" s="20" t="str">
        <f>IFERROR(VLOOKUP(F2627,Sheet2!$A:$F,4,0),"")</f>
        <v/>
      </c>
      <c r="Q2627" s="20" t="str">
        <f>IFERROR(VLOOKUP(F2627,Sheet2!$A:$F,5,0),"")</f>
        <v/>
      </c>
      <c r="R2627" s="20" t="str">
        <f>IFERROR(VLOOKUP(F2627,Sheet2!$A:$F,6,0),"")</f>
        <v/>
      </c>
      <c r="S2627" s="48" t="str">
        <f t="shared" si="613"/>
        <v xml:space="preserve"> </v>
      </c>
      <c r="T2627" s="48" t="str">
        <f t="shared" si="614"/>
        <v xml:space="preserve"> </v>
      </c>
      <c r="U2627" s="48" t="str">
        <f t="shared" si="615"/>
        <v xml:space="preserve"> </v>
      </c>
      <c r="V2627" s="48">
        <f t="shared" si="616"/>
        <v>0</v>
      </c>
      <c r="W2627" s="48">
        <f t="shared" si="617"/>
        <v>0</v>
      </c>
      <c r="X2627" s="48">
        <f t="shared" si="618"/>
        <v>0</v>
      </c>
      <c r="Y2627" s="48">
        <f t="shared" si="619"/>
        <v>0</v>
      </c>
      <c r="Z2627" s="48">
        <f t="shared" si="620"/>
        <v>0</v>
      </c>
      <c r="AA2627" s="48">
        <f t="shared" si="621"/>
        <v>0</v>
      </c>
      <c r="AB2627" s="42">
        <f t="shared" si="622"/>
        <v>0</v>
      </c>
    </row>
    <row r="2628" spans="1:28" x14ac:dyDescent="0.25">
      <c r="A2628" s="41"/>
      <c r="B2628" s="44"/>
      <c r="C2628" s="16"/>
      <c r="D2628" s="16"/>
      <c r="E2628" s="16"/>
      <c r="F2628" s="16"/>
      <c r="G2628" s="20" t="str">
        <f>IFERROR(VLOOKUP(F2628,Sheet2!A:F,2,0),"")</f>
        <v/>
      </c>
      <c r="H2628" s="44" t="str">
        <f>IFERROR(VLOOKUP(F2628,Sheet2!A:G,7,0),"")</f>
        <v/>
      </c>
      <c r="I2628" s="56">
        <f t="shared" si="611"/>
        <v>0</v>
      </c>
      <c r="J2628" s="17"/>
      <c r="K2628" s="21">
        <v>0</v>
      </c>
      <c r="L2628" s="21">
        <v>0</v>
      </c>
      <c r="M2628" s="21">
        <v>0</v>
      </c>
      <c r="N2628" s="19">
        <f t="shared" si="612"/>
        <v>0</v>
      </c>
      <c r="O2628" s="20" t="str">
        <f>IFERROR(VLOOKUP(F2628,Sheet2!A:H,8,0),"")</f>
        <v/>
      </c>
      <c r="P2628" s="20" t="str">
        <f>IFERROR(VLOOKUP(F2628,Sheet2!$A:$F,4,0),"")</f>
        <v/>
      </c>
      <c r="Q2628" s="20" t="str">
        <f>IFERROR(VLOOKUP(F2628,Sheet2!$A:$F,5,0),"")</f>
        <v/>
      </c>
      <c r="R2628" s="20" t="str">
        <f>IFERROR(VLOOKUP(F2628,Sheet2!$A:$F,6,0),"")</f>
        <v/>
      </c>
      <c r="S2628" s="48" t="str">
        <f t="shared" si="613"/>
        <v xml:space="preserve"> </v>
      </c>
      <c r="T2628" s="48" t="str">
        <f t="shared" si="614"/>
        <v xml:space="preserve"> </v>
      </c>
      <c r="U2628" s="48" t="str">
        <f t="shared" si="615"/>
        <v xml:space="preserve"> </v>
      </c>
      <c r="V2628" s="48">
        <f t="shared" si="616"/>
        <v>0</v>
      </c>
      <c r="W2628" s="48">
        <f t="shared" si="617"/>
        <v>0</v>
      </c>
      <c r="X2628" s="48">
        <f t="shared" si="618"/>
        <v>0</v>
      </c>
      <c r="Y2628" s="48">
        <f t="shared" si="619"/>
        <v>0</v>
      </c>
      <c r="Z2628" s="48">
        <f t="shared" si="620"/>
        <v>0</v>
      </c>
      <c r="AA2628" s="48">
        <f t="shared" si="621"/>
        <v>0</v>
      </c>
      <c r="AB2628" s="42">
        <f t="shared" si="622"/>
        <v>0</v>
      </c>
    </row>
    <row r="2629" spans="1:28" x14ac:dyDescent="0.25">
      <c r="A2629" s="41"/>
      <c r="B2629" s="44"/>
      <c r="C2629" s="16"/>
      <c r="D2629" s="16"/>
      <c r="E2629" s="16"/>
      <c r="F2629" s="16"/>
      <c r="G2629" s="20" t="str">
        <f>IFERROR(VLOOKUP(F2629,Sheet2!A:F,2,0),"")</f>
        <v/>
      </c>
      <c r="H2629" s="44" t="str">
        <f>IFERROR(VLOOKUP(F2629,Sheet2!A:G,7,0),"")</f>
        <v/>
      </c>
      <c r="I2629" s="56">
        <f t="shared" si="611"/>
        <v>0</v>
      </c>
      <c r="J2629" s="17"/>
      <c r="K2629" s="21">
        <v>0</v>
      </c>
      <c r="L2629" s="21">
        <v>0</v>
      </c>
      <c r="M2629" s="21">
        <v>0</v>
      </c>
      <c r="N2629" s="19">
        <f t="shared" si="612"/>
        <v>0</v>
      </c>
      <c r="O2629" s="20" t="str">
        <f>IFERROR(VLOOKUP(F2629,Sheet2!A:H,8,0),"")</f>
        <v/>
      </c>
      <c r="P2629" s="20" t="str">
        <f>IFERROR(VLOOKUP(F2629,Sheet2!$A:$F,4,0),"")</f>
        <v/>
      </c>
      <c r="Q2629" s="20" t="str">
        <f>IFERROR(VLOOKUP(F2629,Sheet2!$A:$F,5,0),"")</f>
        <v/>
      </c>
      <c r="R2629" s="20" t="str">
        <f>IFERROR(VLOOKUP(F2629,Sheet2!$A:$F,6,0),"")</f>
        <v/>
      </c>
      <c r="S2629" s="48" t="str">
        <f t="shared" si="613"/>
        <v xml:space="preserve"> </v>
      </c>
      <c r="T2629" s="48" t="str">
        <f t="shared" si="614"/>
        <v xml:space="preserve"> </v>
      </c>
      <c r="U2629" s="48" t="str">
        <f t="shared" si="615"/>
        <v xml:space="preserve"> </v>
      </c>
      <c r="V2629" s="48">
        <f t="shared" si="616"/>
        <v>0</v>
      </c>
      <c r="W2629" s="48">
        <f t="shared" si="617"/>
        <v>0</v>
      </c>
      <c r="X2629" s="48">
        <f t="shared" si="618"/>
        <v>0</v>
      </c>
      <c r="Y2629" s="48">
        <f t="shared" si="619"/>
        <v>0</v>
      </c>
      <c r="Z2629" s="48">
        <f t="shared" si="620"/>
        <v>0</v>
      </c>
      <c r="AA2629" s="48">
        <f t="shared" si="621"/>
        <v>0</v>
      </c>
      <c r="AB2629" s="42">
        <f t="shared" si="622"/>
        <v>0</v>
      </c>
    </row>
    <row r="2630" spans="1:28" x14ac:dyDescent="0.25">
      <c r="A2630" s="41"/>
      <c r="B2630" s="44"/>
      <c r="C2630" s="16"/>
      <c r="D2630" s="16"/>
      <c r="E2630" s="16"/>
      <c r="F2630" s="16"/>
      <c r="G2630" s="20" t="str">
        <f>IFERROR(VLOOKUP(F2630,Sheet2!A:F,2,0),"")</f>
        <v/>
      </c>
      <c r="H2630" s="44" t="str">
        <f>IFERROR(VLOOKUP(F2630,Sheet2!A:G,7,0),"")</f>
        <v/>
      </c>
      <c r="I2630" s="56">
        <f t="shared" si="611"/>
        <v>0</v>
      </c>
      <c r="J2630" s="17"/>
      <c r="K2630" s="21">
        <v>0</v>
      </c>
      <c r="L2630" s="21">
        <v>0</v>
      </c>
      <c r="M2630" s="21">
        <v>0</v>
      </c>
      <c r="N2630" s="19">
        <f t="shared" si="612"/>
        <v>0</v>
      </c>
      <c r="O2630" s="20" t="str">
        <f>IFERROR(VLOOKUP(F2630,Sheet2!A:H,8,0),"")</f>
        <v/>
      </c>
      <c r="P2630" s="20" t="str">
        <f>IFERROR(VLOOKUP(F2630,Sheet2!$A:$F,4,0),"")</f>
        <v/>
      </c>
      <c r="Q2630" s="20" t="str">
        <f>IFERROR(VLOOKUP(F2630,Sheet2!$A:$F,5,0),"")</f>
        <v/>
      </c>
      <c r="R2630" s="20" t="str">
        <f>IFERROR(VLOOKUP(F2630,Sheet2!$A:$F,6,0),"")</f>
        <v/>
      </c>
      <c r="S2630" s="48" t="str">
        <f t="shared" si="613"/>
        <v xml:space="preserve"> </v>
      </c>
      <c r="T2630" s="48" t="str">
        <f t="shared" si="614"/>
        <v xml:space="preserve"> </v>
      </c>
      <c r="U2630" s="48" t="str">
        <f t="shared" si="615"/>
        <v xml:space="preserve"> </v>
      </c>
      <c r="V2630" s="48">
        <f t="shared" si="616"/>
        <v>0</v>
      </c>
      <c r="W2630" s="48">
        <f t="shared" si="617"/>
        <v>0</v>
      </c>
      <c r="X2630" s="48">
        <f t="shared" si="618"/>
        <v>0</v>
      </c>
      <c r="Y2630" s="48">
        <f t="shared" si="619"/>
        <v>0</v>
      </c>
      <c r="Z2630" s="48">
        <f t="shared" si="620"/>
        <v>0</v>
      </c>
      <c r="AA2630" s="48">
        <f t="shared" si="621"/>
        <v>0</v>
      </c>
      <c r="AB2630" s="42">
        <f t="shared" si="622"/>
        <v>0</v>
      </c>
    </row>
    <row r="2631" spans="1:28" x14ac:dyDescent="0.25">
      <c r="A2631" s="41"/>
      <c r="B2631" s="44"/>
      <c r="C2631" s="16"/>
      <c r="D2631" s="16"/>
      <c r="E2631" s="16"/>
      <c r="F2631" s="16"/>
      <c r="G2631" s="20" t="str">
        <f>IFERROR(VLOOKUP(F2631,Sheet2!A:F,2,0),"")</f>
        <v/>
      </c>
      <c r="H2631" s="44" t="str">
        <f>IFERROR(VLOOKUP(F2631,Sheet2!A:G,7,0),"")</f>
        <v/>
      </c>
      <c r="I2631" s="56">
        <f t="shared" si="611"/>
        <v>0</v>
      </c>
      <c r="J2631" s="17"/>
      <c r="K2631" s="21">
        <v>0</v>
      </c>
      <c r="L2631" s="21">
        <v>0</v>
      </c>
      <c r="M2631" s="21">
        <v>0</v>
      </c>
      <c r="N2631" s="19">
        <f t="shared" si="612"/>
        <v>0</v>
      </c>
      <c r="O2631" s="20" t="str">
        <f>IFERROR(VLOOKUP(F2631,Sheet2!A:H,8,0),"")</f>
        <v/>
      </c>
      <c r="P2631" s="20" t="str">
        <f>IFERROR(VLOOKUP(F2631,Sheet2!$A:$F,4,0),"")</f>
        <v/>
      </c>
      <c r="Q2631" s="20" t="str">
        <f>IFERROR(VLOOKUP(F2631,Sheet2!$A:$F,5,0),"")</f>
        <v/>
      </c>
      <c r="R2631" s="20" t="str">
        <f>IFERROR(VLOOKUP(F2631,Sheet2!$A:$F,6,0),"")</f>
        <v/>
      </c>
      <c r="S2631" s="48" t="str">
        <f t="shared" si="613"/>
        <v xml:space="preserve"> </v>
      </c>
      <c r="T2631" s="48" t="str">
        <f t="shared" si="614"/>
        <v xml:space="preserve"> </v>
      </c>
      <c r="U2631" s="48" t="str">
        <f t="shared" si="615"/>
        <v xml:space="preserve"> </v>
      </c>
      <c r="V2631" s="48">
        <f t="shared" si="616"/>
        <v>0</v>
      </c>
      <c r="W2631" s="48">
        <f t="shared" si="617"/>
        <v>0</v>
      </c>
      <c r="X2631" s="48">
        <f t="shared" si="618"/>
        <v>0</v>
      </c>
      <c r="Y2631" s="48">
        <f t="shared" si="619"/>
        <v>0</v>
      </c>
      <c r="Z2631" s="48">
        <f t="shared" si="620"/>
        <v>0</v>
      </c>
      <c r="AA2631" s="48">
        <f t="shared" si="621"/>
        <v>0</v>
      </c>
      <c r="AB2631" s="42">
        <f t="shared" si="622"/>
        <v>0</v>
      </c>
    </row>
    <row r="2632" spans="1:28" x14ac:dyDescent="0.25">
      <c r="A2632" s="41"/>
      <c r="B2632" s="44"/>
      <c r="C2632" s="16"/>
      <c r="D2632" s="16"/>
      <c r="E2632" s="16"/>
      <c r="F2632" s="16"/>
      <c r="G2632" s="20" t="str">
        <f>IFERROR(VLOOKUP(F2632,Sheet2!A:F,2,0),"")</f>
        <v/>
      </c>
      <c r="H2632" s="44" t="str">
        <f>IFERROR(VLOOKUP(F2632,Sheet2!A:G,7,0),"")</f>
        <v/>
      </c>
      <c r="I2632" s="56">
        <f t="shared" si="611"/>
        <v>0</v>
      </c>
      <c r="J2632" s="17"/>
      <c r="K2632" s="21">
        <v>0</v>
      </c>
      <c r="L2632" s="21">
        <v>0</v>
      </c>
      <c r="M2632" s="21">
        <v>0</v>
      </c>
      <c r="N2632" s="19">
        <f t="shared" si="612"/>
        <v>0</v>
      </c>
      <c r="O2632" s="20" t="str">
        <f>IFERROR(VLOOKUP(F2632,Sheet2!A:H,8,0),"")</f>
        <v/>
      </c>
      <c r="P2632" s="20" t="str">
        <f>IFERROR(VLOOKUP(F2632,Sheet2!$A:$F,4,0),"")</f>
        <v/>
      </c>
      <c r="Q2632" s="20" t="str">
        <f>IFERROR(VLOOKUP(F2632,Sheet2!$A:$F,5,0),"")</f>
        <v/>
      </c>
      <c r="R2632" s="20" t="str">
        <f>IFERROR(VLOOKUP(F2632,Sheet2!$A:$F,6,0),"")</f>
        <v/>
      </c>
      <c r="S2632" s="48" t="str">
        <f t="shared" si="613"/>
        <v xml:space="preserve"> </v>
      </c>
      <c r="T2632" s="48" t="str">
        <f t="shared" si="614"/>
        <v xml:space="preserve"> </v>
      </c>
      <c r="U2632" s="48" t="str">
        <f t="shared" si="615"/>
        <v xml:space="preserve"> </v>
      </c>
      <c r="V2632" s="48">
        <f t="shared" si="616"/>
        <v>0</v>
      </c>
      <c r="W2632" s="48">
        <f t="shared" si="617"/>
        <v>0</v>
      </c>
      <c r="X2632" s="48">
        <f t="shared" si="618"/>
        <v>0</v>
      </c>
      <c r="Y2632" s="48">
        <f t="shared" si="619"/>
        <v>0</v>
      </c>
      <c r="Z2632" s="48">
        <f t="shared" si="620"/>
        <v>0</v>
      </c>
      <c r="AA2632" s="48">
        <f t="shared" si="621"/>
        <v>0</v>
      </c>
      <c r="AB2632" s="42">
        <f t="shared" si="622"/>
        <v>0</v>
      </c>
    </row>
    <row r="2633" spans="1:28" x14ac:dyDescent="0.25">
      <c r="A2633" s="41"/>
      <c r="B2633" s="44"/>
      <c r="C2633" s="16"/>
      <c r="D2633" s="16"/>
      <c r="E2633" s="16"/>
      <c r="F2633" s="16"/>
      <c r="G2633" s="20" t="str">
        <f>IFERROR(VLOOKUP(F2633,Sheet2!A:F,2,0),"")</f>
        <v/>
      </c>
      <c r="H2633" s="44" t="str">
        <f>IFERROR(VLOOKUP(F2633,Sheet2!A:G,7,0),"")</f>
        <v/>
      </c>
      <c r="I2633" s="56">
        <f t="shared" si="611"/>
        <v>0</v>
      </c>
      <c r="J2633" s="17"/>
      <c r="K2633" s="21">
        <v>0</v>
      </c>
      <c r="L2633" s="21">
        <v>0</v>
      </c>
      <c r="M2633" s="21">
        <v>0</v>
      </c>
      <c r="N2633" s="19">
        <f t="shared" si="612"/>
        <v>0</v>
      </c>
      <c r="O2633" s="20" t="str">
        <f>IFERROR(VLOOKUP(F2633,Sheet2!A:H,8,0),"")</f>
        <v/>
      </c>
      <c r="P2633" s="20" t="str">
        <f>IFERROR(VLOOKUP(F2633,Sheet2!$A:$F,4,0),"")</f>
        <v/>
      </c>
      <c r="Q2633" s="20" t="str">
        <f>IFERROR(VLOOKUP(F2633,Sheet2!$A:$F,5,0),"")</f>
        <v/>
      </c>
      <c r="R2633" s="20" t="str">
        <f>IFERROR(VLOOKUP(F2633,Sheet2!$A:$F,6,0),"")</f>
        <v/>
      </c>
      <c r="S2633" s="48" t="str">
        <f t="shared" si="613"/>
        <v xml:space="preserve"> </v>
      </c>
      <c r="T2633" s="48" t="str">
        <f t="shared" si="614"/>
        <v xml:space="preserve"> </v>
      </c>
      <c r="U2633" s="48" t="str">
        <f t="shared" si="615"/>
        <v xml:space="preserve"> </v>
      </c>
      <c r="V2633" s="48">
        <f t="shared" si="616"/>
        <v>0</v>
      </c>
      <c r="W2633" s="48">
        <f t="shared" si="617"/>
        <v>0</v>
      </c>
      <c r="X2633" s="48">
        <f t="shared" si="618"/>
        <v>0</v>
      </c>
      <c r="Y2633" s="48">
        <f t="shared" si="619"/>
        <v>0</v>
      </c>
      <c r="Z2633" s="48">
        <f t="shared" si="620"/>
        <v>0</v>
      </c>
      <c r="AA2633" s="48">
        <f t="shared" si="621"/>
        <v>0</v>
      </c>
      <c r="AB2633" s="42">
        <f t="shared" si="622"/>
        <v>0</v>
      </c>
    </row>
    <row r="2634" spans="1:28" x14ac:dyDescent="0.25">
      <c r="A2634" s="41"/>
      <c r="B2634" s="44"/>
      <c r="C2634" s="16"/>
      <c r="D2634" s="16"/>
      <c r="E2634" s="16"/>
      <c r="F2634" s="16"/>
      <c r="G2634" s="20" t="str">
        <f>IFERROR(VLOOKUP(F2634,Sheet2!A:F,2,0),"")</f>
        <v/>
      </c>
      <c r="H2634" s="44" t="str">
        <f>IFERROR(VLOOKUP(F2634,Sheet2!A:G,7,0),"")</f>
        <v/>
      </c>
      <c r="I2634" s="56">
        <f t="shared" si="611"/>
        <v>0</v>
      </c>
      <c r="J2634" s="17"/>
      <c r="K2634" s="21">
        <v>0</v>
      </c>
      <c r="L2634" s="21">
        <v>0</v>
      </c>
      <c r="M2634" s="21">
        <v>0</v>
      </c>
      <c r="N2634" s="19">
        <f t="shared" si="612"/>
        <v>0</v>
      </c>
      <c r="O2634" s="20" t="str">
        <f>IFERROR(VLOOKUP(F2634,Sheet2!A:H,8,0),"")</f>
        <v/>
      </c>
      <c r="P2634" s="20" t="str">
        <f>IFERROR(VLOOKUP(F2634,Sheet2!$A:$F,4,0),"")</f>
        <v/>
      </c>
      <c r="Q2634" s="20" t="str">
        <f>IFERROR(VLOOKUP(F2634,Sheet2!$A:$F,5,0),"")</f>
        <v/>
      </c>
      <c r="R2634" s="20" t="str">
        <f>IFERROR(VLOOKUP(F2634,Sheet2!$A:$F,6,0),"")</f>
        <v/>
      </c>
      <c r="S2634" s="48" t="str">
        <f t="shared" si="613"/>
        <v xml:space="preserve"> </v>
      </c>
      <c r="T2634" s="48" t="str">
        <f t="shared" si="614"/>
        <v xml:space="preserve"> </v>
      </c>
      <c r="U2634" s="48" t="str">
        <f t="shared" si="615"/>
        <v xml:space="preserve"> </v>
      </c>
      <c r="V2634" s="48">
        <f t="shared" si="616"/>
        <v>0</v>
      </c>
      <c r="W2634" s="48">
        <f t="shared" si="617"/>
        <v>0</v>
      </c>
      <c r="X2634" s="48">
        <f t="shared" si="618"/>
        <v>0</v>
      </c>
      <c r="Y2634" s="48">
        <f t="shared" si="619"/>
        <v>0</v>
      </c>
      <c r="Z2634" s="48">
        <f t="shared" si="620"/>
        <v>0</v>
      </c>
      <c r="AA2634" s="48">
        <f t="shared" si="621"/>
        <v>0</v>
      </c>
      <c r="AB2634" s="42">
        <f t="shared" si="622"/>
        <v>0</v>
      </c>
    </row>
    <row r="2635" spans="1:28" x14ac:dyDescent="0.25">
      <c r="A2635" s="41"/>
      <c r="B2635" s="44"/>
      <c r="C2635" s="16"/>
      <c r="D2635" s="16"/>
      <c r="E2635" s="16"/>
      <c r="F2635" s="16"/>
      <c r="G2635" s="20" t="str">
        <f>IFERROR(VLOOKUP(F2635,Sheet2!A:F,2,0),"")</f>
        <v/>
      </c>
      <c r="H2635" s="44" t="str">
        <f>IFERROR(VLOOKUP(F2635,Sheet2!A:G,7,0),"")</f>
        <v/>
      </c>
      <c r="I2635" s="56">
        <f t="shared" si="611"/>
        <v>0</v>
      </c>
      <c r="J2635" s="17"/>
      <c r="K2635" s="21">
        <v>0</v>
      </c>
      <c r="L2635" s="21">
        <v>0</v>
      </c>
      <c r="M2635" s="21">
        <v>0</v>
      </c>
      <c r="N2635" s="19">
        <f t="shared" si="612"/>
        <v>0</v>
      </c>
      <c r="O2635" s="20" t="str">
        <f>IFERROR(VLOOKUP(F2635,Sheet2!A:H,8,0),"")</f>
        <v/>
      </c>
      <c r="P2635" s="20" t="str">
        <f>IFERROR(VLOOKUP(F2635,Sheet2!$A:$F,4,0),"")</f>
        <v/>
      </c>
      <c r="Q2635" s="20" t="str">
        <f>IFERROR(VLOOKUP(F2635,Sheet2!$A:$F,5,0),"")</f>
        <v/>
      </c>
      <c r="R2635" s="20" t="str">
        <f>IFERROR(VLOOKUP(F2635,Sheet2!$A:$F,6,0),"")</f>
        <v/>
      </c>
      <c r="S2635" s="48" t="str">
        <f t="shared" si="613"/>
        <v xml:space="preserve"> </v>
      </c>
      <c r="T2635" s="48" t="str">
        <f t="shared" si="614"/>
        <v xml:space="preserve"> </v>
      </c>
      <c r="U2635" s="48" t="str">
        <f t="shared" si="615"/>
        <v xml:space="preserve"> </v>
      </c>
      <c r="V2635" s="48">
        <f t="shared" si="616"/>
        <v>0</v>
      </c>
      <c r="W2635" s="48">
        <f t="shared" si="617"/>
        <v>0</v>
      </c>
      <c r="X2635" s="48">
        <f t="shared" si="618"/>
        <v>0</v>
      </c>
      <c r="Y2635" s="48">
        <f t="shared" si="619"/>
        <v>0</v>
      </c>
      <c r="Z2635" s="48">
        <f t="shared" si="620"/>
        <v>0</v>
      </c>
      <c r="AA2635" s="48">
        <f t="shared" si="621"/>
        <v>0</v>
      </c>
      <c r="AB2635" s="42">
        <f t="shared" si="622"/>
        <v>0</v>
      </c>
    </row>
    <row r="2636" spans="1:28" x14ac:dyDescent="0.25">
      <c r="A2636" s="41"/>
      <c r="B2636" s="44"/>
      <c r="C2636" s="16"/>
      <c r="D2636" s="16"/>
      <c r="E2636" s="16"/>
      <c r="F2636" s="16"/>
      <c r="G2636" s="20" t="str">
        <f>IFERROR(VLOOKUP(F2636,Sheet2!A:F,2,0),"")</f>
        <v/>
      </c>
      <c r="H2636" s="44" t="str">
        <f>IFERROR(VLOOKUP(F2636,Sheet2!A:G,7,0),"")</f>
        <v/>
      </c>
      <c r="I2636" s="56">
        <f t="shared" si="611"/>
        <v>0</v>
      </c>
      <c r="J2636" s="17"/>
      <c r="K2636" s="21">
        <v>0</v>
      </c>
      <c r="L2636" s="21">
        <v>0</v>
      </c>
      <c r="M2636" s="21">
        <v>0</v>
      </c>
      <c r="N2636" s="19">
        <f t="shared" si="612"/>
        <v>0</v>
      </c>
      <c r="O2636" s="20" t="str">
        <f>IFERROR(VLOOKUP(F2636,Sheet2!A:H,8,0),"")</f>
        <v/>
      </c>
      <c r="P2636" s="20" t="str">
        <f>IFERROR(VLOOKUP(F2636,Sheet2!$A:$F,4,0),"")</f>
        <v/>
      </c>
      <c r="Q2636" s="20" t="str">
        <f>IFERROR(VLOOKUP(F2636,Sheet2!$A:$F,5,0),"")</f>
        <v/>
      </c>
      <c r="R2636" s="20" t="str">
        <f>IFERROR(VLOOKUP(F2636,Sheet2!$A:$F,6,0),"")</f>
        <v/>
      </c>
      <c r="S2636" s="48" t="str">
        <f t="shared" si="613"/>
        <v xml:space="preserve"> </v>
      </c>
      <c r="T2636" s="48" t="str">
        <f t="shared" si="614"/>
        <v xml:space="preserve"> </v>
      </c>
      <c r="U2636" s="48" t="str">
        <f t="shared" si="615"/>
        <v xml:space="preserve"> </v>
      </c>
      <c r="V2636" s="48">
        <f t="shared" si="616"/>
        <v>0</v>
      </c>
      <c r="W2636" s="48">
        <f t="shared" si="617"/>
        <v>0</v>
      </c>
      <c r="X2636" s="48">
        <f t="shared" si="618"/>
        <v>0</v>
      </c>
      <c r="Y2636" s="48">
        <f t="shared" si="619"/>
        <v>0</v>
      </c>
      <c r="Z2636" s="48">
        <f t="shared" si="620"/>
        <v>0</v>
      </c>
      <c r="AA2636" s="48">
        <f t="shared" si="621"/>
        <v>0</v>
      </c>
      <c r="AB2636" s="42">
        <f t="shared" si="622"/>
        <v>0</v>
      </c>
    </row>
    <row r="2637" spans="1:28" x14ac:dyDescent="0.25">
      <c r="A2637" s="41"/>
      <c r="B2637" s="44"/>
      <c r="C2637" s="16"/>
      <c r="D2637" s="16"/>
      <c r="E2637" s="16"/>
      <c r="F2637" s="16"/>
      <c r="G2637" s="20" t="str">
        <f>IFERROR(VLOOKUP(F2637,Sheet2!A:F,2,0),"")</f>
        <v/>
      </c>
      <c r="H2637" s="44" t="str">
        <f>IFERROR(VLOOKUP(F2637,Sheet2!A:G,7,0),"")</f>
        <v/>
      </c>
      <c r="I2637" s="56">
        <f t="shared" si="611"/>
        <v>0</v>
      </c>
      <c r="J2637" s="17"/>
      <c r="K2637" s="21">
        <v>0</v>
      </c>
      <c r="L2637" s="21">
        <v>0</v>
      </c>
      <c r="M2637" s="21">
        <v>0</v>
      </c>
      <c r="N2637" s="19">
        <f t="shared" si="612"/>
        <v>0</v>
      </c>
      <c r="O2637" s="20" t="str">
        <f>IFERROR(VLOOKUP(F2637,Sheet2!A:H,8,0),"")</f>
        <v/>
      </c>
      <c r="P2637" s="20" t="str">
        <f>IFERROR(VLOOKUP(F2637,Sheet2!$A:$F,4,0),"")</f>
        <v/>
      </c>
      <c r="Q2637" s="20" t="str">
        <f>IFERROR(VLOOKUP(F2637,Sheet2!$A:$F,5,0),"")</f>
        <v/>
      </c>
      <c r="R2637" s="20" t="str">
        <f>IFERROR(VLOOKUP(F2637,Sheet2!$A:$F,6,0),"")</f>
        <v/>
      </c>
      <c r="S2637" s="48" t="str">
        <f t="shared" si="613"/>
        <v xml:space="preserve"> </v>
      </c>
      <c r="T2637" s="48" t="str">
        <f t="shared" si="614"/>
        <v xml:space="preserve"> </v>
      </c>
      <c r="U2637" s="48" t="str">
        <f t="shared" si="615"/>
        <v xml:space="preserve"> </v>
      </c>
      <c r="V2637" s="48">
        <f t="shared" si="616"/>
        <v>0</v>
      </c>
      <c r="W2637" s="48">
        <f t="shared" si="617"/>
        <v>0</v>
      </c>
      <c r="X2637" s="48">
        <f t="shared" si="618"/>
        <v>0</v>
      </c>
      <c r="Y2637" s="48">
        <f t="shared" si="619"/>
        <v>0</v>
      </c>
      <c r="Z2637" s="48">
        <f t="shared" si="620"/>
        <v>0</v>
      </c>
      <c r="AA2637" s="48">
        <f t="shared" si="621"/>
        <v>0</v>
      </c>
      <c r="AB2637" s="42">
        <f t="shared" si="622"/>
        <v>0</v>
      </c>
    </row>
    <row r="2638" spans="1:28" x14ac:dyDescent="0.25">
      <c r="A2638" s="41"/>
      <c r="B2638" s="44"/>
      <c r="C2638" s="16"/>
      <c r="D2638" s="16"/>
      <c r="E2638" s="16"/>
      <c r="F2638" s="16"/>
      <c r="G2638" s="20" t="str">
        <f>IFERROR(VLOOKUP(F2638,Sheet2!A:F,2,0),"")</f>
        <v/>
      </c>
      <c r="H2638" s="44" t="str">
        <f>IFERROR(VLOOKUP(F2638,Sheet2!A:G,7,0),"")</f>
        <v/>
      </c>
      <c r="I2638" s="56">
        <f t="shared" si="611"/>
        <v>0</v>
      </c>
      <c r="J2638" s="17"/>
      <c r="K2638" s="21">
        <v>0</v>
      </c>
      <c r="L2638" s="21">
        <v>0</v>
      </c>
      <c r="M2638" s="21">
        <v>0</v>
      </c>
      <c r="N2638" s="19">
        <f t="shared" si="612"/>
        <v>0</v>
      </c>
      <c r="O2638" s="20" t="str">
        <f>IFERROR(VLOOKUP(F2638,Sheet2!A:H,8,0),"")</f>
        <v/>
      </c>
      <c r="P2638" s="20" t="str">
        <f>IFERROR(VLOOKUP(F2638,Sheet2!$A:$F,4,0),"")</f>
        <v/>
      </c>
      <c r="Q2638" s="20" t="str">
        <f>IFERROR(VLOOKUP(F2638,Sheet2!$A:$F,5,0),"")</f>
        <v/>
      </c>
      <c r="R2638" s="20" t="str">
        <f>IFERROR(VLOOKUP(F2638,Sheet2!$A:$F,6,0),"")</f>
        <v/>
      </c>
      <c r="S2638" s="48" t="str">
        <f t="shared" si="613"/>
        <v xml:space="preserve"> </v>
      </c>
      <c r="T2638" s="48" t="str">
        <f t="shared" si="614"/>
        <v xml:space="preserve"> </v>
      </c>
      <c r="U2638" s="48" t="str">
        <f t="shared" si="615"/>
        <v xml:space="preserve"> </v>
      </c>
      <c r="V2638" s="48">
        <f t="shared" si="616"/>
        <v>0</v>
      </c>
      <c r="W2638" s="48">
        <f t="shared" si="617"/>
        <v>0</v>
      </c>
      <c r="X2638" s="48">
        <f t="shared" si="618"/>
        <v>0</v>
      </c>
      <c r="Y2638" s="48">
        <f t="shared" si="619"/>
        <v>0</v>
      </c>
      <c r="Z2638" s="48">
        <f t="shared" si="620"/>
        <v>0</v>
      </c>
      <c r="AA2638" s="48">
        <f t="shared" si="621"/>
        <v>0</v>
      </c>
      <c r="AB2638" s="42">
        <f t="shared" si="622"/>
        <v>0</v>
      </c>
    </row>
    <row r="2639" spans="1:28" x14ac:dyDescent="0.25">
      <c r="A2639" s="41"/>
      <c r="B2639" s="44"/>
      <c r="C2639" s="16"/>
      <c r="D2639" s="16"/>
      <c r="E2639" s="16"/>
      <c r="F2639" s="16"/>
      <c r="G2639" s="20" t="str">
        <f>IFERROR(VLOOKUP(F2639,Sheet2!A:F,2,0),"")</f>
        <v/>
      </c>
      <c r="H2639" s="44" t="str">
        <f>IFERROR(VLOOKUP(F2639,Sheet2!A:G,7,0),"")</f>
        <v/>
      </c>
      <c r="I2639" s="56">
        <f t="shared" si="611"/>
        <v>0</v>
      </c>
      <c r="J2639" s="17"/>
      <c r="K2639" s="21">
        <v>0</v>
      </c>
      <c r="L2639" s="21">
        <v>0</v>
      </c>
      <c r="M2639" s="21">
        <v>0</v>
      </c>
      <c r="N2639" s="19">
        <f t="shared" si="612"/>
        <v>0</v>
      </c>
      <c r="O2639" s="20" t="str">
        <f>IFERROR(VLOOKUP(F2639,Sheet2!A:H,8,0),"")</f>
        <v/>
      </c>
      <c r="P2639" s="20" t="str">
        <f>IFERROR(VLOOKUP(F2639,Sheet2!$A:$F,4,0),"")</f>
        <v/>
      </c>
      <c r="Q2639" s="20" t="str">
        <f>IFERROR(VLOOKUP(F2639,Sheet2!$A:$F,5,0),"")</f>
        <v/>
      </c>
      <c r="R2639" s="20" t="str">
        <f>IFERROR(VLOOKUP(F2639,Sheet2!$A:$F,6,0),"")</f>
        <v/>
      </c>
      <c r="S2639" s="48" t="str">
        <f t="shared" si="613"/>
        <v xml:space="preserve"> </v>
      </c>
      <c r="T2639" s="48" t="str">
        <f t="shared" si="614"/>
        <v xml:space="preserve"> </v>
      </c>
      <c r="U2639" s="48" t="str">
        <f t="shared" si="615"/>
        <v xml:space="preserve"> </v>
      </c>
      <c r="V2639" s="48">
        <f t="shared" si="616"/>
        <v>0</v>
      </c>
      <c r="W2639" s="48">
        <f t="shared" si="617"/>
        <v>0</v>
      </c>
      <c r="X2639" s="48">
        <f t="shared" si="618"/>
        <v>0</v>
      </c>
      <c r="Y2639" s="48">
        <f t="shared" si="619"/>
        <v>0</v>
      </c>
      <c r="Z2639" s="48">
        <f t="shared" si="620"/>
        <v>0</v>
      </c>
      <c r="AA2639" s="48">
        <f t="shared" si="621"/>
        <v>0</v>
      </c>
      <c r="AB2639" s="42">
        <f t="shared" si="622"/>
        <v>0</v>
      </c>
    </row>
    <row r="2640" spans="1:28" x14ac:dyDescent="0.25">
      <c r="A2640" s="41"/>
      <c r="B2640" s="44"/>
      <c r="C2640" s="16"/>
      <c r="D2640" s="16"/>
      <c r="E2640" s="16"/>
      <c r="F2640" s="16"/>
      <c r="G2640" s="20" t="str">
        <f>IFERROR(VLOOKUP(F2640,Sheet2!A:F,2,0),"")</f>
        <v/>
      </c>
      <c r="H2640" s="44" t="str">
        <f>IFERROR(VLOOKUP(F2640,Sheet2!A:G,7,0),"")</f>
        <v/>
      </c>
      <c r="I2640" s="56">
        <f t="shared" si="611"/>
        <v>0</v>
      </c>
      <c r="J2640" s="17"/>
      <c r="K2640" s="21">
        <v>0</v>
      </c>
      <c r="L2640" s="21">
        <v>0</v>
      </c>
      <c r="M2640" s="21">
        <v>0</v>
      </c>
      <c r="N2640" s="19">
        <f t="shared" si="612"/>
        <v>0</v>
      </c>
      <c r="O2640" s="20" t="str">
        <f>IFERROR(VLOOKUP(F2640,Sheet2!A:H,8,0),"")</f>
        <v/>
      </c>
      <c r="P2640" s="20" t="str">
        <f>IFERROR(VLOOKUP(F2640,Sheet2!$A:$F,4,0),"")</f>
        <v/>
      </c>
      <c r="Q2640" s="20" t="str">
        <f>IFERROR(VLOOKUP(F2640,Sheet2!$A:$F,5,0),"")</f>
        <v/>
      </c>
      <c r="R2640" s="20" t="str">
        <f>IFERROR(VLOOKUP(F2640,Sheet2!$A:$F,6,0),"")</f>
        <v/>
      </c>
      <c r="S2640" s="48" t="str">
        <f t="shared" si="613"/>
        <v xml:space="preserve"> </v>
      </c>
      <c r="T2640" s="48" t="str">
        <f t="shared" si="614"/>
        <v xml:space="preserve"> </v>
      </c>
      <c r="U2640" s="48" t="str">
        <f t="shared" si="615"/>
        <v xml:space="preserve"> </v>
      </c>
      <c r="V2640" s="48">
        <f t="shared" si="616"/>
        <v>0</v>
      </c>
      <c r="W2640" s="48">
        <f t="shared" si="617"/>
        <v>0</v>
      </c>
      <c r="X2640" s="48">
        <f t="shared" si="618"/>
        <v>0</v>
      </c>
      <c r="Y2640" s="48">
        <f t="shared" si="619"/>
        <v>0</v>
      </c>
      <c r="Z2640" s="48">
        <f t="shared" si="620"/>
        <v>0</v>
      </c>
      <c r="AA2640" s="48">
        <f t="shared" si="621"/>
        <v>0</v>
      </c>
      <c r="AB2640" s="42">
        <f t="shared" si="622"/>
        <v>0</v>
      </c>
    </row>
    <row r="2641" spans="1:28" x14ac:dyDescent="0.25">
      <c r="A2641" s="41"/>
      <c r="B2641" s="44"/>
      <c r="C2641" s="16"/>
      <c r="D2641" s="16"/>
      <c r="E2641" s="16"/>
      <c r="F2641" s="16"/>
      <c r="G2641" s="20" t="str">
        <f>IFERROR(VLOOKUP(F2641,Sheet2!A:F,2,0),"")</f>
        <v/>
      </c>
      <c r="H2641" s="44" t="str">
        <f>IFERROR(VLOOKUP(F2641,Sheet2!A:G,7,0),"")</f>
        <v/>
      </c>
      <c r="I2641" s="56">
        <f t="shared" si="611"/>
        <v>0</v>
      </c>
      <c r="J2641" s="17"/>
      <c r="K2641" s="21">
        <v>0</v>
      </c>
      <c r="L2641" s="21">
        <v>0</v>
      </c>
      <c r="M2641" s="21">
        <v>0</v>
      </c>
      <c r="N2641" s="19">
        <f t="shared" si="612"/>
        <v>0</v>
      </c>
      <c r="O2641" s="20" t="str">
        <f>IFERROR(VLOOKUP(F2641,Sheet2!A:H,8,0),"")</f>
        <v/>
      </c>
      <c r="P2641" s="20" t="str">
        <f>IFERROR(VLOOKUP(F2641,Sheet2!$A:$F,4,0),"")</f>
        <v/>
      </c>
      <c r="Q2641" s="20" t="str">
        <f>IFERROR(VLOOKUP(F2641,Sheet2!$A:$F,5,0),"")</f>
        <v/>
      </c>
      <c r="R2641" s="20" t="str">
        <f>IFERROR(VLOOKUP(F2641,Sheet2!$A:$F,6,0),"")</f>
        <v/>
      </c>
      <c r="S2641" s="48" t="str">
        <f t="shared" si="613"/>
        <v xml:space="preserve"> </v>
      </c>
      <c r="T2641" s="48" t="str">
        <f t="shared" si="614"/>
        <v xml:space="preserve"> </v>
      </c>
      <c r="U2641" s="48" t="str">
        <f t="shared" si="615"/>
        <v xml:space="preserve"> </v>
      </c>
      <c r="V2641" s="48">
        <f t="shared" si="616"/>
        <v>0</v>
      </c>
      <c r="W2641" s="48">
        <f t="shared" si="617"/>
        <v>0</v>
      </c>
      <c r="X2641" s="48">
        <f t="shared" si="618"/>
        <v>0</v>
      </c>
      <c r="Y2641" s="48">
        <f t="shared" si="619"/>
        <v>0</v>
      </c>
      <c r="Z2641" s="48">
        <f t="shared" si="620"/>
        <v>0</v>
      </c>
      <c r="AA2641" s="48">
        <f t="shared" si="621"/>
        <v>0</v>
      </c>
      <c r="AB2641" s="42">
        <f t="shared" si="622"/>
        <v>0</v>
      </c>
    </row>
    <row r="2642" spans="1:28" x14ac:dyDescent="0.25">
      <c r="A2642" s="41"/>
      <c r="B2642" s="44"/>
      <c r="C2642" s="16"/>
      <c r="D2642" s="16"/>
      <c r="E2642" s="16"/>
      <c r="F2642" s="16"/>
      <c r="G2642" s="20" t="str">
        <f>IFERROR(VLOOKUP(F2642,Sheet2!A:F,2,0),"")</f>
        <v/>
      </c>
      <c r="H2642" s="44" t="str">
        <f>IFERROR(VLOOKUP(F2642,Sheet2!A:G,7,0),"")</f>
        <v/>
      </c>
      <c r="I2642" s="56">
        <f t="shared" si="611"/>
        <v>0</v>
      </c>
      <c r="J2642" s="17"/>
      <c r="K2642" s="21">
        <v>0</v>
      </c>
      <c r="L2642" s="21">
        <v>0</v>
      </c>
      <c r="M2642" s="21">
        <v>0</v>
      </c>
      <c r="N2642" s="19">
        <f t="shared" si="612"/>
        <v>0</v>
      </c>
      <c r="O2642" s="20" t="str">
        <f>IFERROR(VLOOKUP(F2642,Sheet2!A:H,8,0),"")</f>
        <v/>
      </c>
      <c r="P2642" s="20" t="str">
        <f>IFERROR(VLOOKUP(F2642,Sheet2!$A:$F,4,0),"")</f>
        <v/>
      </c>
      <c r="Q2642" s="20" t="str">
        <f>IFERROR(VLOOKUP(F2642,Sheet2!$A:$F,5,0),"")</f>
        <v/>
      </c>
      <c r="R2642" s="20" t="str">
        <f>IFERROR(VLOOKUP(F2642,Sheet2!$A:$F,6,0),"")</f>
        <v/>
      </c>
      <c r="S2642" s="48" t="str">
        <f t="shared" si="613"/>
        <v xml:space="preserve"> </v>
      </c>
      <c r="T2642" s="48" t="str">
        <f t="shared" si="614"/>
        <v xml:space="preserve"> </v>
      </c>
      <c r="U2642" s="48" t="str">
        <f t="shared" si="615"/>
        <v xml:space="preserve"> </v>
      </c>
      <c r="V2642" s="48">
        <f t="shared" si="616"/>
        <v>0</v>
      </c>
      <c r="W2642" s="48">
        <f t="shared" si="617"/>
        <v>0</v>
      </c>
      <c r="X2642" s="48">
        <f t="shared" si="618"/>
        <v>0</v>
      </c>
      <c r="Y2642" s="48">
        <f t="shared" si="619"/>
        <v>0</v>
      </c>
      <c r="Z2642" s="48">
        <f t="shared" si="620"/>
        <v>0</v>
      </c>
      <c r="AA2642" s="48">
        <f t="shared" si="621"/>
        <v>0</v>
      </c>
      <c r="AB2642" s="42">
        <f t="shared" si="622"/>
        <v>0</v>
      </c>
    </row>
    <row r="2643" spans="1:28" x14ac:dyDescent="0.25">
      <c r="A2643" s="41"/>
      <c r="B2643" s="44"/>
      <c r="C2643" s="16"/>
      <c r="D2643" s="16"/>
      <c r="E2643" s="16"/>
      <c r="F2643" s="16"/>
      <c r="G2643" s="20" t="str">
        <f>IFERROR(VLOOKUP(F2643,Sheet2!A:F,2,0),"")</f>
        <v/>
      </c>
      <c r="H2643" s="44" t="str">
        <f>IFERROR(VLOOKUP(F2643,Sheet2!A:G,7,0),"")</f>
        <v/>
      </c>
      <c r="I2643" s="56">
        <f t="shared" si="611"/>
        <v>0</v>
      </c>
      <c r="J2643" s="17"/>
      <c r="K2643" s="21">
        <v>0</v>
      </c>
      <c r="L2643" s="21">
        <v>0</v>
      </c>
      <c r="M2643" s="21">
        <v>0</v>
      </c>
      <c r="N2643" s="19">
        <f t="shared" si="612"/>
        <v>0</v>
      </c>
      <c r="O2643" s="20" t="str">
        <f>IFERROR(VLOOKUP(F2643,Sheet2!A:H,8,0),"")</f>
        <v/>
      </c>
      <c r="P2643" s="20" t="str">
        <f>IFERROR(VLOOKUP(F2643,Sheet2!$A:$F,4,0),"")</f>
        <v/>
      </c>
      <c r="Q2643" s="20" t="str">
        <f>IFERROR(VLOOKUP(F2643,Sheet2!$A:$F,5,0),"")</f>
        <v/>
      </c>
      <c r="R2643" s="20" t="str">
        <f>IFERROR(VLOOKUP(F2643,Sheet2!$A:$F,6,0),"")</f>
        <v/>
      </c>
      <c r="S2643" s="48" t="str">
        <f t="shared" si="613"/>
        <v xml:space="preserve"> </v>
      </c>
      <c r="T2643" s="48" t="str">
        <f t="shared" si="614"/>
        <v xml:space="preserve"> </v>
      </c>
      <c r="U2643" s="48" t="str">
        <f t="shared" si="615"/>
        <v xml:space="preserve"> </v>
      </c>
      <c r="V2643" s="48">
        <f t="shared" si="616"/>
        <v>0</v>
      </c>
      <c r="W2643" s="48">
        <f t="shared" si="617"/>
        <v>0</v>
      </c>
      <c r="X2643" s="48">
        <f t="shared" si="618"/>
        <v>0</v>
      </c>
      <c r="Y2643" s="48">
        <f t="shared" si="619"/>
        <v>0</v>
      </c>
      <c r="Z2643" s="48">
        <f t="shared" si="620"/>
        <v>0</v>
      </c>
      <c r="AA2643" s="48">
        <f t="shared" si="621"/>
        <v>0</v>
      </c>
      <c r="AB2643" s="42">
        <f t="shared" si="622"/>
        <v>0</v>
      </c>
    </row>
    <row r="2644" spans="1:28" x14ac:dyDescent="0.25">
      <c r="A2644" s="41"/>
      <c r="B2644" s="44"/>
      <c r="C2644" s="16"/>
      <c r="D2644" s="16"/>
      <c r="E2644" s="16"/>
      <c r="F2644" s="16"/>
      <c r="G2644" s="20" t="str">
        <f>IFERROR(VLOOKUP(F2644,Sheet2!A:F,2,0),"")</f>
        <v/>
      </c>
      <c r="H2644" s="44" t="str">
        <f>IFERROR(VLOOKUP(F2644,Sheet2!A:G,7,0),"")</f>
        <v/>
      </c>
      <c r="I2644" s="56">
        <f t="shared" si="611"/>
        <v>0</v>
      </c>
      <c r="J2644" s="17"/>
      <c r="K2644" s="21">
        <v>0</v>
      </c>
      <c r="L2644" s="21">
        <v>0</v>
      </c>
      <c r="M2644" s="21">
        <v>0</v>
      </c>
      <c r="N2644" s="19">
        <f t="shared" si="612"/>
        <v>0</v>
      </c>
      <c r="O2644" s="20" t="str">
        <f>IFERROR(VLOOKUP(F2644,Sheet2!A:H,8,0),"")</f>
        <v/>
      </c>
      <c r="P2644" s="20" t="str">
        <f>IFERROR(VLOOKUP(F2644,Sheet2!$A:$F,4,0),"")</f>
        <v/>
      </c>
      <c r="Q2644" s="20" t="str">
        <f>IFERROR(VLOOKUP(F2644,Sheet2!$A:$F,5,0),"")</f>
        <v/>
      </c>
      <c r="R2644" s="20" t="str">
        <f>IFERROR(VLOOKUP(F2644,Sheet2!$A:$F,6,0),"")</f>
        <v/>
      </c>
      <c r="S2644" s="48" t="str">
        <f t="shared" si="613"/>
        <v xml:space="preserve"> </v>
      </c>
      <c r="T2644" s="48" t="str">
        <f t="shared" si="614"/>
        <v xml:space="preserve"> </v>
      </c>
      <c r="U2644" s="48" t="str">
        <f t="shared" si="615"/>
        <v xml:space="preserve"> </v>
      </c>
      <c r="V2644" s="48">
        <f t="shared" si="616"/>
        <v>0</v>
      </c>
      <c r="W2644" s="48">
        <f t="shared" si="617"/>
        <v>0</v>
      </c>
      <c r="X2644" s="48">
        <f t="shared" si="618"/>
        <v>0</v>
      </c>
      <c r="Y2644" s="48">
        <f t="shared" si="619"/>
        <v>0</v>
      </c>
      <c r="Z2644" s="48">
        <f t="shared" si="620"/>
        <v>0</v>
      </c>
      <c r="AA2644" s="48">
        <f t="shared" si="621"/>
        <v>0</v>
      </c>
      <c r="AB2644" s="42">
        <f t="shared" si="622"/>
        <v>0</v>
      </c>
    </row>
    <row r="2645" spans="1:28" x14ac:dyDescent="0.25">
      <c r="A2645" s="41"/>
      <c r="B2645" s="44"/>
      <c r="C2645" s="16"/>
      <c r="D2645" s="16"/>
      <c r="E2645" s="16"/>
      <c r="F2645" s="16"/>
      <c r="G2645" s="20" t="str">
        <f>IFERROR(VLOOKUP(F2645,Sheet2!A:F,2,0),"")</f>
        <v/>
      </c>
      <c r="H2645" s="44" t="str">
        <f>IFERROR(VLOOKUP(F2645,Sheet2!A:G,7,0),"")</f>
        <v/>
      </c>
      <c r="I2645" s="56">
        <f t="shared" si="611"/>
        <v>0</v>
      </c>
      <c r="J2645" s="17"/>
      <c r="K2645" s="21">
        <v>0</v>
      </c>
      <c r="L2645" s="21">
        <v>0</v>
      </c>
      <c r="M2645" s="21">
        <v>0</v>
      </c>
      <c r="N2645" s="19">
        <f t="shared" si="612"/>
        <v>0</v>
      </c>
      <c r="O2645" s="20" t="str">
        <f>IFERROR(VLOOKUP(F2645,Sheet2!A:H,8,0),"")</f>
        <v/>
      </c>
      <c r="P2645" s="20" t="str">
        <f>IFERROR(VLOOKUP(F2645,Sheet2!$A:$F,4,0),"")</f>
        <v/>
      </c>
      <c r="Q2645" s="20" t="str">
        <f>IFERROR(VLOOKUP(F2645,Sheet2!$A:$F,5,0),"")</f>
        <v/>
      </c>
      <c r="R2645" s="20" t="str">
        <f>IFERROR(VLOOKUP(F2645,Sheet2!$A:$F,6,0),"")</f>
        <v/>
      </c>
      <c r="S2645" s="48" t="str">
        <f t="shared" si="613"/>
        <v xml:space="preserve"> </v>
      </c>
      <c r="T2645" s="48" t="str">
        <f t="shared" si="614"/>
        <v xml:space="preserve"> </v>
      </c>
      <c r="U2645" s="48" t="str">
        <f t="shared" si="615"/>
        <v xml:space="preserve"> </v>
      </c>
      <c r="V2645" s="48">
        <f t="shared" si="616"/>
        <v>0</v>
      </c>
      <c r="W2645" s="48">
        <f t="shared" si="617"/>
        <v>0</v>
      </c>
      <c r="X2645" s="48">
        <f t="shared" si="618"/>
        <v>0</v>
      </c>
      <c r="Y2645" s="48">
        <f t="shared" si="619"/>
        <v>0</v>
      </c>
      <c r="Z2645" s="48">
        <f t="shared" si="620"/>
        <v>0</v>
      </c>
      <c r="AA2645" s="48">
        <f t="shared" si="621"/>
        <v>0</v>
      </c>
      <c r="AB2645" s="42">
        <f t="shared" si="622"/>
        <v>0</v>
      </c>
    </row>
    <row r="2646" spans="1:28" x14ac:dyDescent="0.25">
      <c r="A2646" s="41"/>
      <c r="B2646" s="44"/>
      <c r="C2646" s="16"/>
      <c r="D2646" s="16"/>
      <c r="E2646" s="16"/>
      <c r="F2646" s="16"/>
      <c r="G2646" s="20" t="str">
        <f>IFERROR(VLOOKUP(F2646,Sheet2!A:F,2,0),"")</f>
        <v/>
      </c>
      <c r="H2646" s="44" t="str">
        <f>IFERROR(VLOOKUP(F2646,Sheet2!A:G,7,0),"")</f>
        <v/>
      </c>
      <c r="I2646" s="56">
        <f t="shared" si="611"/>
        <v>0</v>
      </c>
      <c r="J2646" s="17"/>
      <c r="K2646" s="21">
        <v>0</v>
      </c>
      <c r="L2646" s="21">
        <v>0</v>
      </c>
      <c r="M2646" s="21">
        <v>0</v>
      </c>
      <c r="N2646" s="19">
        <f t="shared" si="612"/>
        <v>0</v>
      </c>
      <c r="O2646" s="20" t="str">
        <f>IFERROR(VLOOKUP(F2646,Sheet2!A:H,8,0),"")</f>
        <v/>
      </c>
      <c r="P2646" s="20" t="str">
        <f>IFERROR(VLOOKUP(F2646,Sheet2!$A:$F,4,0),"")</f>
        <v/>
      </c>
      <c r="Q2646" s="20" t="str">
        <f>IFERROR(VLOOKUP(F2646,Sheet2!$A:$F,5,0),"")</f>
        <v/>
      </c>
      <c r="R2646" s="20" t="str">
        <f>IFERROR(VLOOKUP(F2646,Sheet2!$A:$F,6,0),"")</f>
        <v/>
      </c>
      <c r="S2646" s="48" t="str">
        <f t="shared" si="613"/>
        <v xml:space="preserve"> </v>
      </c>
      <c r="T2646" s="48" t="str">
        <f t="shared" si="614"/>
        <v xml:space="preserve"> </v>
      </c>
      <c r="U2646" s="48" t="str">
        <f t="shared" si="615"/>
        <v xml:space="preserve"> </v>
      </c>
      <c r="V2646" s="48">
        <f t="shared" si="616"/>
        <v>0</v>
      </c>
      <c r="W2646" s="48">
        <f t="shared" si="617"/>
        <v>0</v>
      </c>
      <c r="X2646" s="48">
        <f t="shared" si="618"/>
        <v>0</v>
      </c>
      <c r="Y2646" s="48">
        <f t="shared" si="619"/>
        <v>0</v>
      </c>
      <c r="Z2646" s="48">
        <f t="shared" si="620"/>
        <v>0</v>
      </c>
      <c r="AA2646" s="48">
        <f t="shared" si="621"/>
        <v>0</v>
      </c>
      <c r="AB2646" s="42">
        <f t="shared" si="622"/>
        <v>0</v>
      </c>
    </row>
    <row r="2647" spans="1:28" x14ac:dyDescent="0.25">
      <c r="A2647" s="41"/>
      <c r="B2647" s="44"/>
      <c r="C2647" s="16"/>
      <c r="D2647" s="16"/>
      <c r="E2647" s="16"/>
      <c r="F2647" s="16"/>
      <c r="G2647" s="20" t="str">
        <f>IFERROR(VLOOKUP(F2647,Sheet2!A:F,2,0),"")</f>
        <v/>
      </c>
      <c r="H2647" s="44" t="str">
        <f>IFERROR(VLOOKUP(F2647,Sheet2!A:G,7,0),"")</f>
        <v/>
      </c>
      <c r="I2647" s="56">
        <f t="shared" si="611"/>
        <v>0</v>
      </c>
      <c r="J2647" s="17"/>
      <c r="K2647" s="21">
        <v>0</v>
      </c>
      <c r="L2647" s="21">
        <v>0</v>
      </c>
      <c r="M2647" s="21">
        <v>0</v>
      </c>
      <c r="N2647" s="19">
        <f t="shared" si="612"/>
        <v>0</v>
      </c>
      <c r="O2647" s="20" t="str">
        <f>IFERROR(VLOOKUP(F2647,Sheet2!A:H,8,0),"")</f>
        <v/>
      </c>
      <c r="P2647" s="20" t="str">
        <f>IFERROR(VLOOKUP(F2647,Sheet2!$A:$F,4,0),"")</f>
        <v/>
      </c>
      <c r="Q2647" s="20" t="str">
        <f>IFERROR(VLOOKUP(F2647,Sheet2!$A:$F,5,0),"")</f>
        <v/>
      </c>
      <c r="R2647" s="20" t="str">
        <f>IFERROR(VLOOKUP(F2647,Sheet2!$A:$F,6,0),"")</f>
        <v/>
      </c>
      <c r="S2647" s="48" t="str">
        <f t="shared" si="613"/>
        <v xml:space="preserve"> </v>
      </c>
      <c r="T2647" s="48" t="str">
        <f t="shared" si="614"/>
        <v xml:space="preserve"> </v>
      </c>
      <c r="U2647" s="48" t="str">
        <f t="shared" si="615"/>
        <v xml:space="preserve"> </v>
      </c>
      <c r="V2647" s="48">
        <f t="shared" si="616"/>
        <v>0</v>
      </c>
      <c r="W2647" s="48">
        <f t="shared" si="617"/>
        <v>0</v>
      </c>
      <c r="X2647" s="48">
        <f t="shared" si="618"/>
        <v>0</v>
      </c>
      <c r="Y2647" s="48">
        <f t="shared" si="619"/>
        <v>0</v>
      </c>
      <c r="Z2647" s="48">
        <f t="shared" si="620"/>
        <v>0</v>
      </c>
      <c r="AA2647" s="48">
        <f t="shared" si="621"/>
        <v>0</v>
      </c>
      <c r="AB2647" s="42">
        <f t="shared" si="622"/>
        <v>0</v>
      </c>
    </row>
    <row r="2648" spans="1:28" x14ac:dyDescent="0.25">
      <c r="A2648" s="41"/>
      <c r="B2648" s="44"/>
      <c r="C2648" s="16"/>
      <c r="D2648" s="16"/>
      <c r="E2648" s="16"/>
      <c r="F2648" s="16"/>
      <c r="G2648" s="20" t="str">
        <f>IFERROR(VLOOKUP(F2648,Sheet2!A:F,2,0),"")</f>
        <v/>
      </c>
      <c r="H2648" s="44" t="str">
        <f>IFERROR(VLOOKUP(F2648,Sheet2!A:G,7,0),"")</f>
        <v/>
      </c>
      <c r="I2648" s="56">
        <f t="shared" si="611"/>
        <v>0</v>
      </c>
      <c r="J2648" s="17"/>
      <c r="K2648" s="21">
        <v>0</v>
      </c>
      <c r="L2648" s="21">
        <v>0</v>
      </c>
      <c r="M2648" s="21">
        <v>0</v>
      </c>
      <c r="N2648" s="19">
        <f t="shared" si="612"/>
        <v>0</v>
      </c>
      <c r="O2648" s="20" t="str">
        <f>IFERROR(VLOOKUP(F2648,Sheet2!A:H,8,0),"")</f>
        <v/>
      </c>
      <c r="P2648" s="20" t="str">
        <f>IFERROR(VLOOKUP(F2648,Sheet2!$A:$F,4,0),"")</f>
        <v/>
      </c>
      <c r="Q2648" s="20" t="str">
        <f>IFERROR(VLOOKUP(F2648,Sheet2!$A:$F,5,0),"")</f>
        <v/>
      </c>
      <c r="R2648" s="20" t="str">
        <f>IFERROR(VLOOKUP(F2648,Sheet2!$A:$F,6,0),"")</f>
        <v/>
      </c>
      <c r="S2648" s="48" t="str">
        <f t="shared" si="613"/>
        <v xml:space="preserve"> </v>
      </c>
      <c r="T2648" s="48" t="str">
        <f t="shared" si="614"/>
        <v xml:space="preserve"> </v>
      </c>
      <c r="U2648" s="48" t="str">
        <f t="shared" si="615"/>
        <v xml:space="preserve"> </v>
      </c>
      <c r="V2648" s="48">
        <f t="shared" si="616"/>
        <v>0</v>
      </c>
      <c r="W2648" s="48">
        <f t="shared" si="617"/>
        <v>0</v>
      </c>
      <c r="X2648" s="48">
        <f t="shared" si="618"/>
        <v>0</v>
      </c>
      <c r="Y2648" s="48">
        <f t="shared" si="619"/>
        <v>0</v>
      </c>
      <c r="Z2648" s="48">
        <f t="shared" si="620"/>
        <v>0</v>
      </c>
      <c r="AA2648" s="48">
        <f t="shared" si="621"/>
        <v>0</v>
      </c>
      <c r="AB2648" s="42">
        <f t="shared" si="622"/>
        <v>0</v>
      </c>
    </row>
    <row r="2649" spans="1:28" x14ac:dyDescent="0.25">
      <c r="A2649" s="41"/>
      <c r="B2649" s="44"/>
      <c r="C2649" s="16"/>
      <c r="D2649" s="16"/>
      <c r="E2649" s="16"/>
      <c r="F2649" s="16"/>
      <c r="G2649" s="20" t="str">
        <f>IFERROR(VLOOKUP(F2649,Sheet2!A:F,2,0),"")</f>
        <v/>
      </c>
      <c r="H2649" s="44" t="str">
        <f>IFERROR(VLOOKUP(F2649,Sheet2!A:G,7,0),"")</f>
        <v/>
      </c>
      <c r="I2649" s="56">
        <f t="shared" si="611"/>
        <v>0</v>
      </c>
      <c r="J2649" s="17"/>
      <c r="K2649" s="21">
        <v>0</v>
      </c>
      <c r="L2649" s="21">
        <v>0</v>
      </c>
      <c r="M2649" s="21">
        <v>0</v>
      </c>
      <c r="N2649" s="19">
        <f t="shared" si="612"/>
        <v>0</v>
      </c>
      <c r="O2649" s="20" t="str">
        <f>IFERROR(VLOOKUP(F2649,Sheet2!A:H,8,0),"")</f>
        <v/>
      </c>
      <c r="P2649" s="20" t="str">
        <f>IFERROR(VLOOKUP(F2649,Sheet2!$A:$F,4,0),"")</f>
        <v/>
      </c>
      <c r="Q2649" s="20" t="str">
        <f>IFERROR(VLOOKUP(F2649,Sheet2!$A:$F,5,0),"")</f>
        <v/>
      </c>
      <c r="R2649" s="20" t="str">
        <f>IFERROR(VLOOKUP(F2649,Sheet2!$A:$F,6,0),"")</f>
        <v/>
      </c>
      <c r="S2649" s="48" t="str">
        <f t="shared" si="613"/>
        <v xml:space="preserve"> </v>
      </c>
      <c r="T2649" s="48" t="str">
        <f t="shared" si="614"/>
        <v xml:space="preserve"> </v>
      </c>
      <c r="U2649" s="48" t="str">
        <f t="shared" si="615"/>
        <v xml:space="preserve"> </v>
      </c>
      <c r="V2649" s="48">
        <f t="shared" si="616"/>
        <v>0</v>
      </c>
      <c r="W2649" s="48">
        <f t="shared" si="617"/>
        <v>0</v>
      </c>
      <c r="X2649" s="48">
        <f t="shared" si="618"/>
        <v>0</v>
      </c>
      <c r="Y2649" s="48">
        <f t="shared" si="619"/>
        <v>0</v>
      </c>
      <c r="Z2649" s="48">
        <f t="shared" si="620"/>
        <v>0</v>
      </c>
      <c r="AA2649" s="48">
        <f t="shared" si="621"/>
        <v>0</v>
      </c>
      <c r="AB2649" s="42">
        <f t="shared" si="622"/>
        <v>0</v>
      </c>
    </row>
    <row r="2650" spans="1:28" x14ac:dyDescent="0.25">
      <c r="A2650" s="41"/>
      <c r="B2650" s="44"/>
      <c r="C2650" s="16"/>
      <c r="D2650" s="16"/>
      <c r="E2650" s="16"/>
      <c r="F2650" s="16"/>
      <c r="G2650" s="20" t="str">
        <f>IFERROR(VLOOKUP(F2650,Sheet2!A:F,2,0),"")</f>
        <v/>
      </c>
      <c r="H2650" s="44" t="str">
        <f>IFERROR(VLOOKUP(F2650,Sheet2!A:G,7,0),"")</f>
        <v/>
      </c>
      <c r="I2650" s="56">
        <f t="shared" si="611"/>
        <v>0</v>
      </c>
      <c r="J2650" s="17"/>
      <c r="K2650" s="21">
        <v>0</v>
      </c>
      <c r="L2650" s="21">
        <v>0</v>
      </c>
      <c r="M2650" s="21">
        <v>0</v>
      </c>
      <c r="N2650" s="19">
        <f t="shared" si="612"/>
        <v>0</v>
      </c>
      <c r="O2650" s="20" t="str">
        <f>IFERROR(VLOOKUP(F2650,Sheet2!A:H,8,0),"")</f>
        <v/>
      </c>
      <c r="P2650" s="20" t="str">
        <f>IFERROR(VLOOKUP(F2650,Sheet2!$A:$F,4,0),"")</f>
        <v/>
      </c>
      <c r="Q2650" s="20" t="str">
        <f>IFERROR(VLOOKUP(F2650,Sheet2!$A:$F,5,0),"")</f>
        <v/>
      </c>
      <c r="R2650" s="20" t="str">
        <f>IFERROR(VLOOKUP(F2650,Sheet2!$A:$F,6,0),"")</f>
        <v/>
      </c>
      <c r="S2650" s="48" t="str">
        <f t="shared" si="613"/>
        <v xml:space="preserve"> </v>
      </c>
      <c r="T2650" s="48" t="str">
        <f t="shared" si="614"/>
        <v xml:space="preserve"> </v>
      </c>
      <c r="U2650" s="48" t="str">
        <f t="shared" si="615"/>
        <v xml:space="preserve"> </v>
      </c>
      <c r="V2650" s="48">
        <f t="shared" si="616"/>
        <v>0</v>
      </c>
      <c r="W2650" s="48">
        <f t="shared" si="617"/>
        <v>0</v>
      </c>
      <c r="X2650" s="48">
        <f t="shared" si="618"/>
        <v>0</v>
      </c>
      <c r="Y2650" s="48">
        <f t="shared" si="619"/>
        <v>0</v>
      </c>
      <c r="Z2650" s="48">
        <f t="shared" si="620"/>
        <v>0</v>
      </c>
      <c r="AA2650" s="48">
        <f t="shared" si="621"/>
        <v>0</v>
      </c>
      <c r="AB2650" s="42">
        <f t="shared" si="622"/>
        <v>0</v>
      </c>
    </row>
    <row r="2651" spans="1:28" x14ac:dyDescent="0.25">
      <c r="A2651" s="41"/>
      <c r="B2651" s="44"/>
      <c r="C2651" s="16"/>
      <c r="D2651" s="16"/>
      <c r="E2651" s="16"/>
      <c r="F2651" s="16"/>
      <c r="G2651" s="20" t="str">
        <f>IFERROR(VLOOKUP(F2651,Sheet2!A:F,2,0),"")</f>
        <v/>
      </c>
      <c r="H2651" s="44" t="str">
        <f>IFERROR(VLOOKUP(F2651,Sheet2!A:G,7,0),"")</f>
        <v/>
      </c>
      <c r="I2651" s="56">
        <f t="shared" si="611"/>
        <v>0</v>
      </c>
      <c r="J2651" s="17"/>
      <c r="K2651" s="21">
        <v>0</v>
      </c>
      <c r="L2651" s="21">
        <v>0</v>
      </c>
      <c r="M2651" s="21">
        <v>0</v>
      </c>
      <c r="N2651" s="19">
        <f t="shared" si="612"/>
        <v>0</v>
      </c>
      <c r="O2651" s="20" t="str">
        <f>IFERROR(VLOOKUP(F2651,Sheet2!A:H,8,0),"")</f>
        <v/>
      </c>
      <c r="P2651" s="20" t="str">
        <f>IFERROR(VLOOKUP(F2651,Sheet2!$A:$F,4,0),"")</f>
        <v/>
      </c>
      <c r="Q2651" s="20" t="str">
        <f>IFERROR(VLOOKUP(F2651,Sheet2!$A:$F,5,0),"")</f>
        <v/>
      </c>
      <c r="R2651" s="20" t="str">
        <f>IFERROR(VLOOKUP(F2651,Sheet2!$A:$F,6,0),"")</f>
        <v/>
      </c>
      <c r="S2651" s="48" t="str">
        <f t="shared" si="613"/>
        <v xml:space="preserve"> </v>
      </c>
      <c r="T2651" s="48" t="str">
        <f t="shared" si="614"/>
        <v xml:space="preserve"> </v>
      </c>
      <c r="U2651" s="48" t="str">
        <f t="shared" si="615"/>
        <v xml:space="preserve"> </v>
      </c>
      <c r="V2651" s="48">
        <f t="shared" si="616"/>
        <v>0</v>
      </c>
      <c r="W2651" s="48">
        <f t="shared" si="617"/>
        <v>0</v>
      </c>
      <c r="X2651" s="48">
        <f t="shared" si="618"/>
        <v>0</v>
      </c>
      <c r="Y2651" s="48">
        <f t="shared" si="619"/>
        <v>0</v>
      </c>
      <c r="Z2651" s="48">
        <f t="shared" si="620"/>
        <v>0</v>
      </c>
      <c r="AA2651" s="48">
        <f t="shared" si="621"/>
        <v>0</v>
      </c>
      <c r="AB2651" s="42">
        <f t="shared" si="622"/>
        <v>0</v>
      </c>
    </row>
    <row r="2652" spans="1:28" x14ac:dyDescent="0.25">
      <c r="A2652" s="41"/>
      <c r="B2652" s="44"/>
      <c r="C2652" s="16"/>
      <c r="D2652" s="16"/>
      <c r="E2652" s="16"/>
      <c r="F2652" s="16"/>
      <c r="G2652" s="20" t="str">
        <f>IFERROR(VLOOKUP(F2652,Sheet2!A:F,2,0),"")</f>
        <v/>
      </c>
      <c r="H2652" s="44" t="str">
        <f>IFERROR(VLOOKUP(F2652,Sheet2!A:G,7,0),"")</f>
        <v/>
      </c>
      <c r="I2652" s="56">
        <f t="shared" si="611"/>
        <v>0</v>
      </c>
      <c r="J2652" s="17"/>
      <c r="K2652" s="21">
        <v>0</v>
      </c>
      <c r="L2652" s="21">
        <v>0</v>
      </c>
      <c r="M2652" s="21">
        <v>0</v>
      </c>
      <c r="N2652" s="19">
        <f t="shared" si="612"/>
        <v>0</v>
      </c>
      <c r="O2652" s="20" t="str">
        <f>IFERROR(VLOOKUP(F2652,Sheet2!A:H,8,0),"")</f>
        <v/>
      </c>
      <c r="P2652" s="20" t="str">
        <f>IFERROR(VLOOKUP(F2652,Sheet2!$A:$F,4,0),"")</f>
        <v/>
      </c>
      <c r="Q2652" s="20" t="str">
        <f>IFERROR(VLOOKUP(F2652,Sheet2!$A:$F,5,0),"")</f>
        <v/>
      </c>
      <c r="R2652" s="20" t="str">
        <f>IFERROR(VLOOKUP(F2652,Sheet2!$A:$F,6,0),"")</f>
        <v/>
      </c>
      <c r="S2652" s="48" t="str">
        <f t="shared" si="613"/>
        <v xml:space="preserve"> </v>
      </c>
      <c r="T2652" s="48" t="str">
        <f t="shared" si="614"/>
        <v xml:space="preserve"> </v>
      </c>
      <c r="U2652" s="48" t="str">
        <f t="shared" si="615"/>
        <v xml:space="preserve"> </v>
      </c>
      <c r="V2652" s="48">
        <f t="shared" si="616"/>
        <v>0</v>
      </c>
      <c r="W2652" s="48">
        <f t="shared" si="617"/>
        <v>0</v>
      </c>
      <c r="X2652" s="48">
        <f t="shared" si="618"/>
        <v>0</v>
      </c>
      <c r="Y2652" s="48">
        <f t="shared" si="619"/>
        <v>0</v>
      </c>
      <c r="Z2652" s="48">
        <f t="shared" si="620"/>
        <v>0</v>
      </c>
      <c r="AA2652" s="48">
        <f t="shared" si="621"/>
        <v>0</v>
      </c>
      <c r="AB2652" s="42">
        <f t="shared" si="622"/>
        <v>0</v>
      </c>
    </row>
    <row r="2653" spans="1:28" x14ac:dyDescent="0.25">
      <c r="A2653" s="41"/>
      <c r="B2653" s="44"/>
      <c r="C2653" s="16"/>
      <c r="D2653" s="16"/>
      <c r="E2653" s="16"/>
      <c r="F2653" s="16"/>
      <c r="G2653" s="20" t="str">
        <f>IFERROR(VLOOKUP(F2653,Sheet2!A:F,2,0),"")</f>
        <v/>
      </c>
      <c r="H2653" s="44" t="str">
        <f>IFERROR(VLOOKUP(F2653,Sheet2!A:G,7,0),"")</f>
        <v/>
      </c>
      <c r="I2653" s="56">
        <f t="shared" si="611"/>
        <v>0</v>
      </c>
      <c r="J2653" s="17"/>
      <c r="K2653" s="21">
        <v>0</v>
      </c>
      <c r="L2653" s="21">
        <v>0</v>
      </c>
      <c r="M2653" s="21">
        <v>0</v>
      </c>
      <c r="N2653" s="19">
        <f t="shared" si="612"/>
        <v>0</v>
      </c>
      <c r="O2653" s="20" t="str">
        <f>IFERROR(VLOOKUP(F2653,Sheet2!A:H,8,0),"")</f>
        <v/>
      </c>
      <c r="P2653" s="20" t="str">
        <f>IFERROR(VLOOKUP(F2653,Sheet2!$A:$F,4,0),"")</f>
        <v/>
      </c>
      <c r="Q2653" s="20" t="str">
        <f>IFERROR(VLOOKUP(F2653,Sheet2!$A:$F,5,0),"")</f>
        <v/>
      </c>
      <c r="R2653" s="20" t="str">
        <f>IFERROR(VLOOKUP(F2653,Sheet2!$A:$F,6,0),"")</f>
        <v/>
      </c>
      <c r="S2653" s="48" t="str">
        <f t="shared" si="613"/>
        <v xml:space="preserve"> </v>
      </c>
      <c r="T2653" s="48" t="str">
        <f t="shared" si="614"/>
        <v xml:space="preserve"> </v>
      </c>
      <c r="U2653" s="48" t="str">
        <f t="shared" si="615"/>
        <v xml:space="preserve"> </v>
      </c>
      <c r="V2653" s="48">
        <f t="shared" si="616"/>
        <v>0</v>
      </c>
      <c r="W2653" s="48">
        <f t="shared" si="617"/>
        <v>0</v>
      </c>
      <c r="X2653" s="48">
        <f t="shared" si="618"/>
        <v>0</v>
      </c>
      <c r="Y2653" s="48">
        <f t="shared" si="619"/>
        <v>0</v>
      </c>
      <c r="Z2653" s="48">
        <f t="shared" si="620"/>
        <v>0</v>
      </c>
      <c r="AA2653" s="48">
        <f t="shared" si="621"/>
        <v>0</v>
      </c>
      <c r="AB2653" s="42">
        <f t="shared" si="622"/>
        <v>0</v>
      </c>
    </row>
    <row r="2654" spans="1:28" x14ac:dyDescent="0.25">
      <c r="A2654" s="41"/>
      <c r="B2654" s="44"/>
      <c r="C2654" s="16"/>
      <c r="D2654" s="16"/>
      <c r="E2654" s="16"/>
      <c r="F2654" s="16"/>
      <c r="G2654" s="20" t="str">
        <f>IFERROR(VLOOKUP(F2654,Sheet2!A:F,2,0),"")</f>
        <v/>
      </c>
      <c r="H2654" s="44" t="str">
        <f>IFERROR(VLOOKUP(F2654,Sheet2!A:G,7,0),"")</f>
        <v/>
      </c>
      <c r="I2654" s="56">
        <f t="shared" si="611"/>
        <v>0</v>
      </c>
      <c r="J2654" s="17"/>
      <c r="K2654" s="21">
        <v>0</v>
      </c>
      <c r="L2654" s="21">
        <v>0</v>
      </c>
      <c r="M2654" s="21">
        <v>0</v>
      </c>
      <c r="N2654" s="19">
        <f t="shared" si="612"/>
        <v>0</v>
      </c>
      <c r="O2654" s="20" t="str">
        <f>IFERROR(VLOOKUP(F2654,Sheet2!A:H,8,0),"")</f>
        <v/>
      </c>
      <c r="P2654" s="20" t="str">
        <f>IFERROR(VLOOKUP(F2654,Sheet2!$A:$F,4,0),"")</f>
        <v/>
      </c>
      <c r="Q2654" s="20" t="str">
        <f>IFERROR(VLOOKUP(F2654,Sheet2!$A:$F,5,0),"")</f>
        <v/>
      </c>
      <c r="R2654" s="20" t="str">
        <f>IFERROR(VLOOKUP(F2654,Sheet2!$A:$F,6,0),"")</f>
        <v/>
      </c>
      <c r="S2654" s="48" t="str">
        <f t="shared" si="613"/>
        <v xml:space="preserve"> </v>
      </c>
      <c r="T2654" s="48" t="str">
        <f t="shared" si="614"/>
        <v xml:space="preserve"> </v>
      </c>
      <c r="U2654" s="48" t="str">
        <f t="shared" si="615"/>
        <v xml:space="preserve"> </v>
      </c>
      <c r="V2654" s="48">
        <f t="shared" si="616"/>
        <v>0</v>
      </c>
      <c r="W2654" s="48">
        <f t="shared" si="617"/>
        <v>0</v>
      </c>
      <c r="X2654" s="48">
        <f t="shared" si="618"/>
        <v>0</v>
      </c>
      <c r="Y2654" s="48">
        <f t="shared" si="619"/>
        <v>0</v>
      </c>
      <c r="Z2654" s="48">
        <f t="shared" si="620"/>
        <v>0</v>
      </c>
      <c r="AA2654" s="48">
        <f t="shared" si="621"/>
        <v>0</v>
      </c>
      <c r="AB2654" s="42">
        <f t="shared" si="622"/>
        <v>0</v>
      </c>
    </row>
    <row r="2655" spans="1:28" x14ac:dyDescent="0.25">
      <c r="A2655" s="41"/>
      <c r="B2655" s="44"/>
      <c r="C2655" s="16"/>
      <c r="D2655" s="16"/>
      <c r="E2655" s="16"/>
      <c r="F2655" s="16"/>
      <c r="G2655" s="20" t="str">
        <f>IFERROR(VLOOKUP(F2655,Sheet2!A:F,2,0),"")</f>
        <v/>
      </c>
      <c r="H2655" s="44" t="str">
        <f>IFERROR(VLOOKUP(F2655,Sheet2!A:G,7,0),"")</f>
        <v/>
      </c>
      <c r="I2655" s="56">
        <f t="shared" si="611"/>
        <v>0</v>
      </c>
      <c r="J2655" s="17"/>
      <c r="K2655" s="21">
        <v>0</v>
      </c>
      <c r="L2655" s="21">
        <v>0</v>
      </c>
      <c r="M2655" s="21">
        <v>0</v>
      </c>
      <c r="N2655" s="19">
        <f t="shared" si="612"/>
        <v>0</v>
      </c>
      <c r="O2655" s="20" t="str">
        <f>IFERROR(VLOOKUP(F2655,Sheet2!A:H,8,0),"")</f>
        <v/>
      </c>
      <c r="P2655" s="20" t="str">
        <f>IFERROR(VLOOKUP(F2655,Sheet2!$A:$F,4,0),"")</f>
        <v/>
      </c>
      <c r="Q2655" s="20" t="str">
        <f>IFERROR(VLOOKUP(F2655,Sheet2!$A:$F,5,0),"")</f>
        <v/>
      </c>
      <c r="R2655" s="20" t="str">
        <f>IFERROR(VLOOKUP(F2655,Sheet2!$A:$F,6,0),"")</f>
        <v/>
      </c>
      <c r="S2655" s="48" t="str">
        <f t="shared" si="613"/>
        <v xml:space="preserve"> </v>
      </c>
      <c r="T2655" s="48" t="str">
        <f t="shared" si="614"/>
        <v xml:space="preserve"> </v>
      </c>
      <c r="U2655" s="48" t="str">
        <f t="shared" si="615"/>
        <v xml:space="preserve"> </v>
      </c>
      <c r="V2655" s="48">
        <f t="shared" si="616"/>
        <v>0</v>
      </c>
      <c r="W2655" s="48">
        <f t="shared" si="617"/>
        <v>0</v>
      </c>
      <c r="X2655" s="48">
        <f t="shared" si="618"/>
        <v>0</v>
      </c>
      <c r="Y2655" s="48">
        <f t="shared" si="619"/>
        <v>0</v>
      </c>
      <c r="Z2655" s="48">
        <f t="shared" si="620"/>
        <v>0</v>
      </c>
      <c r="AA2655" s="48">
        <f t="shared" si="621"/>
        <v>0</v>
      </c>
      <c r="AB2655" s="42">
        <f t="shared" si="622"/>
        <v>0</v>
      </c>
    </row>
    <row r="2656" spans="1:28" x14ac:dyDescent="0.25">
      <c r="A2656" s="41"/>
      <c r="B2656" s="44"/>
      <c r="C2656" s="16"/>
      <c r="D2656" s="16"/>
      <c r="E2656" s="16"/>
      <c r="F2656" s="16"/>
      <c r="G2656" s="20" t="str">
        <f>IFERROR(VLOOKUP(F2656,Sheet2!A:F,2,0),"")</f>
        <v/>
      </c>
      <c r="H2656" s="44" t="str">
        <f>IFERROR(VLOOKUP(F2656,Sheet2!A:G,7,0),"")</f>
        <v/>
      </c>
      <c r="I2656" s="56">
        <f t="shared" si="611"/>
        <v>0</v>
      </c>
      <c r="J2656" s="17"/>
      <c r="K2656" s="21">
        <v>0</v>
      </c>
      <c r="L2656" s="21">
        <v>0</v>
      </c>
      <c r="M2656" s="21">
        <v>0</v>
      </c>
      <c r="N2656" s="19">
        <f t="shared" si="612"/>
        <v>0</v>
      </c>
      <c r="O2656" s="20" t="str">
        <f>IFERROR(VLOOKUP(F2656,Sheet2!A:H,8,0),"")</f>
        <v/>
      </c>
      <c r="P2656" s="20" t="str">
        <f>IFERROR(VLOOKUP(F2656,Sheet2!$A:$F,4,0),"")</f>
        <v/>
      </c>
      <c r="Q2656" s="20" t="str">
        <f>IFERROR(VLOOKUP(F2656,Sheet2!$A:$F,5,0),"")</f>
        <v/>
      </c>
      <c r="R2656" s="20" t="str">
        <f>IFERROR(VLOOKUP(F2656,Sheet2!$A:$F,6,0),"")</f>
        <v/>
      </c>
      <c r="S2656" s="48" t="str">
        <f t="shared" si="613"/>
        <v xml:space="preserve"> </v>
      </c>
      <c r="T2656" s="48" t="str">
        <f t="shared" si="614"/>
        <v xml:space="preserve"> </v>
      </c>
      <c r="U2656" s="48" t="str">
        <f t="shared" si="615"/>
        <v xml:space="preserve"> </v>
      </c>
      <c r="V2656" s="48">
        <f t="shared" si="616"/>
        <v>0</v>
      </c>
      <c r="W2656" s="48">
        <f t="shared" si="617"/>
        <v>0</v>
      </c>
      <c r="X2656" s="48">
        <f t="shared" si="618"/>
        <v>0</v>
      </c>
      <c r="Y2656" s="48">
        <f t="shared" si="619"/>
        <v>0</v>
      </c>
      <c r="Z2656" s="48">
        <f t="shared" si="620"/>
        <v>0</v>
      </c>
      <c r="AA2656" s="48">
        <f t="shared" si="621"/>
        <v>0</v>
      </c>
      <c r="AB2656" s="42">
        <f t="shared" si="622"/>
        <v>0</v>
      </c>
    </row>
    <row r="2657" spans="1:28" x14ac:dyDescent="0.25">
      <c r="A2657" s="41"/>
      <c r="B2657" s="44"/>
      <c r="C2657" s="16"/>
      <c r="D2657" s="16"/>
      <c r="E2657" s="16"/>
      <c r="F2657" s="16"/>
      <c r="G2657" s="20" t="str">
        <f>IFERROR(VLOOKUP(F2657,Sheet2!A:F,2,0),"")</f>
        <v/>
      </c>
      <c r="H2657" s="44" t="str">
        <f>IFERROR(VLOOKUP(F2657,Sheet2!A:G,7,0),"")</f>
        <v/>
      </c>
      <c r="I2657" s="56">
        <f t="shared" si="611"/>
        <v>0</v>
      </c>
      <c r="J2657" s="17"/>
      <c r="K2657" s="21">
        <v>0</v>
      </c>
      <c r="L2657" s="21">
        <v>0</v>
      </c>
      <c r="M2657" s="21">
        <v>0</v>
      </c>
      <c r="N2657" s="19">
        <f t="shared" si="612"/>
        <v>0</v>
      </c>
      <c r="O2657" s="20" t="str">
        <f>IFERROR(VLOOKUP(F2657,Sheet2!A:H,8,0),"")</f>
        <v/>
      </c>
      <c r="P2657" s="20" t="str">
        <f>IFERROR(VLOOKUP(F2657,Sheet2!$A:$F,4,0),"")</f>
        <v/>
      </c>
      <c r="Q2657" s="20" t="str">
        <f>IFERROR(VLOOKUP(F2657,Sheet2!$A:$F,5,0),"")</f>
        <v/>
      </c>
      <c r="R2657" s="20" t="str">
        <f>IFERROR(VLOOKUP(F2657,Sheet2!$A:$F,6,0),"")</f>
        <v/>
      </c>
      <c r="S2657" s="48" t="str">
        <f t="shared" si="613"/>
        <v xml:space="preserve"> </v>
      </c>
      <c r="T2657" s="48" t="str">
        <f t="shared" si="614"/>
        <v xml:space="preserve"> </v>
      </c>
      <c r="U2657" s="48" t="str">
        <f t="shared" si="615"/>
        <v xml:space="preserve"> </v>
      </c>
      <c r="V2657" s="48">
        <f t="shared" si="616"/>
        <v>0</v>
      </c>
      <c r="W2657" s="48">
        <f t="shared" si="617"/>
        <v>0</v>
      </c>
      <c r="X2657" s="48">
        <f t="shared" si="618"/>
        <v>0</v>
      </c>
      <c r="Y2657" s="48">
        <f t="shared" si="619"/>
        <v>0</v>
      </c>
      <c r="Z2657" s="48">
        <f t="shared" si="620"/>
        <v>0</v>
      </c>
      <c r="AA2657" s="48">
        <f t="shared" si="621"/>
        <v>0</v>
      </c>
      <c r="AB2657" s="42">
        <f t="shared" si="622"/>
        <v>0</v>
      </c>
    </row>
    <row r="2658" spans="1:28" x14ac:dyDescent="0.25">
      <c r="A2658" s="41"/>
      <c r="B2658" s="44"/>
      <c r="C2658" s="16"/>
      <c r="D2658" s="16"/>
      <c r="E2658" s="16"/>
      <c r="F2658" s="16"/>
      <c r="G2658" s="20" t="str">
        <f>IFERROR(VLOOKUP(F2658,Sheet2!A:F,2,0),"")</f>
        <v/>
      </c>
      <c r="H2658" s="44" t="str">
        <f>IFERROR(VLOOKUP(F2658,Sheet2!A:G,7,0),"")</f>
        <v/>
      </c>
      <c r="I2658" s="56">
        <f t="shared" si="611"/>
        <v>0</v>
      </c>
      <c r="J2658" s="17"/>
      <c r="K2658" s="21">
        <v>0</v>
      </c>
      <c r="L2658" s="21">
        <v>0</v>
      </c>
      <c r="M2658" s="21">
        <v>0</v>
      </c>
      <c r="N2658" s="19">
        <f t="shared" si="612"/>
        <v>0</v>
      </c>
      <c r="O2658" s="20" t="str">
        <f>IFERROR(VLOOKUP(F2658,Sheet2!A:H,8,0),"")</f>
        <v/>
      </c>
      <c r="P2658" s="20" t="str">
        <f>IFERROR(VLOOKUP(F2658,Sheet2!$A:$F,4,0),"")</f>
        <v/>
      </c>
      <c r="Q2658" s="20" t="str">
        <f>IFERROR(VLOOKUP(F2658,Sheet2!$A:$F,5,0),"")</f>
        <v/>
      </c>
      <c r="R2658" s="20" t="str">
        <f>IFERROR(VLOOKUP(F2658,Sheet2!$A:$F,6,0),"")</f>
        <v/>
      </c>
      <c r="S2658" s="48" t="str">
        <f t="shared" si="613"/>
        <v xml:space="preserve"> </v>
      </c>
      <c r="T2658" s="48" t="str">
        <f t="shared" si="614"/>
        <v xml:space="preserve"> </v>
      </c>
      <c r="U2658" s="48" t="str">
        <f t="shared" si="615"/>
        <v xml:space="preserve"> </v>
      </c>
      <c r="V2658" s="48">
        <f t="shared" si="616"/>
        <v>0</v>
      </c>
      <c r="W2658" s="48">
        <f t="shared" si="617"/>
        <v>0</v>
      </c>
      <c r="X2658" s="48">
        <f t="shared" si="618"/>
        <v>0</v>
      </c>
      <c r="Y2658" s="48">
        <f t="shared" si="619"/>
        <v>0</v>
      </c>
      <c r="Z2658" s="48">
        <f t="shared" si="620"/>
        <v>0</v>
      </c>
      <c r="AA2658" s="48">
        <f t="shared" si="621"/>
        <v>0</v>
      </c>
      <c r="AB2658" s="42">
        <f t="shared" si="622"/>
        <v>0</v>
      </c>
    </row>
    <row r="2659" spans="1:28" x14ac:dyDescent="0.25">
      <c r="A2659" s="41"/>
      <c r="B2659" s="44"/>
      <c r="C2659" s="16"/>
      <c r="D2659" s="16"/>
      <c r="E2659" s="16"/>
      <c r="F2659" s="16"/>
      <c r="G2659" s="20" t="str">
        <f>IFERROR(VLOOKUP(F2659,Sheet2!A:F,2,0),"")</f>
        <v/>
      </c>
      <c r="H2659" s="44" t="str">
        <f>IFERROR(VLOOKUP(F2659,Sheet2!A:G,7,0),"")</f>
        <v/>
      </c>
      <c r="I2659" s="56">
        <f t="shared" si="611"/>
        <v>0</v>
      </c>
      <c r="J2659" s="17"/>
      <c r="K2659" s="21">
        <v>0</v>
      </c>
      <c r="L2659" s="21">
        <v>0</v>
      </c>
      <c r="M2659" s="21">
        <v>0</v>
      </c>
      <c r="N2659" s="19">
        <f t="shared" si="612"/>
        <v>0</v>
      </c>
      <c r="O2659" s="20" t="str">
        <f>IFERROR(VLOOKUP(F2659,Sheet2!A:H,8,0),"")</f>
        <v/>
      </c>
      <c r="P2659" s="20" t="str">
        <f>IFERROR(VLOOKUP(F2659,Sheet2!$A:$F,4,0),"")</f>
        <v/>
      </c>
      <c r="Q2659" s="20" t="str">
        <f>IFERROR(VLOOKUP(F2659,Sheet2!$A:$F,5,0),"")</f>
        <v/>
      </c>
      <c r="R2659" s="20" t="str">
        <f>IFERROR(VLOOKUP(F2659,Sheet2!$A:$F,6,0),"")</f>
        <v/>
      </c>
      <c r="S2659" s="48" t="str">
        <f t="shared" si="613"/>
        <v xml:space="preserve"> </v>
      </c>
      <c r="T2659" s="48" t="str">
        <f t="shared" si="614"/>
        <v xml:space="preserve"> </v>
      </c>
      <c r="U2659" s="48" t="str">
        <f t="shared" si="615"/>
        <v xml:space="preserve"> </v>
      </c>
      <c r="V2659" s="48">
        <f t="shared" si="616"/>
        <v>0</v>
      </c>
      <c r="W2659" s="48">
        <f t="shared" si="617"/>
        <v>0</v>
      </c>
      <c r="X2659" s="48">
        <f t="shared" si="618"/>
        <v>0</v>
      </c>
      <c r="Y2659" s="48">
        <f t="shared" si="619"/>
        <v>0</v>
      </c>
      <c r="Z2659" s="48">
        <f t="shared" si="620"/>
        <v>0</v>
      </c>
      <c r="AA2659" s="48">
        <f t="shared" si="621"/>
        <v>0</v>
      </c>
      <c r="AB2659" s="42">
        <f t="shared" si="622"/>
        <v>0</v>
      </c>
    </row>
    <row r="2660" spans="1:28" x14ac:dyDescent="0.25">
      <c r="A2660" s="41"/>
      <c r="B2660" s="44"/>
      <c r="C2660" s="16"/>
      <c r="D2660" s="16"/>
      <c r="E2660" s="16"/>
      <c r="F2660" s="16"/>
      <c r="G2660" s="20" t="str">
        <f>IFERROR(VLOOKUP(F2660,Sheet2!A:F,2,0),"")</f>
        <v/>
      </c>
      <c r="H2660" s="44" t="str">
        <f>IFERROR(VLOOKUP(F2660,Sheet2!A:G,7,0),"")</f>
        <v/>
      </c>
      <c r="I2660" s="56">
        <f t="shared" si="611"/>
        <v>0</v>
      </c>
      <c r="J2660" s="17"/>
      <c r="K2660" s="21">
        <v>0</v>
      </c>
      <c r="L2660" s="21">
        <v>0</v>
      </c>
      <c r="M2660" s="21">
        <v>0</v>
      </c>
      <c r="N2660" s="19">
        <f t="shared" si="612"/>
        <v>0</v>
      </c>
      <c r="O2660" s="20" t="str">
        <f>IFERROR(VLOOKUP(F2660,Sheet2!A:H,8,0),"")</f>
        <v/>
      </c>
      <c r="P2660" s="20" t="str">
        <f>IFERROR(VLOOKUP(F2660,Sheet2!$A:$F,4,0),"")</f>
        <v/>
      </c>
      <c r="Q2660" s="20" t="str">
        <f>IFERROR(VLOOKUP(F2660,Sheet2!$A:$F,5,0),"")</f>
        <v/>
      </c>
      <c r="R2660" s="20" t="str">
        <f>IFERROR(VLOOKUP(F2660,Sheet2!$A:$F,6,0),"")</f>
        <v/>
      </c>
      <c r="S2660" s="48" t="str">
        <f t="shared" si="613"/>
        <v xml:space="preserve"> </v>
      </c>
      <c r="T2660" s="48" t="str">
        <f t="shared" si="614"/>
        <v xml:space="preserve"> </v>
      </c>
      <c r="U2660" s="48" t="str">
        <f t="shared" si="615"/>
        <v xml:space="preserve"> </v>
      </c>
      <c r="V2660" s="48">
        <f t="shared" si="616"/>
        <v>0</v>
      </c>
      <c r="W2660" s="48">
        <f t="shared" si="617"/>
        <v>0</v>
      </c>
      <c r="X2660" s="48">
        <f t="shared" si="618"/>
        <v>0</v>
      </c>
      <c r="Y2660" s="48">
        <f t="shared" si="619"/>
        <v>0</v>
      </c>
      <c r="Z2660" s="48">
        <f t="shared" si="620"/>
        <v>0</v>
      </c>
      <c r="AA2660" s="48">
        <f t="shared" si="621"/>
        <v>0</v>
      </c>
      <c r="AB2660" s="42">
        <f t="shared" si="622"/>
        <v>0</v>
      </c>
    </row>
    <row r="2661" spans="1:28" x14ac:dyDescent="0.25">
      <c r="A2661" s="41"/>
      <c r="B2661" s="44"/>
      <c r="C2661" s="16"/>
      <c r="D2661" s="16"/>
      <c r="E2661" s="16"/>
      <c r="F2661" s="16"/>
      <c r="G2661" s="20" t="str">
        <f>IFERROR(VLOOKUP(F2661,Sheet2!A:F,2,0),"")</f>
        <v/>
      </c>
      <c r="H2661" s="44" t="str">
        <f>IFERROR(VLOOKUP(F2661,Sheet2!A:G,7,0),"")</f>
        <v/>
      </c>
      <c r="I2661" s="56">
        <f t="shared" si="611"/>
        <v>0</v>
      </c>
      <c r="J2661" s="17"/>
      <c r="K2661" s="21">
        <v>0</v>
      </c>
      <c r="L2661" s="21">
        <v>0</v>
      </c>
      <c r="M2661" s="21">
        <v>0</v>
      </c>
      <c r="N2661" s="19">
        <f t="shared" si="612"/>
        <v>0</v>
      </c>
      <c r="O2661" s="20" t="str">
        <f>IFERROR(VLOOKUP(F2661,Sheet2!A:H,8,0),"")</f>
        <v/>
      </c>
      <c r="P2661" s="20" t="str">
        <f>IFERROR(VLOOKUP(F2661,Sheet2!$A:$F,4,0),"")</f>
        <v/>
      </c>
      <c r="Q2661" s="20" t="str">
        <f>IFERROR(VLOOKUP(F2661,Sheet2!$A:$F,5,0),"")</f>
        <v/>
      </c>
      <c r="R2661" s="20" t="str">
        <f>IFERROR(VLOOKUP(F2661,Sheet2!$A:$F,6,0),"")</f>
        <v/>
      </c>
      <c r="S2661" s="48" t="str">
        <f t="shared" si="613"/>
        <v xml:space="preserve"> </v>
      </c>
      <c r="T2661" s="48" t="str">
        <f t="shared" si="614"/>
        <v xml:space="preserve"> </v>
      </c>
      <c r="U2661" s="48" t="str">
        <f t="shared" si="615"/>
        <v xml:space="preserve"> </v>
      </c>
      <c r="V2661" s="48">
        <f t="shared" si="616"/>
        <v>0</v>
      </c>
      <c r="W2661" s="48">
        <f t="shared" si="617"/>
        <v>0</v>
      </c>
      <c r="X2661" s="48">
        <f t="shared" si="618"/>
        <v>0</v>
      </c>
      <c r="Y2661" s="48">
        <f t="shared" si="619"/>
        <v>0</v>
      </c>
      <c r="Z2661" s="48">
        <f t="shared" si="620"/>
        <v>0</v>
      </c>
      <c r="AA2661" s="48">
        <f t="shared" si="621"/>
        <v>0</v>
      </c>
      <c r="AB2661" s="42">
        <f t="shared" si="622"/>
        <v>0</v>
      </c>
    </row>
    <row r="2662" spans="1:28" x14ac:dyDescent="0.25">
      <c r="A2662" s="41"/>
      <c r="B2662" s="44"/>
      <c r="C2662" s="16"/>
      <c r="D2662" s="16"/>
      <c r="E2662" s="16"/>
      <c r="F2662" s="16"/>
      <c r="G2662" s="20" t="str">
        <f>IFERROR(VLOOKUP(F2662,Sheet2!A:F,2,0),"")</f>
        <v/>
      </c>
      <c r="H2662" s="44" t="str">
        <f>IFERROR(VLOOKUP(F2662,Sheet2!A:G,7,0),"")</f>
        <v/>
      </c>
      <c r="I2662" s="56">
        <f t="shared" si="611"/>
        <v>0</v>
      </c>
      <c r="J2662" s="17"/>
      <c r="K2662" s="21">
        <v>0</v>
      </c>
      <c r="L2662" s="21">
        <v>0</v>
      </c>
      <c r="M2662" s="21">
        <v>0</v>
      </c>
      <c r="N2662" s="19">
        <f t="shared" si="612"/>
        <v>0</v>
      </c>
      <c r="O2662" s="20" t="str">
        <f>IFERROR(VLOOKUP(F2662,Sheet2!A:H,8,0),"")</f>
        <v/>
      </c>
      <c r="P2662" s="20" t="str">
        <f>IFERROR(VLOOKUP(F2662,Sheet2!$A:$F,4,0),"")</f>
        <v/>
      </c>
      <c r="Q2662" s="20" t="str">
        <f>IFERROR(VLOOKUP(F2662,Sheet2!$A:$F,5,0),"")</f>
        <v/>
      </c>
      <c r="R2662" s="20" t="str">
        <f>IFERROR(VLOOKUP(F2662,Sheet2!$A:$F,6,0),"")</f>
        <v/>
      </c>
      <c r="S2662" s="48" t="str">
        <f t="shared" si="613"/>
        <v xml:space="preserve"> </v>
      </c>
      <c r="T2662" s="48" t="str">
        <f t="shared" si="614"/>
        <v xml:space="preserve"> </v>
      </c>
      <c r="U2662" s="48" t="str">
        <f t="shared" si="615"/>
        <v xml:space="preserve"> </v>
      </c>
      <c r="V2662" s="48">
        <f t="shared" si="616"/>
        <v>0</v>
      </c>
      <c r="W2662" s="48">
        <f t="shared" si="617"/>
        <v>0</v>
      </c>
      <c r="X2662" s="48">
        <f t="shared" si="618"/>
        <v>0</v>
      </c>
      <c r="Y2662" s="48">
        <f t="shared" si="619"/>
        <v>0</v>
      </c>
      <c r="Z2662" s="48">
        <f t="shared" si="620"/>
        <v>0</v>
      </c>
      <c r="AA2662" s="48">
        <f t="shared" si="621"/>
        <v>0</v>
      </c>
      <c r="AB2662" s="42">
        <f t="shared" si="622"/>
        <v>0</v>
      </c>
    </row>
    <row r="2663" spans="1:28" x14ac:dyDescent="0.25">
      <c r="A2663" s="41"/>
      <c r="B2663" s="44"/>
      <c r="C2663" s="16"/>
      <c r="D2663" s="16"/>
      <c r="E2663" s="16"/>
      <c r="F2663" s="16"/>
      <c r="G2663" s="20" t="str">
        <f>IFERROR(VLOOKUP(F2663,Sheet2!A:F,2,0),"")</f>
        <v/>
      </c>
      <c r="H2663" s="44" t="str">
        <f>IFERROR(VLOOKUP(F2663,Sheet2!A:G,7,0),"")</f>
        <v/>
      </c>
      <c r="I2663" s="56">
        <f t="shared" si="611"/>
        <v>0</v>
      </c>
      <c r="J2663" s="17"/>
      <c r="K2663" s="21">
        <v>0</v>
      </c>
      <c r="L2663" s="21">
        <v>0</v>
      </c>
      <c r="M2663" s="21">
        <v>0</v>
      </c>
      <c r="N2663" s="19">
        <f t="shared" si="612"/>
        <v>0</v>
      </c>
      <c r="O2663" s="20" t="str">
        <f>IFERROR(VLOOKUP(F2663,Sheet2!A:H,8,0),"")</f>
        <v/>
      </c>
      <c r="P2663" s="20" t="str">
        <f>IFERROR(VLOOKUP(F2663,Sheet2!$A:$F,4,0),"")</f>
        <v/>
      </c>
      <c r="Q2663" s="20" t="str">
        <f>IFERROR(VLOOKUP(F2663,Sheet2!$A:$F,5,0),"")</f>
        <v/>
      </c>
      <c r="R2663" s="20" t="str">
        <f>IFERROR(VLOOKUP(F2663,Sheet2!$A:$F,6,0),"")</f>
        <v/>
      </c>
      <c r="S2663" s="48" t="str">
        <f t="shared" si="613"/>
        <v xml:space="preserve"> </v>
      </c>
      <c r="T2663" s="48" t="str">
        <f t="shared" si="614"/>
        <v xml:space="preserve"> </v>
      </c>
      <c r="U2663" s="48" t="str">
        <f t="shared" si="615"/>
        <v xml:space="preserve"> </v>
      </c>
      <c r="V2663" s="48">
        <f t="shared" si="616"/>
        <v>0</v>
      </c>
      <c r="W2663" s="48">
        <f t="shared" si="617"/>
        <v>0</v>
      </c>
      <c r="X2663" s="48">
        <f t="shared" si="618"/>
        <v>0</v>
      </c>
      <c r="Y2663" s="48">
        <f t="shared" si="619"/>
        <v>0</v>
      </c>
      <c r="Z2663" s="48">
        <f t="shared" si="620"/>
        <v>0</v>
      </c>
      <c r="AA2663" s="48">
        <f t="shared" si="621"/>
        <v>0</v>
      </c>
      <c r="AB2663" s="42">
        <f t="shared" si="622"/>
        <v>0</v>
      </c>
    </row>
    <row r="2664" spans="1:28" x14ac:dyDescent="0.25">
      <c r="A2664" s="41"/>
      <c r="B2664" s="44"/>
      <c r="C2664" s="16"/>
      <c r="D2664" s="16"/>
      <c r="E2664" s="16"/>
      <c r="F2664" s="16"/>
      <c r="G2664" s="20" t="str">
        <f>IFERROR(VLOOKUP(F2664,Sheet2!A:F,2,0),"")</f>
        <v/>
      </c>
      <c r="H2664" s="44" t="str">
        <f>IFERROR(VLOOKUP(F2664,Sheet2!A:G,7,0),"")</f>
        <v/>
      </c>
      <c r="I2664" s="56">
        <f t="shared" si="611"/>
        <v>0</v>
      </c>
      <c r="J2664" s="17"/>
      <c r="K2664" s="21">
        <v>0</v>
      </c>
      <c r="L2664" s="21">
        <v>0</v>
      </c>
      <c r="M2664" s="21">
        <v>0</v>
      </c>
      <c r="N2664" s="19">
        <f t="shared" si="612"/>
        <v>0</v>
      </c>
      <c r="O2664" s="20" t="str">
        <f>IFERROR(VLOOKUP(F2664,Sheet2!A:H,8,0),"")</f>
        <v/>
      </c>
      <c r="P2664" s="20" t="str">
        <f>IFERROR(VLOOKUP(F2664,Sheet2!$A:$F,4,0),"")</f>
        <v/>
      </c>
      <c r="Q2664" s="20" t="str">
        <f>IFERROR(VLOOKUP(F2664,Sheet2!$A:$F,5,0),"")</f>
        <v/>
      </c>
      <c r="R2664" s="20" t="str">
        <f>IFERROR(VLOOKUP(F2664,Sheet2!$A:$F,6,0),"")</f>
        <v/>
      </c>
      <c r="S2664" s="48" t="str">
        <f t="shared" si="613"/>
        <v xml:space="preserve"> </v>
      </c>
      <c r="T2664" s="48" t="str">
        <f t="shared" si="614"/>
        <v xml:space="preserve"> </v>
      </c>
      <c r="U2664" s="48" t="str">
        <f t="shared" si="615"/>
        <v xml:space="preserve"> </v>
      </c>
      <c r="V2664" s="48">
        <f t="shared" si="616"/>
        <v>0</v>
      </c>
      <c r="W2664" s="48">
        <f t="shared" si="617"/>
        <v>0</v>
      </c>
      <c r="X2664" s="48">
        <f t="shared" si="618"/>
        <v>0</v>
      </c>
      <c r="Y2664" s="48">
        <f t="shared" si="619"/>
        <v>0</v>
      </c>
      <c r="Z2664" s="48">
        <f t="shared" si="620"/>
        <v>0</v>
      </c>
      <c r="AA2664" s="48">
        <f t="shared" si="621"/>
        <v>0</v>
      </c>
      <c r="AB2664" s="42">
        <f t="shared" si="622"/>
        <v>0</v>
      </c>
    </row>
    <row r="2665" spans="1:28" x14ac:dyDescent="0.25">
      <c r="A2665" s="41"/>
      <c r="B2665" s="44"/>
      <c r="C2665" s="16"/>
      <c r="D2665" s="16"/>
      <c r="E2665" s="16"/>
      <c r="F2665" s="16"/>
      <c r="G2665" s="20" t="str">
        <f>IFERROR(VLOOKUP(F2665,Sheet2!A:F,2,0),"")</f>
        <v/>
      </c>
      <c r="H2665" s="44" t="str">
        <f>IFERROR(VLOOKUP(F2665,Sheet2!A:G,7,0),"")</f>
        <v/>
      </c>
      <c r="I2665" s="56">
        <f t="shared" si="611"/>
        <v>0</v>
      </c>
      <c r="J2665" s="17"/>
      <c r="K2665" s="21">
        <v>0</v>
      </c>
      <c r="L2665" s="21">
        <v>0</v>
      </c>
      <c r="M2665" s="21">
        <v>0</v>
      </c>
      <c r="N2665" s="19">
        <f t="shared" si="612"/>
        <v>0</v>
      </c>
      <c r="O2665" s="20" t="str">
        <f>IFERROR(VLOOKUP(F2665,Sheet2!A:H,8,0),"")</f>
        <v/>
      </c>
      <c r="P2665" s="20" t="str">
        <f>IFERROR(VLOOKUP(F2665,Sheet2!$A:$F,4,0),"")</f>
        <v/>
      </c>
      <c r="Q2665" s="20" t="str">
        <f>IFERROR(VLOOKUP(F2665,Sheet2!$A:$F,5,0),"")</f>
        <v/>
      </c>
      <c r="R2665" s="20" t="str">
        <f>IFERROR(VLOOKUP(F2665,Sheet2!$A:$F,6,0),"")</f>
        <v/>
      </c>
      <c r="S2665" s="48" t="str">
        <f t="shared" si="613"/>
        <v xml:space="preserve"> </v>
      </c>
      <c r="T2665" s="48" t="str">
        <f t="shared" si="614"/>
        <v xml:space="preserve"> </v>
      </c>
      <c r="U2665" s="48" t="str">
        <f t="shared" si="615"/>
        <v xml:space="preserve"> </v>
      </c>
      <c r="V2665" s="48">
        <f t="shared" si="616"/>
        <v>0</v>
      </c>
      <c r="W2665" s="48">
        <f t="shared" si="617"/>
        <v>0</v>
      </c>
      <c r="X2665" s="48">
        <f t="shared" si="618"/>
        <v>0</v>
      </c>
      <c r="Y2665" s="48">
        <f t="shared" si="619"/>
        <v>0</v>
      </c>
      <c r="Z2665" s="48">
        <f t="shared" si="620"/>
        <v>0</v>
      </c>
      <c r="AA2665" s="48">
        <f t="shared" si="621"/>
        <v>0</v>
      </c>
      <c r="AB2665" s="42">
        <f t="shared" si="622"/>
        <v>0</v>
      </c>
    </row>
    <row r="2666" spans="1:28" x14ac:dyDescent="0.25">
      <c r="A2666" s="41"/>
      <c r="B2666" s="44"/>
      <c r="C2666" s="16"/>
      <c r="D2666" s="16"/>
      <c r="E2666" s="16"/>
      <c r="F2666" s="16"/>
      <c r="G2666" s="20" t="str">
        <f>IFERROR(VLOOKUP(F2666,Sheet2!A:F,2,0),"")</f>
        <v/>
      </c>
      <c r="H2666" s="44" t="str">
        <f>IFERROR(VLOOKUP(F2666,Sheet2!A:G,7,0),"")</f>
        <v/>
      </c>
      <c r="I2666" s="56">
        <f t="shared" si="611"/>
        <v>0</v>
      </c>
      <c r="J2666" s="17"/>
      <c r="K2666" s="21">
        <v>0</v>
      </c>
      <c r="L2666" s="21">
        <v>0</v>
      </c>
      <c r="M2666" s="21">
        <v>0</v>
      </c>
      <c r="N2666" s="19">
        <f t="shared" si="612"/>
        <v>0</v>
      </c>
      <c r="O2666" s="20" t="str">
        <f>IFERROR(VLOOKUP(F2666,Sheet2!A:H,8,0),"")</f>
        <v/>
      </c>
      <c r="P2666" s="20" t="str">
        <f>IFERROR(VLOOKUP(F2666,Sheet2!$A:$F,4,0),"")</f>
        <v/>
      </c>
      <c r="Q2666" s="20" t="str">
        <f>IFERROR(VLOOKUP(F2666,Sheet2!$A:$F,5,0),"")</f>
        <v/>
      </c>
      <c r="R2666" s="20" t="str">
        <f>IFERROR(VLOOKUP(F2666,Sheet2!$A:$F,6,0),"")</f>
        <v/>
      </c>
      <c r="S2666" s="48" t="str">
        <f t="shared" si="613"/>
        <v xml:space="preserve"> </v>
      </c>
      <c r="T2666" s="48" t="str">
        <f t="shared" si="614"/>
        <v xml:space="preserve"> </v>
      </c>
      <c r="U2666" s="48" t="str">
        <f t="shared" si="615"/>
        <v xml:space="preserve"> </v>
      </c>
      <c r="V2666" s="48">
        <f t="shared" si="616"/>
        <v>0</v>
      </c>
      <c r="W2666" s="48">
        <f t="shared" si="617"/>
        <v>0</v>
      </c>
      <c r="X2666" s="48">
        <f t="shared" si="618"/>
        <v>0</v>
      </c>
      <c r="Y2666" s="48">
        <f t="shared" si="619"/>
        <v>0</v>
      </c>
      <c r="Z2666" s="48">
        <f t="shared" si="620"/>
        <v>0</v>
      </c>
      <c r="AA2666" s="48">
        <f t="shared" si="621"/>
        <v>0</v>
      </c>
      <c r="AB2666" s="42">
        <f t="shared" si="622"/>
        <v>0</v>
      </c>
    </row>
    <row r="2667" spans="1:28" x14ac:dyDescent="0.25">
      <c r="A2667" s="41"/>
      <c r="B2667" s="44"/>
      <c r="C2667" s="16"/>
      <c r="D2667" s="16"/>
      <c r="E2667" s="16"/>
      <c r="F2667" s="16"/>
      <c r="G2667" s="20" t="str">
        <f>IFERROR(VLOOKUP(F2667,Sheet2!A:F,2,0),"")</f>
        <v/>
      </c>
      <c r="H2667" s="44" t="str">
        <f>IFERROR(VLOOKUP(F2667,Sheet2!A:G,7,0),"")</f>
        <v/>
      </c>
      <c r="I2667" s="56">
        <f t="shared" si="611"/>
        <v>0</v>
      </c>
      <c r="J2667" s="17"/>
      <c r="K2667" s="21">
        <v>0</v>
      </c>
      <c r="L2667" s="21">
        <v>0</v>
      </c>
      <c r="M2667" s="21">
        <v>0</v>
      </c>
      <c r="N2667" s="19">
        <f t="shared" si="612"/>
        <v>0</v>
      </c>
      <c r="O2667" s="20" t="str">
        <f>IFERROR(VLOOKUP(F2667,Sheet2!A:H,8,0),"")</f>
        <v/>
      </c>
      <c r="P2667" s="20" t="str">
        <f>IFERROR(VLOOKUP(F2667,Sheet2!$A:$F,4,0),"")</f>
        <v/>
      </c>
      <c r="Q2667" s="20" t="str">
        <f>IFERROR(VLOOKUP(F2667,Sheet2!$A:$F,5,0),"")</f>
        <v/>
      </c>
      <c r="R2667" s="20" t="str">
        <f>IFERROR(VLOOKUP(F2667,Sheet2!$A:$F,6,0),"")</f>
        <v/>
      </c>
      <c r="S2667" s="48" t="str">
        <f t="shared" si="613"/>
        <v xml:space="preserve"> </v>
      </c>
      <c r="T2667" s="48" t="str">
        <f t="shared" si="614"/>
        <v xml:space="preserve"> </v>
      </c>
      <c r="U2667" s="48" t="str">
        <f t="shared" si="615"/>
        <v xml:space="preserve"> </v>
      </c>
      <c r="V2667" s="48">
        <f t="shared" si="616"/>
        <v>0</v>
      </c>
      <c r="W2667" s="48">
        <f t="shared" si="617"/>
        <v>0</v>
      </c>
      <c r="X2667" s="48">
        <f t="shared" si="618"/>
        <v>0</v>
      </c>
      <c r="Y2667" s="48">
        <f t="shared" si="619"/>
        <v>0</v>
      </c>
      <c r="Z2667" s="48">
        <f t="shared" si="620"/>
        <v>0</v>
      </c>
      <c r="AA2667" s="48">
        <f t="shared" si="621"/>
        <v>0</v>
      </c>
      <c r="AB2667" s="42">
        <f t="shared" si="622"/>
        <v>0</v>
      </c>
    </row>
    <row r="2668" spans="1:28" x14ac:dyDescent="0.25">
      <c r="A2668" s="41"/>
      <c r="B2668" s="44"/>
      <c r="C2668" s="16"/>
      <c r="D2668" s="16"/>
      <c r="E2668" s="16"/>
      <c r="F2668" s="16"/>
      <c r="G2668" s="20" t="str">
        <f>IFERROR(VLOOKUP(F2668,Sheet2!A:F,2,0),"")</f>
        <v/>
      </c>
      <c r="H2668" s="44" t="str">
        <f>IFERROR(VLOOKUP(F2668,Sheet2!A:G,7,0),"")</f>
        <v/>
      </c>
      <c r="I2668" s="56">
        <f t="shared" si="611"/>
        <v>0</v>
      </c>
      <c r="J2668" s="17"/>
      <c r="K2668" s="21">
        <v>0</v>
      </c>
      <c r="L2668" s="21">
        <v>0</v>
      </c>
      <c r="M2668" s="21">
        <v>0</v>
      </c>
      <c r="N2668" s="19">
        <f t="shared" si="612"/>
        <v>0</v>
      </c>
      <c r="O2668" s="20" t="str">
        <f>IFERROR(VLOOKUP(F2668,Sheet2!A:H,8,0),"")</f>
        <v/>
      </c>
      <c r="P2668" s="20" t="str">
        <f>IFERROR(VLOOKUP(F2668,Sheet2!$A:$F,4,0),"")</f>
        <v/>
      </c>
      <c r="Q2668" s="20" t="str">
        <f>IFERROR(VLOOKUP(F2668,Sheet2!$A:$F,5,0),"")</f>
        <v/>
      </c>
      <c r="R2668" s="20" t="str">
        <f>IFERROR(VLOOKUP(F2668,Sheet2!$A:$F,6,0),"")</f>
        <v/>
      </c>
      <c r="S2668" s="48" t="str">
        <f t="shared" si="613"/>
        <v xml:space="preserve"> </v>
      </c>
      <c r="T2668" s="48" t="str">
        <f t="shared" si="614"/>
        <v xml:space="preserve"> </v>
      </c>
      <c r="U2668" s="48" t="str">
        <f t="shared" si="615"/>
        <v xml:space="preserve"> </v>
      </c>
      <c r="V2668" s="48">
        <f t="shared" si="616"/>
        <v>0</v>
      </c>
      <c r="W2668" s="48">
        <f t="shared" si="617"/>
        <v>0</v>
      </c>
      <c r="X2668" s="48">
        <f t="shared" si="618"/>
        <v>0</v>
      </c>
      <c r="Y2668" s="48">
        <f t="shared" si="619"/>
        <v>0</v>
      </c>
      <c r="Z2668" s="48">
        <f t="shared" si="620"/>
        <v>0</v>
      </c>
      <c r="AA2668" s="48">
        <f t="shared" si="621"/>
        <v>0</v>
      </c>
      <c r="AB2668" s="42">
        <f t="shared" si="622"/>
        <v>0</v>
      </c>
    </row>
    <row r="2669" spans="1:28" x14ac:dyDescent="0.25">
      <c r="A2669" s="41"/>
      <c r="B2669" s="44"/>
      <c r="C2669" s="16"/>
      <c r="D2669" s="16"/>
      <c r="E2669" s="16"/>
      <c r="F2669" s="16"/>
      <c r="G2669" s="20" t="str">
        <f>IFERROR(VLOOKUP(F2669,Sheet2!A:F,2,0),"")</f>
        <v/>
      </c>
      <c r="H2669" s="44" t="str">
        <f>IFERROR(VLOOKUP(F2669,Sheet2!A:G,7,0),"")</f>
        <v/>
      </c>
      <c r="I2669" s="56">
        <f t="shared" si="611"/>
        <v>0</v>
      </c>
      <c r="J2669" s="17"/>
      <c r="K2669" s="21">
        <v>0</v>
      </c>
      <c r="L2669" s="21">
        <v>0</v>
      </c>
      <c r="M2669" s="21">
        <v>0</v>
      </c>
      <c r="N2669" s="19">
        <f t="shared" si="612"/>
        <v>0</v>
      </c>
      <c r="O2669" s="20" t="str">
        <f>IFERROR(VLOOKUP(F2669,Sheet2!A:H,8,0),"")</f>
        <v/>
      </c>
      <c r="P2669" s="20" t="str">
        <f>IFERROR(VLOOKUP(F2669,Sheet2!$A:$F,4,0),"")</f>
        <v/>
      </c>
      <c r="Q2669" s="20" t="str">
        <f>IFERROR(VLOOKUP(F2669,Sheet2!$A:$F,5,0),"")</f>
        <v/>
      </c>
      <c r="R2669" s="20" t="str">
        <f>IFERROR(VLOOKUP(F2669,Sheet2!$A:$F,6,0),"")</f>
        <v/>
      </c>
      <c r="S2669" s="48" t="str">
        <f t="shared" si="613"/>
        <v xml:space="preserve"> </v>
      </c>
      <c r="T2669" s="48" t="str">
        <f t="shared" si="614"/>
        <v xml:space="preserve"> </v>
      </c>
      <c r="U2669" s="48" t="str">
        <f t="shared" si="615"/>
        <v xml:space="preserve"> </v>
      </c>
      <c r="V2669" s="48">
        <f t="shared" si="616"/>
        <v>0</v>
      </c>
      <c r="W2669" s="48">
        <f t="shared" si="617"/>
        <v>0</v>
      </c>
      <c r="X2669" s="48">
        <f t="shared" si="618"/>
        <v>0</v>
      </c>
      <c r="Y2669" s="48">
        <f t="shared" si="619"/>
        <v>0</v>
      </c>
      <c r="Z2669" s="48">
        <f t="shared" si="620"/>
        <v>0</v>
      </c>
      <c r="AA2669" s="48">
        <f t="shared" si="621"/>
        <v>0</v>
      </c>
      <c r="AB2669" s="42">
        <f t="shared" si="622"/>
        <v>0</v>
      </c>
    </row>
    <row r="2670" spans="1:28" x14ac:dyDescent="0.25">
      <c r="A2670" s="41"/>
      <c r="B2670" s="44"/>
      <c r="C2670" s="16"/>
      <c r="D2670" s="16"/>
      <c r="E2670" s="16"/>
      <c r="F2670" s="16"/>
      <c r="G2670" s="20" t="str">
        <f>IFERROR(VLOOKUP(F2670,Sheet2!A:F,2,0),"")</f>
        <v/>
      </c>
      <c r="H2670" s="44" t="str">
        <f>IFERROR(VLOOKUP(F2670,Sheet2!A:G,7,0),"")</f>
        <v/>
      </c>
      <c r="I2670" s="56">
        <f t="shared" si="611"/>
        <v>0</v>
      </c>
      <c r="J2670" s="17"/>
      <c r="K2670" s="21">
        <v>0</v>
      </c>
      <c r="L2670" s="21">
        <v>0</v>
      </c>
      <c r="M2670" s="21">
        <v>0</v>
      </c>
      <c r="N2670" s="19">
        <f t="shared" si="612"/>
        <v>0</v>
      </c>
      <c r="O2670" s="20" t="str">
        <f>IFERROR(VLOOKUP(F2670,Sheet2!A:H,8,0),"")</f>
        <v/>
      </c>
      <c r="P2670" s="20" t="str">
        <f>IFERROR(VLOOKUP(F2670,Sheet2!$A:$F,4,0),"")</f>
        <v/>
      </c>
      <c r="Q2670" s="20" t="str">
        <f>IFERROR(VLOOKUP(F2670,Sheet2!$A:$F,5,0),"")</f>
        <v/>
      </c>
      <c r="R2670" s="20" t="str">
        <f>IFERROR(VLOOKUP(F2670,Sheet2!$A:$F,6,0),"")</f>
        <v/>
      </c>
      <c r="S2670" s="48" t="str">
        <f t="shared" si="613"/>
        <v xml:space="preserve"> </v>
      </c>
      <c r="T2670" s="48" t="str">
        <f t="shared" si="614"/>
        <v xml:space="preserve"> </v>
      </c>
      <c r="U2670" s="48" t="str">
        <f t="shared" si="615"/>
        <v xml:space="preserve"> </v>
      </c>
      <c r="V2670" s="48">
        <f t="shared" si="616"/>
        <v>0</v>
      </c>
      <c r="W2670" s="48">
        <f t="shared" si="617"/>
        <v>0</v>
      </c>
      <c r="X2670" s="48">
        <f t="shared" si="618"/>
        <v>0</v>
      </c>
      <c r="Y2670" s="48">
        <f t="shared" si="619"/>
        <v>0</v>
      </c>
      <c r="Z2670" s="48">
        <f t="shared" si="620"/>
        <v>0</v>
      </c>
      <c r="AA2670" s="48">
        <f t="shared" si="621"/>
        <v>0</v>
      </c>
      <c r="AB2670" s="42">
        <f t="shared" si="622"/>
        <v>0</v>
      </c>
    </row>
    <row r="2671" spans="1:28" x14ac:dyDescent="0.25">
      <c r="A2671" s="41"/>
      <c r="B2671" s="44"/>
      <c r="C2671" s="16"/>
      <c r="D2671" s="16"/>
      <c r="E2671" s="16"/>
      <c r="F2671" s="16"/>
      <c r="G2671" s="20" t="str">
        <f>IFERROR(VLOOKUP(F2671,Sheet2!A:F,2,0),"")</f>
        <v/>
      </c>
      <c r="H2671" s="44" t="str">
        <f>IFERROR(VLOOKUP(F2671,Sheet2!A:G,7,0),"")</f>
        <v/>
      </c>
      <c r="I2671" s="56">
        <f t="shared" si="611"/>
        <v>0</v>
      </c>
      <c r="J2671" s="17"/>
      <c r="K2671" s="21">
        <v>0</v>
      </c>
      <c r="L2671" s="21">
        <v>0</v>
      </c>
      <c r="M2671" s="21">
        <v>0</v>
      </c>
      <c r="N2671" s="19">
        <f t="shared" si="612"/>
        <v>0</v>
      </c>
      <c r="O2671" s="20" t="str">
        <f>IFERROR(VLOOKUP(F2671,Sheet2!A:H,8,0),"")</f>
        <v/>
      </c>
      <c r="P2671" s="20" t="str">
        <f>IFERROR(VLOOKUP(F2671,Sheet2!$A:$F,4,0),"")</f>
        <v/>
      </c>
      <c r="Q2671" s="20" t="str">
        <f>IFERROR(VLOOKUP(F2671,Sheet2!$A:$F,5,0),"")</f>
        <v/>
      </c>
      <c r="R2671" s="20" t="str">
        <f>IFERROR(VLOOKUP(F2671,Sheet2!$A:$F,6,0),"")</f>
        <v/>
      </c>
      <c r="S2671" s="48" t="str">
        <f t="shared" si="613"/>
        <v xml:space="preserve"> </v>
      </c>
      <c r="T2671" s="48" t="str">
        <f t="shared" si="614"/>
        <v xml:space="preserve"> </v>
      </c>
      <c r="U2671" s="48" t="str">
        <f t="shared" si="615"/>
        <v xml:space="preserve"> </v>
      </c>
      <c r="V2671" s="48">
        <f t="shared" si="616"/>
        <v>0</v>
      </c>
      <c r="W2671" s="48">
        <f t="shared" si="617"/>
        <v>0</v>
      </c>
      <c r="X2671" s="48">
        <f t="shared" si="618"/>
        <v>0</v>
      </c>
      <c r="Y2671" s="48">
        <f t="shared" si="619"/>
        <v>0</v>
      </c>
      <c r="Z2671" s="48">
        <f t="shared" si="620"/>
        <v>0</v>
      </c>
      <c r="AA2671" s="48">
        <f t="shared" si="621"/>
        <v>0</v>
      </c>
      <c r="AB2671" s="42">
        <f t="shared" si="622"/>
        <v>0</v>
      </c>
    </row>
    <row r="2672" spans="1:28" x14ac:dyDescent="0.25">
      <c r="A2672" s="41"/>
      <c r="B2672" s="44"/>
      <c r="C2672" s="16"/>
      <c r="D2672" s="16"/>
      <c r="E2672" s="16"/>
      <c r="F2672" s="16"/>
      <c r="G2672" s="20" t="str">
        <f>IFERROR(VLOOKUP(F2672,Sheet2!A:F,2,0),"")</f>
        <v/>
      </c>
      <c r="H2672" s="44" t="str">
        <f>IFERROR(VLOOKUP(F2672,Sheet2!A:G,7,0),"")</f>
        <v/>
      </c>
      <c r="I2672" s="56">
        <f t="shared" si="611"/>
        <v>0</v>
      </c>
      <c r="J2672" s="17"/>
      <c r="K2672" s="21">
        <v>0</v>
      </c>
      <c r="L2672" s="21">
        <v>0</v>
      </c>
      <c r="M2672" s="21">
        <v>0</v>
      </c>
      <c r="N2672" s="19">
        <f t="shared" si="612"/>
        <v>0</v>
      </c>
      <c r="O2672" s="20" t="str">
        <f>IFERROR(VLOOKUP(F2672,Sheet2!A:H,8,0),"")</f>
        <v/>
      </c>
      <c r="P2672" s="20" t="str">
        <f>IFERROR(VLOOKUP(F2672,Sheet2!$A:$F,4,0),"")</f>
        <v/>
      </c>
      <c r="Q2672" s="20" t="str">
        <f>IFERROR(VLOOKUP(F2672,Sheet2!$A:$F,5,0),"")</f>
        <v/>
      </c>
      <c r="R2672" s="20" t="str">
        <f>IFERROR(VLOOKUP(F2672,Sheet2!$A:$F,6,0),"")</f>
        <v/>
      </c>
      <c r="S2672" s="48" t="str">
        <f t="shared" si="613"/>
        <v xml:space="preserve"> </v>
      </c>
      <c r="T2672" s="48" t="str">
        <f t="shared" si="614"/>
        <v xml:space="preserve"> </v>
      </c>
      <c r="U2672" s="48" t="str">
        <f t="shared" si="615"/>
        <v xml:space="preserve"> </v>
      </c>
      <c r="V2672" s="48">
        <f t="shared" si="616"/>
        <v>0</v>
      </c>
      <c r="W2672" s="48">
        <f t="shared" si="617"/>
        <v>0</v>
      </c>
      <c r="X2672" s="48">
        <f t="shared" si="618"/>
        <v>0</v>
      </c>
      <c r="Y2672" s="48">
        <f t="shared" si="619"/>
        <v>0</v>
      </c>
      <c r="Z2672" s="48">
        <f t="shared" si="620"/>
        <v>0</v>
      </c>
      <c r="AA2672" s="48">
        <f t="shared" si="621"/>
        <v>0</v>
      </c>
      <c r="AB2672" s="42">
        <f t="shared" si="622"/>
        <v>0</v>
      </c>
    </row>
    <row r="2673" spans="1:28" x14ac:dyDescent="0.25">
      <c r="A2673" s="41"/>
      <c r="B2673" s="44"/>
      <c r="C2673" s="16"/>
      <c r="D2673" s="16"/>
      <c r="E2673" s="16"/>
      <c r="F2673" s="16"/>
      <c r="G2673" s="20" t="str">
        <f>IFERROR(VLOOKUP(F2673,Sheet2!A:F,2,0),"")</f>
        <v/>
      </c>
      <c r="H2673" s="44" t="str">
        <f>IFERROR(VLOOKUP(F2673,Sheet2!A:G,7,0),"")</f>
        <v/>
      </c>
      <c r="I2673" s="56">
        <f t="shared" si="611"/>
        <v>0</v>
      </c>
      <c r="J2673" s="17"/>
      <c r="K2673" s="21">
        <v>0</v>
      </c>
      <c r="L2673" s="21">
        <v>0</v>
      </c>
      <c r="M2673" s="21">
        <v>0</v>
      </c>
      <c r="N2673" s="19">
        <f t="shared" si="612"/>
        <v>0</v>
      </c>
      <c r="O2673" s="20" t="str">
        <f>IFERROR(VLOOKUP(F2673,Sheet2!A:H,8,0),"")</f>
        <v/>
      </c>
      <c r="P2673" s="20" t="str">
        <f>IFERROR(VLOOKUP(F2673,Sheet2!$A:$F,4,0),"")</f>
        <v/>
      </c>
      <c r="Q2673" s="20" t="str">
        <f>IFERROR(VLOOKUP(F2673,Sheet2!$A:$F,5,0),"")</f>
        <v/>
      </c>
      <c r="R2673" s="20" t="str">
        <f>IFERROR(VLOOKUP(F2673,Sheet2!$A:$F,6,0),"")</f>
        <v/>
      </c>
      <c r="S2673" s="48" t="str">
        <f t="shared" si="613"/>
        <v xml:space="preserve"> </v>
      </c>
      <c r="T2673" s="48" t="str">
        <f t="shared" si="614"/>
        <v xml:space="preserve"> </v>
      </c>
      <c r="U2673" s="48" t="str">
        <f t="shared" si="615"/>
        <v xml:space="preserve"> </v>
      </c>
      <c r="V2673" s="48">
        <f t="shared" si="616"/>
        <v>0</v>
      </c>
      <c r="W2673" s="48">
        <f t="shared" si="617"/>
        <v>0</v>
      </c>
      <c r="X2673" s="48">
        <f t="shared" si="618"/>
        <v>0</v>
      </c>
      <c r="Y2673" s="48">
        <f t="shared" si="619"/>
        <v>0</v>
      </c>
      <c r="Z2673" s="48">
        <f t="shared" si="620"/>
        <v>0</v>
      </c>
      <c r="AA2673" s="48">
        <f t="shared" si="621"/>
        <v>0</v>
      </c>
      <c r="AB2673" s="42">
        <f t="shared" si="622"/>
        <v>0</v>
      </c>
    </row>
    <row r="2674" spans="1:28" x14ac:dyDescent="0.25">
      <c r="A2674" s="41"/>
      <c r="B2674" s="44"/>
      <c r="C2674" s="16"/>
      <c r="D2674" s="16"/>
      <c r="E2674" s="16"/>
      <c r="F2674" s="16"/>
      <c r="G2674" s="20" t="str">
        <f>IFERROR(VLOOKUP(F2674,Sheet2!A:F,2,0),"")</f>
        <v/>
      </c>
      <c r="H2674" s="44" t="str">
        <f>IFERROR(VLOOKUP(F2674,Sheet2!A:G,7,0),"")</f>
        <v/>
      </c>
      <c r="I2674" s="56">
        <f t="shared" si="611"/>
        <v>0</v>
      </c>
      <c r="J2674" s="17"/>
      <c r="K2674" s="21">
        <v>0</v>
      </c>
      <c r="L2674" s="21">
        <v>0</v>
      </c>
      <c r="M2674" s="21">
        <v>0</v>
      </c>
      <c r="N2674" s="19">
        <f t="shared" si="612"/>
        <v>0</v>
      </c>
      <c r="O2674" s="20" t="str">
        <f>IFERROR(VLOOKUP(F2674,Sheet2!A:H,8,0),"")</f>
        <v/>
      </c>
      <c r="P2674" s="20" t="str">
        <f>IFERROR(VLOOKUP(F2674,Sheet2!$A:$F,4,0),"")</f>
        <v/>
      </c>
      <c r="Q2674" s="20" t="str">
        <f>IFERROR(VLOOKUP(F2674,Sheet2!$A:$F,5,0),"")</f>
        <v/>
      </c>
      <c r="R2674" s="20" t="str">
        <f>IFERROR(VLOOKUP(F2674,Sheet2!$A:$F,6,0),"")</f>
        <v/>
      </c>
      <c r="S2674" s="48" t="str">
        <f t="shared" si="613"/>
        <v xml:space="preserve"> </v>
      </c>
      <c r="T2674" s="48" t="str">
        <f t="shared" si="614"/>
        <v xml:space="preserve"> </v>
      </c>
      <c r="U2674" s="48" t="str">
        <f t="shared" si="615"/>
        <v xml:space="preserve"> </v>
      </c>
      <c r="V2674" s="48">
        <f t="shared" si="616"/>
        <v>0</v>
      </c>
      <c r="W2674" s="48">
        <f t="shared" si="617"/>
        <v>0</v>
      </c>
      <c r="X2674" s="48">
        <f t="shared" si="618"/>
        <v>0</v>
      </c>
      <c r="Y2674" s="48">
        <f t="shared" si="619"/>
        <v>0</v>
      </c>
      <c r="Z2674" s="48">
        <f t="shared" si="620"/>
        <v>0</v>
      </c>
      <c r="AA2674" s="48">
        <f t="shared" si="621"/>
        <v>0</v>
      </c>
      <c r="AB2674" s="42">
        <f t="shared" si="622"/>
        <v>0</v>
      </c>
    </row>
    <row r="2675" spans="1:28" x14ac:dyDescent="0.25">
      <c r="A2675" s="41"/>
      <c r="B2675" s="44"/>
      <c r="C2675" s="16"/>
      <c r="D2675" s="16"/>
      <c r="E2675" s="16"/>
      <c r="F2675" s="16"/>
      <c r="G2675" s="20" t="str">
        <f>IFERROR(VLOOKUP(F2675,Sheet2!A:F,2,0),"")</f>
        <v/>
      </c>
      <c r="H2675" s="44" t="str">
        <f>IFERROR(VLOOKUP(F2675,Sheet2!A:G,7,0),"")</f>
        <v/>
      </c>
      <c r="I2675" s="56">
        <f t="shared" si="611"/>
        <v>0</v>
      </c>
      <c r="J2675" s="17"/>
      <c r="K2675" s="21">
        <v>0</v>
      </c>
      <c r="L2675" s="21">
        <v>0</v>
      </c>
      <c r="M2675" s="21">
        <v>0</v>
      </c>
      <c r="N2675" s="19">
        <f t="shared" si="612"/>
        <v>0</v>
      </c>
      <c r="O2675" s="20" t="str">
        <f>IFERROR(VLOOKUP(F2675,Sheet2!A:H,8,0),"")</f>
        <v/>
      </c>
      <c r="P2675" s="20" t="str">
        <f>IFERROR(VLOOKUP(F2675,Sheet2!$A:$F,4,0),"")</f>
        <v/>
      </c>
      <c r="Q2675" s="20" t="str">
        <f>IFERROR(VLOOKUP(F2675,Sheet2!$A:$F,5,0),"")</f>
        <v/>
      </c>
      <c r="R2675" s="20" t="str">
        <f>IFERROR(VLOOKUP(F2675,Sheet2!$A:$F,6,0),"")</f>
        <v/>
      </c>
      <c r="S2675" s="48" t="str">
        <f t="shared" si="613"/>
        <v xml:space="preserve"> </v>
      </c>
      <c r="T2675" s="48" t="str">
        <f t="shared" si="614"/>
        <v xml:space="preserve"> </v>
      </c>
      <c r="U2675" s="48" t="str">
        <f t="shared" si="615"/>
        <v xml:space="preserve"> </v>
      </c>
      <c r="V2675" s="48">
        <f t="shared" si="616"/>
        <v>0</v>
      </c>
      <c r="W2675" s="48">
        <f t="shared" si="617"/>
        <v>0</v>
      </c>
      <c r="X2675" s="48">
        <f t="shared" si="618"/>
        <v>0</v>
      </c>
      <c r="Y2675" s="48">
        <f t="shared" si="619"/>
        <v>0</v>
      </c>
      <c r="Z2675" s="48">
        <f t="shared" si="620"/>
        <v>0</v>
      </c>
      <c r="AA2675" s="48">
        <f t="shared" si="621"/>
        <v>0</v>
      </c>
      <c r="AB2675" s="42">
        <f t="shared" si="622"/>
        <v>0</v>
      </c>
    </row>
    <row r="2676" spans="1:28" x14ac:dyDescent="0.25">
      <c r="A2676" s="41"/>
      <c r="B2676" s="44"/>
      <c r="C2676" s="16"/>
      <c r="D2676" s="16"/>
      <c r="E2676" s="16"/>
      <c r="F2676" s="16"/>
      <c r="G2676" s="20" t="str">
        <f>IFERROR(VLOOKUP(F2676,Sheet2!A:F,2,0),"")</f>
        <v/>
      </c>
      <c r="H2676" s="44" t="str">
        <f>IFERROR(VLOOKUP(F2676,Sheet2!A:G,7,0),"")</f>
        <v/>
      </c>
      <c r="I2676" s="56">
        <f t="shared" si="611"/>
        <v>0</v>
      </c>
      <c r="J2676" s="17"/>
      <c r="K2676" s="21">
        <v>0</v>
      </c>
      <c r="L2676" s="21">
        <v>0</v>
      </c>
      <c r="M2676" s="21">
        <v>0</v>
      </c>
      <c r="N2676" s="19">
        <f t="shared" si="612"/>
        <v>0</v>
      </c>
      <c r="O2676" s="20" t="str">
        <f>IFERROR(VLOOKUP(F2676,Sheet2!A:H,8,0),"")</f>
        <v/>
      </c>
      <c r="P2676" s="20" t="str">
        <f>IFERROR(VLOOKUP(F2676,Sheet2!$A:$F,4,0),"")</f>
        <v/>
      </c>
      <c r="Q2676" s="20" t="str">
        <f>IFERROR(VLOOKUP(F2676,Sheet2!$A:$F,5,0),"")</f>
        <v/>
      </c>
      <c r="R2676" s="20" t="str">
        <f>IFERROR(VLOOKUP(F2676,Sheet2!$A:$F,6,0),"")</f>
        <v/>
      </c>
      <c r="S2676" s="48" t="str">
        <f t="shared" si="613"/>
        <v xml:space="preserve"> </v>
      </c>
      <c r="T2676" s="48" t="str">
        <f t="shared" si="614"/>
        <v xml:space="preserve"> </v>
      </c>
      <c r="U2676" s="48" t="str">
        <f t="shared" si="615"/>
        <v xml:space="preserve"> </v>
      </c>
      <c r="V2676" s="48">
        <f t="shared" si="616"/>
        <v>0</v>
      </c>
      <c r="W2676" s="48">
        <f t="shared" si="617"/>
        <v>0</v>
      </c>
      <c r="X2676" s="48">
        <f t="shared" si="618"/>
        <v>0</v>
      </c>
      <c r="Y2676" s="48">
        <f t="shared" si="619"/>
        <v>0</v>
      </c>
      <c r="Z2676" s="48">
        <f t="shared" si="620"/>
        <v>0</v>
      </c>
      <c r="AA2676" s="48">
        <f t="shared" si="621"/>
        <v>0</v>
      </c>
      <c r="AB2676" s="42">
        <f t="shared" si="622"/>
        <v>0</v>
      </c>
    </row>
    <row r="2677" spans="1:28" x14ac:dyDescent="0.25">
      <c r="A2677" s="41"/>
      <c r="B2677" s="44"/>
      <c r="C2677" s="16"/>
      <c r="D2677" s="16"/>
      <c r="E2677" s="16"/>
      <c r="F2677" s="16"/>
      <c r="G2677" s="20" t="str">
        <f>IFERROR(VLOOKUP(F2677,Sheet2!A:F,2,0),"")</f>
        <v/>
      </c>
      <c r="H2677" s="44" t="str">
        <f>IFERROR(VLOOKUP(F2677,Sheet2!A:G,7,0),"")</f>
        <v/>
      </c>
      <c r="I2677" s="56">
        <f t="shared" si="611"/>
        <v>0</v>
      </c>
      <c r="J2677" s="17"/>
      <c r="K2677" s="21">
        <v>0</v>
      </c>
      <c r="L2677" s="21">
        <v>0</v>
      </c>
      <c r="M2677" s="21">
        <v>0</v>
      </c>
      <c r="N2677" s="19">
        <f t="shared" si="612"/>
        <v>0</v>
      </c>
      <c r="O2677" s="20" t="str">
        <f>IFERROR(VLOOKUP(F2677,Sheet2!A:H,8,0),"")</f>
        <v/>
      </c>
      <c r="P2677" s="20" t="str">
        <f>IFERROR(VLOOKUP(F2677,Sheet2!$A:$F,4,0),"")</f>
        <v/>
      </c>
      <c r="Q2677" s="20" t="str">
        <f>IFERROR(VLOOKUP(F2677,Sheet2!$A:$F,5,0),"")</f>
        <v/>
      </c>
      <c r="R2677" s="20" t="str">
        <f>IFERROR(VLOOKUP(F2677,Sheet2!$A:$F,6,0),"")</f>
        <v/>
      </c>
      <c r="S2677" s="48" t="str">
        <f t="shared" si="613"/>
        <v xml:space="preserve"> </v>
      </c>
      <c r="T2677" s="48" t="str">
        <f t="shared" si="614"/>
        <v xml:space="preserve"> </v>
      </c>
      <c r="U2677" s="48" t="str">
        <f t="shared" si="615"/>
        <v xml:space="preserve"> </v>
      </c>
      <c r="V2677" s="48">
        <f t="shared" si="616"/>
        <v>0</v>
      </c>
      <c r="W2677" s="48">
        <f t="shared" si="617"/>
        <v>0</v>
      </c>
      <c r="X2677" s="48">
        <f t="shared" si="618"/>
        <v>0</v>
      </c>
      <c r="Y2677" s="48">
        <f t="shared" si="619"/>
        <v>0</v>
      </c>
      <c r="Z2677" s="48">
        <f t="shared" si="620"/>
        <v>0</v>
      </c>
      <c r="AA2677" s="48">
        <f t="shared" si="621"/>
        <v>0</v>
      </c>
      <c r="AB2677" s="42">
        <f t="shared" si="622"/>
        <v>0</v>
      </c>
    </row>
    <row r="2678" spans="1:28" x14ac:dyDescent="0.25">
      <c r="A2678" s="41"/>
      <c r="B2678" s="44"/>
      <c r="C2678" s="16"/>
      <c r="D2678" s="16"/>
      <c r="E2678" s="16"/>
      <c r="F2678" s="16"/>
      <c r="G2678" s="20" t="str">
        <f>IFERROR(VLOOKUP(F2678,Sheet2!A:F,2,0),"")</f>
        <v/>
      </c>
      <c r="H2678" s="44" t="str">
        <f>IFERROR(VLOOKUP(F2678,Sheet2!A:G,7,0),"")</f>
        <v/>
      </c>
      <c r="I2678" s="56">
        <f t="shared" si="611"/>
        <v>0</v>
      </c>
      <c r="J2678" s="17"/>
      <c r="K2678" s="21">
        <v>0</v>
      </c>
      <c r="L2678" s="21">
        <v>0</v>
      </c>
      <c r="M2678" s="21">
        <v>0</v>
      </c>
      <c r="N2678" s="19">
        <f t="shared" si="612"/>
        <v>0</v>
      </c>
      <c r="O2678" s="20" t="str">
        <f>IFERROR(VLOOKUP(F2678,Sheet2!A:H,8,0),"")</f>
        <v/>
      </c>
      <c r="P2678" s="20" t="str">
        <f>IFERROR(VLOOKUP(F2678,Sheet2!$A:$F,4,0),"")</f>
        <v/>
      </c>
      <c r="Q2678" s="20" t="str">
        <f>IFERROR(VLOOKUP(F2678,Sheet2!$A:$F,5,0),"")</f>
        <v/>
      </c>
      <c r="R2678" s="20" t="str">
        <f>IFERROR(VLOOKUP(F2678,Sheet2!$A:$F,6,0),"")</f>
        <v/>
      </c>
      <c r="S2678" s="48" t="str">
        <f t="shared" si="613"/>
        <v xml:space="preserve"> </v>
      </c>
      <c r="T2678" s="48" t="str">
        <f t="shared" si="614"/>
        <v xml:space="preserve"> </v>
      </c>
      <c r="U2678" s="48" t="str">
        <f t="shared" si="615"/>
        <v xml:space="preserve"> </v>
      </c>
      <c r="V2678" s="48">
        <f t="shared" si="616"/>
        <v>0</v>
      </c>
      <c r="W2678" s="48">
        <f t="shared" si="617"/>
        <v>0</v>
      </c>
      <c r="X2678" s="48">
        <f t="shared" si="618"/>
        <v>0</v>
      </c>
      <c r="Y2678" s="48">
        <f t="shared" si="619"/>
        <v>0</v>
      </c>
      <c r="Z2678" s="48">
        <f t="shared" si="620"/>
        <v>0</v>
      </c>
      <c r="AA2678" s="48">
        <f t="shared" si="621"/>
        <v>0</v>
      </c>
      <c r="AB2678" s="42">
        <f t="shared" si="622"/>
        <v>0</v>
      </c>
    </row>
    <row r="2679" spans="1:28" x14ac:dyDescent="0.25">
      <c r="A2679" s="41"/>
      <c r="B2679" s="44"/>
      <c r="C2679" s="16"/>
      <c r="D2679" s="16"/>
      <c r="E2679" s="16"/>
      <c r="F2679" s="16"/>
      <c r="G2679" s="20" t="str">
        <f>IFERROR(VLOOKUP(F2679,Sheet2!A:F,2,0),"")</f>
        <v/>
      </c>
      <c r="H2679" s="44" t="str">
        <f>IFERROR(VLOOKUP(F2679,Sheet2!A:G,7,0),"")</f>
        <v/>
      </c>
      <c r="I2679" s="56">
        <f t="shared" si="611"/>
        <v>0</v>
      </c>
      <c r="J2679" s="17"/>
      <c r="K2679" s="21">
        <v>0</v>
      </c>
      <c r="L2679" s="21">
        <v>0</v>
      </c>
      <c r="M2679" s="21">
        <v>0</v>
      </c>
      <c r="N2679" s="19">
        <f t="shared" si="612"/>
        <v>0</v>
      </c>
      <c r="O2679" s="20" t="str">
        <f>IFERROR(VLOOKUP(F2679,Sheet2!A:H,8,0),"")</f>
        <v/>
      </c>
      <c r="P2679" s="20" t="str">
        <f>IFERROR(VLOOKUP(F2679,Sheet2!$A:$F,4,0),"")</f>
        <v/>
      </c>
      <c r="Q2679" s="20" t="str">
        <f>IFERROR(VLOOKUP(F2679,Sheet2!$A:$F,5,0),"")</f>
        <v/>
      </c>
      <c r="R2679" s="20" t="str">
        <f>IFERROR(VLOOKUP(F2679,Sheet2!$A:$F,6,0),"")</f>
        <v/>
      </c>
      <c r="S2679" s="48" t="str">
        <f t="shared" si="613"/>
        <v xml:space="preserve"> </v>
      </c>
      <c r="T2679" s="48" t="str">
        <f t="shared" si="614"/>
        <v xml:space="preserve"> </v>
      </c>
      <c r="U2679" s="48" t="str">
        <f t="shared" si="615"/>
        <v xml:space="preserve"> </v>
      </c>
      <c r="V2679" s="48">
        <f t="shared" si="616"/>
        <v>0</v>
      </c>
      <c r="W2679" s="48">
        <f t="shared" si="617"/>
        <v>0</v>
      </c>
      <c r="X2679" s="48">
        <f t="shared" si="618"/>
        <v>0</v>
      </c>
      <c r="Y2679" s="48">
        <f t="shared" si="619"/>
        <v>0</v>
      </c>
      <c r="Z2679" s="48">
        <f t="shared" si="620"/>
        <v>0</v>
      </c>
      <c r="AA2679" s="48">
        <f t="shared" si="621"/>
        <v>0</v>
      </c>
      <c r="AB2679" s="42">
        <f t="shared" si="622"/>
        <v>0</v>
      </c>
    </row>
    <row r="2680" spans="1:28" x14ac:dyDescent="0.25">
      <c r="A2680" s="41"/>
      <c r="B2680" s="44"/>
      <c r="C2680" s="16"/>
      <c r="D2680" s="16"/>
      <c r="E2680" s="16"/>
      <c r="F2680" s="16"/>
      <c r="G2680" s="20" t="str">
        <f>IFERROR(VLOOKUP(F2680,Sheet2!A:F,2,0),"")</f>
        <v/>
      </c>
      <c r="H2680" s="44" t="str">
        <f>IFERROR(VLOOKUP(F2680,Sheet2!A:G,7,0),"")</f>
        <v/>
      </c>
      <c r="I2680" s="56">
        <f t="shared" si="611"/>
        <v>0</v>
      </c>
      <c r="J2680" s="17"/>
      <c r="K2680" s="21">
        <v>0</v>
      </c>
      <c r="L2680" s="21">
        <v>0</v>
      </c>
      <c r="M2680" s="21">
        <v>0</v>
      </c>
      <c r="N2680" s="19">
        <f t="shared" si="612"/>
        <v>0</v>
      </c>
      <c r="O2680" s="20" t="str">
        <f>IFERROR(VLOOKUP(F2680,Sheet2!A:H,8,0),"")</f>
        <v/>
      </c>
      <c r="P2680" s="20" t="str">
        <f>IFERROR(VLOOKUP(F2680,Sheet2!$A:$F,4,0),"")</f>
        <v/>
      </c>
      <c r="Q2680" s="20" t="str">
        <f>IFERROR(VLOOKUP(F2680,Sheet2!$A:$F,5,0),"")</f>
        <v/>
      </c>
      <c r="R2680" s="20" t="str">
        <f>IFERROR(VLOOKUP(F2680,Sheet2!$A:$F,6,0),"")</f>
        <v/>
      </c>
      <c r="S2680" s="48" t="str">
        <f t="shared" si="613"/>
        <v xml:space="preserve"> </v>
      </c>
      <c r="T2680" s="48" t="str">
        <f t="shared" si="614"/>
        <v xml:space="preserve"> </v>
      </c>
      <c r="U2680" s="48" t="str">
        <f t="shared" si="615"/>
        <v xml:space="preserve"> </v>
      </c>
      <c r="V2680" s="48">
        <f t="shared" si="616"/>
        <v>0</v>
      </c>
      <c r="W2680" s="48">
        <f t="shared" si="617"/>
        <v>0</v>
      </c>
      <c r="X2680" s="48">
        <f t="shared" si="618"/>
        <v>0</v>
      </c>
      <c r="Y2680" s="48">
        <f t="shared" si="619"/>
        <v>0</v>
      </c>
      <c r="Z2680" s="48">
        <f t="shared" si="620"/>
        <v>0</v>
      </c>
      <c r="AA2680" s="48">
        <f t="shared" si="621"/>
        <v>0</v>
      </c>
      <c r="AB2680" s="42">
        <f t="shared" si="622"/>
        <v>0</v>
      </c>
    </row>
    <row r="2681" spans="1:28" x14ac:dyDescent="0.25">
      <c r="A2681" s="41"/>
      <c r="B2681" s="44"/>
      <c r="C2681" s="16"/>
      <c r="D2681" s="16"/>
      <c r="E2681" s="16"/>
      <c r="F2681" s="16"/>
      <c r="G2681" s="20" t="str">
        <f>IFERROR(VLOOKUP(F2681,Sheet2!A:F,2,0),"")</f>
        <v/>
      </c>
      <c r="H2681" s="44" t="str">
        <f>IFERROR(VLOOKUP(F2681,Sheet2!A:G,7,0),"")</f>
        <v/>
      </c>
      <c r="I2681" s="56">
        <f t="shared" si="611"/>
        <v>0</v>
      </c>
      <c r="J2681" s="17"/>
      <c r="K2681" s="21">
        <v>0</v>
      </c>
      <c r="L2681" s="21">
        <v>0</v>
      </c>
      <c r="M2681" s="21">
        <v>0</v>
      </c>
      <c r="N2681" s="19">
        <f t="shared" si="612"/>
        <v>0</v>
      </c>
      <c r="O2681" s="20" t="str">
        <f>IFERROR(VLOOKUP(F2681,Sheet2!A:H,8,0),"")</f>
        <v/>
      </c>
      <c r="P2681" s="20" t="str">
        <f>IFERROR(VLOOKUP(F2681,Sheet2!$A:$F,4,0),"")</f>
        <v/>
      </c>
      <c r="Q2681" s="20" t="str">
        <f>IFERROR(VLOOKUP(F2681,Sheet2!$A:$F,5,0),"")</f>
        <v/>
      </c>
      <c r="R2681" s="20" t="str">
        <f>IFERROR(VLOOKUP(F2681,Sheet2!$A:$F,6,0),"")</f>
        <v/>
      </c>
      <c r="S2681" s="48" t="str">
        <f t="shared" si="613"/>
        <v xml:space="preserve"> </v>
      </c>
      <c r="T2681" s="48" t="str">
        <f t="shared" si="614"/>
        <v xml:space="preserve"> </v>
      </c>
      <c r="U2681" s="48" t="str">
        <f t="shared" si="615"/>
        <v xml:space="preserve"> </v>
      </c>
      <c r="V2681" s="48">
        <f t="shared" si="616"/>
        <v>0</v>
      </c>
      <c r="W2681" s="48">
        <f t="shared" si="617"/>
        <v>0</v>
      </c>
      <c r="X2681" s="48">
        <f t="shared" si="618"/>
        <v>0</v>
      </c>
      <c r="Y2681" s="48">
        <f t="shared" si="619"/>
        <v>0</v>
      </c>
      <c r="Z2681" s="48">
        <f t="shared" si="620"/>
        <v>0</v>
      </c>
      <c r="AA2681" s="48">
        <f t="shared" si="621"/>
        <v>0</v>
      </c>
      <c r="AB2681" s="42">
        <f t="shared" si="622"/>
        <v>0</v>
      </c>
    </row>
    <row r="2682" spans="1:28" x14ac:dyDescent="0.25">
      <c r="A2682" s="41"/>
      <c r="B2682" s="44"/>
      <c r="C2682" s="16"/>
      <c r="D2682" s="16"/>
      <c r="E2682" s="16"/>
      <c r="F2682" s="16"/>
      <c r="G2682" s="20" t="str">
        <f>IFERROR(VLOOKUP(F2682,Sheet2!A:F,2,0),"")</f>
        <v/>
      </c>
      <c r="H2682" s="44" t="str">
        <f>IFERROR(VLOOKUP(F2682,Sheet2!A:G,7,0),"")</f>
        <v/>
      </c>
      <c r="I2682" s="56">
        <f t="shared" si="611"/>
        <v>0</v>
      </c>
      <c r="J2682" s="17"/>
      <c r="K2682" s="21">
        <v>0</v>
      </c>
      <c r="L2682" s="21">
        <v>0</v>
      </c>
      <c r="M2682" s="21">
        <v>0</v>
      </c>
      <c r="N2682" s="19">
        <f t="shared" si="612"/>
        <v>0</v>
      </c>
      <c r="O2682" s="20" t="str">
        <f>IFERROR(VLOOKUP(F2682,Sheet2!A:H,8,0),"")</f>
        <v/>
      </c>
      <c r="P2682" s="20" t="str">
        <f>IFERROR(VLOOKUP(F2682,Sheet2!$A:$F,4,0),"")</f>
        <v/>
      </c>
      <c r="Q2682" s="20" t="str">
        <f>IFERROR(VLOOKUP(F2682,Sheet2!$A:$F,5,0),"")</f>
        <v/>
      </c>
      <c r="R2682" s="20" t="str">
        <f>IFERROR(VLOOKUP(F2682,Sheet2!$A:$F,6,0),"")</f>
        <v/>
      </c>
      <c r="S2682" s="48" t="str">
        <f t="shared" si="613"/>
        <v xml:space="preserve"> </v>
      </c>
      <c r="T2682" s="48" t="str">
        <f t="shared" si="614"/>
        <v xml:space="preserve"> </v>
      </c>
      <c r="U2682" s="48" t="str">
        <f t="shared" si="615"/>
        <v xml:space="preserve"> </v>
      </c>
      <c r="V2682" s="48">
        <f t="shared" si="616"/>
        <v>0</v>
      </c>
      <c r="W2682" s="48">
        <f t="shared" si="617"/>
        <v>0</v>
      </c>
      <c r="X2682" s="48">
        <f t="shared" si="618"/>
        <v>0</v>
      </c>
      <c r="Y2682" s="48">
        <f t="shared" si="619"/>
        <v>0</v>
      </c>
      <c r="Z2682" s="48">
        <f t="shared" si="620"/>
        <v>0</v>
      </c>
      <c r="AA2682" s="48">
        <f t="shared" si="621"/>
        <v>0</v>
      </c>
      <c r="AB2682" s="42">
        <f t="shared" si="622"/>
        <v>0</v>
      </c>
    </row>
    <row r="2683" spans="1:28" x14ac:dyDescent="0.25">
      <c r="A2683" s="41"/>
      <c r="B2683" s="44"/>
      <c r="C2683" s="16"/>
      <c r="D2683" s="16"/>
      <c r="E2683" s="16"/>
      <c r="F2683" s="16"/>
      <c r="G2683" s="20" t="str">
        <f>IFERROR(VLOOKUP(F2683,Sheet2!A:F,2,0),"")</f>
        <v/>
      </c>
      <c r="H2683" s="44" t="str">
        <f>IFERROR(VLOOKUP(F2683,Sheet2!A:G,7,0),"")</f>
        <v/>
      </c>
      <c r="I2683" s="56">
        <f t="shared" si="611"/>
        <v>0</v>
      </c>
      <c r="J2683" s="17"/>
      <c r="K2683" s="21">
        <v>0</v>
      </c>
      <c r="L2683" s="21">
        <v>0</v>
      </c>
      <c r="M2683" s="21">
        <v>0</v>
      </c>
      <c r="N2683" s="19">
        <f t="shared" si="612"/>
        <v>0</v>
      </c>
      <c r="O2683" s="20" t="str">
        <f>IFERROR(VLOOKUP(F2683,Sheet2!A:H,8,0),"")</f>
        <v/>
      </c>
      <c r="P2683" s="20" t="str">
        <f>IFERROR(VLOOKUP(F2683,Sheet2!$A:$F,4,0),"")</f>
        <v/>
      </c>
      <c r="Q2683" s="20" t="str">
        <f>IFERROR(VLOOKUP(F2683,Sheet2!$A:$F,5,0),"")</f>
        <v/>
      </c>
      <c r="R2683" s="20" t="str">
        <f>IFERROR(VLOOKUP(F2683,Sheet2!$A:$F,6,0),"")</f>
        <v/>
      </c>
      <c r="S2683" s="48" t="str">
        <f t="shared" si="613"/>
        <v xml:space="preserve"> </v>
      </c>
      <c r="T2683" s="48" t="str">
        <f t="shared" si="614"/>
        <v xml:space="preserve"> </v>
      </c>
      <c r="U2683" s="48" t="str">
        <f t="shared" si="615"/>
        <v xml:space="preserve"> </v>
      </c>
      <c r="V2683" s="48">
        <f t="shared" si="616"/>
        <v>0</v>
      </c>
      <c r="W2683" s="48">
        <f t="shared" si="617"/>
        <v>0</v>
      </c>
      <c r="X2683" s="48">
        <f t="shared" si="618"/>
        <v>0</v>
      </c>
      <c r="Y2683" s="48">
        <f t="shared" si="619"/>
        <v>0</v>
      </c>
      <c r="Z2683" s="48">
        <f t="shared" si="620"/>
        <v>0</v>
      </c>
      <c r="AA2683" s="48">
        <f t="shared" si="621"/>
        <v>0</v>
      </c>
      <c r="AB2683" s="42">
        <f t="shared" si="622"/>
        <v>0</v>
      </c>
    </row>
    <row r="2684" spans="1:28" x14ac:dyDescent="0.25">
      <c r="A2684" s="41"/>
      <c r="B2684" s="44"/>
      <c r="C2684" s="16"/>
      <c r="D2684" s="16"/>
      <c r="E2684" s="16"/>
      <c r="F2684" s="16"/>
      <c r="G2684" s="20" t="str">
        <f>IFERROR(VLOOKUP(F2684,Sheet2!A:F,2,0),"")</f>
        <v/>
      </c>
      <c r="H2684" s="44" t="str">
        <f>IFERROR(VLOOKUP(F2684,Sheet2!A:G,7,0),"")</f>
        <v/>
      </c>
      <c r="I2684" s="56">
        <f t="shared" ref="I2684:I2687" si="623">IF(H2684=50,N2684*4.5)+IF(H2684=65,N2684*5.85)</f>
        <v>0</v>
      </c>
      <c r="J2684" s="17"/>
      <c r="K2684" s="21">
        <v>0</v>
      </c>
      <c r="L2684" s="21">
        <v>0</v>
      </c>
      <c r="M2684" s="21">
        <v>0</v>
      </c>
      <c r="N2684" s="19">
        <f t="shared" ref="N2684:N2687" si="624">SUM(K2684:M2684)</f>
        <v>0</v>
      </c>
      <c r="O2684" s="20" t="str">
        <f>IFERROR(VLOOKUP(F2684,Sheet2!A:H,8,0),"")</f>
        <v/>
      </c>
      <c r="P2684" s="20" t="str">
        <f>IFERROR(VLOOKUP(F2684,Sheet2!$A:$F,4,0),"")</f>
        <v/>
      </c>
      <c r="Q2684" s="20" t="str">
        <f>IFERROR(VLOOKUP(F2684,Sheet2!$A:$F,5,0),"")</f>
        <v/>
      </c>
      <c r="R2684" s="20" t="str">
        <f>IFERROR(VLOOKUP(F2684,Sheet2!$A:$F,6,0),"")</f>
        <v/>
      </c>
      <c r="S2684" s="48" t="str">
        <f t="shared" ref="S2684:S2687" si="625">IFERROR(K2684*P2684," ")</f>
        <v xml:space="preserve"> </v>
      </c>
      <c r="T2684" s="48" t="str">
        <f t="shared" ref="T2684:T2687" si="626">IFERROR(Q2684*L2684," ")</f>
        <v xml:space="preserve"> </v>
      </c>
      <c r="U2684" s="48" t="str">
        <f t="shared" ref="U2684:U2687" si="627">IFERROR(R2684*M2684," ")</f>
        <v xml:space="preserve"> </v>
      </c>
      <c r="V2684" s="48">
        <f t="shared" ref="V2684:V2687" si="628">SUM(S2684:U2684)</f>
        <v>0</v>
      </c>
      <c r="W2684" s="48">
        <f t="shared" ref="W2684:W2687" si="629">IFERROR(IF(O2684=1,I2684*107)," ")+IFERROR(IF(O2684=2,I2684*53.5)," ")</f>
        <v>0</v>
      </c>
      <c r="X2684" s="48">
        <f t="shared" ref="X2684:X2687" si="630">I2684*1.5</f>
        <v>0</v>
      </c>
      <c r="Y2684" s="48">
        <f t="shared" ref="Y2684:Y2687" si="631">IFERROR(SUM(V2684:X2684)*1%," ")</f>
        <v>0</v>
      </c>
      <c r="Z2684" s="48">
        <f t="shared" ref="Z2684:Z2687" si="632">IFERROR(Y2684*10%," ")</f>
        <v>0</v>
      </c>
      <c r="AA2684" s="48">
        <f t="shared" ref="AA2684:AA2687" si="633">IFERROR(SUM(V2684:Z2684)*1%," ")</f>
        <v>0</v>
      </c>
      <c r="AB2684" s="42">
        <f t="shared" ref="AB2684:AB2687" si="634">IFERROR(SUM(V2684:AA2684)," ")</f>
        <v>0</v>
      </c>
    </row>
    <row r="2685" spans="1:28" x14ac:dyDescent="0.25">
      <c r="A2685" s="41"/>
      <c r="B2685" s="44"/>
      <c r="C2685" s="16"/>
      <c r="D2685" s="16"/>
      <c r="E2685" s="16"/>
      <c r="F2685" s="16"/>
      <c r="G2685" s="20" t="str">
        <f>IFERROR(VLOOKUP(F2685,Sheet2!A:F,2,0),"")</f>
        <v/>
      </c>
      <c r="H2685" s="44" t="str">
        <f>IFERROR(VLOOKUP(F2685,Sheet2!A:G,7,0),"")</f>
        <v/>
      </c>
      <c r="I2685" s="56">
        <f t="shared" si="623"/>
        <v>0</v>
      </c>
      <c r="J2685" s="17"/>
      <c r="K2685" s="21">
        <v>0</v>
      </c>
      <c r="L2685" s="21">
        <v>0</v>
      </c>
      <c r="M2685" s="21">
        <v>0</v>
      </c>
      <c r="N2685" s="19">
        <f t="shared" si="624"/>
        <v>0</v>
      </c>
      <c r="O2685" s="20" t="str">
        <f>IFERROR(VLOOKUP(F2685,Sheet2!A:H,8,0),"")</f>
        <v/>
      </c>
      <c r="P2685" s="20" t="str">
        <f>IFERROR(VLOOKUP(F2685,Sheet2!$A:$F,4,0),"")</f>
        <v/>
      </c>
      <c r="Q2685" s="20" t="str">
        <f>IFERROR(VLOOKUP(F2685,Sheet2!$A:$F,5,0),"")</f>
        <v/>
      </c>
      <c r="R2685" s="20" t="str">
        <f>IFERROR(VLOOKUP(F2685,Sheet2!$A:$F,6,0),"")</f>
        <v/>
      </c>
      <c r="S2685" s="48" t="str">
        <f t="shared" si="625"/>
        <v xml:space="preserve"> </v>
      </c>
      <c r="T2685" s="48" t="str">
        <f t="shared" si="626"/>
        <v xml:space="preserve"> </v>
      </c>
      <c r="U2685" s="48" t="str">
        <f t="shared" si="627"/>
        <v xml:space="preserve"> </v>
      </c>
      <c r="V2685" s="48">
        <f t="shared" si="628"/>
        <v>0</v>
      </c>
      <c r="W2685" s="48">
        <f t="shared" si="629"/>
        <v>0</v>
      </c>
      <c r="X2685" s="48">
        <f t="shared" si="630"/>
        <v>0</v>
      </c>
      <c r="Y2685" s="48">
        <f t="shared" si="631"/>
        <v>0</v>
      </c>
      <c r="Z2685" s="48">
        <f t="shared" si="632"/>
        <v>0</v>
      </c>
      <c r="AA2685" s="48">
        <f t="shared" si="633"/>
        <v>0</v>
      </c>
      <c r="AB2685" s="42">
        <f t="shared" si="634"/>
        <v>0</v>
      </c>
    </row>
    <row r="2686" spans="1:28" x14ac:dyDescent="0.25">
      <c r="A2686" s="41"/>
      <c r="B2686" s="44"/>
      <c r="C2686" s="16"/>
      <c r="D2686" s="16"/>
      <c r="E2686" s="16"/>
      <c r="F2686" s="16"/>
      <c r="G2686" s="20" t="str">
        <f>IFERROR(VLOOKUP(F2686,Sheet2!A:F,2,0),"")</f>
        <v/>
      </c>
      <c r="H2686" s="44" t="str">
        <f>IFERROR(VLOOKUP(F2686,Sheet2!A:G,7,0),"")</f>
        <v/>
      </c>
      <c r="I2686" s="56">
        <f t="shared" si="623"/>
        <v>0</v>
      </c>
      <c r="J2686" s="17"/>
      <c r="K2686" s="21">
        <v>0</v>
      </c>
      <c r="L2686" s="21">
        <v>0</v>
      </c>
      <c r="M2686" s="21">
        <v>0</v>
      </c>
      <c r="N2686" s="19">
        <f t="shared" si="624"/>
        <v>0</v>
      </c>
      <c r="O2686" s="20" t="str">
        <f>IFERROR(VLOOKUP(F2686,Sheet2!A:H,8,0),"")</f>
        <v/>
      </c>
      <c r="P2686" s="20" t="str">
        <f>IFERROR(VLOOKUP(F2686,Sheet2!$A:$F,4,0),"")</f>
        <v/>
      </c>
      <c r="Q2686" s="20" t="str">
        <f>IFERROR(VLOOKUP(F2686,Sheet2!$A:$F,5,0),"")</f>
        <v/>
      </c>
      <c r="R2686" s="20" t="str">
        <f>IFERROR(VLOOKUP(F2686,Sheet2!$A:$F,6,0),"")</f>
        <v/>
      </c>
      <c r="S2686" s="48" t="str">
        <f t="shared" si="625"/>
        <v xml:space="preserve"> </v>
      </c>
      <c r="T2686" s="48" t="str">
        <f t="shared" si="626"/>
        <v xml:space="preserve"> </v>
      </c>
      <c r="U2686" s="48" t="str">
        <f t="shared" si="627"/>
        <v xml:space="preserve"> </v>
      </c>
      <c r="V2686" s="48">
        <f t="shared" si="628"/>
        <v>0</v>
      </c>
      <c r="W2686" s="48">
        <f t="shared" si="629"/>
        <v>0</v>
      </c>
      <c r="X2686" s="48">
        <f t="shared" si="630"/>
        <v>0</v>
      </c>
      <c r="Y2686" s="48">
        <f t="shared" si="631"/>
        <v>0</v>
      </c>
      <c r="Z2686" s="48">
        <f t="shared" si="632"/>
        <v>0</v>
      </c>
      <c r="AA2686" s="48">
        <f t="shared" si="633"/>
        <v>0</v>
      </c>
      <c r="AB2686" s="42">
        <f t="shared" si="634"/>
        <v>0</v>
      </c>
    </row>
    <row r="2687" spans="1:28" x14ac:dyDescent="0.25">
      <c r="A2687" s="41"/>
      <c r="B2687" s="44"/>
      <c r="C2687" s="16"/>
      <c r="D2687" s="16"/>
      <c r="E2687" s="16"/>
      <c r="F2687" s="16"/>
      <c r="G2687" s="20" t="str">
        <f>IFERROR(VLOOKUP(F2687,Sheet2!A:F,2,0),"")</f>
        <v/>
      </c>
      <c r="H2687" s="44" t="str">
        <f>IFERROR(VLOOKUP(F2687,Sheet2!A:G,7,0),"")</f>
        <v/>
      </c>
      <c r="I2687" s="56">
        <f t="shared" si="623"/>
        <v>0</v>
      </c>
      <c r="J2687" s="17"/>
      <c r="K2687" s="21">
        <v>0</v>
      </c>
      <c r="L2687" s="21">
        <v>0</v>
      </c>
      <c r="M2687" s="21">
        <v>0</v>
      </c>
      <c r="N2687" s="19">
        <f t="shared" si="624"/>
        <v>0</v>
      </c>
      <c r="O2687" s="20" t="str">
        <f>IFERROR(VLOOKUP(F2687,Sheet2!A:H,8,0),"")</f>
        <v/>
      </c>
      <c r="P2687" s="20" t="str">
        <f>IFERROR(VLOOKUP(F2687,Sheet2!$A:$F,4,0),"")</f>
        <v/>
      </c>
      <c r="Q2687" s="20" t="str">
        <f>IFERROR(VLOOKUP(F2687,Sheet2!$A:$F,5,0),"")</f>
        <v/>
      </c>
      <c r="R2687" s="20" t="str">
        <f>IFERROR(VLOOKUP(F2687,Sheet2!$A:$F,6,0),"")</f>
        <v/>
      </c>
      <c r="S2687" s="48" t="str">
        <f t="shared" si="625"/>
        <v xml:space="preserve"> </v>
      </c>
      <c r="T2687" s="48" t="str">
        <f t="shared" si="626"/>
        <v xml:space="preserve"> </v>
      </c>
      <c r="U2687" s="48" t="str">
        <f t="shared" si="627"/>
        <v xml:space="preserve"> </v>
      </c>
      <c r="V2687" s="48">
        <f t="shared" si="628"/>
        <v>0</v>
      </c>
      <c r="W2687" s="48">
        <f t="shared" si="629"/>
        <v>0</v>
      </c>
      <c r="X2687" s="48">
        <f t="shared" si="630"/>
        <v>0</v>
      </c>
      <c r="Y2687" s="48">
        <f t="shared" si="631"/>
        <v>0</v>
      </c>
      <c r="Z2687" s="48">
        <f t="shared" si="632"/>
        <v>0</v>
      </c>
      <c r="AA2687" s="48">
        <f t="shared" si="633"/>
        <v>0</v>
      </c>
      <c r="AB2687" s="42">
        <f t="shared" si="634"/>
        <v>0</v>
      </c>
    </row>
    <row r="2688" spans="1:28" x14ac:dyDescent="0.25">
      <c r="A2688" s="41"/>
      <c r="B2688" s="44"/>
      <c r="C2688" s="16"/>
      <c r="D2688" s="16"/>
      <c r="E2688" s="16"/>
      <c r="F2688" s="16"/>
      <c r="G2688" s="20" t="str">
        <f>IFERROR(VLOOKUP(F2688,Sheet2!A:F,2,0),"")</f>
        <v/>
      </c>
      <c r="H2688" s="44" t="str">
        <f>IFERROR(VLOOKUP(F2688,Sheet2!A:G,7,0),"")</f>
        <v/>
      </c>
      <c r="I2688" s="56">
        <f t="shared" si="485"/>
        <v>0</v>
      </c>
      <c r="J2688" s="17"/>
      <c r="K2688" s="21">
        <v>0</v>
      </c>
      <c r="L2688" s="21">
        <v>0</v>
      </c>
      <c r="M2688" s="21">
        <v>0</v>
      </c>
      <c r="N2688" s="19">
        <f t="shared" si="522"/>
        <v>0</v>
      </c>
      <c r="O2688" s="20" t="str">
        <f>IFERROR(VLOOKUP(F2688,Sheet2!A:H,8,0),"")</f>
        <v/>
      </c>
      <c r="P2688" s="20" t="str">
        <f>IFERROR(VLOOKUP(F2688,Sheet2!$A:$F,4,0),"")</f>
        <v/>
      </c>
      <c r="Q2688" s="20" t="str">
        <f>IFERROR(VLOOKUP(F2688,Sheet2!$A:$F,5,0),"")</f>
        <v/>
      </c>
      <c r="R2688" s="20" t="str">
        <f>IFERROR(VLOOKUP(F2688,Sheet2!$A:$F,6,0),"")</f>
        <v/>
      </c>
      <c r="S2688" s="48" t="str">
        <f t="shared" si="441"/>
        <v xml:space="preserve"> </v>
      </c>
      <c r="T2688" s="48" t="str">
        <f t="shared" si="442"/>
        <v xml:space="preserve"> </v>
      </c>
      <c r="U2688" s="48" t="str">
        <f t="shared" si="443"/>
        <v xml:space="preserve"> </v>
      </c>
      <c r="V2688" s="48">
        <f t="shared" si="444"/>
        <v>0</v>
      </c>
      <c r="W2688" s="48">
        <f t="shared" si="445"/>
        <v>0</v>
      </c>
      <c r="X2688" s="48">
        <f t="shared" si="446"/>
        <v>0</v>
      </c>
      <c r="Y2688" s="48">
        <f t="shared" si="447"/>
        <v>0</v>
      </c>
      <c r="Z2688" s="48">
        <f t="shared" si="484"/>
        <v>0</v>
      </c>
      <c r="AA2688" s="48">
        <f t="shared" si="448"/>
        <v>0</v>
      </c>
      <c r="AB2688" s="42">
        <f t="shared" si="449"/>
        <v>0</v>
      </c>
    </row>
    <row r="2689" spans="1:28" x14ac:dyDescent="0.25">
      <c r="A2689" s="41"/>
      <c r="B2689" s="44"/>
      <c r="C2689" s="16"/>
      <c r="D2689" s="16"/>
      <c r="E2689" s="16"/>
      <c r="F2689" s="16"/>
      <c r="G2689" s="20" t="str">
        <f>IFERROR(VLOOKUP(F2689,Sheet2!A:F,2,0),"")</f>
        <v/>
      </c>
      <c r="H2689" s="44" t="str">
        <f>IFERROR(VLOOKUP(F2689,Sheet2!A:G,7,0),"")</f>
        <v/>
      </c>
      <c r="I2689" s="56">
        <f t="shared" si="485"/>
        <v>0</v>
      </c>
      <c r="J2689" s="17"/>
      <c r="K2689" s="21">
        <v>0</v>
      </c>
      <c r="L2689" s="21">
        <v>0</v>
      </c>
      <c r="M2689" s="21">
        <v>0</v>
      </c>
      <c r="N2689" s="19">
        <f t="shared" si="522"/>
        <v>0</v>
      </c>
      <c r="O2689" s="20" t="str">
        <f>IFERROR(VLOOKUP(F2689,Sheet2!A:H,8,0),"")</f>
        <v/>
      </c>
      <c r="P2689" s="20" t="str">
        <f>IFERROR(VLOOKUP(F2689,Sheet2!$A:$F,4,0),"")</f>
        <v/>
      </c>
      <c r="Q2689" s="20" t="str">
        <f>IFERROR(VLOOKUP(F2689,Sheet2!$A:$F,5,0),"")</f>
        <v/>
      </c>
      <c r="R2689" s="20" t="str">
        <f>IFERROR(VLOOKUP(F2689,Sheet2!$A:$F,6,0),"")</f>
        <v/>
      </c>
      <c r="S2689" s="48" t="str">
        <f t="shared" si="441"/>
        <v xml:space="preserve"> </v>
      </c>
      <c r="T2689" s="48" t="str">
        <f t="shared" si="442"/>
        <v xml:space="preserve"> </v>
      </c>
      <c r="U2689" s="48" t="str">
        <f t="shared" si="443"/>
        <v xml:space="preserve"> </v>
      </c>
      <c r="V2689" s="48">
        <f t="shared" si="444"/>
        <v>0</v>
      </c>
      <c r="W2689" s="48">
        <f t="shared" si="445"/>
        <v>0</v>
      </c>
      <c r="X2689" s="48">
        <f t="shared" si="446"/>
        <v>0</v>
      </c>
      <c r="Y2689" s="48">
        <f t="shared" si="447"/>
        <v>0</v>
      </c>
      <c r="Z2689" s="48">
        <f t="shared" si="484"/>
        <v>0</v>
      </c>
      <c r="AA2689" s="48">
        <f t="shared" si="448"/>
        <v>0</v>
      </c>
      <c r="AB2689" s="42">
        <f t="shared" si="449"/>
        <v>0</v>
      </c>
    </row>
    <row r="2690" spans="1:28" x14ac:dyDescent="0.25">
      <c r="A2690" s="41"/>
      <c r="B2690" s="44"/>
      <c r="C2690" s="16"/>
      <c r="D2690" s="16"/>
      <c r="E2690" s="16"/>
      <c r="F2690" s="16"/>
      <c r="G2690" s="20" t="str">
        <f>IFERROR(VLOOKUP(F2690,Sheet2!A:F,2,0),"")</f>
        <v/>
      </c>
      <c r="H2690" s="44" t="str">
        <f>IFERROR(VLOOKUP(F2690,Sheet2!A:G,7,0),"")</f>
        <v/>
      </c>
      <c r="I2690" s="56">
        <f t="shared" si="485"/>
        <v>0</v>
      </c>
      <c r="J2690" s="17"/>
      <c r="K2690" s="21">
        <v>0</v>
      </c>
      <c r="L2690" s="21">
        <v>0</v>
      </c>
      <c r="M2690" s="21">
        <v>0</v>
      </c>
      <c r="N2690" s="19">
        <f t="shared" si="522"/>
        <v>0</v>
      </c>
      <c r="O2690" s="20" t="str">
        <f>IFERROR(VLOOKUP(F2690,Sheet2!A:H,8,0),"")</f>
        <v/>
      </c>
      <c r="P2690" s="20" t="str">
        <f>IFERROR(VLOOKUP(F2690,Sheet2!$A:$F,4,0),"")</f>
        <v/>
      </c>
      <c r="Q2690" s="20" t="str">
        <f>IFERROR(VLOOKUP(F2690,Sheet2!$A:$F,5,0),"")</f>
        <v/>
      </c>
      <c r="R2690" s="20" t="str">
        <f>IFERROR(VLOOKUP(F2690,Sheet2!$A:$F,6,0),"")</f>
        <v/>
      </c>
      <c r="S2690" s="48" t="str">
        <f t="shared" si="441"/>
        <v xml:space="preserve"> </v>
      </c>
      <c r="T2690" s="48" t="str">
        <f t="shared" si="442"/>
        <v xml:space="preserve"> </v>
      </c>
      <c r="U2690" s="48" t="str">
        <f t="shared" si="443"/>
        <v xml:space="preserve"> </v>
      </c>
      <c r="V2690" s="48">
        <f t="shared" si="444"/>
        <v>0</v>
      </c>
      <c r="W2690" s="48">
        <f t="shared" si="445"/>
        <v>0</v>
      </c>
      <c r="X2690" s="48">
        <f t="shared" si="446"/>
        <v>0</v>
      </c>
      <c r="Y2690" s="48">
        <f t="shared" si="447"/>
        <v>0</v>
      </c>
      <c r="Z2690" s="48">
        <f t="shared" si="484"/>
        <v>0</v>
      </c>
      <c r="AA2690" s="48">
        <f t="shared" si="448"/>
        <v>0</v>
      </c>
      <c r="AB2690" s="42">
        <f t="shared" si="449"/>
        <v>0</v>
      </c>
    </row>
    <row r="2691" spans="1:28" x14ac:dyDescent="0.25">
      <c r="A2691" s="41"/>
      <c r="B2691" s="44"/>
      <c r="C2691" s="16"/>
      <c r="D2691" s="16"/>
      <c r="E2691" s="16"/>
      <c r="F2691" s="16"/>
      <c r="G2691" s="20" t="str">
        <f>IFERROR(VLOOKUP(F2691,Sheet2!A:F,2,0),"")</f>
        <v/>
      </c>
      <c r="H2691" s="44" t="str">
        <f>IFERROR(VLOOKUP(F2691,Sheet2!A:G,7,0),"")</f>
        <v/>
      </c>
      <c r="I2691" s="56">
        <f t="shared" si="485"/>
        <v>0</v>
      </c>
      <c r="J2691" s="17"/>
      <c r="K2691" s="21">
        <v>0</v>
      </c>
      <c r="L2691" s="21">
        <v>0</v>
      </c>
      <c r="M2691" s="21">
        <v>0</v>
      </c>
      <c r="N2691" s="19">
        <f t="shared" si="522"/>
        <v>0</v>
      </c>
      <c r="O2691" s="20" t="str">
        <f>IFERROR(VLOOKUP(F2691,Sheet2!A:H,8,0),"")</f>
        <v/>
      </c>
      <c r="P2691" s="20" t="str">
        <f>IFERROR(VLOOKUP(F2691,Sheet2!$A:$F,4,0),"")</f>
        <v/>
      </c>
      <c r="Q2691" s="20" t="str">
        <f>IFERROR(VLOOKUP(F2691,Sheet2!$A:$F,5,0),"")</f>
        <v/>
      </c>
      <c r="R2691" s="20" t="str">
        <f>IFERROR(VLOOKUP(F2691,Sheet2!$A:$F,6,0),"")</f>
        <v/>
      </c>
      <c r="S2691" s="48" t="str">
        <f t="shared" si="441"/>
        <v xml:space="preserve"> </v>
      </c>
      <c r="T2691" s="48" t="str">
        <f t="shared" si="442"/>
        <v xml:space="preserve"> </v>
      </c>
      <c r="U2691" s="48" t="str">
        <f t="shared" si="443"/>
        <v xml:space="preserve"> </v>
      </c>
      <c r="V2691" s="48">
        <f t="shared" si="444"/>
        <v>0</v>
      </c>
      <c r="W2691" s="48">
        <f t="shared" si="445"/>
        <v>0</v>
      </c>
      <c r="X2691" s="48">
        <f t="shared" si="446"/>
        <v>0</v>
      </c>
      <c r="Y2691" s="48">
        <f t="shared" si="447"/>
        <v>0</v>
      </c>
      <c r="Z2691" s="48">
        <f t="shared" si="484"/>
        <v>0</v>
      </c>
      <c r="AA2691" s="48">
        <f t="shared" si="448"/>
        <v>0</v>
      </c>
      <c r="AB2691" s="42">
        <f t="shared" si="449"/>
        <v>0</v>
      </c>
    </row>
    <row r="2692" spans="1:28" x14ac:dyDescent="0.25">
      <c r="A2692" s="41"/>
      <c r="B2692" s="44"/>
      <c r="C2692" s="16"/>
      <c r="D2692" s="16"/>
      <c r="E2692" s="16"/>
      <c r="F2692" s="16"/>
      <c r="G2692" s="20" t="str">
        <f>IFERROR(VLOOKUP(F2692,Sheet2!A:F,2,0),"")</f>
        <v/>
      </c>
      <c r="H2692" s="44" t="str">
        <f>IFERROR(VLOOKUP(F2692,Sheet2!A:G,7,0),"")</f>
        <v/>
      </c>
      <c r="I2692" s="56">
        <f t="shared" si="485"/>
        <v>0</v>
      </c>
      <c r="J2692" s="17"/>
      <c r="K2692" s="21">
        <v>0</v>
      </c>
      <c r="L2692" s="21">
        <v>0</v>
      </c>
      <c r="M2692" s="21">
        <v>0</v>
      </c>
      <c r="N2692" s="19">
        <f t="shared" si="522"/>
        <v>0</v>
      </c>
      <c r="O2692" s="20" t="str">
        <f>IFERROR(VLOOKUP(F2692,Sheet2!A:H,8,0),"")</f>
        <v/>
      </c>
      <c r="P2692" s="20" t="str">
        <f>IFERROR(VLOOKUP(F2692,Sheet2!$A:$F,4,0),"")</f>
        <v/>
      </c>
      <c r="Q2692" s="20" t="str">
        <f>IFERROR(VLOOKUP(F2692,Sheet2!$A:$F,5,0),"")</f>
        <v/>
      </c>
      <c r="R2692" s="20" t="str">
        <f>IFERROR(VLOOKUP(F2692,Sheet2!$A:$F,6,0),"")</f>
        <v/>
      </c>
      <c r="S2692" s="48" t="str">
        <f t="shared" si="441"/>
        <v xml:space="preserve"> </v>
      </c>
      <c r="T2692" s="48" t="str">
        <f t="shared" si="442"/>
        <v xml:space="preserve"> </v>
      </c>
      <c r="U2692" s="48" t="str">
        <f t="shared" si="443"/>
        <v xml:space="preserve"> </v>
      </c>
      <c r="V2692" s="48">
        <f t="shared" si="444"/>
        <v>0</v>
      </c>
      <c r="W2692" s="48">
        <f t="shared" si="445"/>
        <v>0</v>
      </c>
      <c r="X2692" s="48">
        <f t="shared" si="446"/>
        <v>0</v>
      </c>
      <c r="Y2692" s="48">
        <f t="shared" si="447"/>
        <v>0</v>
      </c>
      <c r="Z2692" s="48">
        <f t="shared" si="484"/>
        <v>0</v>
      </c>
      <c r="AA2692" s="48">
        <f t="shared" si="448"/>
        <v>0</v>
      </c>
      <c r="AB2692" s="42">
        <f t="shared" si="449"/>
        <v>0</v>
      </c>
    </row>
    <row r="2693" spans="1:28" x14ac:dyDescent="0.25">
      <c r="A2693" s="41"/>
      <c r="B2693" s="44"/>
      <c r="C2693" s="16"/>
      <c r="D2693" s="16"/>
      <c r="E2693" s="16"/>
      <c r="F2693" s="16"/>
      <c r="G2693" s="20" t="str">
        <f>IFERROR(VLOOKUP(F2693,Sheet2!A:F,2,0),"")</f>
        <v/>
      </c>
      <c r="H2693" s="44" t="str">
        <f>IFERROR(VLOOKUP(F2693,Sheet2!A:G,7,0),"")</f>
        <v/>
      </c>
      <c r="I2693" s="56">
        <f t="shared" si="485"/>
        <v>0</v>
      </c>
      <c r="J2693" s="17"/>
      <c r="K2693" s="21">
        <v>0</v>
      </c>
      <c r="L2693" s="21">
        <v>0</v>
      </c>
      <c r="M2693" s="21">
        <v>0</v>
      </c>
      <c r="N2693" s="19">
        <f t="shared" si="522"/>
        <v>0</v>
      </c>
      <c r="O2693" s="20" t="str">
        <f>IFERROR(VLOOKUP(F2693,Sheet2!A:H,8,0),"")</f>
        <v/>
      </c>
      <c r="P2693" s="20" t="str">
        <f>IFERROR(VLOOKUP(F2693,Sheet2!$A:$F,4,0),"")</f>
        <v/>
      </c>
      <c r="Q2693" s="20" t="str">
        <f>IFERROR(VLOOKUP(F2693,Sheet2!$A:$F,5,0),"")</f>
        <v/>
      </c>
      <c r="R2693" s="20" t="str">
        <f>IFERROR(VLOOKUP(F2693,Sheet2!$A:$F,6,0),"")</f>
        <v/>
      </c>
      <c r="S2693" s="48" t="str">
        <f t="shared" si="441"/>
        <v xml:space="preserve"> </v>
      </c>
      <c r="T2693" s="48" t="str">
        <f t="shared" si="442"/>
        <v xml:space="preserve"> </v>
      </c>
      <c r="U2693" s="48" t="str">
        <f t="shared" si="443"/>
        <v xml:space="preserve"> </v>
      </c>
      <c r="V2693" s="48">
        <f t="shared" si="444"/>
        <v>0</v>
      </c>
      <c r="W2693" s="48">
        <f t="shared" si="445"/>
        <v>0</v>
      </c>
      <c r="X2693" s="48">
        <f t="shared" si="446"/>
        <v>0</v>
      </c>
      <c r="Y2693" s="48">
        <f t="shared" si="447"/>
        <v>0</v>
      </c>
      <c r="Z2693" s="48">
        <f t="shared" si="484"/>
        <v>0</v>
      </c>
      <c r="AA2693" s="48">
        <f t="shared" si="448"/>
        <v>0</v>
      </c>
      <c r="AB2693" s="42">
        <f t="shared" si="449"/>
        <v>0</v>
      </c>
    </row>
    <row r="2694" spans="1:28" x14ac:dyDescent="0.25">
      <c r="A2694" s="41"/>
      <c r="B2694" s="44"/>
      <c r="C2694" s="16"/>
      <c r="D2694" s="16"/>
      <c r="E2694" s="16"/>
      <c r="F2694" s="16"/>
      <c r="G2694" s="20" t="str">
        <f>IFERROR(VLOOKUP(F2694,Sheet2!A:F,2,0),"")</f>
        <v/>
      </c>
      <c r="H2694" s="44" t="str">
        <f>IFERROR(VLOOKUP(F2694,Sheet2!A:G,7,0),"")</f>
        <v/>
      </c>
      <c r="I2694" s="56">
        <f t="shared" si="485"/>
        <v>0</v>
      </c>
      <c r="J2694" s="17"/>
      <c r="K2694" s="21">
        <v>0</v>
      </c>
      <c r="L2694" s="21">
        <v>0</v>
      </c>
      <c r="M2694" s="21">
        <v>0</v>
      </c>
      <c r="N2694" s="19">
        <f t="shared" si="522"/>
        <v>0</v>
      </c>
      <c r="O2694" s="20" t="str">
        <f>IFERROR(VLOOKUP(F2694,Sheet2!A:H,8,0),"")</f>
        <v/>
      </c>
      <c r="P2694" s="20" t="str">
        <f>IFERROR(VLOOKUP(F2694,Sheet2!$A:$F,4,0),"")</f>
        <v/>
      </c>
      <c r="Q2694" s="20" t="str">
        <f>IFERROR(VLOOKUP(F2694,Sheet2!$A:$F,5,0),"")</f>
        <v/>
      </c>
      <c r="R2694" s="20" t="str">
        <f>IFERROR(VLOOKUP(F2694,Sheet2!$A:$F,6,0),"")</f>
        <v/>
      </c>
      <c r="S2694" s="48" t="str">
        <f t="shared" si="441"/>
        <v xml:space="preserve"> </v>
      </c>
      <c r="T2694" s="48" t="str">
        <f t="shared" si="442"/>
        <v xml:space="preserve"> </v>
      </c>
      <c r="U2694" s="48" t="str">
        <f t="shared" si="443"/>
        <v xml:space="preserve"> </v>
      </c>
      <c r="V2694" s="48">
        <f t="shared" si="444"/>
        <v>0</v>
      </c>
      <c r="W2694" s="48">
        <f t="shared" si="445"/>
        <v>0</v>
      </c>
      <c r="X2694" s="48">
        <f t="shared" si="446"/>
        <v>0</v>
      </c>
      <c r="Y2694" s="48">
        <f t="shared" si="447"/>
        <v>0</v>
      </c>
      <c r="Z2694" s="48">
        <f t="shared" si="484"/>
        <v>0</v>
      </c>
      <c r="AA2694" s="48">
        <f t="shared" si="448"/>
        <v>0</v>
      </c>
      <c r="AB2694" s="42">
        <f t="shared" si="449"/>
        <v>0</v>
      </c>
    </row>
    <row r="2695" spans="1:28" x14ac:dyDescent="0.25">
      <c r="A2695" s="41"/>
      <c r="B2695" s="44"/>
      <c r="C2695" s="16"/>
      <c r="D2695" s="16"/>
      <c r="E2695" s="16"/>
      <c r="F2695" s="16"/>
      <c r="G2695" s="20" t="str">
        <f>IFERROR(VLOOKUP(F2695,Sheet2!A:F,2,0),"")</f>
        <v/>
      </c>
      <c r="H2695" s="44" t="str">
        <f>IFERROR(VLOOKUP(F2695,Sheet2!A:G,7,0),"")</f>
        <v/>
      </c>
      <c r="I2695" s="56">
        <f t="shared" si="485"/>
        <v>0</v>
      </c>
      <c r="J2695" s="17"/>
      <c r="K2695" s="21">
        <v>0</v>
      </c>
      <c r="L2695" s="21">
        <v>0</v>
      </c>
      <c r="M2695" s="21">
        <v>0</v>
      </c>
      <c r="N2695" s="19">
        <f t="shared" si="522"/>
        <v>0</v>
      </c>
      <c r="O2695" s="20" t="str">
        <f>IFERROR(VLOOKUP(F2695,Sheet2!A:H,8,0),"")</f>
        <v/>
      </c>
      <c r="P2695" s="20" t="str">
        <f>IFERROR(VLOOKUP(F2695,Sheet2!$A:$F,4,0),"")</f>
        <v/>
      </c>
      <c r="Q2695" s="20" t="str">
        <f>IFERROR(VLOOKUP(F2695,Sheet2!$A:$F,5,0),"")</f>
        <v/>
      </c>
      <c r="R2695" s="20" t="str">
        <f>IFERROR(VLOOKUP(F2695,Sheet2!$A:$F,6,0),"")</f>
        <v/>
      </c>
      <c r="S2695" s="48" t="str">
        <f t="shared" si="441"/>
        <v xml:space="preserve"> </v>
      </c>
      <c r="T2695" s="48" t="str">
        <f t="shared" si="442"/>
        <v xml:space="preserve"> </v>
      </c>
      <c r="U2695" s="48" t="str">
        <f t="shared" si="443"/>
        <v xml:space="preserve"> </v>
      </c>
      <c r="V2695" s="48">
        <f t="shared" si="444"/>
        <v>0</v>
      </c>
      <c r="W2695" s="48">
        <f t="shared" si="445"/>
        <v>0</v>
      </c>
      <c r="X2695" s="48">
        <f t="shared" si="446"/>
        <v>0</v>
      </c>
      <c r="Y2695" s="48">
        <f t="shared" si="447"/>
        <v>0</v>
      </c>
      <c r="Z2695" s="48">
        <f t="shared" si="484"/>
        <v>0</v>
      </c>
      <c r="AA2695" s="48">
        <f t="shared" si="448"/>
        <v>0</v>
      </c>
      <c r="AB2695" s="42">
        <f t="shared" si="449"/>
        <v>0</v>
      </c>
    </row>
    <row r="2696" spans="1:28" x14ac:dyDescent="0.25">
      <c r="A2696" s="41"/>
      <c r="B2696" s="44"/>
      <c r="C2696" s="16"/>
      <c r="D2696" s="16"/>
      <c r="E2696" s="16"/>
      <c r="F2696" s="16"/>
      <c r="G2696" s="20" t="str">
        <f>IFERROR(VLOOKUP(F2696,Sheet2!A:F,2,0),"")</f>
        <v/>
      </c>
      <c r="H2696" s="44" t="str">
        <f>IFERROR(VLOOKUP(F2696,Sheet2!A:G,7,0),"")</f>
        <v/>
      </c>
      <c r="I2696" s="56">
        <f t="shared" si="485"/>
        <v>0</v>
      </c>
      <c r="J2696" s="17"/>
      <c r="K2696" s="21">
        <v>0</v>
      </c>
      <c r="L2696" s="21">
        <v>0</v>
      </c>
      <c r="M2696" s="21">
        <v>0</v>
      </c>
      <c r="N2696" s="19">
        <f t="shared" si="522"/>
        <v>0</v>
      </c>
      <c r="O2696" s="20" t="str">
        <f>IFERROR(VLOOKUP(F2696,Sheet2!A:H,8,0),"")</f>
        <v/>
      </c>
      <c r="P2696" s="20" t="str">
        <f>IFERROR(VLOOKUP(F2696,Sheet2!$A:$F,4,0),"")</f>
        <v/>
      </c>
      <c r="Q2696" s="20" t="str">
        <f>IFERROR(VLOOKUP(F2696,Sheet2!$A:$F,5,0),"")</f>
        <v/>
      </c>
      <c r="R2696" s="20" t="str">
        <f>IFERROR(VLOOKUP(F2696,Sheet2!$A:$F,6,0),"")</f>
        <v/>
      </c>
      <c r="S2696" s="48" t="str">
        <f t="shared" si="441"/>
        <v xml:space="preserve"> </v>
      </c>
      <c r="T2696" s="48" t="str">
        <f t="shared" si="442"/>
        <v xml:space="preserve"> </v>
      </c>
      <c r="U2696" s="48" t="str">
        <f t="shared" si="443"/>
        <v xml:space="preserve"> </v>
      </c>
      <c r="V2696" s="48">
        <f t="shared" si="444"/>
        <v>0</v>
      </c>
      <c r="W2696" s="48">
        <f t="shared" si="445"/>
        <v>0</v>
      </c>
      <c r="X2696" s="48">
        <f t="shared" si="446"/>
        <v>0</v>
      </c>
      <c r="Y2696" s="48">
        <f t="shared" si="447"/>
        <v>0</v>
      </c>
      <c r="Z2696" s="48">
        <f t="shared" si="484"/>
        <v>0</v>
      </c>
      <c r="AA2696" s="48">
        <f t="shared" si="448"/>
        <v>0</v>
      </c>
      <c r="AB2696" s="42">
        <f t="shared" si="449"/>
        <v>0</v>
      </c>
    </row>
    <row r="2697" spans="1:28" x14ac:dyDescent="0.25">
      <c r="A2697" s="41"/>
      <c r="B2697" s="44"/>
      <c r="C2697" s="16"/>
      <c r="D2697" s="16"/>
      <c r="E2697" s="16"/>
      <c r="F2697" s="16"/>
      <c r="G2697" s="20" t="str">
        <f>IFERROR(VLOOKUP(F2697,Sheet2!A:F,2,0),"")</f>
        <v/>
      </c>
      <c r="H2697" s="44" t="str">
        <f>IFERROR(VLOOKUP(F2697,Sheet2!A:G,7,0),"")</f>
        <v/>
      </c>
      <c r="I2697" s="56">
        <f t="shared" si="485"/>
        <v>0</v>
      </c>
      <c r="J2697" s="17"/>
      <c r="K2697" s="21">
        <v>0</v>
      </c>
      <c r="L2697" s="21">
        <v>0</v>
      </c>
      <c r="M2697" s="21">
        <v>0</v>
      </c>
      <c r="N2697" s="19">
        <f t="shared" si="522"/>
        <v>0</v>
      </c>
      <c r="O2697" s="20" t="str">
        <f>IFERROR(VLOOKUP(F2697,Sheet2!A:H,8,0),"")</f>
        <v/>
      </c>
      <c r="P2697" s="20" t="str">
        <f>IFERROR(VLOOKUP(F2697,Sheet2!$A:$F,4,0),"")</f>
        <v/>
      </c>
      <c r="Q2697" s="20" t="str">
        <f>IFERROR(VLOOKUP(F2697,Sheet2!$A:$F,5,0),"")</f>
        <v/>
      </c>
      <c r="R2697" s="20" t="str">
        <f>IFERROR(VLOOKUP(F2697,Sheet2!$A:$F,6,0),"")</f>
        <v/>
      </c>
      <c r="S2697" s="48" t="str">
        <f t="shared" si="441"/>
        <v xml:space="preserve"> </v>
      </c>
      <c r="T2697" s="48" t="str">
        <f t="shared" si="442"/>
        <v xml:space="preserve"> </v>
      </c>
      <c r="U2697" s="48" t="str">
        <f t="shared" si="443"/>
        <v xml:space="preserve"> </v>
      </c>
      <c r="V2697" s="48">
        <f t="shared" si="444"/>
        <v>0</v>
      </c>
      <c r="W2697" s="48">
        <f t="shared" si="445"/>
        <v>0</v>
      </c>
      <c r="X2697" s="48">
        <f t="shared" si="446"/>
        <v>0</v>
      </c>
      <c r="Y2697" s="48">
        <f t="shared" si="447"/>
        <v>0</v>
      </c>
      <c r="Z2697" s="48">
        <f t="shared" si="484"/>
        <v>0</v>
      </c>
      <c r="AA2697" s="48">
        <f t="shared" si="448"/>
        <v>0</v>
      </c>
      <c r="AB2697" s="42">
        <f t="shared" si="449"/>
        <v>0</v>
      </c>
    </row>
    <row r="2698" spans="1:28" x14ac:dyDescent="0.25">
      <c r="A2698" s="41"/>
      <c r="B2698" s="44"/>
      <c r="C2698" s="16"/>
      <c r="D2698" s="16"/>
      <c r="E2698" s="16"/>
      <c r="F2698" s="16"/>
      <c r="G2698" s="20" t="str">
        <f>IFERROR(VLOOKUP(F2698,Sheet2!A:F,2,0),"")</f>
        <v/>
      </c>
      <c r="H2698" s="44" t="str">
        <f>IFERROR(VLOOKUP(F2698,Sheet2!A:G,7,0),"")</f>
        <v/>
      </c>
      <c r="I2698" s="56">
        <f t="shared" si="485"/>
        <v>0</v>
      </c>
      <c r="J2698" s="17"/>
      <c r="K2698" s="21">
        <v>0</v>
      </c>
      <c r="L2698" s="21">
        <v>0</v>
      </c>
      <c r="M2698" s="21">
        <v>0</v>
      </c>
      <c r="N2698" s="19">
        <f t="shared" si="522"/>
        <v>0</v>
      </c>
      <c r="O2698" s="20" t="str">
        <f>IFERROR(VLOOKUP(F2698,Sheet2!A:H,8,0),"")</f>
        <v/>
      </c>
      <c r="P2698" s="20" t="str">
        <f>IFERROR(VLOOKUP(F2698,Sheet2!$A:$F,4,0),"")</f>
        <v/>
      </c>
      <c r="Q2698" s="20" t="str">
        <f>IFERROR(VLOOKUP(F2698,Sheet2!$A:$F,5,0),"")</f>
        <v/>
      </c>
      <c r="R2698" s="20" t="str">
        <f>IFERROR(VLOOKUP(F2698,Sheet2!$A:$F,6,0),"")</f>
        <v/>
      </c>
      <c r="S2698" s="48" t="str">
        <f t="shared" si="441"/>
        <v xml:space="preserve"> </v>
      </c>
      <c r="T2698" s="48" t="str">
        <f t="shared" si="442"/>
        <v xml:space="preserve"> </v>
      </c>
      <c r="U2698" s="48" t="str">
        <f t="shared" si="443"/>
        <v xml:space="preserve"> </v>
      </c>
      <c r="V2698" s="48">
        <f t="shared" si="444"/>
        <v>0</v>
      </c>
      <c r="W2698" s="48">
        <f t="shared" si="445"/>
        <v>0</v>
      </c>
      <c r="X2698" s="48">
        <f t="shared" si="446"/>
        <v>0</v>
      </c>
      <c r="Y2698" s="48">
        <f t="shared" si="447"/>
        <v>0</v>
      </c>
      <c r="Z2698" s="48">
        <f t="shared" si="484"/>
        <v>0</v>
      </c>
      <c r="AA2698" s="48">
        <f t="shared" si="448"/>
        <v>0</v>
      </c>
      <c r="AB2698" s="42">
        <f t="shared" si="449"/>
        <v>0</v>
      </c>
    </row>
    <row r="2699" spans="1:28" x14ac:dyDescent="0.25">
      <c r="A2699" s="41"/>
      <c r="B2699" s="44"/>
      <c r="C2699" s="16"/>
      <c r="D2699" s="16"/>
      <c r="E2699" s="16"/>
      <c r="F2699" s="16"/>
      <c r="G2699" s="20" t="str">
        <f>IFERROR(VLOOKUP(F2699,Sheet2!A:F,2,0),"")</f>
        <v/>
      </c>
      <c r="H2699" s="44" t="str">
        <f>IFERROR(VLOOKUP(F2699,Sheet2!A:G,7,0),"")</f>
        <v/>
      </c>
      <c r="I2699" s="56">
        <f t="shared" si="485"/>
        <v>0</v>
      </c>
      <c r="J2699" s="17"/>
      <c r="K2699" s="21">
        <v>0</v>
      </c>
      <c r="L2699" s="21">
        <v>0</v>
      </c>
      <c r="M2699" s="21">
        <v>0</v>
      </c>
      <c r="N2699" s="19">
        <f t="shared" ref="N2699:N2727" si="635">SUM(K2699:M2699)</f>
        <v>0</v>
      </c>
      <c r="O2699" s="20" t="str">
        <f>IFERROR(VLOOKUP(F2699,Sheet2!A:H,8,0),"")</f>
        <v/>
      </c>
      <c r="P2699" s="20" t="str">
        <f>IFERROR(VLOOKUP(F2699,Sheet2!$A:$F,4,0),"")</f>
        <v/>
      </c>
      <c r="Q2699" s="20" t="str">
        <f>IFERROR(VLOOKUP(F2699,Sheet2!$A:$F,5,0),"")</f>
        <v/>
      </c>
      <c r="R2699" s="20" t="str">
        <f>IFERROR(VLOOKUP(F2699,Sheet2!$A:$F,6,0),"")</f>
        <v/>
      </c>
      <c r="S2699" s="48" t="str">
        <f t="shared" si="441"/>
        <v xml:space="preserve"> </v>
      </c>
      <c r="T2699" s="48" t="str">
        <f t="shared" si="442"/>
        <v xml:space="preserve"> </v>
      </c>
      <c r="U2699" s="48" t="str">
        <f t="shared" si="443"/>
        <v xml:space="preserve"> </v>
      </c>
      <c r="V2699" s="48">
        <f t="shared" si="444"/>
        <v>0</v>
      </c>
      <c r="W2699" s="48">
        <f t="shared" si="445"/>
        <v>0</v>
      </c>
      <c r="X2699" s="48">
        <f t="shared" si="446"/>
        <v>0</v>
      </c>
      <c r="Y2699" s="48">
        <f t="shared" si="447"/>
        <v>0</v>
      </c>
      <c r="Z2699" s="48">
        <f t="shared" si="484"/>
        <v>0</v>
      </c>
      <c r="AA2699" s="48">
        <f t="shared" si="448"/>
        <v>0</v>
      </c>
      <c r="AB2699" s="42">
        <f t="shared" si="449"/>
        <v>0</v>
      </c>
    </row>
    <row r="2700" spans="1:28" x14ac:dyDescent="0.25">
      <c r="A2700" s="41"/>
      <c r="B2700" s="44"/>
      <c r="C2700" s="16"/>
      <c r="D2700" s="16"/>
      <c r="E2700" s="16"/>
      <c r="F2700" s="16"/>
      <c r="G2700" s="20" t="str">
        <f>IFERROR(VLOOKUP(F2700,Sheet2!A:F,2,0),"")</f>
        <v/>
      </c>
      <c r="H2700" s="44" t="str">
        <f>IFERROR(VLOOKUP(F2700,Sheet2!A:G,7,0),"")</f>
        <v/>
      </c>
      <c r="I2700" s="56">
        <f t="shared" si="485"/>
        <v>0</v>
      </c>
      <c r="J2700" s="17"/>
      <c r="K2700" s="21">
        <v>0</v>
      </c>
      <c r="L2700" s="21">
        <v>0</v>
      </c>
      <c r="M2700" s="21">
        <v>0</v>
      </c>
      <c r="N2700" s="19">
        <f t="shared" si="635"/>
        <v>0</v>
      </c>
      <c r="O2700" s="20" t="str">
        <f>IFERROR(VLOOKUP(F2700,Sheet2!A:H,8,0),"")</f>
        <v/>
      </c>
      <c r="P2700" s="20" t="str">
        <f>IFERROR(VLOOKUP(F2700,Sheet2!$A:$F,4,0),"")</f>
        <v/>
      </c>
      <c r="Q2700" s="20" t="str">
        <f>IFERROR(VLOOKUP(F2700,Sheet2!$A:$F,5,0),"")</f>
        <v/>
      </c>
      <c r="R2700" s="20" t="str">
        <f>IFERROR(VLOOKUP(F2700,Sheet2!$A:$F,6,0),"")</f>
        <v/>
      </c>
      <c r="S2700" s="48" t="str">
        <f t="shared" si="441"/>
        <v xml:space="preserve"> </v>
      </c>
      <c r="T2700" s="48" t="str">
        <f t="shared" si="442"/>
        <v xml:space="preserve"> </v>
      </c>
      <c r="U2700" s="48" t="str">
        <f t="shared" si="443"/>
        <v xml:space="preserve"> </v>
      </c>
      <c r="V2700" s="48">
        <f t="shared" si="444"/>
        <v>0</v>
      </c>
      <c r="W2700" s="48">
        <f t="shared" si="445"/>
        <v>0</v>
      </c>
      <c r="X2700" s="48">
        <f t="shared" si="446"/>
        <v>0</v>
      </c>
      <c r="Y2700" s="48">
        <f t="shared" si="447"/>
        <v>0</v>
      </c>
      <c r="Z2700" s="48">
        <f t="shared" si="484"/>
        <v>0</v>
      </c>
      <c r="AA2700" s="48">
        <f t="shared" si="448"/>
        <v>0</v>
      </c>
      <c r="AB2700" s="42">
        <f t="shared" si="449"/>
        <v>0</v>
      </c>
    </row>
    <row r="2701" spans="1:28" x14ac:dyDescent="0.25">
      <c r="A2701" s="41"/>
      <c r="B2701" s="44"/>
      <c r="C2701" s="16"/>
      <c r="D2701" s="16"/>
      <c r="E2701" s="16"/>
      <c r="F2701" s="16"/>
      <c r="G2701" s="20" t="str">
        <f>IFERROR(VLOOKUP(F2701,Sheet2!A:F,2,0),"")</f>
        <v/>
      </c>
      <c r="H2701" s="44" t="str">
        <f>IFERROR(VLOOKUP(F2701,Sheet2!A:G,7,0),"")</f>
        <v/>
      </c>
      <c r="I2701" s="56">
        <f t="shared" si="485"/>
        <v>0</v>
      </c>
      <c r="J2701" s="17"/>
      <c r="K2701" s="21">
        <v>0</v>
      </c>
      <c r="L2701" s="21">
        <v>0</v>
      </c>
      <c r="M2701" s="21">
        <v>0</v>
      </c>
      <c r="N2701" s="19">
        <f t="shared" si="635"/>
        <v>0</v>
      </c>
      <c r="O2701" s="20" t="str">
        <f>IFERROR(VLOOKUP(F2701,Sheet2!A:H,8,0),"")</f>
        <v/>
      </c>
      <c r="P2701" s="20" t="str">
        <f>IFERROR(VLOOKUP(F2701,Sheet2!$A:$F,4,0),"")</f>
        <v/>
      </c>
      <c r="Q2701" s="20" t="str">
        <f>IFERROR(VLOOKUP(F2701,Sheet2!$A:$F,5,0),"")</f>
        <v/>
      </c>
      <c r="R2701" s="20" t="str">
        <f>IFERROR(VLOOKUP(F2701,Sheet2!$A:$F,6,0),"")</f>
        <v/>
      </c>
      <c r="S2701" s="48" t="str">
        <f t="shared" si="441"/>
        <v xml:space="preserve"> </v>
      </c>
      <c r="T2701" s="48" t="str">
        <f t="shared" si="442"/>
        <v xml:space="preserve"> </v>
      </c>
      <c r="U2701" s="48" t="str">
        <f t="shared" si="443"/>
        <v xml:space="preserve"> </v>
      </c>
      <c r="V2701" s="48">
        <f t="shared" si="444"/>
        <v>0</v>
      </c>
      <c r="W2701" s="48">
        <f t="shared" si="445"/>
        <v>0</v>
      </c>
      <c r="X2701" s="48">
        <f t="shared" si="446"/>
        <v>0</v>
      </c>
      <c r="Y2701" s="48">
        <f t="shared" si="447"/>
        <v>0</v>
      </c>
      <c r="Z2701" s="48">
        <f t="shared" si="484"/>
        <v>0</v>
      </c>
      <c r="AA2701" s="48">
        <f t="shared" si="448"/>
        <v>0</v>
      </c>
      <c r="AB2701" s="42">
        <f t="shared" si="449"/>
        <v>0</v>
      </c>
    </row>
    <row r="2702" spans="1:28" x14ac:dyDescent="0.25">
      <c r="A2702" s="41"/>
      <c r="B2702" s="44"/>
      <c r="C2702" s="16"/>
      <c r="D2702" s="16"/>
      <c r="E2702" s="16"/>
      <c r="F2702" s="16"/>
      <c r="G2702" s="20" t="str">
        <f>IFERROR(VLOOKUP(F2702,Sheet2!A:F,2,0),"")</f>
        <v/>
      </c>
      <c r="H2702" s="44" t="str">
        <f>IFERROR(VLOOKUP(F2702,Sheet2!A:G,7,0),"")</f>
        <v/>
      </c>
      <c r="I2702" s="56">
        <f t="shared" si="485"/>
        <v>0</v>
      </c>
      <c r="J2702" s="17"/>
      <c r="K2702" s="21">
        <v>0</v>
      </c>
      <c r="L2702" s="21">
        <v>0</v>
      </c>
      <c r="M2702" s="21">
        <v>0</v>
      </c>
      <c r="N2702" s="19">
        <f t="shared" si="635"/>
        <v>0</v>
      </c>
      <c r="O2702" s="20" t="str">
        <f>IFERROR(VLOOKUP(F2702,Sheet2!A:H,8,0),"")</f>
        <v/>
      </c>
      <c r="P2702" s="20" t="str">
        <f>IFERROR(VLOOKUP(F2702,Sheet2!$A:$F,4,0),"")</f>
        <v/>
      </c>
      <c r="Q2702" s="20" t="str">
        <f>IFERROR(VLOOKUP(F2702,Sheet2!$A:$F,5,0),"")</f>
        <v/>
      </c>
      <c r="R2702" s="20" t="str">
        <f>IFERROR(VLOOKUP(F2702,Sheet2!$A:$F,6,0),"")</f>
        <v/>
      </c>
      <c r="S2702" s="48" t="str">
        <f t="shared" ref="S2702:S2727" si="636">IFERROR(K2702*P2702," ")</f>
        <v xml:space="preserve"> </v>
      </c>
      <c r="T2702" s="48" t="str">
        <f t="shared" ref="T2702:T2727" si="637">IFERROR(Q2702*L2702," ")</f>
        <v xml:space="preserve"> </v>
      </c>
      <c r="U2702" s="48" t="str">
        <f t="shared" ref="U2702:U2727" si="638">IFERROR(R2702*M2702," ")</f>
        <v xml:space="preserve"> </v>
      </c>
      <c r="V2702" s="48">
        <f t="shared" ref="V2702:V2727" si="639">SUM(S2702:U2702)</f>
        <v>0</v>
      </c>
      <c r="W2702" s="48">
        <f t="shared" ref="W2702:W2727" si="640">IFERROR(IF(O2702=1,I2702*107)," ")+IFERROR(IF(O2702=2,I2702*53.5)," ")</f>
        <v>0</v>
      </c>
      <c r="X2702" s="48">
        <f t="shared" ref="X2702:X2727" si="641">I2702*1.5</f>
        <v>0</v>
      </c>
      <c r="Y2702" s="48">
        <f t="shared" ref="Y2702:Y2727" si="642">IFERROR(SUM(V2702:X2702)*1%," ")</f>
        <v>0</v>
      </c>
      <c r="Z2702" s="48">
        <f t="shared" si="484"/>
        <v>0</v>
      </c>
      <c r="AA2702" s="48">
        <f t="shared" ref="AA2702:AA2727" si="643">IFERROR(SUM(V2702:Z2702)*1%," ")</f>
        <v>0</v>
      </c>
      <c r="AB2702" s="42">
        <f t="shared" ref="AB2702:AB2727" si="644">IFERROR(SUM(V2702:AA2702)," ")</f>
        <v>0</v>
      </c>
    </row>
    <row r="2703" spans="1:28" x14ac:dyDescent="0.25">
      <c r="A2703" s="41"/>
      <c r="B2703" s="44"/>
      <c r="C2703" s="16"/>
      <c r="D2703" s="16"/>
      <c r="E2703" s="16"/>
      <c r="F2703" s="16"/>
      <c r="G2703" s="20" t="str">
        <f>IFERROR(VLOOKUP(F2703,Sheet2!A:F,2,0),"")</f>
        <v/>
      </c>
      <c r="H2703" s="44" t="str">
        <f>IFERROR(VLOOKUP(F2703,Sheet2!A:G,7,0),"")</f>
        <v/>
      </c>
      <c r="I2703" s="56">
        <f t="shared" si="485"/>
        <v>0</v>
      </c>
      <c r="J2703" s="17"/>
      <c r="K2703" s="21">
        <v>0</v>
      </c>
      <c r="L2703" s="21">
        <v>0</v>
      </c>
      <c r="M2703" s="21">
        <v>0</v>
      </c>
      <c r="N2703" s="19">
        <f t="shared" si="635"/>
        <v>0</v>
      </c>
      <c r="O2703" s="20" t="str">
        <f>IFERROR(VLOOKUP(F2703,Sheet2!A:H,8,0),"")</f>
        <v/>
      </c>
      <c r="P2703" s="20" t="str">
        <f>IFERROR(VLOOKUP(F2703,Sheet2!$A:$F,4,0),"")</f>
        <v/>
      </c>
      <c r="Q2703" s="20" t="str">
        <f>IFERROR(VLOOKUP(F2703,Sheet2!$A:$F,5,0),"")</f>
        <v/>
      </c>
      <c r="R2703" s="20" t="str">
        <f>IFERROR(VLOOKUP(F2703,Sheet2!$A:$F,6,0),"")</f>
        <v/>
      </c>
      <c r="S2703" s="48" t="str">
        <f t="shared" si="636"/>
        <v xml:space="preserve"> </v>
      </c>
      <c r="T2703" s="48" t="str">
        <f t="shared" si="637"/>
        <v xml:space="preserve"> </v>
      </c>
      <c r="U2703" s="48" t="str">
        <f t="shared" si="638"/>
        <v xml:space="preserve"> </v>
      </c>
      <c r="V2703" s="48">
        <f t="shared" si="639"/>
        <v>0</v>
      </c>
      <c r="W2703" s="48">
        <f t="shared" si="640"/>
        <v>0</v>
      </c>
      <c r="X2703" s="48">
        <f t="shared" si="641"/>
        <v>0</v>
      </c>
      <c r="Y2703" s="48">
        <f t="shared" si="642"/>
        <v>0</v>
      </c>
      <c r="Z2703" s="48">
        <f t="shared" si="484"/>
        <v>0</v>
      </c>
      <c r="AA2703" s="48">
        <f t="shared" si="643"/>
        <v>0</v>
      </c>
      <c r="AB2703" s="42">
        <f t="shared" si="644"/>
        <v>0</v>
      </c>
    </row>
    <row r="2704" spans="1:28" x14ac:dyDescent="0.25">
      <c r="A2704" s="41"/>
      <c r="B2704" s="44"/>
      <c r="C2704" s="16"/>
      <c r="D2704" s="16"/>
      <c r="E2704" s="16"/>
      <c r="F2704" s="16"/>
      <c r="G2704" s="20" t="str">
        <f>IFERROR(VLOOKUP(F2704,Sheet2!A:F,2,0),"")</f>
        <v/>
      </c>
      <c r="H2704" s="44" t="str">
        <f>IFERROR(VLOOKUP(F2704,Sheet2!A:G,7,0),"")</f>
        <v/>
      </c>
      <c r="I2704" s="56">
        <f t="shared" si="485"/>
        <v>0</v>
      </c>
      <c r="J2704" s="17"/>
      <c r="K2704" s="21">
        <v>0</v>
      </c>
      <c r="L2704" s="21">
        <v>0</v>
      </c>
      <c r="M2704" s="21">
        <v>0</v>
      </c>
      <c r="N2704" s="19">
        <f t="shared" si="635"/>
        <v>0</v>
      </c>
      <c r="O2704" s="20" t="str">
        <f>IFERROR(VLOOKUP(F2704,Sheet2!A:H,8,0),"")</f>
        <v/>
      </c>
      <c r="P2704" s="20" t="str">
        <f>IFERROR(VLOOKUP(F2704,Sheet2!$A:$F,4,0),"")</f>
        <v/>
      </c>
      <c r="Q2704" s="20" t="str">
        <f>IFERROR(VLOOKUP(F2704,Sheet2!$A:$F,5,0),"")</f>
        <v/>
      </c>
      <c r="R2704" s="20" t="str">
        <f>IFERROR(VLOOKUP(F2704,Sheet2!$A:$F,6,0),"")</f>
        <v/>
      </c>
      <c r="S2704" s="48" t="str">
        <f t="shared" si="636"/>
        <v xml:space="preserve"> </v>
      </c>
      <c r="T2704" s="48" t="str">
        <f t="shared" si="637"/>
        <v xml:space="preserve"> </v>
      </c>
      <c r="U2704" s="48" t="str">
        <f t="shared" si="638"/>
        <v xml:space="preserve"> </v>
      </c>
      <c r="V2704" s="48">
        <f t="shared" si="639"/>
        <v>0</v>
      </c>
      <c r="W2704" s="48">
        <f t="shared" si="640"/>
        <v>0</v>
      </c>
      <c r="X2704" s="48">
        <f t="shared" si="641"/>
        <v>0</v>
      </c>
      <c r="Y2704" s="48">
        <f t="shared" si="642"/>
        <v>0</v>
      </c>
      <c r="Z2704" s="48">
        <f t="shared" si="484"/>
        <v>0</v>
      </c>
      <c r="AA2704" s="48">
        <f t="shared" si="643"/>
        <v>0</v>
      </c>
      <c r="AB2704" s="42">
        <f t="shared" si="644"/>
        <v>0</v>
      </c>
    </row>
    <row r="2705" spans="1:28" x14ac:dyDescent="0.25">
      <c r="A2705" s="41"/>
      <c r="B2705" s="44"/>
      <c r="C2705" s="16"/>
      <c r="D2705" s="16"/>
      <c r="E2705" s="16"/>
      <c r="F2705" s="16"/>
      <c r="G2705" s="20" t="str">
        <f>IFERROR(VLOOKUP(F2705,Sheet2!A:F,2,0),"")</f>
        <v/>
      </c>
      <c r="H2705" s="44" t="str">
        <f>IFERROR(VLOOKUP(F2705,Sheet2!A:G,7,0),"")</f>
        <v/>
      </c>
      <c r="I2705" s="56">
        <f t="shared" si="485"/>
        <v>0</v>
      </c>
      <c r="J2705" s="17"/>
      <c r="K2705" s="21">
        <v>0</v>
      </c>
      <c r="L2705" s="21">
        <v>0</v>
      </c>
      <c r="M2705" s="21">
        <v>0</v>
      </c>
      <c r="N2705" s="19">
        <f t="shared" si="635"/>
        <v>0</v>
      </c>
      <c r="O2705" s="20" t="str">
        <f>IFERROR(VLOOKUP(F2705,Sheet2!A:H,8,0),"")</f>
        <v/>
      </c>
      <c r="P2705" s="20" t="str">
        <f>IFERROR(VLOOKUP(F2705,Sheet2!$A:$F,4,0),"")</f>
        <v/>
      </c>
      <c r="Q2705" s="20" t="str">
        <f>IFERROR(VLOOKUP(F2705,Sheet2!$A:$F,5,0),"")</f>
        <v/>
      </c>
      <c r="R2705" s="20" t="str">
        <f>IFERROR(VLOOKUP(F2705,Sheet2!$A:$F,6,0),"")</f>
        <v/>
      </c>
      <c r="S2705" s="48" t="str">
        <f t="shared" si="636"/>
        <v xml:space="preserve"> </v>
      </c>
      <c r="T2705" s="48" t="str">
        <f t="shared" si="637"/>
        <v xml:space="preserve"> </v>
      </c>
      <c r="U2705" s="48" t="str">
        <f t="shared" si="638"/>
        <v xml:space="preserve"> </v>
      </c>
      <c r="V2705" s="48">
        <f t="shared" si="639"/>
        <v>0</v>
      </c>
      <c r="W2705" s="48">
        <f t="shared" si="640"/>
        <v>0</v>
      </c>
      <c r="X2705" s="48">
        <f t="shared" si="641"/>
        <v>0</v>
      </c>
      <c r="Y2705" s="48">
        <f t="shared" si="642"/>
        <v>0</v>
      </c>
      <c r="Z2705" s="48">
        <f t="shared" si="484"/>
        <v>0</v>
      </c>
      <c r="AA2705" s="48">
        <f t="shared" si="643"/>
        <v>0</v>
      </c>
      <c r="AB2705" s="42">
        <f t="shared" si="644"/>
        <v>0</v>
      </c>
    </row>
    <row r="2706" spans="1:28" x14ac:dyDescent="0.25">
      <c r="A2706" s="41"/>
      <c r="B2706" s="44"/>
      <c r="C2706" s="16"/>
      <c r="D2706" s="16"/>
      <c r="E2706" s="16"/>
      <c r="F2706" s="16"/>
      <c r="G2706" s="20" t="str">
        <f>IFERROR(VLOOKUP(F2706,Sheet2!A:F,2,0),"")</f>
        <v/>
      </c>
      <c r="H2706" s="44" t="str">
        <f>IFERROR(VLOOKUP(F2706,Sheet2!A:G,7,0),"")</f>
        <v/>
      </c>
      <c r="I2706" s="56">
        <f t="shared" si="485"/>
        <v>0</v>
      </c>
      <c r="J2706" s="17"/>
      <c r="K2706" s="21">
        <v>0</v>
      </c>
      <c r="L2706" s="21">
        <v>0</v>
      </c>
      <c r="M2706" s="21">
        <v>0</v>
      </c>
      <c r="N2706" s="19">
        <f t="shared" si="635"/>
        <v>0</v>
      </c>
      <c r="O2706" s="20" t="str">
        <f>IFERROR(VLOOKUP(F2706,Sheet2!A:H,8,0),"")</f>
        <v/>
      </c>
      <c r="P2706" s="20" t="str">
        <f>IFERROR(VLOOKUP(F2706,Sheet2!$A:$F,4,0),"")</f>
        <v/>
      </c>
      <c r="Q2706" s="20" t="str">
        <f>IFERROR(VLOOKUP(F2706,Sheet2!$A:$F,5,0),"")</f>
        <v/>
      </c>
      <c r="R2706" s="20" t="str">
        <f>IFERROR(VLOOKUP(F2706,Sheet2!$A:$F,6,0),"")</f>
        <v/>
      </c>
      <c r="S2706" s="48" t="str">
        <f t="shared" si="636"/>
        <v xml:space="preserve"> </v>
      </c>
      <c r="T2706" s="48" t="str">
        <f t="shared" si="637"/>
        <v xml:space="preserve"> </v>
      </c>
      <c r="U2706" s="48" t="str">
        <f t="shared" si="638"/>
        <v xml:space="preserve"> </v>
      </c>
      <c r="V2706" s="48">
        <f t="shared" si="639"/>
        <v>0</v>
      </c>
      <c r="W2706" s="48">
        <f t="shared" si="640"/>
        <v>0</v>
      </c>
      <c r="X2706" s="48">
        <f t="shared" si="641"/>
        <v>0</v>
      </c>
      <c r="Y2706" s="48">
        <f t="shared" si="642"/>
        <v>0</v>
      </c>
      <c r="Z2706" s="48">
        <f t="shared" si="484"/>
        <v>0</v>
      </c>
      <c r="AA2706" s="48">
        <f t="shared" si="643"/>
        <v>0</v>
      </c>
      <c r="AB2706" s="42">
        <f t="shared" si="644"/>
        <v>0</v>
      </c>
    </row>
    <row r="2707" spans="1:28" x14ac:dyDescent="0.25">
      <c r="A2707" s="41"/>
      <c r="B2707" s="44"/>
      <c r="C2707" s="16"/>
      <c r="D2707" s="16"/>
      <c r="E2707" s="16"/>
      <c r="F2707" s="16"/>
      <c r="G2707" s="20" t="str">
        <f>IFERROR(VLOOKUP(F2707,Sheet2!A:F,2,0),"")</f>
        <v/>
      </c>
      <c r="H2707" s="44" t="str">
        <f>IFERROR(VLOOKUP(F2707,Sheet2!A:G,7,0),"")</f>
        <v/>
      </c>
      <c r="I2707" s="56">
        <f t="shared" si="485"/>
        <v>0</v>
      </c>
      <c r="J2707" s="17"/>
      <c r="K2707" s="21">
        <v>0</v>
      </c>
      <c r="L2707" s="21">
        <v>0</v>
      </c>
      <c r="M2707" s="21">
        <v>0</v>
      </c>
      <c r="N2707" s="19">
        <f t="shared" si="635"/>
        <v>0</v>
      </c>
      <c r="O2707" s="20" t="str">
        <f>IFERROR(VLOOKUP(F2707,Sheet2!A:H,8,0),"")</f>
        <v/>
      </c>
      <c r="P2707" s="20" t="str">
        <f>IFERROR(VLOOKUP(F2707,Sheet2!$A:$F,4,0),"")</f>
        <v/>
      </c>
      <c r="Q2707" s="20" t="str">
        <f>IFERROR(VLOOKUP(F2707,Sheet2!$A:$F,5,0),"")</f>
        <v/>
      </c>
      <c r="R2707" s="20" t="str">
        <f>IFERROR(VLOOKUP(F2707,Sheet2!$A:$F,6,0),"")</f>
        <v/>
      </c>
      <c r="S2707" s="48" t="str">
        <f t="shared" si="636"/>
        <v xml:space="preserve"> </v>
      </c>
      <c r="T2707" s="48" t="str">
        <f t="shared" si="637"/>
        <v xml:space="preserve"> </v>
      </c>
      <c r="U2707" s="48" t="str">
        <f t="shared" si="638"/>
        <v xml:space="preserve"> </v>
      </c>
      <c r="V2707" s="48">
        <f t="shared" si="639"/>
        <v>0</v>
      </c>
      <c r="W2707" s="48">
        <f t="shared" si="640"/>
        <v>0</v>
      </c>
      <c r="X2707" s="48">
        <f t="shared" si="641"/>
        <v>0</v>
      </c>
      <c r="Y2707" s="48">
        <f t="shared" si="642"/>
        <v>0</v>
      </c>
      <c r="Z2707" s="48">
        <f t="shared" si="484"/>
        <v>0</v>
      </c>
      <c r="AA2707" s="48">
        <f t="shared" si="643"/>
        <v>0</v>
      </c>
      <c r="AB2707" s="42">
        <f t="shared" si="644"/>
        <v>0</v>
      </c>
    </row>
    <row r="2708" spans="1:28" x14ac:dyDescent="0.25">
      <c r="A2708" s="41"/>
      <c r="B2708" s="44"/>
      <c r="C2708" s="16"/>
      <c r="D2708" s="16"/>
      <c r="E2708" s="16"/>
      <c r="F2708" s="16"/>
      <c r="G2708" s="20" t="str">
        <f>IFERROR(VLOOKUP(F2708,Sheet2!A:F,2,0),"")</f>
        <v/>
      </c>
      <c r="H2708" s="44" t="str">
        <f>IFERROR(VLOOKUP(F2708,Sheet2!A:G,7,0),"")</f>
        <v/>
      </c>
      <c r="I2708" s="56">
        <f t="shared" si="485"/>
        <v>0</v>
      </c>
      <c r="J2708" s="17"/>
      <c r="K2708" s="21">
        <v>0</v>
      </c>
      <c r="L2708" s="21">
        <v>0</v>
      </c>
      <c r="M2708" s="21">
        <v>0</v>
      </c>
      <c r="N2708" s="19">
        <f t="shared" si="635"/>
        <v>0</v>
      </c>
      <c r="O2708" s="20" t="str">
        <f>IFERROR(VLOOKUP(F2708,Sheet2!A:H,8,0),"")</f>
        <v/>
      </c>
      <c r="P2708" s="20" t="str">
        <f>IFERROR(VLOOKUP(F2708,Sheet2!$A:$F,4,0),"")</f>
        <v/>
      </c>
      <c r="Q2708" s="20" t="str">
        <f>IFERROR(VLOOKUP(F2708,Sheet2!$A:$F,5,0),"")</f>
        <v/>
      </c>
      <c r="R2708" s="20" t="str">
        <f>IFERROR(VLOOKUP(F2708,Sheet2!$A:$F,6,0),"")</f>
        <v/>
      </c>
      <c r="S2708" s="48" t="str">
        <f t="shared" si="636"/>
        <v xml:space="preserve"> </v>
      </c>
      <c r="T2708" s="48" t="str">
        <f t="shared" si="637"/>
        <v xml:space="preserve"> </v>
      </c>
      <c r="U2708" s="48" t="str">
        <f t="shared" si="638"/>
        <v xml:space="preserve"> </v>
      </c>
      <c r="V2708" s="48">
        <f t="shared" si="639"/>
        <v>0</v>
      </c>
      <c r="W2708" s="48">
        <f t="shared" si="640"/>
        <v>0</v>
      </c>
      <c r="X2708" s="48">
        <f t="shared" si="641"/>
        <v>0</v>
      </c>
      <c r="Y2708" s="48">
        <f t="shared" si="642"/>
        <v>0</v>
      </c>
      <c r="Z2708" s="48">
        <f t="shared" si="484"/>
        <v>0</v>
      </c>
      <c r="AA2708" s="48">
        <f t="shared" si="643"/>
        <v>0</v>
      </c>
      <c r="AB2708" s="42">
        <f t="shared" si="644"/>
        <v>0</v>
      </c>
    </row>
    <row r="2709" spans="1:28" x14ac:dyDescent="0.25">
      <c r="A2709" s="41"/>
      <c r="B2709" s="44"/>
      <c r="C2709" s="16"/>
      <c r="D2709" s="16"/>
      <c r="E2709" s="16"/>
      <c r="F2709" s="16"/>
      <c r="G2709" s="20" t="str">
        <f>IFERROR(VLOOKUP(F2709,Sheet2!A:F,2,0),"")</f>
        <v/>
      </c>
      <c r="H2709" s="44" t="str">
        <f>IFERROR(VLOOKUP(F2709,Sheet2!A:G,7,0),"")</f>
        <v/>
      </c>
      <c r="I2709" s="56">
        <f t="shared" si="485"/>
        <v>0</v>
      </c>
      <c r="J2709" s="17"/>
      <c r="K2709" s="21">
        <v>0</v>
      </c>
      <c r="L2709" s="21">
        <v>0</v>
      </c>
      <c r="M2709" s="21">
        <v>0</v>
      </c>
      <c r="N2709" s="19">
        <f t="shared" si="635"/>
        <v>0</v>
      </c>
      <c r="O2709" s="20" t="str">
        <f>IFERROR(VLOOKUP(F2709,Sheet2!A:H,8,0),"")</f>
        <v/>
      </c>
      <c r="P2709" s="20" t="str">
        <f>IFERROR(VLOOKUP(F2709,Sheet2!$A:$F,4,0),"")</f>
        <v/>
      </c>
      <c r="Q2709" s="20" t="str">
        <f>IFERROR(VLOOKUP(F2709,Sheet2!$A:$F,5,0),"")</f>
        <v/>
      </c>
      <c r="R2709" s="20" t="str">
        <f>IFERROR(VLOOKUP(F2709,Sheet2!$A:$F,6,0),"")</f>
        <v/>
      </c>
      <c r="S2709" s="48" t="str">
        <f t="shared" si="636"/>
        <v xml:space="preserve"> </v>
      </c>
      <c r="T2709" s="48" t="str">
        <f t="shared" si="637"/>
        <v xml:space="preserve"> </v>
      </c>
      <c r="U2709" s="48" t="str">
        <f t="shared" si="638"/>
        <v xml:space="preserve"> </v>
      </c>
      <c r="V2709" s="48">
        <f t="shared" si="639"/>
        <v>0</v>
      </c>
      <c r="W2709" s="48">
        <f t="shared" si="640"/>
        <v>0</v>
      </c>
      <c r="X2709" s="48">
        <f t="shared" si="641"/>
        <v>0</v>
      </c>
      <c r="Y2709" s="48">
        <f t="shared" si="642"/>
        <v>0</v>
      </c>
      <c r="Z2709" s="48">
        <f t="shared" si="484"/>
        <v>0</v>
      </c>
      <c r="AA2709" s="48">
        <f t="shared" si="643"/>
        <v>0</v>
      </c>
      <c r="AB2709" s="42">
        <f t="shared" si="644"/>
        <v>0</v>
      </c>
    </row>
    <row r="2710" spans="1:28" x14ac:dyDescent="0.25">
      <c r="A2710" s="41"/>
      <c r="B2710" s="44"/>
      <c r="C2710" s="16"/>
      <c r="D2710" s="16"/>
      <c r="E2710" s="16"/>
      <c r="F2710" s="16"/>
      <c r="G2710" s="20" t="str">
        <f>IFERROR(VLOOKUP(F2710,Sheet2!A:F,2,0),"")</f>
        <v/>
      </c>
      <c r="H2710" s="44" t="str">
        <f>IFERROR(VLOOKUP(F2710,Sheet2!A:G,7,0),"")</f>
        <v/>
      </c>
      <c r="I2710" s="56">
        <f t="shared" si="485"/>
        <v>0</v>
      </c>
      <c r="J2710" s="17"/>
      <c r="K2710" s="21">
        <v>0</v>
      </c>
      <c r="L2710" s="21">
        <v>0</v>
      </c>
      <c r="M2710" s="21">
        <v>0</v>
      </c>
      <c r="N2710" s="19">
        <f t="shared" si="635"/>
        <v>0</v>
      </c>
      <c r="O2710" s="20" t="str">
        <f>IFERROR(VLOOKUP(F2710,Sheet2!A:H,8,0),"")</f>
        <v/>
      </c>
      <c r="P2710" s="20" t="str">
        <f>IFERROR(VLOOKUP(F2710,Sheet2!$A:$F,4,0),"")</f>
        <v/>
      </c>
      <c r="Q2710" s="20" t="str">
        <f>IFERROR(VLOOKUP(F2710,Sheet2!$A:$F,5,0),"")</f>
        <v/>
      </c>
      <c r="R2710" s="20" t="str">
        <f>IFERROR(VLOOKUP(F2710,Sheet2!$A:$F,6,0),"")</f>
        <v/>
      </c>
      <c r="S2710" s="48" t="str">
        <f t="shared" si="636"/>
        <v xml:space="preserve"> </v>
      </c>
      <c r="T2710" s="48" t="str">
        <f t="shared" si="637"/>
        <v xml:space="preserve"> </v>
      </c>
      <c r="U2710" s="48" t="str">
        <f t="shared" si="638"/>
        <v xml:space="preserve"> </v>
      </c>
      <c r="V2710" s="48">
        <f t="shared" si="639"/>
        <v>0</v>
      </c>
      <c r="W2710" s="48">
        <f t="shared" si="640"/>
        <v>0</v>
      </c>
      <c r="X2710" s="48">
        <f t="shared" si="641"/>
        <v>0</v>
      </c>
      <c r="Y2710" s="48">
        <f t="shared" si="642"/>
        <v>0</v>
      </c>
      <c r="Z2710" s="48">
        <f t="shared" si="484"/>
        <v>0</v>
      </c>
      <c r="AA2710" s="48">
        <f t="shared" si="643"/>
        <v>0</v>
      </c>
      <c r="AB2710" s="42">
        <f t="shared" si="644"/>
        <v>0</v>
      </c>
    </row>
    <row r="2711" spans="1:28" x14ac:dyDescent="0.25">
      <c r="A2711" s="41"/>
      <c r="B2711" s="44"/>
      <c r="C2711" s="16"/>
      <c r="D2711" s="16"/>
      <c r="E2711" s="16"/>
      <c r="F2711" s="16"/>
      <c r="G2711" s="20" t="str">
        <f>IFERROR(VLOOKUP(F2711,Sheet2!A:F,2,0),"")</f>
        <v/>
      </c>
      <c r="H2711" s="44" t="str">
        <f>IFERROR(VLOOKUP(F2711,Sheet2!A:G,7,0),"")</f>
        <v/>
      </c>
      <c r="I2711" s="56">
        <f t="shared" si="485"/>
        <v>0</v>
      </c>
      <c r="J2711" s="17"/>
      <c r="K2711" s="21">
        <v>0</v>
      </c>
      <c r="L2711" s="21">
        <v>0</v>
      </c>
      <c r="M2711" s="21">
        <v>0</v>
      </c>
      <c r="N2711" s="19">
        <f t="shared" si="635"/>
        <v>0</v>
      </c>
      <c r="O2711" s="20" t="str">
        <f>IFERROR(VLOOKUP(F2711,Sheet2!A:H,8,0),"")</f>
        <v/>
      </c>
      <c r="P2711" s="20" t="str">
        <f>IFERROR(VLOOKUP(F2711,Sheet2!$A:$F,4,0),"")</f>
        <v/>
      </c>
      <c r="Q2711" s="20" t="str">
        <f>IFERROR(VLOOKUP(F2711,Sheet2!$A:$F,5,0),"")</f>
        <v/>
      </c>
      <c r="R2711" s="20" t="str">
        <f>IFERROR(VLOOKUP(F2711,Sheet2!$A:$F,6,0),"")</f>
        <v/>
      </c>
      <c r="S2711" s="48" t="str">
        <f t="shared" si="636"/>
        <v xml:space="preserve"> </v>
      </c>
      <c r="T2711" s="48" t="str">
        <f t="shared" si="637"/>
        <v xml:space="preserve"> </v>
      </c>
      <c r="U2711" s="48" t="str">
        <f t="shared" si="638"/>
        <v xml:space="preserve"> </v>
      </c>
      <c r="V2711" s="48">
        <f t="shared" si="639"/>
        <v>0</v>
      </c>
      <c r="W2711" s="48">
        <f t="shared" si="640"/>
        <v>0</v>
      </c>
      <c r="X2711" s="48">
        <f t="shared" si="641"/>
        <v>0</v>
      </c>
      <c r="Y2711" s="48">
        <f t="shared" si="642"/>
        <v>0</v>
      </c>
      <c r="Z2711" s="48">
        <f t="shared" si="484"/>
        <v>0</v>
      </c>
      <c r="AA2711" s="48">
        <f t="shared" si="643"/>
        <v>0</v>
      </c>
      <c r="AB2711" s="42">
        <f t="shared" si="644"/>
        <v>0</v>
      </c>
    </row>
    <row r="2712" spans="1:28" x14ac:dyDescent="0.25">
      <c r="A2712" s="41"/>
      <c r="B2712" s="44"/>
      <c r="C2712" s="16"/>
      <c r="D2712" s="16"/>
      <c r="E2712" s="16"/>
      <c r="F2712" s="16"/>
      <c r="G2712" s="20" t="str">
        <f>IFERROR(VLOOKUP(F2712,Sheet2!A:F,2,0),"")</f>
        <v/>
      </c>
      <c r="H2712" s="44" t="str">
        <f>IFERROR(VLOOKUP(F2712,Sheet2!A:G,7,0),"")</f>
        <v/>
      </c>
      <c r="I2712" s="56">
        <f t="shared" si="485"/>
        <v>0</v>
      </c>
      <c r="J2712" s="17"/>
      <c r="K2712" s="21">
        <v>0</v>
      </c>
      <c r="L2712" s="21">
        <v>0</v>
      </c>
      <c r="M2712" s="21">
        <v>0</v>
      </c>
      <c r="N2712" s="19">
        <f t="shared" si="635"/>
        <v>0</v>
      </c>
      <c r="O2712" s="20" t="str">
        <f>IFERROR(VLOOKUP(F2712,Sheet2!A:H,8,0),"")</f>
        <v/>
      </c>
      <c r="P2712" s="20" t="str">
        <f>IFERROR(VLOOKUP(F2712,Sheet2!$A:$F,4,0),"")</f>
        <v/>
      </c>
      <c r="Q2712" s="20" t="str">
        <f>IFERROR(VLOOKUP(F2712,Sheet2!$A:$F,5,0),"")</f>
        <v/>
      </c>
      <c r="R2712" s="20" t="str">
        <f>IFERROR(VLOOKUP(F2712,Sheet2!$A:$F,6,0),"")</f>
        <v/>
      </c>
      <c r="S2712" s="48" t="str">
        <f t="shared" si="636"/>
        <v xml:space="preserve"> </v>
      </c>
      <c r="T2712" s="48" t="str">
        <f t="shared" si="637"/>
        <v xml:space="preserve"> </v>
      </c>
      <c r="U2712" s="48" t="str">
        <f t="shared" si="638"/>
        <v xml:space="preserve"> </v>
      </c>
      <c r="V2712" s="48">
        <f t="shared" si="639"/>
        <v>0</v>
      </c>
      <c r="W2712" s="48">
        <f t="shared" si="640"/>
        <v>0</v>
      </c>
      <c r="X2712" s="48">
        <f t="shared" si="641"/>
        <v>0</v>
      </c>
      <c r="Y2712" s="48">
        <f t="shared" si="642"/>
        <v>0</v>
      </c>
      <c r="Z2712" s="48">
        <f t="shared" si="484"/>
        <v>0</v>
      </c>
      <c r="AA2712" s="48">
        <f t="shared" si="643"/>
        <v>0</v>
      </c>
      <c r="AB2712" s="42">
        <f t="shared" si="644"/>
        <v>0</v>
      </c>
    </row>
    <row r="2713" spans="1:28" x14ac:dyDescent="0.25">
      <c r="A2713" s="41"/>
      <c r="B2713" s="44"/>
      <c r="C2713" s="16"/>
      <c r="D2713" s="16"/>
      <c r="E2713" s="16"/>
      <c r="F2713" s="16"/>
      <c r="G2713" s="20" t="str">
        <f>IFERROR(VLOOKUP(F2713,Sheet2!A:F,2,0),"")</f>
        <v/>
      </c>
      <c r="H2713" s="44" t="str">
        <f>IFERROR(VLOOKUP(F2713,Sheet2!A:G,7,0),"")</f>
        <v/>
      </c>
      <c r="I2713" s="56">
        <f t="shared" si="485"/>
        <v>0</v>
      </c>
      <c r="J2713" s="17"/>
      <c r="K2713" s="21">
        <v>0</v>
      </c>
      <c r="L2713" s="21">
        <v>0</v>
      </c>
      <c r="M2713" s="21">
        <v>0</v>
      </c>
      <c r="N2713" s="19">
        <f t="shared" si="635"/>
        <v>0</v>
      </c>
      <c r="O2713" s="20" t="str">
        <f>IFERROR(VLOOKUP(F2713,Sheet2!A:H,8,0),"")</f>
        <v/>
      </c>
      <c r="P2713" s="20" t="str">
        <f>IFERROR(VLOOKUP(F2713,Sheet2!$A:$F,4,0),"")</f>
        <v/>
      </c>
      <c r="Q2713" s="20" t="str">
        <f>IFERROR(VLOOKUP(F2713,Sheet2!$A:$F,5,0),"")</f>
        <v/>
      </c>
      <c r="R2713" s="20" t="str">
        <f>IFERROR(VLOOKUP(F2713,Sheet2!$A:$F,6,0),"")</f>
        <v/>
      </c>
      <c r="S2713" s="48" t="str">
        <f t="shared" si="636"/>
        <v xml:space="preserve"> </v>
      </c>
      <c r="T2713" s="48" t="str">
        <f t="shared" si="637"/>
        <v xml:space="preserve"> </v>
      </c>
      <c r="U2713" s="48" t="str">
        <f t="shared" si="638"/>
        <v xml:space="preserve"> </v>
      </c>
      <c r="V2713" s="48">
        <f t="shared" si="639"/>
        <v>0</v>
      </c>
      <c r="W2713" s="48">
        <f t="shared" si="640"/>
        <v>0</v>
      </c>
      <c r="X2713" s="48">
        <f t="shared" si="641"/>
        <v>0</v>
      </c>
      <c r="Y2713" s="48">
        <f t="shared" si="642"/>
        <v>0</v>
      </c>
      <c r="Z2713" s="48">
        <f t="shared" si="484"/>
        <v>0</v>
      </c>
      <c r="AA2713" s="48">
        <f t="shared" si="643"/>
        <v>0</v>
      </c>
      <c r="AB2713" s="42">
        <f t="shared" si="644"/>
        <v>0</v>
      </c>
    </row>
    <row r="2714" spans="1:28" x14ac:dyDescent="0.25">
      <c r="A2714" s="41"/>
      <c r="B2714" s="44"/>
      <c r="C2714" s="16"/>
      <c r="D2714" s="16"/>
      <c r="E2714" s="16"/>
      <c r="F2714" s="16"/>
      <c r="G2714" s="20" t="str">
        <f>IFERROR(VLOOKUP(F2714,Sheet2!A:F,2,0),"")</f>
        <v/>
      </c>
      <c r="H2714" s="44" t="str">
        <f>IFERROR(VLOOKUP(F2714,Sheet2!A:G,7,0),"")</f>
        <v/>
      </c>
      <c r="I2714" s="56">
        <f t="shared" si="485"/>
        <v>0</v>
      </c>
      <c r="J2714" s="17"/>
      <c r="K2714" s="21">
        <v>0</v>
      </c>
      <c r="L2714" s="21">
        <v>0</v>
      </c>
      <c r="M2714" s="21">
        <v>0</v>
      </c>
      <c r="N2714" s="19">
        <f t="shared" si="635"/>
        <v>0</v>
      </c>
      <c r="O2714" s="20" t="str">
        <f>IFERROR(VLOOKUP(F2714,Sheet2!A:H,8,0),"")</f>
        <v/>
      </c>
      <c r="P2714" s="20" t="str">
        <f>IFERROR(VLOOKUP(F2714,Sheet2!$A:$F,4,0),"")</f>
        <v/>
      </c>
      <c r="Q2714" s="20" t="str">
        <f>IFERROR(VLOOKUP(F2714,Sheet2!$A:$F,5,0),"")</f>
        <v/>
      </c>
      <c r="R2714" s="20" t="str">
        <f>IFERROR(VLOOKUP(F2714,Sheet2!$A:$F,6,0),"")</f>
        <v/>
      </c>
      <c r="S2714" s="48" t="str">
        <f t="shared" si="636"/>
        <v xml:space="preserve"> </v>
      </c>
      <c r="T2714" s="48" t="str">
        <f t="shared" si="637"/>
        <v xml:space="preserve"> </v>
      </c>
      <c r="U2714" s="48" t="str">
        <f t="shared" si="638"/>
        <v xml:space="preserve"> </v>
      </c>
      <c r="V2714" s="48">
        <f t="shared" si="639"/>
        <v>0</v>
      </c>
      <c r="W2714" s="48">
        <f t="shared" si="640"/>
        <v>0</v>
      </c>
      <c r="X2714" s="48">
        <f t="shared" si="641"/>
        <v>0</v>
      </c>
      <c r="Y2714" s="48">
        <f t="shared" si="642"/>
        <v>0</v>
      </c>
      <c r="Z2714" s="48">
        <f t="shared" si="484"/>
        <v>0</v>
      </c>
      <c r="AA2714" s="48">
        <f t="shared" si="643"/>
        <v>0</v>
      </c>
      <c r="AB2714" s="42">
        <f t="shared" si="644"/>
        <v>0</v>
      </c>
    </row>
    <row r="2715" spans="1:28" x14ac:dyDescent="0.25">
      <c r="A2715" s="41"/>
      <c r="B2715" s="44"/>
      <c r="C2715" s="16"/>
      <c r="D2715" s="16"/>
      <c r="E2715" s="16"/>
      <c r="F2715" s="16"/>
      <c r="G2715" s="20" t="str">
        <f>IFERROR(VLOOKUP(F2715,Sheet2!A:F,2,0),"")</f>
        <v/>
      </c>
      <c r="H2715" s="44" t="str">
        <f>IFERROR(VLOOKUP(F2715,Sheet2!A:G,7,0),"")</f>
        <v/>
      </c>
      <c r="I2715" s="56">
        <f t="shared" si="485"/>
        <v>0</v>
      </c>
      <c r="J2715" s="17"/>
      <c r="K2715" s="21">
        <v>0</v>
      </c>
      <c r="L2715" s="21">
        <v>0</v>
      </c>
      <c r="M2715" s="21">
        <v>0</v>
      </c>
      <c r="N2715" s="19">
        <f t="shared" si="635"/>
        <v>0</v>
      </c>
      <c r="O2715" s="20" t="str">
        <f>IFERROR(VLOOKUP(F2715,Sheet2!A:H,8,0),"")</f>
        <v/>
      </c>
      <c r="P2715" s="20" t="str">
        <f>IFERROR(VLOOKUP(F2715,Sheet2!$A:$F,4,0),"")</f>
        <v/>
      </c>
      <c r="Q2715" s="20" t="str">
        <f>IFERROR(VLOOKUP(F2715,Sheet2!$A:$F,5,0),"")</f>
        <v/>
      </c>
      <c r="R2715" s="20" t="str">
        <f>IFERROR(VLOOKUP(F2715,Sheet2!$A:$F,6,0),"")</f>
        <v/>
      </c>
      <c r="S2715" s="48" t="str">
        <f t="shared" si="636"/>
        <v xml:space="preserve"> </v>
      </c>
      <c r="T2715" s="48" t="str">
        <f t="shared" si="637"/>
        <v xml:space="preserve"> </v>
      </c>
      <c r="U2715" s="48" t="str">
        <f t="shared" si="638"/>
        <v xml:space="preserve"> </v>
      </c>
      <c r="V2715" s="48">
        <f t="shared" si="639"/>
        <v>0</v>
      </c>
      <c r="W2715" s="48">
        <f t="shared" si="640"/>
        <v>0</v>
      </c>
      <c r="X2715" s="48">
        <f t="shared" si="641"/>
        <v>0</v>
      </c>
      <c r="Y2715" s="48">
        <f t="shared" si="642"/>
        <v>0</v>
      </c>
      <c r="Z2715" s="48">
        <f t="shared" si="484"/>
        <v>0</v>
      </c>
      <c r="AA2715" s="48">
        <f t="shared" si="643"/>
        <v>0</v>
      </c>
      <c r="AB2715" s="42">
        <f t="shared" si="644"/>
        <v>0</v>
      </c>
    </row>
    <row r="2716" spans="1:28" x14ac:dyDescent="0.25">
      <c r="A2716" s="41"/>
      <c r="B2716" s="44"/>
      <c r="C2716" s="16"/>
      <c r="D2716" s="16"/>
      <c r="E2716" s="16"/>
      <c r="F2716" s="16"/>
      <c r="G2716" s="20" t="str">
        <f>IFERROR(VLOOKUP(F2716,Sheet2!A:F,2,0),"")</f>
        <v/>
      </c>
      <c r="H2716" s="44" t="str">
        <f>IFERROR(VLOOKUP(F2716,Sheet2!A:G,7,0),"")</f>
        <v/>
      </c>
      <c r="I2716" s="56">
        <f t="shared" si="485"/>
        <v>0</v>
      </c>
      <c r="J2716" s="17"/>
      <c r="K2716" s="21">
        <v>0</v>
      </c>
      <c r="L2716" s="21">
        <v>0</v>
      </c>
      <c r="M2716" s="21">
        <v>0</v>
      </c>
      <c r="N2716" s="19">
        <f t="shared" si="635"/>
        <v>0</v>
      </c>
      <c r="O2716" s="20" t="str">
        <f>IFERROR(VLOOKUP(F2716,Sheet2!A:H,8,0),"")</f>
        <v/>
      </c>
      <c r="P2716" s="20" t="str">
        <f>IFERROR(VLOOKUP(F2716,Sheet2!$A:$F,4,0),"")</f>
        <v/>
      </c>
      <c r="Q2716" s="20" t="str">
        <f>IFERROR(VLOOKUP(F2716,Sheet2!$A:$F,5,0),"")</f>
        <v/>
      </c>
      <c r="R2716" s="20" t="str">
        <f>IFERROR(VLOOKUP(F2716,Sheet2!$A:$F,6,0),"")</f>
        <v/>
      </c>
      <c r="S2716" s="48" t="str">
        <f t="shared" si="636"/>
        <v xml:space="preserve"> </v>
      </c>
      <c r="T2716" s="48" t="str">
        <f t="shared" si="637"/>
        <v xml:space="preserve"> </v>
      </c>
      <c r="U2716" s="48" t="str">
        <f t="shared" si="638"/>
        <v xml:space="preserve"> </v>
      </c>
      <c r="V2716" s="48">
        <f t="shared" si="639"/>
        <v>0</v>
      </c>
      <c r="W2716" s="48">
        <f t="shared" si="640"/>
        <v>0</v>
      </c>
      <c r="X2716" s="48">
        <f t="shared" si="641"/>
        <v>0</v>
      </c>
      <c r="Y2716" s="48">
        <f t="shared" si="642"/>
        <v>0</v>
      </c>
      <c r="Z2716" s="48">
        <f t="shared" si="484"/>
        <v>0</v>
      </c>
      <c r="AA2716" s="48">
        <f t="shared" si="643"/>
        <v>0</v>
      </c>
      <c r="AB2716" s="42">
        <f t="shared" si="644"/>
        <v>0</v>
      </c>
    </row>
    <row r="2717" spans="1:28" x14ac:dyDescent="0.25">
      <c r="A2717" s="41"/>
      <c r="B2717" s="44"/>
      <c r="C2717" s="16"/>
      <c r="D2717" s="16"/>
      <c r="E2717" s="16"/>
      <c r="F2717" s="16"/>
      <c r="G2717" s="20" t="str">
        <f>IFERROR(VLOOKUP(F2717,Sheet2!A:F,2,0),"")</f>
        <v/>
      </c>
      <c r="H2717" s="44" t="str">
        <f>IFERROR(VLOOKUP(F2717,Sheet2!A:G,7,0),"")</f>
        <v/>
      </c>
      <c r="I2717" s="56">
        <f t="shared" si="485"/>
        <v>0</v>
      </c>
      <c r="J2717" s="17"/>
      <c r="K2717" s="21">
        <v>0</v>
      </c>
      <c r="L2717" s="21">
        <v>0</v>
      </c>
      <c r="M2717" s="21">
        <v>0</v>
      </c>
      <c r="N2717" s="19">
        <f t="shared" si="635"/>
        <v>0</v>
      </c>
      <c r="O2717" s="20" t="str">
        <f>IFERROR(VLOOKUP(F2717,Sheet2!A:H,8,0),"")</f>
        <v/>
      </c>
      <c r="P2717" s="20" t="str">
        <f>IFERROR(VLOOKUP(F2717,Sheet2!$A:$F,4,0),"")</f>
        <v/>
      </c>
      <c r="Q2717" s="20" t="str">
        <f>IFERROR(VLOOKUP(F2717,Sheet2!$A:$F,5,0),"")</f>
        <v/>
      </c>
      <c r="R2717" s="20" t="str">
        <f>IFERROR(VLOOKUP(F2717,Sheet2!$A:$F,6,0),"")</f>
        <v/>
      </c>
      <c r="S2717" s="48" t="str">
        <f t="shared" si="636"/>
        <v xml:space="preserve"> </v>
      </c>
      <c r="T2717" s="48" t="str">
        <f t="shared" si="637"/>
        <v xml:space="preserve"> </v>
      </c>
      <c r="U2717" s="48" t="str">
        <f t="shared" si="638"/>
        <v xml:space="preserve"> </v>
      </c>
      <c r="V2717" s="48">
        <f t="shared" si="639"/>
        <v>0</v>
      </c>
      <c r="W2717" s="48">
        <f t="shared" si="640"/>
        <v>0</v>
      </c>
      <c r="X2717" s="48">
        <f t="shared" si="641"/>
        <v>0</v>
      </c>
      <c r="Y2717" s="48">
        <f t="shared" si="642"/>
        <v>0</v>
      </c>
      <c r="Z2717" s="48">
        <f t="shared" si="484"/>
        <v>0</v>
      </c>
      <c r="AA2717" s="48">
        <f t="shared" si="643"/>
        <v>0</v>
      </c>
      <c r="AB2717" s="42">
        <f t="shared" si="644"/>
        <v>0</v>
      </c>
    </row>
    <row r="2718" spans="1:28" x14ac:dyDescent="0.25">
      <c r="A2718" s="41"/>
      <c r="B2718" s="44"/>
      <c r="C2718" s="16"/>
      <c r="D2718" s="16"/>
      <c r="E2718" s="16"/>
      <c r="F2718" s="16"/>
      <c r="G2718" s="20" t="str">
        <f>IFERROR(VLOOKUP(F2718,Sheet2!A:F,2,0),"")</f>
        <v/>
      </c>
      <c r="H2718" s="44" t="str">
        <f>IFERROR(VLOOKUP(F2718,Sheet2!A:G,7,0),"")</f>
        <v/>
      </c>
      <c r="I2718" s="56">
        <f t="shared" si="485"/>
        <v>0</v>
      </c>
      <c r="J2718" s="17"/>
      <c r="K2718" s="21">
        <v>0</v>
      </c>
      <c r="L2718" s="21">
        <v>0</v>
      </c>
      <c r="M2718" s="21">
        <v>0</v>
      </c>
      <c r="N2718" s="19">
        <f t="shared" si="635"/>
        <v>0</v>
      </c>
      <c r="O2718" s="20" t="str">
        <f>IFERROR(VLOOKUP(F2718,Sheet2!A:H,8,0),"")</f>
        <v/>
      </c>
      <c r="P2718" s="20" t="str">
        <f>IFERROR(VLOOKUP(F2718,Sheet2!$A:$F,4,0),"")</f>
        <v/>
      </c>
      <c r="Q2718" s="20" t="str">
        <f>IFERROR(VLOOKUP(F2718,Sheet2!$A:$F,5,0),"")</f>
        <v/>
      </c>
      <c r="R2718" s="20" t="str">
        <f>IFERROR(VLOOKUP(F2718,Sheet2!$A:$F,6,0),"")</f>
        <v/>
      </c>
      <c r="S2718" s="48" t="str">
        <f t="shared" si="636"/>
        <v xml:space="preserve"> </v>
      </c>
      <c r="T2718" s="48" t="str">
        <f t="shared" si="637"/>
        <v xml:space="preserve"> </v>
      </c>
      <c r="U2718" s="48" t="str">
        <f t="shared" si="638"/>
        <v xml:space="preserve"> </v>
      </c>
      <c r="V2718" s="48">
        <f t="shared" si="639"/>
        <v>0</v>
      </c>
      <c r="W2718" s="48">
        <f t="shared" si="640"/>
        <v>0</v>
      </c>
      <c r="X2718" s="48">
        <f t="shared" si="641"/>
        <v>0</v>
      </c>
      <c r="Y2718" s="48">
        <f t="shared" si="642"/>
        <v>0</v>
      </c>
      <c r="Z2718" s="48">
        <f t="shared" si="484"/>
        <v>0</v>
      </c>
      <c r="AA2718" s="48">
        <f t="shared" si="643"/>
        <v>0</v>
      </c>
      <c r="AB2718" s="42">
        <f t="shared" si="644"/>
        <v>0</v>
      </c>
    </row>
    <row r="2719" spans="1:28" x14ac:dyDescent="0.25">
      <c r="A2719" s="41"/>
      <c r="B2719" s="44"/>
      <c r="C2719" s="16"/>
      <c r="D2719" s="16"/>
      <c r="E2719" s="16"/>
      <c r="F2719" s="16"/>
      <c r="G2719" s="20" t="str">
        <f>IFERROR(VLOOKUP(F2719,Sheet2!A:F,2,0),"")</f>
        <v/>
      </c>
      <c r="H2719" s="44" t="str">
        <f>IFERROR(VLOOKUP(F2719,Sheet2!A:G,7,0),"")</f>
        <v/>
      </c>
      <c r="I2719" s="56">
        <f t="shared" si="485"/>
        <v>0</v>
      </c>
      <c r="J2719" s="17"/>
      <c r="K2719" s="21">
        <v>0</v>
      </c>
      <c r="L2719" s="21">
        <v>0</v>
      </c>
      <c r="M2719" s="21">
        <v>0</v>
      </c>
      <c r="N2719" s="19">
        <f t="shared" si="635"/>
        <v>0</v>
      </c>
      <c r="O2719" s="20" t="str">
        <f>IFERROR(VLOOKUP(F2719,Sheet2!A:H,8,0),"")</f>
        <v/>
      </c>
      <c r="P2719" s="20" t="str">
        <f>IFERROR(VLOOKUP(F2719,Sheet2!$A:$F,4,0),"")</f>
        <v/>
      </c>
      <c r="Q2719" s="20" t="str">
        <f>IFERROR(VLOOKUP(F2719,Sheet2!$A:$F,5,0),"")</f>
        <v/>
      </c>
      <c r="R2719" s="20" t="str">
        <f>IFERROR(VLOOKUP(F2719,Sheet2!$A:$F,6,0),"")</f>
        <v/>
      </c>
      <c r="S2719" s="48" t="str">
        <f t="shared" si="636"/>
        <v xml:space="preserve"> </v>
      </c>
      <c r="T2719" s="48" t="str">
        <f t="shared" si="637"/>
        <v xml:space="preserve"> </v>
      </c>
      <c r="U2719" s="48" t="str">
        <f t="shared" si="638"/>
        <v xml:space="preserve"> </v>
      </c>
      <c r="V2719" s="48">
        <f t="shared" si="639"/>
        <v>0</v>
      </c>
      <c r="W2719" s="48">
        <f t="shared" si="640"/>
        <v>0</v>
      </c>
      <c r="X2719" s="48">
        <f t="shared" si="641"/>
        <v>0</v>
      </c>
      <c r="Y2719" s="48">
        <f t="shared" si="642"/>
        <v>0</v>
      </c>
      <c r="Z2719" s="48">
        <f t="shared" si="484"/>
        <v>0</v>
      </c>
      <c r="AA2719" s="48">
        <f t="shared" si="643"/>
        <v>0</v>
      </c>
      <c r="AB2719" s="42">
        <f t="shared" si="644"/>
        <v>0</v>
      </c>
    </row>
    <row r="2720" spans="1:28" x14ac:dyDescent="0.25">
      <c r="A2720" s="41"/>
      <c r="B2720" s="44"/>
      <c r="C2720" s="16"/>
      <c r="D2720" s="16"/>
      <c r="E2720" s="16"/>
      <c r="F2720" s="16"/>
      <c r="G2720" s="20" t="str">
        <f>IFERROR(VLOOKUP(F2720,Sheet2!A:F,2,0),"")</f>
        <v/>
      </c>
      <c r="H2720" s="44" t="str">
        <f>IFERROR(VLOOKUP(F2720,Sheet2!A:G,7,0),"")</f>
        <v/>
      </c>
      <c r="I2720" s="56">
        <f t="shared" si="485"/>
        <v>0</v>
      </c>
      <c r="J2720" s="17"/>
      <c r="K2720" s="21">
        <v>0</v>
      </c>
      <c r="L2720" s="21">
        <v>0</v>
      </c>
      <c r="M2720" s="21">
        <v>0</v>
      </c>
      <c r="N2720" s="19">
        <f t="shared" si="635"/>
        <v>0</v>
      </c>
      <c r="O2720" s="20" t="str">
        <f>IFERROR(VLOOKUP(F2720,Sheet2!A:H,8,0),"")</f>
        <v/>
      </c>
      <c r="P2720" s="20" t="str">
        <f>IFERROR(VLOOKUP(F2720,Sheet2!$A:$F,4,0),"")</f>
        <v/>
      </c>
      <c r="Q2720" s="20" t="str">
        <f>IFERROR(VLOOKUP(F2720,Sheet2!$A:$F,5,0),"")</f>
        <v/>
      </c>
      <c r="R2720" s="20" t="str">
        <f>IFERROR(VLOOKUP(F2720,Sheet2!$A:$F,6,0),"")</f>
        <v/>
      </c>
      <c r="S2720" s="48" t="str">
        <f t="shared" si="636"/>
        <v xml:space="preserve"> </v>
      </c>
      <c r="T2720" s="48" t="str">
        <f t="shared" si="637"/>
        <v xml:space="preserve"> </v>
      </c>
      <c r="U2720" s="48" t="str">
        <f t="shared" si="638"/>
        <v xml:space="preserve"> </v>
      </c>
      <c r="V2720" s="48">
        <f t="shared" si="639"/>
        <v>0</v>
      </c>
      <c r="W2720" s="48">
        <f t="shared" si="640"/>
        <v>0</v>
      </c>
      <c r="X2720" s="48">
        <f t="shared" si="641"/>
        <v>0</v>
      </c>
      <c r="Y2720" s="48">
        <f t="shared" si="642"/>
        <v>0</v>
      </c>
      <c r="Z2720" s="48">
        <f t="shared" si="484"/>
        <v>0</v>
      </c>
      <c r="AA2720" s="48">
        <f t="shared" si="643"/>
        <v>0</v>
      </c>
      <c r="AB2720" s="42">
        <f t="shared" si="644"/>
        <v>0</v>
      </c>
    </row>
    <row r="2721" spans="1:28" x14ac:dyDescent="0.25">
      <c r="A2721" s="41"/>
      <c r="B2721" s="44"/>
      <c r="C2721" s="16"/>
      <c r="D2721" s="16"/>
      <c r="E2721" s="16"/>
      <c r="F2721" s="16"/>
      <c r="G2721" s="20" t="str">
        <f>IFERROR(VLOOKUP(F2721,Sheet2!A:F,2,0),"")</f>
        <v/>
      </c>
      <c r="H2721" s="44" t="str">
        <f>IFERROR(VLOOKUP(F2721,Sheet2!A:G,7,0),"")</f>
        <v/>
      </c>
      <c r="I2721" s="56">
        <f t="shared" si="485"/>
        <v>0</v>
      </c>
      <c r="J2721" s="17"/>
      <c r="K2721" s="21">
        <v>0</v>
      </c>
      <c r="L2721" s="21">
        <v>0</v>
      </c>
      <c r="M2721" s="21">
        <v>0</v>
      </c>
      <c r="N2721" s="19">
        <f t="shared" si="635"/>
        <v>0</v>
      </c>
      <c r="O2721" s="20" t="str">
        <f>IFERROR(VLOOKUP(F2721,Sheet2!A:H,8,0),"")</f>
        <v/>
      </c>
      <c r="P2721" s="20" t="str">
        <f>IFERROR(VLOOKUP(F2721,Sheet2!$A:$F,4,0),"")</f>
        <v/>
      </c>
      <c r="Q2721" s="20" t="str">
        <f>IFERROR(VLOOKUP(F2721,Sheet2!$A:$F,5,0),"")</f>
        <v/>
      </c>
      <c r="R2721" s="20" t="str">
        <f>IFERROR(VLOOKUP(F2721,Sheet2!$A:$F,6,0),"")</f>
        <v/>
      </c>
      <c r="S2721" s="48" t="str">
        <f t="shared" si="636"/>
        <v xml:space="preserve"> </v>
      </c>
      <c r="T2721" s="48" t="str">
        <f t="shared" si="637"/>
        <v xml:space="preserve"> </v>
      </c>
      <c r="U2721" s="48" t="str">
        <f t="shared" si="638"/>
        <v xml:space="preserve"> </v>
      </c>
      <c r="V2721" s="48">
        <f t="shared" si="639"/>
        <v>0</v>
      </c>
      <c r="W2721" s="48">
        <f t="shared" si="640"/>
        <v>0</v>
      </c>
      <c r="X2721" s="48">
        <f t="shared" si="641"/>
        <v>0</v>
      </c>
      <c r="Y2721" s="48">
        <f t="shared" si="642"/>
        <v>0</v>
      </c>
      <c r="Z2721" s="48">
        <f t="shared" si="484"/>
        <v>0</v>
      </c>
      <c r="AA2721" s="48">
        <f t="shared" si="643"/>
        <v>0</v>
      </c>
      <c r="AB2721" s="42">
        <f t="shared" si="644"/>
        <v>0</v>
      </c>
    </row>
    <row r="2722" spans="1:28" x14ac:dyDescent="0.25">
      <c r="A2722" s="41"/>
      <c r="B2722" s="44"/>
      <c r="C2722" s="16"/>
      <c r="D2722" s="16"/>
      <c r="E2722" s="16"/>
      <c r="F2722" s="16"/>
      <c r="G2722" s="20" t="str">
        <f>IFERROR(VLOOKUP(F2722,Sheet2!A:F,2,0),"")</f>
        <v/>
      </c>
      <c r="H2722" s="44" t="str">
        <f>IFERROR(VLOOKUP(F2722,Sheet2!A:G,7,0),"")</f>
        <v/>
      </c>
      <c r="I2722" s="56">
        <f t="shared" si="485"/>
        <v>0</v>
      </c>
      <c r="J2722" s="17"/>
      <c r="K2722" s="21">
        <v>0</v>
      </c>
      <c r="L2722" s="21">
        <v>0</v>
      </c>
      <c r="M2722" s="21">
        <v>0</v>
      </c>
      <c r="N2722" s="19">
        <f t="shared" si="635"/>
        <v>0</v>
      </c>
      <c r="O2722" s="20" t="str">
        <f>IFERROR(VLOOKUP(F2722,Sheet2!A:H,8,0),"")</f>
        <v/>
      </c>
      <c r="P2722" s="20" t="str">
        <f>IFERROR(VLOOKUP(F2722,Sheet2!$A:$F,4,0),"")</f>
        <v/>
      </c>
      <c r="Q2722" s="20" t="str">
        <f>IFERROR(VLOOKUP(F2722,Sheet2!$A:$F,5,0),"")</f>
        <v/>
      </c>
      <c r="R2722" s="20" t="str">
        <f>IFERROR(VLOOKUP(F2722,Sheet2!$A:$F,6,0),"")</f>
        <v/>
      </c>
      <c r="S2722" s="48" t="str">
        <f t="shared" si="636"/>
        <v xml:space="preserve"> </v>
      </c>
      <c r="T2722" s="48" t="str">
        <f t="shared" si="637"/>
        <v xml:space="preserve"> </v>
      </c>
      <c r="U2722" s="48" t="str">
        <f t="shared" si="638"/>
        <v xml:space="preserve"> </v>
      </c>
      <c r="V2722" s="48">
        <f t="shared" si="639"/>
        <v>0</v>
      </c>
      <c r="W2722" s="48">
        <f t="shared" si="640"/>
        <v>0</v>
      </c>
      <c r="X2722" s="48">
        <f t="shared" si="641"/>
        <v>0</v>
      </c>
      <c r="Y2722" s="48">
        <f t="shared" si="642"/>
        <v>0</v>
      </c>
      <c r="Z2722" s="48">
        <f t="shared" si="484"/>
        <v>0</v>
      </c>
      <c r="AA2722" s="48">
        <f t="shared" si="643"/>
        <v>0</v>
      </c>
      <c r="AB2722" s="42">
        <f t="shared" si="644"/>
        <v>0</v>
      </c>
    </row>
    <row r="2723" spans="1:28" x14ac:dyDescent="0.25">
      <c r="A2723" s="41"/>
      <c r="B2723" s="44"/>
      <c r="C2723" s="16"/>
      <c r="D2723" s="16"/>
      <c r="E2723" s="16"/>
      <c r="F2723" s="16"/>
      <c r="G2723" s="20" t="str">
        <f>IFERROR(VLOOKUP(F2723,Sheet2!A:F,2,0),"")</f>
        <v/>
      </c>
      <c r="H2723" s="44" t="str">
        <f>IFERROR(VLOOKUP(F2723,Sheet2!A:G,7,0),"")</f>
        <v/>
      </c>
      <c r="I2723" s="56">
        <f t="shared" si="485"/>
        <v>0</v>
      </c>
      <c r="J2723" s="17"/>
      <c r="K2723" s="21">
        <v>0</v>
      </c>
      <c r="L2723" s="21">
        <v>0</v>
      </c>
      <c r="M2723" s="21">
        <v>0</v>
      </c>
      <c r="N2723" s="19">
        <f t="shared" si="635"/>
        <v>0</v>
      </c>
      <c r="O2723" s="20" t="str">
        <f>IFERROR(VLOOKUP(F2723,Sheet2!A:H,8,0),"")</f>
        <v/>
      </c>
      <c r="P2723" s="20" t="str">
        <f>IFERROR(VLOOKUP(F2723,Sheet2!$A:$F,4,0),"")</f>
        <v/>
      </c>
      <c r="Q2723" s="20" t="str">
        <f>IFERROR(VLOOKUP(F2723,Sheet2!$A:$F,5,0),"")</f>
        <v/>
      </c>
      <c r="R2723" s="20" t="str">
        <f>IFERROR(VLOOKUP(F2723,Sheet2!$A:$F,6,0),"")</f>
        <v/>
      </c>
      <c r="S2723" s="48" t="str">
        <f t="shared" si="636"/>
        <v xml:space="preserve"> </v>
      </c>
      <c r="T2723" s="48" t="str">
        <f t="shared" si="637"/>
        <v xml:space="preserve"> </v>
      </c>
      <c r="U2723" s="48" t="str">
        <f t="shared" si="638"/>
        <v xml:space="preserve"> </v>
      </c>
      <c r="V2723" s="48">
        <f t="shared" si="639"/>
        <v>0</v>
      </c>
      <c r="W2723" s="48">
        <f t="shared" si="640"/>
        <v>0</v>
      </c>
      <c r="X2723" s="48">
        <f t="shared" si="641"/>
        <v>0</v>
      </c>
      <c r="Y2723" s="48">
        <f t="shared" si="642"/>
        <v>0</v>
      </c>
      <c r="Z2723" s="48">
        <f t="shared" si="484"/>
        <v>0</v>
      </c>
      <c r="AA2723" s="48">
        <f t="shared" si="643"/>
        <v>0</v>
      </c>
      <c r="AB2723" s="42">
        <f t="shared" si="644"/>
        <v>0</v>
      </c>
    </row>
    <row r="2724" spans="1:28" x14ac:dyDescent="0.25">
      <c r="A2724" s="41"/>
      <c r="B2724" s="44"/>
      <c r="C2724" s="16"/>
      <c r="D2724" s="16"/>
      <c r="E2724" s="16"/>
      <c r="F2724" s="16"/>
      <c r="G2724" s="20" t="str">
        <f>IFERROR(VLOOKUP(F2724,Sheet2!A:F,2,0),"")</f>
        <v/>
      </c>
      <c r="H2724" s="44" t="str">
        <f>IFERROR(VLOOKUP(F2724,Sheet2!A:G,7,0),"")</f>
        <v/>
      </c>
      <c r="I2724" s="56">
        <f t="shared" si="485"/>
        <v>0</v>
      </c>
      <c r="J2724" s="17"/>
      <c r="K2724" s="21">
        <v>0</v>
      </c>
      <c r="L2724" s="21">
        <v>0</v>
      </c>
      <c r="M2724" s="21">
        <v>0</v>
      </c>
      <c r="N2724" s="19">
        <f t="shared" si="635"/>
        <v>0</v>
      </c>
      <c r="O2724" s="20" t="str">
        <f>IFERROR(VLOOKUP(F2724,Sheet2!A:H,8,0),"")</f>
        <v/>
      </c>
      <c r="P2724" s="20" t="str">
        <f>IFERROR(VLOOKUP(F2724,Sheet2!$A:$F,4,0),"")</f>
        <v/>
      </c>
      <c r="Q2724" s="20" t="str">
        <f>IFERROR(VLOOKUP(F2724,Sheet2!$A:$F,5,0),"")</f>
        <v/>
      </c>
      <c r="R2724" s="20" t="str">
        <f>IFERROR(VLOOKUP(F2724,Sheet2!$A:$F,6,0),"")</f>
        <v/>
      </c>
      <c r="S2724" s="48" t="str">
        <f t="shared" si="636"/>
        <v xml:space="preserve"> </v>
      </c>
      <c r="T2724" s="48" t="str">
        <f t="shared" si="637"/>
        <v xml:space="preserve"> </v>
      </c>
      <c r="U2724" s="48" t="str">
        <f t="shared" si="638"/>
        <v xml:space="preserve"> </v>
      </c>
      <c r="V2724" s="48">
        <f t="shared" si="639"/>
        <v>0</v>
      </c>
      <c r="W2724" s="48">
        <f t="shared" si="640"/>
        <v>0</v>
      </c>
      <c r="X2724" s="48">
        <f t="shared" si="641"/>
        <v>0</v>
      </c>
      <c r="Y2724" s="48">
        <f t="shared" si="642"/>
        <v>0</v>
      </c>
      <c r="Z2724" s="48">
        <f t="shared" si="484"/>
        <v>0</v>
      </c>
      <c r="AA2724" s="48">
        <f t="shared" si="643"/>
        <v>0</v>
      </c>
      <c r="AB2724" s="42">
        <f t="shared" si="644"/>
        <v>0</v>
      </c>
    </row>
    <row r="2725" spans="1:28" x14ac:dyDescent="0.25">
      <c r="A2725" s="41"/>
      <c r="B2725" s="44"/>
      <c r="C2725" s="16"/>
      <c r="D2725" s="16"/>
      <c r="E2725" s="16"/>
      <c r="F2725" s="16"/>
      <c r="G2725" s="20" t="str">
        <f>IFERROR(VLOOKUP(F2725,Sheet2!A:F,2,0),"")</f>
        <v/>
      </c>
      <c r="H2725" s="44" t="str">
        <f>IFERROR(VLOOKUP(F2725,Sheet2!A:G,7,0),"")</f>
        <v/>
      </c>
      <c r="I2725" s="56">
        <f t="shared" si="485"/>
        <v>0</v>
      </c>
      <c r="J2725" s="17"/>
      <c r="K2725" s="21">
        <v>0</v>
      </c>
      <c r="L2725" s="21">
        <v>0</v>
      </c>
      <c r="M2725" s="21">
        <v>0</v>
      </c>
      <c r="N2725" s="19">
        <f t="shared" si="635"/>
        <v>0</v>
      </c>
      <c r="O2725" s="20" t="str">
        <f>IFERROR(VLOOKUP(F2725,Sheet2!A:H,8,0),"")</f>
        <v/>
      </c>
      <c r="P2725" s="20" t="str">
        <f>IFERROR(VLOOKUP(F2725,Sheet2!$A:$F,4,0),"")</f>
        <v/>
      </c>
      <c r="Q2725" s="20" t="str">
        <f>IFERROR(VLOOKUP(F2725,Sheet2!$A:$F,5,0),"")</f>
        <v/>
      </c>
      <c r="R2725" s="20" t="str">
        <f>IFERROR(VLOOKUP(F2725,Sheet2!$A:$F,6,0),"")</f>
        <v/>
      </c>
      <c r="S2725" s="48" t="str">
        <f t="shared" si="636"/>
        <v xml:space="preserve"> </v>
      </c>
      <c r="T2725" s="48" t="str">
        <f t="shared" si="637"/>
        <v xml:space="preserve"> </v>
      </c>
      <c r="U2725" s="48" t="str">
        <f t="shared" si="638"/>
        <v xml:space="preserve"> </v>
      </c>
      <c r="V2725" s="48">
        <f t="shared" si="639"/>
        <v>0</v>
      </c>
      <c r="W2725" s="48">
        <f t="shared" si="640"/>
        <v>0</v>
      </c>
      <c r="X2725" s="48">
        <f t="shared" si="641"/>
        <v>0</v>
      </c>
      <c r="Y2725" s="48">
        <f t="shared" si="642"/>
        <v>0</v>
      </c>
      <c r="Z2725" s="48">
        <f t="shared" si="484"/>
        <v>0</v>
      </c>
      <c r="AA2725" s="48">
        <f t="shared" si="643"/>
        <v>0</v>
      </c>
      <c r="AB2725" s="42">
        <f t="shared" si="644"/>
        <v>0</v>
      </c>
    </row>
    <row r="2726" spans="1:28" x14ac:dyDescent="0.25">
      <c r="A2726" s="41"/>
      <c r="B2726" s="44"/>
      <c r="C2726" s="16"/>
      <c r="D2726" s="16"/>
      <c r="E2726" s="16"/>
      <c r="F2726" s="16"/>
      <c r="G2726" s="20" t="str">
        <f>IFERROR(VLOOKUP(F2726,Sheet2!A:F,2,0),"")</f>
        <v/>
      </c>
      <c r="H2726" s="44" t="str">
        <f>IFERROR(VLOOKUP(F2726,Sheet2!A:G,7,0),"")</f>
        <v/>
      </c>
      <c r="I2726" s="56">
        <f t="shared" si="485"/>
        <v>0</v>
      </c>
      <c r="J2726" s="17"/>
      <c r="K2726" s="21">
        <v>0</v>
      </c>
      <c r="L2726" s="21">
        <v>0</v>
      </c>
      <c r="M2726" s="21">
        <v>0</v>
      </c>
      <c r="N2726" s="19">
        <f t="shared" si="635"/>
        <v>0</v>
      </c>
      <c r="O2726" s="20" t="str">
        <f>IFERROR(VLOOKUP(F2726,Sheet2!A:H,8,0),"")</f>
        <v/>
      </c>
      <c r="P2726" s="20" t="str">
        <f>IFERROR(VLOOKUP(F2726,Sheet2!$A:$F,4,0),"")</f>
        <v/>
      </c>
      <c r="Q2726" s="20" t="str">
        <f>IFERROR(VLOOKUP(F2726,Sheet2!$A:$F,5,0),"")</f>
        <v/>
      </c>
      <c r="R2726" s="20" t="str">
        <f>IFERROR(VLOOKUP(F2726,Sheet2!$A:$F,6,0),"")</f>
        <v/>
      </c>
      <c r="S2726" s="48" t="str">
        <f t="shared" si="636"/>
        <v xml:space="preserve"> </v>
      </c>
      <c r="T2726" s="48" t="str">
        <f t="shared" si="637"/>
        <v xml:space="preserve"> </v>
      </c>
      <c r="U2726" s="48" t="str">
        <f t="shared" si="638"/>
        <v xml:space="preserve"> </v>
      </c>
      <c r="V2726" s="48">
        <f t="shared" si="639"/>
        <v>0</v>
      </c>
      <c r="W2726" s="48">
        <f t="shared" si="640"/>
        <v>0</v>
      </c>
      <c r="X2726" s="48">
        <f t="shared" si="641"/>
        <v>0</v>
      </c>
      <c r="Y2726" s="48">
        <f t="shared" si="642"/>
        <v>0</v>
      </c>
      <c r="Z2726" s="48">
        <f t="shared" si="484"/>
        <v>0</v>
      </c>
      <c r="AA2726" s="48">
        <f t="shared" si="643"/>
        <v>0</v>
      </c>
      <c r="AB2726" s="42">
        <f t="shared" si="644"/>
        <v>0</v>
      </c>
    </row>
    <row r="2727" spans="1:28" x14ac:dyDescent="0.25">
      <c r="A2727" s="41"/>
      <c r="B2727" s="44"/>
      <c r="C2727" s="16"/>
      <c r="D2727" s="16"/>
      <c r="E2727" s="16"/>
      <c r="F2727" s="16"/>
      <c r="G2727" s="20" t="str">
        <f>IFERROR(VLOOKUP(F2727,Sheet2!A:F,2,0),"")</f>
        <v/>
      </c>
      <c r="H2727" s="44" t="str">
        <f>IFERROR(VLOOKUP(F2727,Sheet2!A:G,7,0),"")</f>
        <v/>
      </c>
      <c r="I2727" s="56">
        <f t="shared" si="485"/>
        <v>0</v>
      </c>
      <c r="J2727" s="17"/>
      <c r="K2727" s="21">
        <v>0</v>
      </c>
      <c r="L2727" s="21">
        <v>0</v>
      </c>
      <c r="M2727" s="21">
        <v>0</v>
      </c>
      <c r="N2727" s="19">
        <f t="shared" si="635"/>
        <v>0</v>
      </c>
      <c r="O2727" s="20" t="str">
        <f>IFERROR(VLOOKUP(F2727,Sheet2!A:H,8,0),"")</f>
        <v/>
      </c>
      <c r="P2727" s="20" t="str">
        <f>IFERROR(VLOOKUP(F2727,Sheet2!$A:$F,4,0),"")</f>
        <v/>
      </c>
      <c r="Q2727" s="20" t="str">
        <f>IFERROR(VLOOKUP(F2727,Sheet2!$A:$F,5,0),"")</f>
        <v/>
      </c>
      <c r="R2727" s="20" t="str">
        <f>IFERROR(VLOOKUP(F2727,Sheet2!$A:$F,6,0),"")</f>
        <v/>
      </c>
      <c r="S2727" s="48" t="str">
        <f t="shared" si="636"/>
        <v xml:space="preserve"> </v>
      </c>
      <c r="T2727" s="48" t="str">
        <f t="shared" si="637"/>
        <v xml:space="preserve"> </v>
      </c>
      <c r="U2727" s="48" t="str">
        <f t="shared" si="638"/>
        <v xml:space="preserve"> </v>
      </c>
      <c r="V2727" s="48">
        <f t="shared" si="639"/>
        <v>0</v>
      </c>
      <c r="W2727" s="48">
        <f t="shared" si="640"/>
        <v>0</v>
      </c>
      <c r="X2727" s="48">
        <f t="shared" si="641"/>
        <v>0</v>
      </c>
      <c r="Y2727" s="48">
        <f t="shared" si="642"/>
        <v>0</v>
      </c>
      <c r="Z2727" s="48">
        <f t="shared" si="484"/>
        <v>0</v>
      </c>
      <c r="AA2727" s="48">
        <f t="shared" si="643"/>
        <v>0</v>
      </c>
      <c r="AB2727" s="42">
        <f t="shared" si="644"/>
        <v>0</v>
      </c>
    </row>
  </sheetData>
  <autoFilter ref="A4:O2727" xr:uid="{00000000-0009-0000-0000-000000000000}"/>
  <mergeCells count="2">
    <mergeCell ref="P3:R3"/>
    <mergeCell ref="S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workbookViewId="0">
      <selection activeCell="C7" sqref="C7"/>
    </sheetView>
  </sheetViews>
  <sheetFormatPr defaultRowHeight="15" x14ac:dyDescent="0.25"/>
  <cols>
    <col min="1" max="1" width="13.140625" customWidth="1"/>
    <col min="2" max="3" width="15.28515625" bestFit="1" customWidth="1"/>
    <col min="4" max="4" width="16.5703125" customWidth="1"/>
    <col min="5" max="5" width="14.28515625" bestFit="1" customWidth="1"/>
    <col min="6" max="6" width="15.42578125" customWidth="1"/>
    <col min="7" max="7" width="14.28515625" bestFit="1" customWidth="1"/>
    <col min="8" max="8" width="16.85546875" bestFit="1" customWidth="1"/>
    <col min="9" max="9" width="16.5703125" customWidth="1"/>
    <col min="10" max="10" width="12" customWidth="1"/>
    <col min="11" max="11" width="15.42578125" customWidth="1"/>
    <col min="12" max="12" width="12" customWidth="1"/>
    <col min="13" max="14" width="14.85546875" customWidth="1"/>
    <col min="15" max="15" width="16.5703125" customWidth="1"/>
    <col min="16" max="16" width="12" customWidth="1"/>
    <col min="17" max="17" width="15.42578125" customWidth="1"/>
    <col min="18" max="18" width="12" customWidth="1"/>
    <col min="19" max="20" width="14.85546875" customWidth="1"/>
    <col min="21" max="21" width="16.5703125" customWidth="1"/>
    <col min="22" max="22" width="10.5703125" customWidth="1"/>
    <col min="23" max="23" width="15.42578125" customWidth="1"/>
    <col min="24" max="24" width="10.28515625" customWidth="1"/>
    <col min="25" max="25" width="14.85546875" customWidth="1"/>
    <col min="26" max="26" width="19.85546875" customWidth="1"/>
    <col min="27" max="27" width="21.7109375" bestFit="1" customWidth="1"/>
    <col min="28" max="28" width="15.5703125" bestFit="1" customWidth="1"/>
    <col min="29" max="29" width="20.42578125" bestFit="1" customWidth="1"/>
    <col min="30" max="30" width="15.28515625" bestFit="1" customWidth="1"/>
    <col min="31" max="31" width="19.85546875" customWidth="1"/>
  </cols>
  <sheetData>
    <row r="1" spans="1:8" x14ac:dyDescent="0.25">
      <c r="A1" s="32" t="s">
        <v>5</v>
      </c>
      <c r="B1" t="s">
        <v>167</v>
      </c>
    </row>
    <row r="3" spans="1:8" x14ac:dyDescent="0.25">
      <c r="B3" s="32" t="s">
        <v>231</v>
      </c>
    </row>
    <row r="4" spans="1:8" x14ac:dyDescent="0.25">
      <c r="A4" s="32" t="s">
        <v>0</v>
      </c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</row>
    <row r="5" spans="1:8" x14ac:dyDescent="0.25">
      <c r="A5" t="s">
        <v>113</v>
      </c>
      <c r="B5" s="43">
        <v>26594923.499999989</v>
      </c>
      <c r="C5" s="43">
        <v>13530150</v>
      </c>
      <c r="D5" s="43">
        <v>189675</v>
      </c>
      <c r="E5" s="43">
        <v>403147.4850000001</v>
      </c>
      <c r="F5" s="43">
        <v>40314.748499999994</v>
      </c>
      <c r="G5" s="43">
        <v>407582.10733499978</v>
      </c>
      <c r="H5" s="43">
        <v>41165792.840835012</v>
      </c>
    </row>
    <row r="6" spans="1:8" x14ac:dyDescent="0.25">
      <c r="A6" t="s">
        <v>60</v>
      </c>
      <c r="B6" s="43">
        <v>55899263.050000004</v>
      </c>
      <c r="C6" s="43">
        <v>28808145</v>
      </c>
      <c r="D6" s="43">
        <v>403852.5</v>
      </c>
      <c r="E6" s="43">
        <v>851112.60550000006</v>
      </c>
      <c r="F6" s="43">
        <v>85111.260549999977</v>
      </c>
      <c r="G6" s="43">
        <v>860474.84416050045</v>
      </c>
      <c r="H6" s="43">
        <v>86907959.260210529</v>
      </c>
    </row>
    <row r="7" spans="1:8" x14ac:dyDescent="0.25">
      <c r="A7" t="s">
        <v>53</v>
      </c>
      <c r="B7" s="43">
        <v>112101794.52666001</v>
      </c>
      <c r="C7" s="43">
        <v>58893099.391350001</v>
      </c>
      <c r="D7" s="43">
        <v>825604.19707500027</v>
      </c>
      <c r="E7" s="43">
        <v>1718204.9811508511</v>
      </c>
      <c r="F7" s="43">
        <v>171820.49811508512</v>
      </c>
      <c r="G7" s="43">
        <v>1737105.235943509</v>
      </c>
      <c r="H7" s="43">
        <v>175447628.83029455</v>
      </c>
    </row>
    <row r="8" spans="1:8" x14ac:dyDescent="0.25">
      <c r="A8" t="s">
        <v>3</v>
      </c>
      <c r="B8" s="43">
        <v>224413341.92325994</v>
      </c>
      <c r="C8" s="43">
        <v>116792679.48299998</v>
      </c>
      <c r="D8" s="43">
        <v>1637280.5534999999</v>
      </c>
      <c r="E8" s="43">
        <v>3428433.0195976021</v>
      </c>
      <c r="F8" s="43">
        <v>342843.30195976008</v>
      </c>
      <c r="G8" s="43">
        <v>3466145.7828131728</v>
      </c>
      <c r="H8" s="43">
        <v>350080724.06413084</v>
      </c>
    </row>
    <row r="9" spans="1:8" x14ac:dyDescent="0.25">
      <c r="A9" t="s">
        <v>26</v>
      </c>
      <c r="B9" s="43">
        <v>138280632.33999997</v>
      </c>
      <c r="C9" s="43">
        <v>70044045.75</v>
      </c>
      <c r="D9" s="43">
        <v>981925.875</v>
      </c>
      <c r="E9" s="43">
        <v>2093066.0396499992</v>
      </c>
      <c r="F9" s="43">
        <v>209306.60396499984</v>
      </c>
      <c r="G9" s="43">
        <v>2116089.7660861504</v>
      </c>
      <c r="H9" s="43">
        <v>213725066.37470129</v>
      </c>
    </row>
    <row r="10" spans="1:8" x14ac:dyDescent="0.25">
      <c r="A10" t="s">
        <v>95</v>
      </c>
      <c r="B10" s="43">
        <v>26440929.149999999</v>
      </c>
      <c r="C10" s="43">
        <v>13291807.5</v>
      </c>
      <c r="D10" s="43">
        <v>186333.75</v>
      </c>
      <c r="E10" s="43">
        <v>399190.70400000003</v>
      </c>
      <c r="F10" s="43">
        <v>39919.070399999997</v>
      </c>
      <c r="G10" s="43">
        <v>403581.80174400005</v>
      </c>
      <c r="H10" s="43">
        <v>40761761.976144008</v>
      </c>
    </row>
    <row r="11" spans="1:8" x14ac:dyDescent="0.25">
      <c r="A11" t="s">
        <v>86</v>
      </c>
      <c r="B11" s="43">
        <v>39167114.950000003</v>
      </c>
      <c r="C11" s="43">
        <v>20379487.5</v>
      </c>
      <c r="D11" s="43">
        <v>285693.75</v>
      </c>
      <c r="E11" s="43">
        <v>598322.96199999982</v>
      </c>
      <c r="F11" s="43">
        <v>59832.29619999999</v>
      </c>
      <c r="G11" s="43">
        <v>604904.51458199963</v>
      </c>
      <c r="H11" s="43">
        <v>61095355.972781979</v>
      </c>
    </row>
    <row r="12" spans="1:8" x14ac:dyDescent="0.25">
      <c r="A12" t="s">
        <v>105</v>
      </c>
      <c r="B12" s="43">
        <v>29315835</v>
      </c>
      <c r="C12" s="43">
        <v>14830200</v>
      </c>
      <c r="D12" s="43">
        <v>207900</v>
      </c>
      <c r="E12" s="43">
        <v>443539.34999999951</v>
      </c>
      <c r="F12" s="43">
        <v>44353.935000000041</v>
      </c>
      <c r="G12" s="43">
        <v>448418.28285000019</v>
      </c>
      <c r="H12" s="43">
        <v>45290246.567849994</v>
      </c>
    </row>
    <row r="13" spans="1:8" x14ac:dyDescent="0.25">
      <c r="A13" t="s">
        <v>59</v>
      </c>
      <c r="B13" s="43">
        <v>85430772.5</v>
      </c>
      <c r="C13" s="43">
        <v>43883910</v>
      </c>
      <c r="D13" s="43">
        <v>615195</v>
      </c>
      <c r="E13" s="43">
        <v>1299298.7750000025</v>
      </c>
      <c r="F13" s="43">
        <v>129929.87749999993</v>
      </c>
      <c r="G13" s="43">
        <v>1313591.061525001</v>
      </c>
      <c r="H13" s="43">
        <v>132672697.21402486</v>
      </c>
    </row>
    <row r="14" spans="1:8" x14ac:dyDescent="0.25">
      <c r="A14" t="s">
        <v>44</v>
      </c>
      <c r="B14" s="43">
        <v>128684729.45</v>
      </c>
      <c r="C14" s="43">
        <v>65440665</v>
      </c>
      <c r="D14" s="43">
        <v>917392.5</v>
      </c>
      <c r="E14" s="43">
        <v>1950427.8694999954</v>
      </c>
      <c r="F14" s="43">
        <v>195042.78694999957</v>
      </c>
      <c r="G14" s="43">
        <v>1971882.5760645005</v>
      </c>
      <c r="H14" s="43">
        <v>199160140.18251455</v>
      </c>
    </row>
    <row r="15" spans="1:8" x14ac:dyDescent="0.25">
      <c r="A15" t="s">
        <v>129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</row>
    <row r="16" spans="1:8" x14ac:dyDescent="0.25">
      <c r="A16" t="s">
        <v>23</v>
      </c>
      <c r="B16" s="43">
        <v>866329336.38992</v>
      </c>
      <c r="C16" s="43">
        <v>445894189.62434995</v>
      </c>
      <c r="D16" s="43">
        <v>6250853.1255750004</v>
      </c>
      <c r="E16" s="43">
        <v>13184743.791398451</v>
      </c>
      <c r="F16" s="43">
        <v>1318474.3791398443</v>
      </c>
      <c r="G16" s="43">
        <v>13329775.973103832</v>
      </c>
      <c r="H16" s="43">
        <v>1346307373.2834878</v>
      </c>
    </row>
  </sheetData>
  <pageMargins left="0.7" right="0.7" top="0.75" bottom="0.75" header="0.3" footer="0.3"/>
  <pageSetup paperSize="9" orientation="landscape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zoomScale="90" zoomScaleNormal="90" workbookViewId="0">
      <selection activeCell="B16" sqref="B16"/>
    </sheetView>
  </sheetViews>
  <sheetFormatPr defaultRowHeight="15" x14ac:dyDescent="0.25"/>
  <cols>
    <col min="1" max="1" width="18.85546875" bestFit="1" customWidth="1"/>
    <col min="2" max="4" width="10.7109375" bestFit="1" customWidth="1"/>
    <col min="5" max="5" width="10.7109375" hidden="1" customWidth="1"/>
    <col min="6" max="6" width="12.7109375" bestFit="1" customWidth="1"/>
  </cols>
  <sheetData>
    <row r="1" spans="1:6" x14ac:dyDescent="0.25">
      <c r="A1" s="23" t="s">
        <v>24</v>
      </c>
      <c r="B1" s="23" t="s">
        <v>5</v>
      </c>
      <c r="C1" s="22"/>
      <c r="D1" s="22"/>
      <c r="E1" s="22"/>
      <c r="F1" s="22"/>
    </row>
    <row r="2" spans="1:6" x14ac:dyDescent="0.25">
      <c r="A2" s="23" t="s">
        <v>0</v>
      </c>
      <c r="B2" s="22" t="s">
        <v>130</v>
      </c>
      <c r="C2" s="22" t="s">
        <v>150</v>
      </c>
      <c r="D2" s="22" t="s">
        <v>181</v>
      </c>
      <c r="E2" s="22" t="s">
        <v>129</v>
      </c>
      <c r="F2" s="22" t="s">
        <v>23</v>
      </c>
    </row>
    <row r="3" spans="1:6" x14ac:dyDescent="0.25">
      <c r="A3" s="22" t="s">
        <v>113</v>
      </c>
      <c r="B3" s="22">
        <v>8400</v>
      </c>
      <c r="C3" s="22">
        <v>14100</v>
      </c>
      <c r="D3" s="22">
        <v>5600</v>
      </c>
      <c r="E3" s="22"/>
      <c r="F3" s="22">
        <v>28100</v>
      </c>
    </row>
    <row r="4" spans="1:6" x14ac:dyDescent="0.25">
      <c r="A4" s="22" t="s">
        <v>60</v>
      </c>
      <c r="B4" s="22">
        <v>22442</v>
      </c>
      <c r="C4" s="22">
        <v>27127</v>
      </c>
      <c r="D4" s="22">
        <v>7396</v>
      </c>
      <c r="E4" s="22"/>
      <c r="F4" s="22">
        <v>56965</v>
      </c>
    </row>
    <row r="5" spans="1:6" x14ac:dyDescent="0.25">
      <c r="A5" s="22" t="s">
        <v>53</v>
      </c>
      <c r="B5" s="22">
        <v>29466</v>
      </c>
      <c r="C5" s="22">
        <v>48288.332999999999</v>
      </c>
      <c r="D5" s="22">
        <v>18763</v>
      </c>
      <c r="E5" s="22"/>
      <c r="F5" s="22">
        <v>96517.332999999999</v>
      </c>
    </row>
    <row r="6" spans="1:6" x14ac:dyDescent="0.25">
      <c r="A6" s="22" t="s">
        <v>3</v>
      </c>
      <c r="B6" s="22">
        <v>78945.165999999997</v>
      </c>
      <c r="C6" s="22">
        <v>92870.665999999997</v>
      </c>
      <c r="D6" s="22">
        <v>30925.25</v>
      </c>
      <c r="E6" s="22"/>
      <c r="F6" s="22">
        <v>202741.08199999999</v>
      </c>
    </row>
    <row r="7" spans="1:6" x14ac:dyDescent="0.25">
      <c r="A7" s="22" t="s">
        <v>26</v>
      </c>
      <c r="B7" s="22">
        <v>61100</v>
      </c>
      <c r="C7" s="22">
        <v>64740.5</v>
      </c>
      <c r="D7" s="22">
        <v>19600</v>
      </c>
      <c r="E7" s="22"/>
      <c r="F7" s="22">
        <v>145440.5</v>
      </c>
    </row>
    <row r="8" spans="1:6" x14ac:dyDescent="0.25">
      <c r="A8" s="22" t="s">
        <v>95</v>
      </c>
      <c r="B8" s="22">
        <v>11200</v>
      </c>
      <c r="C8" s="22">
        <v>13305</v>
      </c>
      <c r="D8" s="22">
        <v>3100</v>
      </c>
      <c r="E8" s="22"/>
      <c r="F8" s="22">
        <v>27605</v>
      </c>
    </row>
    <row r="9" spans="1:6" x14ac:dyDescent="0.25">
      <c r="A9" s="22" t="s">
        <v>86</v>
      </c>
      <c r="B9" s="22">
        <v>11600</v>
      </c>
      <c r="C9" s="22">
        <v>18937</v>
      </c>
      <c r="D9" s="22">
        <v>5470</v>
      </c>
      <c r="E9" s="22"/>
      <c r="F9" s="22">
        <v>36007</v>
      </c>
    </row>
    <row r="10" spans="1:6" x14ac:dyDescent="0.25">
      <c r="A10" s="22" t="s">
        <v>105</v>
      </c>
      <c r="B10" s="22">
        <v>8400</v>
      </c>
      <c r="C10" s="22">
        <v>18200</v>
      </c>
      <c r="D10" s="22">
        <v>4200</v>
      </c>
      <c r="E10" s="22"/>
      <c r="F10" s="22">
        <v>30800</v>
      </c>
    </row>
    <row r="11" spans="1:6" x14ac:dyDescent="0.25">
      <c r="A11" s="22" t="s">
        <v>59</v>
      </c>
      <c r="B11" s="22">
        <v>26600</v>
      </c>
      <c r="C11" s="22">
        <v>48808</v>
      </c>
      <c r="D11" s="22">
        <v>12792</v>
      </c>
      <c r="E11" s="22"/>
      <c r="F11" s="22">
        <v>88200</v>
      </c>
    </row>
    <row r="12" spans="1:6" x14ac:dyDescent="0.25">
      <c r="A12" s="22" t="s">
        <v>44</v>
      </c>
      <c r="B12" s="22">
        <v>43950</v>
      </c>
      <c r="C12" s="22">
        <v>62260</v>
      </c>
      <c r="D12" s="22">
        <v>29100</v>
      </c>
      <c r="E12" s="22"/>
      <c r="F12" s="22">
        <v>135310</v>
      </c>
    </row>
    <row r="13" spans="1:6" x14ac:dyDescent="0.25">
      <c r="A13" s="22" t="s">
        <v>129</v>
      </c>
      <c r="B13" s="22"/>
      <c r="C13" s="22"/>
      <c r="D13" s="22">
        <v>0</v>
      </c>
      <c r="E13" s="22">
        <v>0</v>
      </c>
      <c r="F13" s="22">
        <v>0</v>
      </c>
    </row>
    <row r="14" spans="1:6" x14ac:dyDescent="0.25">
      <c r="A14" s="22" t="s">
        <v>23</v>
      </c>
      <c r="B14" s="22">
        <v>302103.16599999997</v>
      </c>
      <c r="C14" s="22">
        <v>408636.49900000001</v>
      </c>
      <c r="D14" s="22">
        <v>136946.25</v>
      </c>
      <c r="E14" s="22">
        <v>0</v>
      </c>
      <c r="F14" s="22">
        <v>847685.91500000004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3"/>
  <sheetViews>
    <sheetView zoomScale="60" zoomScaleNormal="60" workbookViewId="0">
      <pane xSplit="2" ySplit="4" topLeftCell="D119" activePane="bottomRight" state="frozen"/>
      <selection pane="topRight" activeCell="C1" sqref="C1"/>
      <selection pane="bottomLeft" activeCell="A5" sqref="A5"/>
      <selection pane="bottomRight" activeCell="B130" sqref="B130"/>
    </sheetView>
  </sheetViews>
  <sheetFormatPr defaultRowHeight="12.75" x14ac:dyDescent="0.2"/>
  <cols>
    <col min="1" max="1" width="24.85546875" style="29" bestFit="1" customWidth="1"/>
    <col min="2" max="2" width="51.5703125" style="29" customWidth="1"/>
    <col min="3" max="11" width="22.7109375" style="29" customWidth="1"/>
    <col min="12" max="12" width="22.7109375" style="31" customWidth="1"/>
    <col min="13" max="13" width="15.140625" style="29" customWidth="1"/>
    <col min="14" max="14" width="14.7109375" style="29" bestFit="1" customWidth="1"/>
    <col min="15" max="16384" width="9.140625" style="29"/>
  </cols>
  <sheetData>
    <row r="1" spans="1:14" ht="18.75" x14ac:dyDescent="0.3">
      <c r="A1" s="26" t="s">
        <v>5</v>
      </c>
      <c r="B1" s="25" t="s">
        <v>167</v>
      </c>
    </row>
    <row r="3" spans="1:14" ht="18.75" x14ac:dyDescent="0.3">
      <c r="A3" s="24" t="s">
        <v>24</v>
      </c>
      <c r="B3" s="25"/>
      <c r="C3" s="24" t="s">
        <v>8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/>
    </row>
    <row r="4" spans="1:14" s="30" customFormat="1" ht="42" customHeight="1" x14ac:dyDescent="0.3">
      <c r="A4" s="26" t="s">
        <v>0</v>
      </c>
      <c r="B4" s="26" t="s">
        <v>7</v>
      </c>
      <c r="C4" s="27" t="s">
        <v>91</v>
      </c>
      <c r="D4" s="27" t="s">
        <v>54</v>
      </c>
      <c r="E4" s="27" t="s">
        <v>22</v>
      </c>
      <c r="F4" s="27" t="s">
        <v>68</v>
      </c>
      <c r="G4" s="27" t="s">
        <v>128</v>
      </c>
      <c r="H4" s="27" t="s">
        <v>48</v>
      </c>
      <c r="I4" s="27" t="s">
        <v>115</v>
      </c>
      <c r="J4" s="27" t="s">
        <v>27</v>
      </c>
      <c r="K4" s="27" t="s">
        <v>172</v>
      </c>
      <c r="L4" s="27"/>
      <c r="M4" s="27" t="s">
        <v>23</v>
      </c>
      <c r="N4"/>
    </row>
    <row r="5" spans="1:14" ht="18.75" x14ac:dyDescent="0.3">
      <c r="A5" s="25" t="s">
        <v>113</v>
      </c>
      <c r="B5" s="25" t="s">
        <v>147</v>
      </c>
      <c r="C5" s="25"/>
      <c r="D5" s="25"/>
      <c r="E5" s="25"/>
      <c r="F5" s="25">
        <v>4000</v>
      </c>
      <c r="G5" s="25"/>
      <c r="H5" s="25">
        <v>2400</v>
      </c>
      <c r="I5" s="25"/>
      <c r="J5" s="25"/>
      <c r="K5" s="25"/>
      <c r="L5" s="25"/>
      <c r="M5" s="25">
        <v>6400</v>
      </c>
      <c r="N5"/>
    </row>
    <row r="6" spans="1:14" ht="18.75" x14ac:dyDescent="0.3">
      <c r="A6" s="25"/>
      <c r="B6" s="25" t="s">
        <v>111</v>
      </c>
      <c r="C6" s="25"/>
      <c r="D6" s="25"/>
      <c r="E6" s="25"/>
      <c r="F6" s="25">
        <v>4200</v>
      </c>
      <c r="G6" s="25"/>
      <c r="H6" s="25">
        <v>2500</v>
      </c>
      <c r="I6" s="25"/>
      <c r="J6" s="25"/>
      <c r="K6" s="25"/>
      <c r="L6" s="25"/>
      <c r="M6" s="25">
        <v>6700</v>
      </c>
      <c r="N6"/>
    </row>
    <row r="7" spans="1:14" ht="18.75" x14ac:dyDescent="0.3">
      <c r="A7" s="25"/>
      <c r="B7" s="25" t="s">
        <v>114</v>
      </c>
      <c r="C7" s="25"/>
      <c r="D7" s="25"/>
      <c r="E7" s="25"/>
      <c r="F7" s="25">
        <v>5000</v>
      </c>
      <c r="G7" s="25"/>
      <c r="H7" s="25">
        <v>200</v>
      </c>
      <c r="I7" s="25"/>
      <c r="J7" s="25"/>
      <c r="K7" s="25"/>
      <c r="L7" s="25"/>
      <c r="M7" s="25">
        <v>5200</v>
      </c>
      <c r="N7"/>
    </row>
    <row r="8" spans="1:14" ht="18.75" x14ac:dyDescent="0.3">
      <c r="A8" s="25"/>
      <c r="B8" s="25" t="s">
        <v>124</v>
      </c>
      <c r="C8" s="25"/>
      <c r="D8" s="25"/>
      <c r="E8" s="25"/>
      <c r="F8" s="25">
        <v>4200</v>
      </c>
      <c r="G8" s="25"/>
      <c r="H8" s="25">
        <v>1400</v>
      </c>
      <c r="I8" s="25"/>
      <c r="J8" s="25"/>
      <c r="K8" s="25"/>
      <c r="L8" s="25"/>
      <c r="M8" s="25">
        <v>5600</v>
      </c>
      <c r="N8"/>
    </row>
    <row r="9" spans="1:14" ht="18.75" x14ac:dyDescent="0.3">
      <c r="A9" s="25"/>
      <c r="B9" s="25" t="s">
        <v>156</v>
      </c>
      <c r="C9" s="25"/>
      <c r="D9" s="25"/>
      <c r="E9" s="25"/>
      <c r="F9" s="25"/>
      <c r="G9" s="25"/>
      <c r="H9" s="25">
        <v>1400</v>
      </c>
      <c r="I9" s="25">
        <v>1400</v>
      </c>
      <c r="J9" s="25"/>
      <c r="K9" s="25"/>
      <c r="L9" s="25"/>
      <c r="M9" s="25">
        <v>2800</v>
      </c>
      <c r="N9"/>
    </row>
    <row r="10" spans="1:14" ht="18.75" x14ac:dyDescent="0.3">
      <c r="A10" s="25"/>
      <c r="B10" s="25" t="s">
        <v>155</v>
      </c>
      <c r="C10" s="25"/>
      <c r="D10" s="25"/>
      <c r="E10" s="25"/>
      <c r="F10" s="25"/>
      <c r="G10" s="25"/>
      <c r="H10" s="25">
        <v>1400</v>
      </c>
      <c r="I10" s="25"/>
      <c r="J10" s="25"/>
      <c r="K10" s="25"/>
      <c r="L10" s="25"/>
      <c r="M10" s="25">
        <v>1400</v>
      </c>
      <c r="N10"/>
    </row>
    <row r="11" spans="1:14" ht="18.75" x14ac:dyDescent="0.3">
      <c r="A11" s="28" t="s">
        <v>117</v>
      </c>
      <c r="B11" s="28"/>
      <c r="C11" s="28"/>
      <c r="D11" s="28"/>
      <c r="E11" s="28"/>
      <c r="F11" s="28">
        <v>17400</v>
      </c>
      <c r="G11" s="28"/>
      <c r="H11" s="28">
        <v>9300</v>
      </c>
      <c r="I11" s="28">
        <v>1400</v>
      </c>
      <c r="J11" s="28"/>
      <c r="K11" s="28"/>
      <c r="L11" s="28"/>
      <c r="M11" s="28">
        <v>28100</v>
      </c>
      <c r="N11"/>
    </row>
    <row r="12" spans="1:14" ht="18.75" x14ac:dyDescent="0.3">
      <c r="A12" s="25" t="s">
        <v>60</v>
      </c>
      <c r="B12" s="25" t="s">
        <v>136</v>
      </c>
      <c r="C12" s="25"/>
      <c r="D12" s="25">
        <v>1075</v>
      </c>
      <c r="E12" s="25">
        <v>225</v>
      </c>
      <c r="F12" s="25"/>
      <c r="G12" s="25"/>
      <c r="H12" s="25">
        <v>1290</v>
      </c>
      <c r="I12" s="25"/>
      <c r="J12" s="25">
        <v>120</v>
      </c>
      <c r="K12" s="25"/>
      <c r="L12" s="25"/>
      <c r="M12" s="25">
        <v>2710</v>
      </c>
      <c r="N12"/>
    </row>
    <row r="13" spans="1:14" ht="18.75" x14ac:dyDescent="0.3">
      <c r="A13" s="25"/>
      <c r="B13" s="25" t="s">
        <v>137</v>
      </c>
      <c r="C13" s="25"/>
      <c r="D13" s="25">
        <v>850</v>
      </c>
      <c r="E13" s="25">
        <v>400</v>
      </c>
      <c r="F13" s="25"/>
      <c r="G13" s="25"/>
      <c r="H13" s="25">
        <v>1475</v>
      </c>
      <c r="I13" s="25"/>
      <c r="J13" s="25"/>
      <c r="K13" s="25"/>
      <c r="L13" s="25"/>
      <c r="M13" s="25">
        <v>2725</v>
      </c>
      <c r="N13"/>
    </row>
    <row r="14" spans="1:14" ht="18.75" x14ac:dyDescent="0.3">
      <c r="A14" s="25"/>
      <c r="B14" s="25" t="s">
        <v>138</v>
      </c>
      <c r="C14" s="25"/>
      <c r="D14" s="25">
        <v>1050</v>
      </c>
      <c r="E14" s="25">
        <v>850</v>
      </c>
      <c r="F14" s="25"/>
      <c r="G14" s="25"/>
      <c r="H14" s="25">
        <v>950</v>
      </c>
      <c r="I14" s="25"/>
      <c r="J14" s="25"/>
      <c r="K14" s="25"/>
      <c r="L14" s="25"/>
      <c r="M14" s="25">
        <v>2850</v>
      </c>
      <c r="N14"/>
    </row>
    <row r="15" spans="1:14" ht="18.75" x14ac:dyDescent="0.3">
      <c r="A15" s="25"/>
      <c r="B15" s="25" t="s">
        <v>90</v>
      </c>
      <c r="C15" s="25"/>
      <c r="D15" s="25"/>
      <c r="E15" s="25"/>
      <c r="F15" s="25"/>
      <c r="G15" s="25"/>
      <c r="H15" s="25">
        <v>1400</v>
      </c>
      <c r="I15" s="25"/>
      <c r="J15" s="25">
        <v>8800</v>
      </c>
      <c r="K15" s="25"/>
      <c r="L15" s="25"/>
      <c r="M15" s="25">
        <v>10200</v>
      </c>
      <c r="N15"/>
    </row>
    <row r="16" spans="1:14" ht="18.75" x14ac:dyDescent="0.3">
      <c r="A16" s="25"/>
      <c r="B16" s="25" t="s">
        <v>118</v>
      </c>
      <c r="C16" s="25"/>
      <c r="D16" s="25"/>
      <c r="E16" s="25"/>
      <c r="F16" s="25"/>
      <c r="G16" s="25"/>
      <c r="H16" s="25">
        <v>1400</v>
      </c>
      <c r="I16" s="25"/>
      <c r="J16" s="25">
        <v>6600</v>
      </c>
      <c r="K16" s="25"/>
      <c r="L16" s="25"/>
      <c r="M16" s="25">
        <v>8000</v>
      </c>
      <c r="N16"/>
    </row>
    <row r="17" spans="1:14" ht="18.75" x14ac:dyDescent="0.3">
      <c r="A17" s="25"/>
      <c r="B17" s="25" t="s">
        <v>139</v>
      </c>
      <c r="C17" s="25"/>
      <c r="D17" s="25">
        <v>1400</v>
      </c>
      <c r="E17" s="25"/>
      <c r="F17" s="25"/>
      <c r="G17" s="25"/>
      <c r="H17" s="25">
        <v>5320</v>
      </c>
      <c r="I17" s="25"/>
      <c r="J17" s="25"/>
      <c r="K17" s="25"/>
      <c r="L17" s="25"/>
      <c r="M17" s="25">
        <v>6720</v>
      </c>
      <c r="N17"/>
    </row>
    <row r="18" spans="1:14" ht="18.75" x14ac:dyDescent="0.3">
      <c r="A18" s="25"/>
      <c r="B18" s="25" t="s">
        <v>140</v>
      </c>
      <c r="C18" s="25"/>
      <c r="D18" s="25"/>
      <c r="E18" s="25">
        <v>1400</v>
      </c>
      <c r="F18" s="25"/>
      <c r="G18" s="25"/>
      <c r="H18" s="25">
        <v>3080</v>
      </c>
      <c r="I18" s="25"/>
      <c r="J18" s="25"/>
      <c r="K18" s="25">
        <v>200</v>
      </c>
      <c r="L18" s="25"/>
      <c r="M18" s="25">
        <v>4680</v>
      </c>
      <c r="N18"/>
    </row>
    <row r="19" spans="1:14" ht="18.75" x14ac:dyDescent="0.3">
      <c r="A19" s="25"/>
      <c r="B19" s="25" t="s">
        <v>18</v>
      </c>
      <c r="C19" s="25"/>
      <c r="D19" s="25"/>
      <c r="E19" s="25">
        <v>1800</v>
      </c>
      <c r="F19" s="25"/>
      <c r="G19" s="25"/>
      <c r="H19" s="25">
        <v>5000</v>
      </c>
      <c r="I19" s="25">
        <v>1400</v>
      </c>
      <c r="J19" s="25">
        <v>5400</v>
      </c>
      <c r="K19" s="25"/>
      <c r="L19" s="25"/>
      <c r="M19" s="25">
        <v>13600</v>
      </c>
      <c r="N19"/>
    </row>
    <row r="20" spans="1:14" ht="18.75" x14ac:dyDescent="0.3">
      <c r="A20" s="25"/>
      <c r="B20" s="25" t="s">
        <v>101</v>
      </c>
      <c r="C20" s="25"/>
      <c r="D20" s="25">
        <v>500</v>
      </c>
      <c r="E20" s="25"/>
      <c r="F20" s="25">
        <v>1400</v>
      </c>
      <c r="G20" s="25"/>
      <c r="H20" s="25">
        <v>1400</v>
      </c>
      <c r="I20" s="25"/>
      <c r="J20" s="25">
        <v>2180</v>
      </c>
      <c r="K20" s="25"/>
      <c r="L20" s="25"/>
      <c r="M20" s="25">
        <v>5480</v>
      </c>
      <c r="N20"/>
    </row>
    <row r="21" spans="1:14" ht="18.75" x14ac:dyDescent="0.3">
      <c r="A21" s="28" t="s">
        <v>67</v>
      </c>
      <c r="B21" s="28"/>
      <c r="C21" s="28"/>
      <c r="D21" s="28">
        <v>4875</v>
      </c>
      <c r="E21" s="28">
        <v>4675</v>
      </c>
      <c r="F21" s="28">
        <v>1400</v>
      </c>
      <c r="G21" s="28"/>
      <c r="H21" s="28">
        <v>21315</v>
      </c>
      <c r="I21" s="28">
        <v>1400</v>
      </c>
      <c r="J21" s="28">
        <v>23100</v>
      </c>
      <c r="K21" s="28">
        <v>200</v>
      </c>
      <c r="L21" s="28"/>
      <c r="M21" s="28">
        <v>56965</v>
      </c>
      <c r="N21"/>
    </row>
    <row r="22" spans="1:14" ht="18.75" x14ac:dyDescent="0.3">
      <c r="A22" s="25" t="s">
        <v>53</v>
      </c>
      <c r="B22" s="25" t="s">
        <v>82</v>
      </c>
      <c r="C22" s="25">
        <v>1450</v>
      </c>
      <c r="D22" s="25">
        <v>7412.3330000000005</v>
      </c>
      <c r="E22" s="25"/>
      <c r="F22" s="25">
        <v>600</v>
      </c>
      <c r="G22" s="25">
        <v>65</v>
      </c>
      <c r="H22" s="25">
        <v>704</v>
      </c>
      <c r="I22" s="25"/>
      <c r="J22" s="25"/>
      <c r="K22" s="25"/>
      <c r="L22" s="25"/>
      <c r="M22" s="25">
        <v>10231.333000000001</v>
      </c>
      <c r="N22"/>
    </row>
    <row r="23" spans="1:14" ht="18.75" x14ac:dyDescent="0.3">
      <c r="A23" s="25"/>
      <c r="B23" s="25" t="s">
        <v>81</v>
      </c>
      <c r="C23" s="25">
        <v>300</v>
      </c>
      <c r="D23" s="25">
        <v>10700</v>
      </c>
      <c r="E23" s="25"/>
      <c r="F23" s="25"/>
      <c r="G23" s="25"/>
      <c r="H23" s="25"/>
      <c r="I23" s="25"/>
      <c r="J23" s="25"/>
      <c r="K23" s="25"/>
      <c r="L23" s="25"/>
      <c r="M23" s="25">
        <v>11000</v>
      </c>
      <c r="N23"/>
    </row>
    <row r="24" spans="1:14" ht="18.75" x14ac:dyDescent="0.3">
      <c r="A24" s="25"/>
      <c r="B24" s="25" t="s">
        <v>92</v>
      </c>
      <c r="C24" s="25"/>
      <c r="D24" s="25">
        <v>6200</v>
      </c>
      <c r="E24" s="25"/>
      <c r="F24" s="25"/>
      <c r="G24" s="25"/>
      <c r="H24" s="25"/>
      <c r="I24" s="25"/>
      <c r="J24" s="25"/>
      <c r="K24" s="25"/>
      <c r="L24" s="25"/>
      <c r="M24" s="25">
        <v>6200</v>
      </c>
      <c r="N24"/>
    </row>
    <row r="25" spans="1:14" ht="18.75" x14ac:dyDescent="0.3">
      <c r="A25" s="25"/>
      <c r="B25" s="25" t="s">
        <v>135</v>
      </c>
      <c r="C25" s="25"/>
      <c r="D25" s="25">
        <v>9224</v>
      </c>
      <c r="E25" s="25"/>
      <c r="F25" s="25">
        <v>598</v>
      </c>
      <c r="G25" s="25">
        <v>25</v>
      </c>
      <c r="H25" s="25">
        <v>1</v>
      </c>
      <c r="I25" s="25"/>
      <c r="J25" s="25"/>
      <c r="K25" s="25"/>
      <c r="L25" s="25"/>
      <c r="M25" s="25">
        <v>9848</v>
      </c>
      <c r="N25"/>
    </row>
    <row r="26" spans="1:14" ht="18.75" x14ac:dyDescent="0.3">
      <c r="A26" s="25"/>
      <c r="B26" s="25" t="s">
        <v>159</v>
      </c>
      <c r="C26" s="25">
        <v>2062</v>
      </c>
      <c r="D26" s="25">
        <v>440</v>
      </c>
      <c r="E26" s="25"/>
      <c r="F26" s="25">
        <v>300</v>
      </c>
      <c r="G26" s="25"/>
      <c r="H26" s="25">
        <v>600</v>
      </c>
      <c r="I26" s="25"/>
      <c r="J26" s="25"/>
      <c r="K26" s="25"/>
      <c r="L26" s="25"/>
      <c r="M26" s="25">
        <v>3402</v>
      </c>
      <c r="N26"/>
    </row>
    <row r="27" spans="1:14" ht="18.75" x14ac:dyDescent="0.3">
      <c r="A27" s="25"/>
      <c r="B27" s="25" t="s">
        <v>102</v>
      </c>
      <c r="C27" s="25"/>
      <c r="D27" s="25">
        <v>1400</v>
      </c>
      <c r="E27" s="25"/>
      <c r="F27" s="25"/>
      <c r="G27" s="25"/>
      <c r="H27" s="25"/>
      <c r="I27" s="25"/>
      <c r="J27" s="25"/>
      <c r="K27" s="25"/>
      <c r="L27" s="25"/>
      <c r="M27" s="25">
        <v>1400</v>
      </c>
      <c r="N27"/>
    </row>
    <row r="28" spans="1:14" ht="18.75" x14ac:dyDescent="0.3">
      <c r="A28" s="25"/>
      <c r="B28" s="25" t="s">
        <v>153</v>
      </c>
      <c r="C28" s="25"/>
      <c r="D28" s="25">
        <v>5051</v>
      </c>
      <c r="E28" s="25">
        <v>855</v>
      </c>
      <c r="F28" s="25"/>
      <c r="G28" s="25">
        <v>311</v>
      </c>
      <c r="H28" s="25">
        <v>550</v>
      </c>
      <c r="I28" s="25"/>
      <c r="J28" s="25">
        <v>317</v>
      </c>
      <c r="K28" s="25"/>
      <c r="L28" s="25"/>
      <c r="M28" s="25">
        <v>7084</v>
      </c>
      <c r="N28"/>
    </row>
    <row r="29" spans="1:14" ht="18.75" x14ac:dyDescent="0.3">
      <c r="A29" s="25"/>
      <c r="B29" s="25" t="s">
        <v>141</v>
      </c>
      <c r="C29" s="25">
        <v>150</v>
      </c>
      <c r="D29" s="25">
        <v>7454</v>
      </c>
      <c r="E29" s="25"/>
      <c r="F29" s="25"/>
      <c r="G29" s="25"/>
      <c r="H29" s="25"/>
      <c r="I29" s="25"/>
      <c r="J29" s="25"/>
      <c r="K29" s="25"/>
      <c r="L29" s="25"/>
      <c r="M29" s="25">
        <v>7604</v>
      </c>
      <c r="N29"/>
    </row>
    <row r="30" spans="1:14" ht="18.75" x14ac:dyDescent="0.3">
      <c r="A30" s="25"/>
      <c r="B30" s="25" t="s">
        <v>55</v>
      </c>
      <c r="C30" s="25">
        <v>1125</v>
      </c>
      <c r="D30" s="25">
        <v>9000</v>
      </c>
      <c r="E30" s="25"/>
      <c r="F30" s="25">
        <v>177</v>
      </c>
      <c r="G30" s="25">
        <v>40</v>
      </c>
      <c r="H30" s="25">
        <v>1108</v>
      </c>
      <c r="I30" s="25">
        <v>40</v>
      </c>
      <c r="J30" s="25"/>
      <c r="K30" s="25"/>
      <c r="L30" s="25"/>
      <c r="M30" s="25">
        <v>11490</v>
      </c>
      <c r="N30"/>
    </row>
    <row r="31" spans="1:14" ht="18.75" x14ac:dyDescent="0.3">
      <c r="A31" s="25"/>
      <c r="B31" s="25" t="s">
        <v>56</v>
      </c>
      <c r="C31" s="25"/>
      <c r="D31" s="25">
        <v>9912</v>
      </c>
      <c r="E31" s="25"/>
      <c r="F31" s="25"/>
      <c r="G31" s="25">
        <v>230</v>
      </c>
      <c r="H31" s="25">
        <v>1920</v>
      </c>
      <c r="I31" s="25"/>
      <c r="J31" s="25">
        <v>1450</v>
      </c>
      <c r="K31" s="25"/>
      <c r="L31" s="25"/>
      <c r="M31" s="25">
        <v>13512</v>
      </c>
      <c r="N31"/>
    </row>
    <row r="32" spans="1:14" ht="18.75" x14ac:dyDescent="0.3">
      <c r="A32" s="25"/>
      <c r="B32" s="25" t="s">
        <v>93</v>
      </c>
      <c r="C32" s="25">
        <v>1200</v>
      </c>
      <c r="D32" s="25">
        <v>5140</v>
      </c>
      <c r="E32" s="25"/>
      <c r="F32" s="25">
        <v>230</v>
      </c>
      <c r="G32" s="25"/>
      <c r="H32" s="25"/>
      <c r="I32" s="25">
        <v>970</v>
      </c>
      <c r="J32" s="25"/>
      <c r="K32" s="25"/>
      <c r="L32" s="25"/>
      <c r="M32" s="25">
        <v>7540</v>
      </c>
      <c r="N32"/>
    </row>
    <row r="33" spans="1:14" ht="18.75" x14ac:dyDescent="0.3">
      <c r="A33" s="25"/>
      <c r="B33" s="25" t="s">
        <v>119</v>
      </c>
      <c r="C33" s="25"/>
      <c r="D33" s="25">
        <v>2200</v>
      </c>
      <c r="E33" s="25">
        <v>3200</v>
      </c>
      <c r="F33" s="25"/>
      <c r="G33" s="25"/>
      <c r="H33" s="25"/>
      <c r="I33" s="25"/>
      <c r="J33" s="25">
        <v>300</v>
      </c>
      <c r="K33" s="25"/>
      <c r="L33" s="25"/>
      <c r="M33" s="25">
        <v>5700</v>
      </c>
      <c r="N33"/>
    </row>
    <row r="34" spans="1:14" ht="18.75" x14ac:dyDescent="0.3">
      <c r="A34" s="25"/>
      <c r="B34" s="25" t="s">
        <v>163</v>
      </c>
      <c r="C34" s="25"/>
      <c r="D34" s="25">
        <v>1506</v>
      </c>
      <c r="E34" s="25"/>
      <c r="F34" s="25"/>
      <c r="G34" s="25"/>
      <c r="H34" s="25"/>
      <c r="I34" s="25"/>
      <c r="J34" s="25"/>
      <c r="K34" s="25"/>
      <c r="L34" s="25"/>
      <c r="M34" s="25">
        <v>1506</v>
      </c>
      <c r="N34"/>
    </row>
    <row r="35" spans="1:14" ht="18.75" x14ac:dyDescent="0.3">
      <c r="A35" s="28" t="s">
        <v>65</v>
      </c>
      <c r="B35" s="28"/>
      <c r="C35" s="28">
        <v>6287</v>
      </c>
      <c r="D35" s="28">
        <v>75639.332999999999</v>
      </c>
      <c r="E35" s="28">
        <v>4055</v>
      </c>
      <c r="F35" s="28">
        <v>1905</v>
      </c>
      <c r="G35" s="28">
        <v>671</v>
      </c>
      <c r="H35" s="28">
        <v>4883</v>
      </c>
      <c r="I35" s="28">
        <v>1010</v>
      </c>
      <c r="J35" s="28">
        <v>2067</v>
      </c>
      <c r="K35" s="28"/>
      <c r="L35" s="28"/>
      <c r="M35" s="28">
        <v>96517.332999999999</v>
      </c>
      <c r="N35"/>
    </row>
    <row r="36" spans="1:14" ht="18.75" x14ac:dyDescent="0.3">
      <c r="A36" s="25" t="s">
        <v>3</v>
      </c>
      <c r="B36" s="25" t="s">
        <v>47</v>
      </c>
      <c r="C36" s="25"/>
      <c r="D36" s="25"/>
      <c r="E36" s="25">
        <v>3030</v>
      </c>
      <c r="F36" s="25"/>
      <c r="G36" s="25"/>
      <c r="H36" s="25">
        <v>1</v>
      </c>
      <c r="I36" s="25"/>
      <c r="J36" s="25"/>
      <c r="K36" s="25">
        <v>1150</v>
      </c>
      <c r="L36" s="25"/>
      <c r="M36" s="25">
        <v>4181</v>
      </c>
      <c r="N36"/>
    </row>
    <row r="37" spans="1:14" ht="18.75" x14ac:dyDescent="0.3">
      <c r="A37" s="25"/>
      <c r="B37" s="25" t="s">
        <v>34</v>
      </c>
      <c r="C37" s="25"/>
      <c r="D37" s="25"/>
      <c r="E37" s="25">
        <v>3260</v>
      </c>
      <c r="F37" s="25"/>
      <c r="G37" s="25"/>
      <c r="H37" s="25">
        <v>2</v>
      </c>
      <c r="I37" s="25"/>
      <c r="J37" s="25"/>
      <c r="K37" s="25">
        <v>750</v>
      </c>
      <c r="L37" s="25"/>
      <c r="M37" s="25">
        <v>4012</v>
      </c>
      <c r="N37"/>
    </row>
    <row r="38" spans="1:14" ht="18.75" x14ac:dyDescent="0.3">
      <c r="A38" s="25"/>
      <c r="B38" s="25" t="s">
        <v>70</v>
      </c>
      <c r="C38" s="25"/>
      <c r="D38" s="25"/>
      <c r="E38" s="25">
        <v>2500</v>
      </c>
      <c r="F38" s="25"/>
      <c r="G38" s="25"/>
      <c r="H38" s="25"/>
      <c r="I38" s="25"/>
      <c r="J38" s="25"/>
      <c r="K38" s="25"/>
      <c r="L38" s="25"/>
      <c r="M38" s="25">
        <v>2500</v>
      </c>
      <c r="N38"/>
    </row>
    <row r="39" spans="1:14" ht="18.75" x14ac:dyDescent="0.3">
      <c r="A39" s="25"/>
      <c r="B39" s="25" t="s">
        <v>69</v>
      </c>
      <c r="C39" s="25"/>
      <c r="D39" s="25"/>
      <c r="E39" s="25">
        <v>2200</v>
      </c>
      <c r="F39" s="25"/>
      <c r="G39" s="25"/>
      <c r="H39" s="25"/>
      <c r="I39" s="25"/>
      <c r="J39" s="25"/>
      <c r="K39" s="25"/>
      <c r="L39" s="25"/>
      <c r="M39" s="25">
        <v>2200</v>
      </c>
      <c r="N39"/>
    </row>
    <row r="40" spans="1:14" ht="18.75" x14ac:dyDescent="0.3">
      <c r="A40" s="25"/>
      <c r="B40" s="25" t="s">
        <v>21</v>
      </c>
      <c r="C40" s="25"/>
      <c r="D40" s="25"/>
      <c r="E40" s="25">
        <v>2269</v>
      </c>
      <c r="F40" s="25"/>
      <c r="G40" s="25"/>
      <c r="H40" s="25">
        <v>300.166</v>
      </c>
      <c r="I40" s="25"/>
      <c r="J40" s="25"/>
      <c r="K40" s="25"/>
      <c r="L40" s="25"/>
      <c r="M40" s="25">
        <v>2569.1660000000002</v>
      </c>
      <c r="N40"/>
    </row>
    <row r="41" spans="1:14" ht="18.75" x14ac:dyDescent="0.3">
      <c r="A41" s="25"/>
      <c r="B41" s="25" t="s">
        <v>33</v>
      </c>
      <c r="C41" s="25"/>
      <c r="D41" s="25"/>
      <c r="E41" s="25">
        <v>4050</v>
      </c>
      <c r="F41" s="25"/>
      <c r="G41" s="25">
        <v>500</v>
      </c>
      <c r="H41" s="25">
        <v>3540</v>
      </c>
      <c r="I41" s="25"/>
      <c r="J41" s="25"/>
      <c r="K41" s="25">
        <v>25</v>
      </c>
      <c r="L41" s="25"/>
      <c r="M41" s="25">
        <v>8115</v>
      </c>
      <c r="N41"/>
    </row>
    <row r="42" spans="1:14" ht="18.75" x14ac:dyDescent="0.3">
      <c r="A42" s="25"/>
      <c r="B42" s="25" t="s">
        <v>73</v>
      </c>
      <c r="C42" s="25"/>
      <c r="D42" s="25"/>
      <c r="E42" s="25">
        <v>3070</v>
      </c>
      <c r="F42" s="25"/>
      <c r="G42" s="25"/>
      <c r="H42" s="25">
        <v>404</v>
      </c>
      <c r="I42" s="25"/>
      <c r="J42" s="25"/>
      <c r="K42" s="25">
        <v>49</v>
      </c>
      <c r="L42" s="25"/>
      <c r="M42" s="25">
        <v>3523</v>
      </c>
      <c r="N42"/>
    </row>
    <row r="43" spans="1:14" ht="18.75" x14ac:dyDescent="0.3">
      <c r="A43" s="25"/>
      <c r="B43" s="25" t="s">
        <v>149</v>
      </c>
      <c r="C43" s="25"/>
      <c r="D43" s="25"/>
      <c r="E43" s="25">
        <v>3800</v>
      </c>
      <c r="F43" s="25"/>
      <c r="G43" s="25"/>
      <c r="H43" s="25">
        <v>4860</v>
      </c>
      <c r="I43" s="25"/>
      <c r="J43" s="25"/>
      <c r="K43" s="25"/>
      <c r="L43" s="25"/>
      <c r="M43" s="25">
        <v>8660</v>
      </c>
      <c r="N43"/>
    </row>
    <row r="44" spans="1:14" ht="18.75" x14ac:dyDescent="0.3">
      <c r="A44" s="25"/>
      <c r="B44" s="25" t="s">
        <v>61</v>
      </c>
      <c r="C44" s="25"/>
      <c r="D44" s="25"/>
      <c r="E44" s="25">
        <v>4950</v>
      </c>
      <c r="F44" s="25"/>
      <c r="G44" s="25">
        <v>417</v>
      </c>
      <c r="H44" s="25">
        <v>1345</v>
      </c>
      <c r="I44" s="25"/>
      <c r="J44" s="25"/>
      <c r="K44" s="25"/>
      <c r="L44" s="25"/>
      <c r="M44" s="25">
        <v>6712</v>
      </c>
      <c r="N44"/>
    </row>
    <row r="45" spans="1:14" ht="18.75" x14ac:dyDescent="0.3">
      <c r="A45" s="25"/>
      <c r="B45" s="25" t="s">
        <v>20</v>
      </c>
      <c r="C45" s="25"/>
      <c r="D45" s="25"/>
      <c r="E45" s="25">
        <v>6800</v>
      </c>
      <c r="F45" s="25"/>
      <c r="G45" s="25">
        <v>1150</v>
      </c>
      <c r="H45" s="25">
        <v>7320</v>
      </c>
      <c r="I45" s="25"/>
      <c r="J45" s="25"/>
      <c r="K45" s="25">
        <v>1200</v>
      </c>
      <c r="L45" s="25"/>
      <c r="M45" s="25">
        <v>16470</v>
      </c>
      <c r="N45"/>
    </row>
    <row r="46" spans="1:14" ht="18.75" x14ac:dyDescent="0.3">
      <c r="A46" s="25"/>
      <c r="B46" s="25" t="s">
        <v>120</v>
      </c>
      <c r="C46" s="25"/>
      <c r="D46" s="25"/>
      <c r="E46" s="25">
        <v>2975</v>
      </c>
      <c r="F46" s="25"/>
      <c r="G46" s="25"/>
      <c r="H46" s="25"/>
      <c r="I46" s="25"/>
      <c r="J46" s="25"/>
      <c r="K46" s="25"/>
      <c r="L46" s="25"/>
      <c r="M46" s="25">
        <v>2975</v>
      </c>
      <c r="N46"/>
    </row>
    <row r="47" spans="1:14" ht="18.75" x14ac:dyDescent="0.3">
      <c r="A47" s="25"/>
      <c r="B47" s="25" t="s">
        <v>36</v>
      </c>
      <c r="C47" s="25"/>
      <c r="D47" s="25"/>
      <c r="E47" s="25">
        <v>2000</v>
      </c>
      <c r="F47" s="25"/>
      <c r="G47" s="25"/>
      <c r="H47" s="25">
        <v>5150</v>
      </c>
      <c r="I47" s="25"/>
      <c r="J47" s="25"/>
      <c r="K47" s="25"/>
      <c r="L47" s="25"/>
      <c r="M47" s="25">
        <v>7150</v>
      </c>
      <c r="N47"/>
    </row>
    <row r="48" spans="1:14" ht="18.75" x14ac:dyDescent="0.3">
      <c r="A48" s="25"/>
      <c r="B48" s="25" t="s">
        <v>42</v>
      </c>
      <c r="C48" s="25"/>
      <c r="D48" s="25"/>
      <c r="E48" s="25">
        <v>2100</v>
      </c>
      <c r="F48" s="25"/>
      <c r="G48" s="25"/>
      <c r="H48" s="25">
        <v>2460</v>
      </c>
      <c r="I48" s="25"/>
      <c r="J48" s="25"/>
      <c r="K48" s="25">
        <v>300</v>
      </c>
      <c r="L48" s="25"/>
      <c r="M48" s="25">
        <v>4860</v>
      </c>
      <c r="N48"/>
    </row>
    <row r="49" spans="1:14" ht="18.75" x14ac:dyDescent="0.3">
      <c r="A49" s="25"/>
      <c r="B49" s="25" t="s">
        <v>50</v>
      </c>
      <c r="C49" s="25"/>
      <c r="D49" s="25"/>
      <c r="E49" s="25">
        <v>2600</v>
      </c>
      <c r="F49" s="25"/>
      <c r="G49" s="25"/>
      <c r="H49" s="25">
        <v>5170</v>
      </c>
      <c r="I49" s="25"/>
      <c r="J49" s="25"/>
      <c r="K49" s="25">
        <v>500</v>
      </c>
      <c r="L49" s="25"/>
      <c r="M49" s="25">
        <v>8270</v>
      </c>
      <c r="N49"/>
    </row>
    <row r="50" spans="1:14" ht="18.75" x14ac:dyDescent="0.3">
      <c r="A50" s="25"/>
      <c r="B50" s="25" t="s">
        <v>49</v>
      </c>
      <c r="C50" s="25"/>
      <c r="D50" s="25"/>
      <c r="E50" s="25">
        <v>2210</v>
      </c>
      <c r="F50" s="25"/>
      <c r="G50" s="25">
        <v>63</v>
      </c>
      <c r="H50" s="25">
        <v>1260</v>
      </c>
      <c r="I50" s="25"/>
      <c r="J50" s="25"/>
      <c r="K50" s="25">
        <v>22</v>
      </c>
      <c r="L50" s="25"/>
      <c r="M50" s="25">
        <v>3555</v>
      </c>
      <c r="N50"/>
    </row>
    <row r="51" spans="1:14" ht="18.75" x14ac:dyDescent="0.3">
      <c r="A51" s="25"/>
      <c r="B51" s="25" t="s">
        <v>63</v>
      </c>
      <c r="C51" s="25"/>
      <c r="D51" s="25"/>
      <c r="E51" s="25">
        <v>3969</v>
      </c>
      <c r="F51" s="25"/>
      <c r="G51" s="25"/>
      <c r="H51" s="25">
        <v>300.25</v>
      </c>
      <c r="I51" s="25"/>
      <c r="J51" s="25"/>
      <c r="K51" s="25"/>
      <c r="L51" s="25"/>
      <c r="M51" s="25">
        <v>4269.25</v>
      </c>
      <c r="N51"/>
    </row>
    <row r="52" spans="1:14" ht="18.75" x14ac:dyDescent="0.3">
      <c r="A52" s="25"/>
      <c r="B52" s="25" t="s">
        <v>38</v>
      </c>
      <c r="C52" s="25"/>
      <c r="D52" s="25"/>
      <c r="E52" s="25">
        <v>1969</v>
      </c>
      <c r="F52" s="25"/>
      <c r="G52" s="25"/>
      <c r="H52" s="25">
        <v>300.25</v>
      </c>
      <c r="I52" s="25"/>
      <c r="J52" s="25"/>
      <c r="K52" s="25"/>
      <c r="L52" s="25"/>
      <c r="M52" s="25">
        <v>2269.25</v>
      </c>
      <c r="N52"/>
    </row>
    <row r="53" spans="1:14" ht="18.75" x14ac:dyDescent="0.3">
      <c r="A53" s="25"/>
      <c r="B53" s="25" t="s">
        <v>41</v>
      </c>
      <c r="C53" s="25"/>
      <c r="D53" s="25">
        <v>300</v>
      </c>
      <c r="E53" s="25">
        <v>3900</v>
      </c>
      <c r="F53" s="25"/>
      <c r="G53" s="25">
        <v>170</v>
      </c>
      <c r="H53" s="25">
        <v>600</v>
      </c>
      <c r="I53" s="25"/>
      <c r="J53" s="25"/>
      <c r="K53" s="25">
        <v>230</v>
      </c>
      <c r="L53" s="25"/>
      <c r="M53" s="25">
        <v>5200</v>
      </c>
      <c r="N53"/>
    </row>
    <row r="54" spans="1:14" ht="18.75" x14ac:dyDescent="0.3">
      <c r="A54" s="25"/>
      <c r="B54" s="25" t="s">
        <v>154</v>
      </c>
      <c r="C54" s="25"/>
      <c r="D54" s="25"/>
      <c r="E54" s="25">
        <v>3480</v>
      </c>
      <c r="F54" s="25"/>
      <c r="G54" s="25"/>
      <c r="H54" s="25">
        <v>1931</v>
      </c>
      <c r="I54" s="25"/>
      <c r="J54" s="25"/>
      <c r="K54" s="25"/>
      <c r="L54" s="25"/>
      <c r="M54" s="25">
        <v>5411</v>
      </c>
      <c r="N54"/>
    </row>
    <row r="55" spans="1:14" ht="18.75" x14ac:dyDescent="0.3">
      <c r="A55" s="25"/>
      <c r="B55" s="25" t="s">
        <v>71</v>
      </c>
      <c r="C55" s="25"/>
      <c r="D55" s="25"/>
      <c r="E55" s="25">
        <v>1670</v>
      </c>
      <c r="F55" s="25"/>
      <c r="G55" s="25"/>
      <c r="H55" s="25"/>
      <c r="I55" s="25"/>
      <c r="J55" s="25"/>
      <c r="K55" s="25">
        <v>49</v>
      </c>
      <c r="L55" s="25"/>
      <c r="M55" s="25">
        <v>1719</v>
      </c>
      <c r="N55"/>
    </row>
    <row r="56" spans="1:14" ht="18.75" x14ac:dyDescent="0.3">
      <c r="A56" s="25"/>
      <c r="B56" s="25" t="s">
        <v>57</v>
      </c>
      <c r="C56" s="25"/>
      <c r="D56" s="25"/>
      <c r="E56" s="25">
        <v>1390</v>
      </c>
      <c r="F56" s="25"/>
      <c r="G56" s="25"/>
      <c r="H56" s="25">
        <v>1293</v>
      </c>
      <c r="I56" s="25"/>
      <c r="J56" s="25"/>
      <c r="K56" s="25"/>
      <c r="L56" s="25"/>
      <c r="M56" s="25">
        <v>2683</v>
      </c>
      <c r="N56"/>
    </row>
    <row r="57" spans="1:14" ht="18.75" x14ac:dyDescent="0.3">
      <c r="A57" s="25"/>
      <c r="B57" s="25" t="s">
        <v>40</v>
      </c>
      <c r="C57" s="25"/>
      <c r="D57" s="25"/>
      <c r="E57" s="25">
        <v>2500</v>
      </c>
      <c r="F57" s="25"/>
      <c r="G57" s="25">
        <v>300</v>
      </c>
      <c r="H57" s="25"/>
      <c r="I57" s="25"/>
      <c r="J57" s="25"/>
      <c r="K57" s="25"/>
      <c r="L57" s="25"/>
      <c r="M57" s="25">
        <v>2800</v>
      </c>
      <c r="N57"/>
    </row>
    <row r="58" spans="1:14" ht="18.75" x14ac:dyDescent="0.3">
      <c r="A58" s="25"/>
      <c r="B58" s="25" t="s">
        <v>62</v>
      </c>
      <c r="C58" s="25"/>
      <c r="D58" s="25"/>
      <c r="E58" s="25">
        <v>1800</v>
      </c>
      <c r="F58" s="25"/>
      <c r="G58" s="25"/>
      <c r="H58" s="25">
        <v>2390</v>
      </c>
      <c r="I58" s="25"/>
      <c r="J58" s="25"/>
      <c r="K58" s="25">
        <v>100</v>
      </c>
      <c r="L58" s="25"/>
      <c r="M58" s="25">
        <v>4290</v>
      </c>
      <c r="N58"/>
    </row>
    <row r="59" spans="1:14" ht="18.75" x14ac:dyDescent="0.3">
      <c r="A59" s="25"/>
      <c r="B59" s="25" t="s">
        <v>37</v>
      </c>
      <c r="C59" s="25"/>
      <c r="D59" s="25"/>
      <c r="E59" s="25">
        <v>2469</v>
      </c>
      <c r="F59" s="25"/>
      <c r="G59" s="25"/>
      <c r="H59" s="25">
        <v>300.25</v>
      </c>
      <c r="I59" s="25"/>
      <c r="J59" s="25"/>
      <c r="K59" s="25"/>
      <c r="L59" s="25"/>
      <c r="M59" s="25">
        <v>2769.25</v>
      </c>
      <c r="N59"/>
    </row>
    <row r="60" spans="1:14" ht="18.75" x14ac:dyDescent="0.3">
      <c r="A60" s="25"/>
      <c r="B60" s="25" t="s">
        <v>58</v>
      </c>
      <c r="C60" s="25"/>
      <c r="D60" s="25"/>
      <c r="E60" s="25">
        <v>2123</v>
      </c>
      <c r="F60" s="25"/>
      <c r="G60" s="25"/>
      <c r="H60" s="25"/>
      <c r="I60" s="25"/>
      <c r="J60" s="25"/>
      <c r="K60" s="25">
        <v>600</v>
      </c>
      <c r="L60" s="25"/>
      <c r="M60" s="25">
        <v>2723</v>
      </c>
      <c r="N60"/>
    </row>
    <row r="61" spans="1:14" ht="18.75" x14ac:dyDescent="0.3">
      <c r="A61" s="25"/>
      <c r="B61" s="25" t="s">
        <v>72</v>
      </c>
      <c r="C61" s="25"/>
      <c r="D61" s="25"/>
      <c r="E61" s="25">
        <v>4050</v>
      </c>
      <c r="F61" s="25"/>
      <c r="G61" s="25">
        <v>115</v>
      </c>
      <c r="H61" s="25">
        <v>1099</v>
      </c>
      <c r="I61" s="25"/>
      <c r="J61" s="25"/>
      <c r="K61" s="25">
        <v>223</v>
      </c>
      <c r="L61" s="25"/>
      <c r="M61" s="25">
        <v>5487</v>
      </c>
      <c r="N61"/>
    </row>
    <row r="62" spans="1:14" ht="18.75" x14ac:dyDescent="0.3">
      <c r="A62" s="25"/>
      <c r="B62" s="25" t="s">
        <v>17</v>
      </c>
      <c r="C62" s="25"/>
      <c r="D62" s="25">
        <v>150</v>
      </c>
      <c r="E62" s="25">
        <v>2630</v>
      </c>
      <c r="F62" s="25"/>
      <c r="G62" s="25">
        <v>330</v>
      </c>
      <c r="H62" s="25">
        <v>1686</v>
      </c>
      <c r="I62" s="25"/>
      <c r="J62" s="25"/>
      <c r="K62" s="25">
        <v>280</v>
      </c>
      <c r="L62" s="25"/>
      <c r="M62" s="25">
        <v>5076</v>
      </c>
      <c r="N62"/>
    </row>
    <row r="63" spans="1:14" ht="18.75" x14ac:dyDescent="0.3">
      <c r="A63" s="25"/>
      <c r="B63" s="25" t="s">
        <v>16</v>
      </c>
      <c r="C63" s="25"/>
      <c r="D63" s="25">
        <v>150</v>
      </c>
      <c r="E63" s="25">
        <v>3910</v>
      </c>
      <c r="F63" s="25"/>
      <c r="G63" s="25">
        <v>365</v>
      </c>
      <c r="H63" s="25">
        <v>417</v>
      </c>
      <c r="I63" s="25"/>
      <c r="J63" s="25"/>
      <c r="K63" s="25">
        <v>260</v>
      </c>
      <c r="L63" s="25"/>
      <c r="M63" s="25">
        <v>5102</v>
      </c>
      <c r="N63"/>
    </row>
    <row r="64" spans="1:14" ht="18.75" x14ac:dyDescent="0.3">
      <c r="A64" s="25"/>
      <c r="B64" s="25" t="s">
        <v>121</v>
      </c>
      <c r="C64" s="25"/>
      <c r="D64" s="25"/>
      <c r="E64" s="25">
        <v>4000</v>
      </c>
      <c r="F64" s="25"/>
      <c r="G64" s="25">
        <v>350</v>
      </c>
      <c r="H64" s="25">
        <v>510</v>
      </c>
      <c r="I64" s="25"/>
      <c r="J64" s="25"/>
      <c r="K64" s="25"/>
      <c r="L64" s="25"/>
      <c r="M64" s="25">
        <v>4860</v>
      </c>
      <c r="N64"/>
    </row>
    <row r="65" spans="1:14" ht="18.75" x14ac:dyDescent="0.3">
      <c r="A65" s="25"/>
      <c r="B65" s="25" t="s">
        <v>103</v>
      </c>
      <c r="C65" s="25"/>
      <c r="D65" s="25"/>
      <c r="E65" s="25">
        <v>1900</v>
      </c>
      <c r="F65" s="25"/>
      <c r="G65" s="25">
        <v>250</v>
      </c>
      <c r="H65" s="25">
        <v>1850</v>
      </c>
      <c r="I65" s="25"/>
      <c r="J65" s="25"/>
      <c r="K65" s="25">
        <v>60</v>
      </c>
      <c r="L65" s="25"/>
      <c r="M65" s="25">
        <v>4060</v>
      </c>
      <c r="N65"/>
    </row>
    <row r="66" spans="1:14" ht="18.75" x14ac:dyDescent="0.3">
      <c r="A66" s="25"/>
      <c r="B66" s="25" t="s">
        <v>35</v>
      </c>
      <c r="C66" s="25"/>
      <c r="D66" s="25"/>
      <c r="E66" s="25">
        <v>4610</v>
      </c>
      <c r="F66" s="25"/>
      <c r="G66" s="25"/>
      <c r="H66" s="25">
        <v>4144</v>
      </c>
      <c r="I66" s="25"/>
      <c r="J66" s="25">
        <v>300</v>
      </c>
      <c r="K66" s="25">
        <v>300</v>
      </c>
      <c r="L66" s="25"/>
      <c r="M66" s="25">
        <v>9354</v>
      </c>
      <c r="N66"/>
    </row>
    <row r="67" spans="1:14" ht="18.75" x14ac:dyDescent="0.3">
      <c r="A67" s="25"/>
      <c r="B67" s="25" t="s">
        <v>19</v>
      </c>
      <c r="C67" s="25"/>
      <c r="D67" s="25"/>
      <c r="E67" s="25">
        <v>3523</v>
      </c>
      <c r="F67" s="25"/>
      <c r="G67" s="25">
        <v>600</v>
      </c>
      <c r="H67" s="25">
        <v>1800.0830000000001</v>
      </c>
      <c r="I67" s="25"/>
      <c r="J67" s="25"/>
      <c r="K67" s="25"/>
      <c r="L67" s="25"/>
      <c r="M67" s="25">
        <v>5923.0830000000005</v>
      </c>
      <c r="N67"/>
    </row>
    <row r="68" spans="1:14" ht="18.75" x14ac:dyDescent="0.3">
      <c r="A68" s="25"/>
      <c r="B68" s="25" t="s">
        <v>18</v>
      </c>
      <c r="C68" s="25"/>
      <c r="D68" s="25"/>
      <c r="E68" s="25">
        <v>923</v>
      </c>
      <c r="F68" s="25"/>
      <c r="G68" s="25"/>
      <c r="H68" s="25">
        <v>8.3000000000000004E-2</v>
      </c>
      <c r="I68" s="25"/>
      <c r="J68" s="25">
        <v>1200</v>
      </c>
      <c r="K68" s="25"/>
      <c r="L68" s="25"/>
      <c r="M68" s="25">
        <v>2123.0830000000001</v>
      </c>
      <c r="N68"/>
    </row>
    <row r="69" spans="1:14" ht="18.75" x14ac:dyDescent="0.3">
      <c r="A69" s="25"/>
      <c r="B69" s="25" t="s">
        <v>158</v>
      </c>
      <c r="C69" s="25"/>
      <c r="D69" s="25"/>
      <c r="E69" s="25">
        <v>1700</v>
      </c>
      <c r="F69" s="25"/>
      <c r="G69" s="25"/>
      <c r="H69" s="25"/>
      <c r="I69" s="25"/>
      <c r="J69" s="25"/>
      <c r="K69" s="25"/>
      <c r="L69" s="25"/>
      <c r="M69" s="25">
        <v>1700</v>
      </c>
      <c r="N69"/>
    </row>
    <row r="70" spans="1:14" ht="18.75" x14ac:dyDescent="0.3">
      <c r="A70" s="25"/>
      <c r="B70" s="25" t="s">
        <v>143</v>
      </c>
      <c r="C70" s="25"/>
      <c r="D70" s="25"/>
      <c r="E70" s="25">
        <v>2400</v>
      </c>
      <c r="F70" s="25"/>
      <c r="G70" s="25"/>
      <c r="H70" s="25"/>
      <c r="I70" s="25"/>
      <c r="J70" s="25"/>
      <c r="K70" s="25"/>
      <c r="L70" s="25"/>
      <c r="M70" s="25">
        <v>2400</v>
      </c>
      <c r="N70"/>
    </row>
    <row r="71" spans="1:14" ht="18.75" x14ac:dyDescent="0.3">
      <c r="A71" s="25"/>
      <c r="B71" s="25" t="s">
        <v>142</v>
      </c>
      <c r="C71" s="25"/>
      <c r="D71" s="25"/>
      <c r="E71" s="25">
        <v>2100</v>
      </c>
      <c r="F71" s="25"/>
      <c r="G71" s="25"/>
      <c r="H71" s="25"/>
      <c r="I71" s="25"/>
      <c r="J71" s="25"/>
      <c r="K71" s="25"/>
      <c r="L71" s="25"/>
      <c r="M71" s="25">
        <v>2100</v>
      </c>
      <c r="N71"/>
    </row>
    <row r="72" spans="1:14" ht="18.75" x14ac:dyDescent="0.3">
      <c r="A72" s="25"/>
      <c r="B72" s="25" t="s">
        <v>74</v>
      </c>
      <c r="C72" s="25"/>
      <c r="D72" s="25"/>
      <c r="E72" s="25">
        <v>5000</v>
      </c>
      <c r="F72" s="25"/>
      <c r="G72" s="25"/>
      <c r="H72" s="25">
        <v>1100</v>
      </c>
      <c r="I72" s="25"/>
      <c r="J72" s="25"/>
      <c r="K72" s="25"/>
      <c r="L72" s="25"/>
      <c r="M72" s="25">
        <v>6100</v>
      </c>
      <c r="N72"/>
    </row>
    <row r="73" spans="1:14" ht="18.75" x14ac:dyDescent="0.3">
      <c r="A73" s="25"/>
      <c r="B73" s="25" t="s">
        <v>75</v>
      </c>
      <c r="C73" s="25"/>
      <c r="D73" s="25"/>
      <c r="E73" s="25">
        <v>4800</v>
      </c>
      <c r="F73" s="25"/>
      <c r="G73" s="25"/>
      <c r="H73" s="25">
        <v>1175</v>
      </c>
      <c r="I73" s="25"/>
      <c r="J73" s="25"/>
      <c r="K73" s="25">
        <v>25</v>
      </c>
      <c r="L73" s="25"/>
      <c r="M73" s="25">
        <v>6000</v>
      </c>
      <c r="N73"/>
    </row>
    <row r="74" spans="1:14" ht="18.75" x14ac:dyDescent="0.3">
      <c r="A74" s="25"/>
      <c r="B74" s="25" t="s">
        <v>116</v>
      </c>
      <c r="C74" s="25"/>
      <c r="D74" s="25"/>
      <c r="E74" s="25">
        <v>1200</v>
      </c>
      <c r="F74" s="25"/>
      <c r="G74" s="25"/>
      <c r="H74" s="25"/>
      <c r="I74" s="25"/>
      <c r="J74" s="25"/>
      <c r="K74" s="25"/>
      <c r="L74" s="25"/>
      <c r="M74" s="25">
        <v>1200</v>
      </c>
      <c r="N74"/>
    </row>
    <row r="75" spans="1:14" ht="18.75" x14ac:dyDescent="0.3">
      <c r="A75" s="25"/>
      <c r="B75" s="25" t="s">
        <v>125</v>
      </c>
      <c r="C75" s="25"/>
      <c r="D75" s="25"/>
      <c r="E75" s="25">
        <v>2250</v>
      </c>
      <c r="F75" s="25"/>
      <c r="G75" s="25"/>
      <c r="H75" s="25">
        <v>780</v>
      </c>
      <c r="I75" s="25"/>
      <c r="J75" s="25"/>
      <c r="K75" s="25">
        <v>495</v>
      </c>
      <c r="L75" s="25"/>
      <c r="M75" s="25">
        <v>3525</v>
      </c>
      <c r="N75"/>
    </row>
    <row r="76" spans="1:14" ht="18.75" x14ac:dyDescent="0.3">
      <c r="A76" s="25"/>
      <c r="B76" s="25" t="s">
        <v>76</v>
      </c>
      <c r="C76" s="25"/>
      <c r="D76" s="25"/>
      <c r="E76" s="25">
        <v>2550</v>
      </c>
      <c r="F76" s="25"/>
      <c r="G76" s="25"/>
      <c r="H76" s="25">
        <v>1695</v>
      </c>
      <c r="I76" s="25"/>
      <c r="J76" s="25"/>
      <c r="K76" s="25">
        <v>300</v>
      </c>
      <c r="L76" s="25"/>
      <c r="M76" s="25">
        <v>4545</v>
      </c>
      <c r="N76"/>
    </row>
    <row r="77" spans="1:14" ht="18.75" x14ac:dyDescent="0.3">
      <c r="A77" s="25"/>
      <c r="B77" s="25" t="s">
        <v>148</v>
      </c>
      <c r="C77" s="25"/>
      <c r="D77" s="25"/>
      <c r="E77" s="25">
        <v>300</v>
      </c>
      <c r="F77" s="25"/>
      <c r="G77" s="25"/>
      <c r="H77" s="25"/>
      <c r="I77" s="25"/>
      <c r="J77" s="25"/>
      <c r="K77" s="25"/>
      <c r="L77" s="25"/>
      <c r="M77" s="25">
        <v>300</v>
      </c>
      <c r="N77"/>
    </row>
    <row r="78" spans="1:14" ht="18.75" x14ac:dyDescent="0.3">
      <c r="A78" s="25"/>
      <c r="B78" s="25" t="s">
        <v>151</v>
      </c>
      <c r="C78" s="25"/>
      <c r="D78" s="25"/>
      <c r="E78" s="25">
        <v>100</v>
      </c>
      <c r="F78" s="25"/>
      <c r="G78" s="25"/>
      <c r="H78" s="25"/>
      <c r="I78" s="25"/>
      <c r="J78" s="25"/>
      <c r="K78" s="25"/>
      <c r="L78" s="25"/>
      <c r="M78" s="25">
        <v>100</v>
      </c>
      <c r="N78"/>
    </row>
    <row r="79" spans="1:14" ht="18.75" x14ac:dyDescent="0.3">
      <c r="A79" s="25"/>
      <c r="B79" s="25" t="s">
        <v>164</v>
      </c>
      <c r="C79" s="25"/>
      <c r="D79" s="25"/>
      <c r="E79" s="25">
        <v>3600</v>
      </c>
      <c r="F79" s="25"/>
      <c r="G79" s="25"/>
      <c r="H79" s="25"/>
      <c r="I79" s="25"/>
      <c r="J79" s="25"/>
      <c r="K79" s="25"/>
      <c r="L79" s="25"/>
      <c r="M79" s="25">
        <v>3600</v>
      </c>
      <c r="N79"/>
    </row>
    <row r="80" spans="1:14" ht="18.75" x14ac:dyDescent="0.3">
      <c r="A80" s="25"/>
      <c r="B80" s="25" t="s">
        <v>180</v>
      </c>
      <c r="C80" s="25"/>
      <c r="D80" s="25"/>
      <c r="E80" s="25">
        <v>1500</v>
      </c>
      <c r="F80" s="25"/>
      <c r="G80" s="25"/>
      <c r="H80" s="25">
        <v>1200</v>
      </c>
      <c r="I80" s="25"/>
      <c r="J80" s="25"/>
      <c r="K80" s="25"/>
      <c r="L80" s="25"/>
      <c r="M80" s="25">
        <v>2700</v>
      </c>
      <c r="N80"/>
    </row>
    <row r="81" spans="1:14" ht="18.75" x14ac:dyDescent="0.3">
      <c r="A81" s="25"/>
      <c r="B81" s="25" t="s">
        <v>175</v>
      </c>
      <c r="C81" s="25"/>
      <c r="D81" s="25"/>
      <c r="E81" s="25">
        <v>6000</v>
      </c>
      <c r="F81" s="25"/>
      <c r="G81" s="25"/>
      <c r="H81" s="25"/>
      <c r="I81" s="25"/>
      <c r="J81" s="25"/>
      <c r="K81" s="25"/>
      <c r="L81" s="25"/>
      <c r="M81" s="25">
        <v>6000</v>
      </c>
      <c r="N81"/>
    </row>
    <row r="82" spans="1:14" ht="18.75" x14ac:dyDescent="0.3">
      <c r="A82" s="25"/>
      <c r="B82" s="25" t="s">
        <v>179</v>
      </c>
      <c r="C82" s="25"/>
      <c r="D82" s="25"/>
      <c r="E82" s="25"/>
      <c r="F82" s="25"/>
      <c r="G82" s="25"/>
      <c r="H82" s="25"/>
      <c r="I82" s="25"/>
      <c r="J82" s="25"/>
      <c r="K82" s="25">
        <v>600</v>
      </c>
      <c r="L82" s="25"/>
      <c r="M82" s="25">
        <v>600</v>
      </c>
      <c r="N82"/>
    </row>
    <row r="83" spans="1:14" ht="18.75" x14ac:dyDescent="0.3">
      <c r="A83" s="28" t="s">
        <v>25</v>
      </c>
      <c r="B83" s="28"/>
      <c r="C83" s="28"/>
      <c r="D83" s="28">
        <v>600</v>
      </c>
      <c r="E83" s="28">
        <v>132130</v>
      </c>
      <c r="F83" s="28"/>
      <c r="G83" s="28">
        <v>4610</v>
      </c>
      <c r="H83" s="28">
        <v>56383.081999999995</v>
      </c>
      <c r="I83" s="28"/>
      <c r="J83" s="28">
        <v>1500</v>
      </c>
      <c r="K83" s="28">
        <v>7518</v>
      </c>
      <c r="L83" s="28"/>
      <c r="M83" s="28">
        <v>202741.08200000002</v>
      </c>
      <c r="N83"/>
    </row>
    <row r="84" spans="1:14" ht="18.75" x14ac:dyDescent="0.3">
      <c r="A84" s="25" t="s">
        <v>26</v>
      </c>
      <c r="B84" s="25" t="s">
        <v>104</v>
      </c>
      <c r="C84" s="25"/>
      <c r="D84" s="25"/>
      <c r="E84" s="25"/>
      <c r="F84" s="25"/>
      <c r="G84" s="25"/>
      <c r="H84" s="25">
        <v>900</v>
      </c>
      <c r="I84" s="25"/>
      <c r="J84" s="25">
        <v>3930</v>
      </c>
      <c r="K84" s="25"/>
      <c r="L84" s="25"/>
      <c r="M84" s="25">
        <v>4830</v>
      </c>
      <c r="N84"/>
    </row>
    <row r="85" spans="1:14" ht="18.75" x14ac:dyDescent="0.3">
      <c r="A85" s="25"/>
      <c r="B85" s="25" t="s">
        <v>77</v>
      </c>
      <c r="C85" s="25"/>
      <c r="D85" s="25"/>
      <c r="E85" s="25"/>
      <c r="F85" s="25"/>
      <c r="G85" s="25"/>
      <c r="H85" s="25"/>
      <c r="I85" s="25"/>
      <c r="J85" s="25">
        <v>2800</v>
      </c>
      <c r="K85" s="25"/>
      <c r="L85" s="25"/>
      <c r="M85" s="25">
        <v>2800</v>
      </c>
      <c r="N85"/>
    </row>
    <row r="86" spans="1:14" ht="18.75" x14ac:dyDescent="0.3">
      <c r="A86" s="25"/>
      <c r="B86" s="25" t="s">
        <v>39</v>
      </c>
      <c r="C86" s="25"/>
      <c r="D86" s="25"/>
      <c r="E86" s="25"/>
      <c r="F86" s="25">
        <v>2300</v>
      </c>
      <c r="G86" s="25"/>
      <c r="H86" s="25">
        <v>5800</v>
      </c>
      <c r="I86" s="25">
        <v>4800</v>
      </c>
      <c r="J86" s="25">
        <v>15600</v>
      </c>
      <c r="K86" s="25"/>
      <c r="L86" s="25"/>
      <c r="M86" s="25">
        <v>28500</v>
      </c>
      <c r="N86"/>
    </row>
    <row r="87" spans="1:14" ht="18.75" x14ac:dyDescent="0.3">
      <c r="A87" s="25"/>
      <c r="B87" s="25" t="s">
        <v>127</v>
      </c>
      <c r="C87" s="25"/>
      <c r="D87" s="25"/>
      <c r="E87" s="25"/>
      <c r="F87" s="25"/>
      <c r="G87" s="25"/>
      <c r="H87" s="25"/>
      <c r="I87" s="25"/>
      <c r="J87" s="25">
        <v>4200</v>
      </c>
      <c r="K87" s="25"/>
      <c r="L87" s="25"/>
      <c r="M87" s="25">
        <v>4200</v>
      </c>
      <c r="N87"/>
    </row>
    <row r="88" spans="1:14" ht="18.75" x14ac:dyDescent="0.3">
      <c r="A88" s="25"/>
      <c r="B88" s="25" t="s">
        <v>94</v>
      </c>
      <c r="C88" s="25"/>
      <c r="D88" s="25">
        <v>100</v>
      </c>
      <c r="E88" s="25"/>
      <c r="F88" s="25">
        <v>200</v>
      </c>
      <c r="G88" s="25"/>
      <c r="H88" s="25">
        <v>1400</v>
      </c>
      <c r="I88" s="25"/>
      <c r="J88" s="25">
        <v>7600</v>
      </c>
      <c r="K88" s="25"/>
      <c r="L88" s="25"/>
      <c r="M88" s="25">
        <v>9300</v>
      </c>
      <c r="N88"/>
    </row>
    <row r="89" spans="1:14" ht="18.75" x14ac:dyDescent="0.3">
      <c r="A89" s="25"/>
      <c r="B89" s="25" t="s">
        <v>32</v>
      </c>
      <c r="C89" s="25"/>
      <c r="D89" s="25"/>
      <c r="E89" s="25"/>
      <c r="F89" s="25"/>
      <c r="G89" s="25"/>
      <c r="H89" s="25"/>
      <c r="I89" s="25"/>
      <c r="J89" s="25">
        <v>1400</v>
      </c>
      <c r="K89" s="25"/>
      <c r="L89" s="25"/>
      <c r="M89" s="25">
        <v>1400</v>
      </c>
      <c r="N89"/>
    </row>
    <row r="90" spans="1:14" ht="18.75" x14ac:dyDescent="0.3">
      <c r="A90" s="25"/>
      <c r="B90" s="25" t="s">
        <v>131</v>
      </c>
      <c r="C90" s="25"/>
      <c r="D90" s="25"/>
      <c r="E90" s="25"/>
      <c r="F90" s="25"/>
      <c r="G90" s="25"/>
      <c r="H90" s="25"/>
      <c r="I90" s="25"/>
      <c r="J90" s="25">
        <v>6571.75</v>
      </c>
      <c r="K90" s="25"/>
      <c r="L90" s="25"/>
      <c r="M90" s="25">
        <v>6571.75</v>
      </c>
      <c r="N90"/>
    </row>
    <row r="91" spans="1:14" ht="18.75" x14ac:dyDescent="0.3">
      <c r="A91" s="25"/>
      <c r="B91" s="25" t="s">
        <v>30</v>
      </c>
      <c r="C91" s="25"/>
      <c r="D91" s="25"/>
      <c r="E91" s="25"/>
      <c r="F91" s="25"/>
      <c r="G91" s="25"/>
      <c r="H91" s="25"/>
      <c r="I91" s="25"/>
      <c r="J91" s="25">
        <v>1400</v>
      </c>
      <c r="K91" s="25"/>
      <c r="L91" s="25"/>
      <c r="M91" s="25">
        <v>1400</v>
      </c>
      <c r="N91"/>
    </row>
    <row r="92" spans="1:14" ht="18.75" x14ac:dyDescent="0.3">
      <c r="A92" s="25"/>
      <c r="B92" s="25" t="s">
        <v>85</v>
      </c>
      <c r="C92" s="25"/>
      <c r="D92" s="25"/>
      <c r="E92" s="25"/>
      <c r="F92" s="25"/>
      <c r="G92" s="25"/>
      <c r="H92" s="25">
        <v>3700</v>
      </c>
      <c r="I92" s="25"/>
      <c r="J92" s="25">
        <v>11700</v>
      </c>
      <c r="K92" s="25"/>
      <c r="L92" s="25"/>
      <c r="M92" s="25">
        <v>15400</v>
      </c>
      <c r="N92"/>
    </row>
    <row r="93" spans="1:14" ht="18.75" x14ac:dyDescent="0.3">
      <c r="A93" s="25"/>
      <c r="B93" s="25" t="s">
        <v>122</v>
      </c>
      <c r="C93" s="25"/>
      <c r="D93" s="25"/>
      <c r="E93" s="25"/>
      <c r="F93" s="25"/>
      <c r="G93" s="25"/>
      <c r="H93" s="25">
        <v>1400</v>
      </c>
      <c r="I93" s="25">
        <v>1400</v>
      </c>
      <c r="J93" s="25">
        <v>8400</v>
      </c>
      <c r="K93" s="25"/>
      <c r="L93" s="25"/>
      <c r="M93" s="25">
        <v>11200</v>
      </c>
      <c r="N93"/>
    </row>
    <row r="94" spans="1:14" ht="18.75" x14ac:dyDescent="0.3">
      <c r="A94" s="25"/>
      <c r="B94" s="25" t="s">
        <v>126</v>
      </c>
      <c r="C94" s="25"/>
      <c r="D94" s="25"/>
      <c r="E94" s="25"/>
      <c r="F94" s="25"/>
      <c r="G94" s="25"/>
      <c r="H94" s="25">
        <v>5600</v>
      </c>
      <c r="I94" s="25"/>
      <c r="J94" s="25">
        <v>12600</v>
      </c>
      <c r="K94" s="25"/>
      <c r="L94" s="25"/>
      <c r="M94" s="25">
        <v>18200</v>
      </c>
      <c r="N94"/>
    </row>
    <row r="95" spans="1:14" ht="18.75" x14ac:dyDescent="0.3">
      <c r="A95" s="25"/>
      <c r="B95" s="25" t="s">
        <v>43</v>
      </c>
      <c r="C95" s="25"/>
      <c r="D95" s="25"/>
      <c r="E95" s="25"/>
      <c r="F95" s="25"/>
      <c r="G95" s="25"/>
      <c r="H95" s="25">
        <v>2800</v>
      </c>
      <c r="I95" s="25"/>
      <c r="J95" s="25">
        <v>7000</v>
      </c>
      <c r="K95" s="25"/>
      <c r="L95" s="25"/>
      <c r="M95" s="25">
        <v>9800</v>
      </c>
      <c r="N95"/>
    </row>
    <row r="96" spans="1:14" ht="18.75" x14ac:dyDescent="0.3">
      <c r="A96" s="25"/>
      <c r="B96" s="25" t="s">
        <v>157</v>
      </c>
      <c r="C96" s="25"/>
      <c r="D96" s="25"/>
      <c r="E96" s="25"/>
      <c r="F96" s="25"/>
      <c r="G96" s="25"/>
      <c r="H96" s="25">
        <v>1400</v>
      </c>
      <c r="I96" s="25">
        <v>1400</v>
      </c>
      <c r="J96" s="25">
        <v>5600</v>
      </c>
      <c r="K96" s="25"/>
      <c r="L96" s="25"/>
      <c r="M96" s="25">
        <v>8400</v>
      </c>
      <c r="N96"/>
    </row>
    <row r="97" spans="1:14" ht="18.75" x14ac:dyDescent="0.3">
      <c r="A97" s="25"/>
      <c r="B97" s="25" t="s">
        <v>31</v>
      </c>
      <c r="C97" s="25"/>
      <c r="D97" s="25"/>
      <c r="E97" s="25"/>
      <c r="F97" s="25"/>
      <c r="G97" s="25"/>
      <c r="H97" s="25"/>
      <c r="I97" s="25"/>
      <c r="J97" s="25">
        <v>9800</v>
      </c>
      <c r="K97" s="25"/>
      <c r="L97" s="25"/>
      <c r="M97" s="25">
        <v>9800</v>
      </c>
      <c r="N97"/>
    </row>
    <row r="98" spans="1:14" ht="18.75" x14ac:dyDescent="0.3">
      <c r="A98" s="25"/>
      <c r="B98" s="25" t="s">
        <v>162</v>
      </c>
      <c r="C98" s="25"/>
      <c r="D98" s="25"/>
      <c r="E98" s="25"/>
      <c r="F98" s="25"/>
      <c r="G98" s="25"/>
      <c r="H98" s="25"/>
      <c r="I98" s="25"/>
      <c r="J98" s="25">
        <v>3989</v>
      </c>
      <c r="K98" s="25"/>
      <c r="L98" s="25"/>
      <c r="M98" s="25">
        <v>3989</v>
      </c>
      <c r="N98"/>
    </row>
    <row r="99" spans="1:14" ht="18.75" x14ac:dyDescent="0.3">
      <c r="A99" s="25"/>
      <c r="B99" s="25" t="s">
        <v>161</v>
      </c>
      <c r="C99" s="25"/>
      <c r="D99" s="25"/>
      <c r="E99" s="25"/>
      <c r="F99" s="25"/>
      <c r="G99" s="25"/>
      <c r="H99" s="25"/>
      <c r="I99" s="25"/>
      <c r="J99" s="25">
        <v>9649.75</v>
      </c>
      <c r="K99" s="25"/>
      <c r="L99" s="25"/>
      <c r="M99" s="25">
        <v>9649.75</v>
      </c>
      <c r="N99"/>
    </row>
    <row r="100" spans="1:14" ht="18.75" x14ac:dyDescent="0.3">
      <c r="A100" s="28" t="s">
        <v>29</v>
      </c>
      <c r="B100" s="28"/>
      <c r="C100" s="28"/>
      <c r="D100" s="28">
        <v>100</v>
      </c>
      <c r="E100" s="28"/>
      <c r="F100" s="28">
        <v>2500</v>
      </c>
      <c r="G100" s="28"/>
      <c r="H100" s="28">
        <v>23000</v>
      </c>
      <c r="I100" s="28">
        <v>7600</v>
      </c>
      <c r="J100" s="28">
        <v>112240.5</v>
      </c>
      <c r="K100" s="28"/>
      <c r="L100" s="28"/>
      <c r="M100" s="28">
        <v>145440.5</v>
      </c>
      <c r="N100"/>
    </row>
    <row r="101" spans="1:14" ht="18.75" x14ac:dyDescent="0.3">
      <c r="A101" s="25" t="s">
        <v>95</v>
      </c>
      <c r="B101" s="25" t="s">
        <v>123</v>
      </c>
      <c r="C101" s="25"/>
      <c r="D101" s="25"/>
      <c r="E101" s="25"/>
      <c r="F101" s="25"/>
      <c r="G101" s="25"/>
      <c r="H101" s="25">
        <v>400</v>
      </c>
      <c r="I101" s="25">
        <v>1000</v>
      </c>
      <c r="J101" s="25"/>
      <c r="K101" s="25"/>
      <c r="L101" s="25"/>
      <c r="M101" s="25">
        <v>1400</v>
      </c>
      <c r="N101"/>
    </row>
    <row r="102" spans="1:14" ht="18.75" x14ac:dyDescent="0.3">
      <c r="A102" s="25"/>
      <c r="B102" s="25" t="s">
        <v>96</v>
      </c>
      <c r="C102" s="25"/>
      <c r="D102" s="25"/>
      <c r="E102" s="25"/>
      <c r="F102" s="25"/>
      <c r="G102" s="25">
        <v>800</v>
      </c>
      <c r="H102" s="25">
        <v>13200</v>
      </c>
      <c r="I102" s="25">
        <v>3805</v>
      </c>
      <c r="J102" s="25"/>
      <c r="K102" s="25"/>
      <c r="L102" s="25"/>
      <c r="M102" s="25">
        <v>17805</v>
      </c>
      <c r="N102"/>
    </row>
    <row r="103" spans="1:14" ht="18.75" x14ac:dyDescent="0.3">
      <c r="A103" s="25"/>
      <c r="B103" s="25" t="s">
        <v>145</v>
      </c>
      <c r="C103" s="25"/>
      <c r="D103" s="25"/>
      <c r="E103" s="25"/>
      <c r="F103" s="25"/>
      <c r="G103" s="25"/>
      <c r="H103" s="25"/>
      <c r="I103" s="25">
        <v>2800</v>
      </c>
      <c r="J103" s="25"/>
      <c r="K103" s="25"/>
      <c r="L103" s="25"/>
      <c r="M103" s="25">
        <v>2800</v>
      </c>
      <c r="N103"/>
    </row>
    <row r="104" spans="1:14" ht="18.75" x14ac:dyDescent="0.3">
      <c r="A104" s="25"/>
      <c r="B104" s="25" t="s">
        <v>133</v>
      </c>
      <c r="C104" s="25"/>
      <c r="D104" s="25"/>
      <c r="E104" s="25"/>
      <c r="F104" s="25"/>
      <c r="G104" s="25"/>
      <c r="H104" s="25"/>
      <c r="I104" s="25">
        <v>1400</v>
      </c>
      <c r="J104" s="25"/>
      <c r="K104" s="25"/>
      <c r="L104" s="25"/>
      <c r="M104" s="25">
        <v>1400</v>
      </c>
      <c r="N104"/>
    </row>
    <row r="105" spans="1:14" ht="18.75" x14ac:dyDescent="0.3">
      <c r="A105" s="25"/>
      <c r="B105" s="25" t="s">
        <v>144</v>
      </c>
      <c r="C105" s="25"/>
      <c r="D105" s="25"/>
      <c r="E105" s="25"/>
      <c r="F105" s="25"/>
      <c r="G105" s="25"/>
      <c r="H105" s="25">
        <v>1400</v>
      </c>
      <c r="I105" s="25">
        <v>1400</v>
      </c>
      <c r="J105" s="25"/>
      <c r="K105" s="25"/>
      <c r="L105" s="25"/>
      <c r="M105" s="25">
        <v>2800</v>
      </c>
      <c r="N105"/>
    </row>
    <row r="106" spans="1:14" ht="18.75" x14ac:dyDescent="0.3">
      <c r="A106" s="25"/>
      <c r="B106" s="25" t="s">
        <v>165</v>
      </c>
      <c r="C106" s="25"/>
      <c r="D106" s="25"/>
      <c r="E106" s="25"/>
      <c r="F106" s="25"/>
      <c r="G106" s="25">
        <v>1000</v>
      </c>
      <c r="H106" s="25">
        <v>400</v>
      </c>
      <c r="I106" s="25"/>
      <c r="J106" s="25"/>
      <c r="K106" s="25"/>
      <c r="L106" s="25"/>
      <c r="M106" s="25">
        <v>1400</v>
      </c>
      <c r="N106"/>
    </row>
    <row r="107" spans="1:14" ht="18.75" x14ac:dyDescent="0.3">
      <c r="A107" s="28" t="s">
        <v>100</v>
      </c>
      <c r="B107" s="28"/>
      <c r="C107" s="28"/>
      <c r="D107" s="28"/>
      <c r="E107" s="28"/>
      <c r="F107" s="28"/>
      <c r="G107" s="28">
        <v>1800</v>
      </c>
      <c r="H107" s="28">
        <v>15400</v>
      </c>
      <c r="I107" s="28">
        <v>10405</v>
      </c>
      <c r="J107" s="28"/>
      <c r="K107" s="28"/>
      <c r="L107" s="28"/>
      <c r="M107" s="28">
        <v>27605</v>
      </c>
      <c r="N107"/>
    </row>
    <row r="108" spans="1:14" ht="18.75" x14ac:dyDescent="0.3">
      <c r="A108" s="25" t="s">
        <v>86</v>
      </c>
      <c r="B108" s="25" t="s">
        <v>88</v>
      </c>
      <c r="C108" s="25"/>
      <c r="D108" s="25">
        <v>2750</v>
      </c>
      <c r="E108" s="25">
        <v>1100</v>
      </c>
      <c r="F108" s="25"/>
      <c r="G108" s="25"/>
      <c r="H108" s="25">
        <v>2260</v>
      </c>
      <c r="I108" s="25">
        <v>750</v>
      </c>
      <c r="J108" s="25">
        <v>500</v>
      </c>
      <c r="K108" s="25"/>
      <c r="L108" s="25"/>
      <c r="M108" s="25">
        <v>7360</v>
      </c>
      <c r="N108"/>
    </row>
    <row r="109" spans="1:14" ht="18.75" x14ac:dyDescent="0.3">
      <c r="A109" s="25"/>
      <c r="B109" s="25" t="s">
        <v>87</v>
      </c>
      <c r="C109" s="25"/>
      <c r="D109" s="25">
        <v>5333</v>
      </c>
      <c r="E109" s="25">
        <v>1375</v>
      </c>
      <c r="F109" s="25">
        <v>75</v>
      </c>
      <c r="G109" s="25">
        <v>615</v>
      </c>
      <c r="H109" s="25">
        <v>5225</v>
      </c>
      <c r="I109" s="25">
        <v>1547</v>
      </c>
      <c r="J109" s="25">
        <v>500</v>
      </c>
      <c r="K109" s="25"/>
      <c r="L109" s="25"/>
      <c r="M109" s="25">
        <v>14670</v>
      </c>
      <c r="N109"/>
    </row>
    <row r="110" spans="1:14" ht="18.75" x14ac:dyDescent="0.3">
      <c r="A110" s="25"/>
      <c r="B110" s="25" t="s">
        <v>148</v>
      </c>
      <c r="C110" s="25"/>
      <c r="D110" s="25">
        <v>700</v>
      </c>
      <c r="E110" s="25">
        <v>700</v>
      </c>
      <c r="F110" s="25"/>
      <c r="G110" s="25"/>
      <c r="H110" s="25"/>
      <c r="I110" s="25"/>
      <c r="J110" s="25"/>
      <c r="K110" s="25"/>
      <c r="L110" s="25"/>
      <c r="M110" s="25">
        <v>1400</v>
      </c>
      <c r="N110"/>
    </row>
    <row r="111" spans="1:14" ht="18.75" x14ac:dyDescent="0.3">
      <c r="A111" s="25"/>
      <c r="B111" s="25" t="s">
        <v>97</v>
      </c>
      <c r="C111" s="25"/>
      <c r="D111" s="25">
        <v>6817</v>
      </c>
      <c r="E111" s="25">
        <v>2285</v>
      </c>
      <c r="F111" s="25"/>
      <c r="G111" s="25">
        <v>190</v>
      </c>
      <c r="H111" s="25">
        <v>3285</v>
      </c>
      <c r="I111" s="25"/>
      <c r="J111" s="25"/>
      <c r="K111" s="25"/>
      <c r="L111" s="25"/>
      <c r="M111" s="25">
        <v>12577</v>
      </c>
      <c r="N111"/>
    </row>
    <row r="112" spans="1:14" ht="18.75" x14ac:dyDescent="0.3">
      <c r="A112" s="28" t="s">
        <v>89</v>
      </c>
      <c r="B112" s="28"/>
      <c r="C112" s="28"/>
      <c r="D112" s="28">
        <v>15600</v>
      </c>
      <c r="E112" s="28">
        <v>5460</v>
      </c>
      <c r="F112" s="28">
        <v>75</v>
      </c>
      <c r="G112" s="28">
        <v>805</v>
      </c>
      <c r="H112" s="28">
        <v>10770</v>
      </c>
      <c r="I112" s="28">
        <v>2297</v>
      </c>
      <c r="J112" s="28">
        <v>1000</v>
      </c>
      <c r="K112" s="28"/>
      <c r="L112" s="28"/>
      <c r="M112" s="28">
        <v>36007</v>
      </c>
      <c r="N112"/>
    </row>
    <row r="113" spans="1:14" ht="18.75" x14ac:dyDescent="0.3">
      <c r="A113" s="25" t="s">
        <v>105</v>
      </c>
      <c r="B113" s="25" t="s">
        <v>108</v>
      </c>
      <c r="C113" s="25"/>
      <c r="D113" s="25"/>
      <c r="E113" s="25"/>
      <c r="F113" s="25"/>
      <c r="G113" s="25"/>
      <c r="H113" s="25"/>
      <c r="I113" s="25"/>
      <c r="J113" s="25">
        <v>8800</v>
      </c>
      <c r="K113" s="25"/>
      <c r="L113" s="25"/>
      <c r="M113" s="25">
        <v>8800</v>
      </c>
      <c r="N113"/>
    </row>
    <row r="114" spans="1:14" ht="18.75" x14ac:dyDescent="0.3">
      <c r="A114" s="25"/>
      <c r="B114" s="25" t="s">
        <v>106</v>
      </c>
      <c r="C114" s="25"/>
      <c r="D114" s="25"/>
      <c r="E114" s="25"/>
      <c r="F114" s="25"/>
      <c r="G114" s="25"/>
      <c r="H114" s="25"/>
      <c r="I114" s="25"/>
      <c r="J114" s="25">
        <v>12700</v>
      </c>
      <c r="K114" s="25"/>
      <c r="L114" s="25"/>
      <c r="M114" s="25">
        <v>12700</v>
      </c>
      <c r="N114"/>
    </row>
    <row r="115" spans="1:14" ht="18.75" x14ac:dyDescent="0.3">
      <c r="A115" s="25"/>
      <c r="B115" s="25" t="s">
        <v>107</v>
      </c>
      <c r="C115" s="25"/>
      <c r="D115" s="25"/>
      <c r="E115" s="25"/>
      <c r="F115" s="25"/>
      <c r="G115" s="25"/>
      <c r="H115" s="25"/>
      <c r="I115" s="25"/>
      <c r="J115" s="25">
        <v>9300</v>
      </c>
      <c r="K115" s="25"/>
      <c r="L115" s="25"/>
      <c r="M115" s="25">
        <v>9300</v>
      </c>
      <c r="N115"/>
    </row>
    <row r="116" spans="1:14" ht="18.75" x14ac:dyDescent="0.3">
      <c r="A116" s="28" t="s">
        <v>112</v>
      </c>
      <c r="B116" s="28"/>
      <c r="C116" s="28"/>
      <c r="D116" s="28"/>
      <c r="E116" s="28"/>
      <c r="F116" s="28"/>
      <c r="G116" s="28"/>
      <c r="H116" s="28"/>
      <c r="I116" s="28"/>
      <c r="J116" s="28">
        <v>30800</v>
      </c>
      <c r="K116" s="28"/>
      <c r="L116" s="28"/>
      <c r="M116" s="28">
        <v>30800</v>
      </c>
      <c r="N116"/>
    </row>
    <row r="117" spans="1:14" ht="18.75" x14ac:dyDescent="0.3">
      <c r="A117" s="25" t="s">
        <v>59</v>
      </c>
      <c r="B117" s="25" t="s">
        <v>77</v>
      </c>
      <c r="C117" s="25"/>
      <c r="D117" s="25"/>
      <c r="E117" s="25"/>
      <c r="F117" s="25"/>
      <c r="G117" s="25"/>
      <c r="H117" s="25"/>
      <c r="I117" s="25"/>
      <c r="J117" s="25">
        <v>10600</v>
      </c>
      <c r="K117" s="25"/>
      <c r="L117" s="25"/>
      <c r="M117" s="25">
        <v>10600</v>
      </c>
      <c r="N117"/>
    </row>
    <row r="118" spans="1:14" ht="18.75" x14ac:dyDescent="0.3">
      <c r="A118" s="25"/>
      <c r="B118" s="25" t="s">
        <v>32</v>
      </c>
      <c r="C118" s="25"/>
      <c r="D118" s="25">
        <v>700</v>
      </c>
      <c r="E118" s="25">
        <v>700</v>
      </c>
      <c r="F118" s="25">
        <v>450</v>
      </c>
      <c r="G118" s="25">
        <v>1400</v>
      </c>
      <c r="H118" s="25">
        <v>5000</v>
      </c>
      <c r="I118" s="25"/>
      <c r="J118" s="25">
        <v>8550</v>
      </c>
      <c r="K118" s="25"/>
      <c r="L118" s="25"/>
      <c r="M118" s="25">
        <v>16800</v>
      </c>
      <c r="N118"/>
    </row>
    <row r="119" spans="1:14" ht="18.75" x14ac:dyDescent="0.3">
      <c r="A119" s="25"/>
      <c r="B119" s="25" t="s">
        <v>30</v>
      </c>
      <c r="C119" s="25"/>
      <c r="D119" s="25">
        <v>2300</v>
      </c>
      <c r="E119" s="25">
        <v>1900</v>
      </c>
      <c r="F119" s="25">
        <v>318</v>
      </c>
      <c r="G119" s="25">
        <v>1400</v>
      </c>
      <c r="H119" s="25">
        <v>5600</v>
      </c>
      <c r="I119" s="25"/>
      <c r="J119" s="25">
        <v>6682</v>
      </c>
      <c r="K119" s="25"/>
      <c r="L119" s="25"/>
      <c r="M119" s="25">
        <v>18200</v>
      </c>
      <c r="N119"/>
    </row>
    <row r="120" spans="1:14" ht="18.75" x14ac:dyDescent="0.3">
      <c r="A120" s="25"/>
      <c r="B120" s="25" t="s">
        <v>98</v>
      </c>
      <c r="C120" s="25"/>
      <c r="D120" s="25">
        <v>1400</v>
      </c>
      <c r="E120" s="25"/>
      <c r="F120" s="25"/>
      <c r="G120" s="25">
        <v>600</v>
      </c>
      <c r="H120" s="25">
        <v>2000</v>
      </c>
      <c r="I120" s="25"/>
      <c r="J120" s="25">
        <v>6976</v>
      </c>
      <c r="K120" s="25"/>
      <c r="L120" s="25"/>
      <c r="M120" s="25">
        <v>10976</v>
      </c>
      <c r="N120"/>
    </row>
    <row r="121" spans="1:14" ht="18.75" x14ac:dyDescent="0.3">
      <c r="A121" s="25"/>
      <c r="B121" s="25" t="s">
        <v>99</v>
      </c>
      <c r="C121" s="25"/>
      <c r="D121" s="25">
        <v>900</v>
      </c>
      <c r="E121" s="25">
        <v>500</v>
      </c>
      <c r="F121" s="25">
        <v>2300</v>
      </c>
      <c r="G121" s="25">
        <v>1400</v>
      </c>
      <c r="H121" s="25">
        <v>4700</v>
      </c>
      <c r="I121" s="25"/>
      <c r="J121" s="25">
        <v>8400</v>
      </c>
      <c r="K121" s="25"/>
      <c r="L121" s="25"/>
      <c r="M121" s="25">
        <v>18200</v>
      </c>
      <c r="N121"/>
    </row>
    <row r="122" spans="1:14" ht="18.75" x14ac:dyDescent="0.3">
      <c r="A122" s="25"/>
      <c r="B122" s="25" t="s">
        <v>109</v>
      </c>
      <c r="C122" s="25"/>
      <c r="D122" s="25">
        <v>700</v>
      </c>
      <c r="E122" s="25">
        <v>700</v>
      </c>
      <c r="F122" s="25">
        <v>632</v>
      </c>
      <c r="G122" s="25">
        <v>1400</v>
      </c>
      <c r="H122" s="25">
        <v>4200</v>
      </c>
      <c r="I122" s="25"/>
      <c r="J122" s="25">
        <v>5792</v>
      </c>
      <c r="K122" s="25"/>
      <c r="L122" s="25"/>
      <c r="M122" s="25">
        <v>13424</v>
      </c>
      <c r="N122"/>
    </row>
    <row r="123" spans="1:14" ht="18.75" x14ac:dyDescent="0.3">
      <c r="A123" s="28" t="s">
        <v>66</v>
      </c>
      <c r="B123" s="28"/>
      <c r="C123" s="28"/>
      <c r="D123" s="28">
        <v>6000</v>
      </c>
      <c r="E123" s="28">
        <v>3800</v>
      </c>
      <c r="F123" s="28">
        <v>3700</v>
      </c>
      <c r="G123" s="28">
        <v>6200</v>
      </c>
      <c r="H123" s="28">
        <v>21500</v>
      </c>
      <c r="I123" s="28"/>
      <c r="J123" s="28">
        <v>47000</v>
      </c>
      <c r="K123" s="28"/>
      <c r="L123" s="28"/>
      <c r="M123" s="28">
        <v>88200</v>
      </c>
      <c r="N123"/>
    </row>
    <row r="124" spans="1:14" ht="18.75" x14ac:dyDescent="0.3">
      <c r="A124" s="25" t="s">
        <v>44</v>
      </c>
      <c r="B124" s="25" t="s">
        <v>110</v>
      </c>
      <c r="C124" s="25"/>
      <c r="D124" s="25"/>
      <c r="E124" s="25"/>
      <c r="F124" s="25">
        <v>2000</v>
      </c>
      <c r="G124" s="25"/>
      <c r="H124" s="25">
        <v>300</v>
      </c>
      <c r="I124" s="25"/>
      <c r="J124" s="25"/>
      <c r="K124" s="25"/>
      <c r="L124" s="25"/>
      <c r="M124" s="25">
        <v>2300</v>
      </c>
      <c r="N124"/>
    </row>
    <row r="125" spans="1:14" ht="18.75" x14ac:dyDescent="0.3">
      <c r="A125" s="25"/>
      <c r="B125" s="25" t="s">
        <v>78</v>
      </c>
      <c r="C125" s="25"/>
      <c r="D125" s="25"/>
      <c r="E125" s="25">
        <v>600</v>
      </c>
      <c r="F125" s="25">
        <v>2120</v>
      </c>
      <c r="G125" s="25"/>
      <c r="H125" s="25"/>
      <c r="I125" s="25"/>
      <c r="J125" s="25"/>
      <c r="K125" s="25"/>
      <c r="L125" s="25"/>
      <c r="M125" s="25">
        <v>2720</v>
      </c>
      <c r="N125"/>
    </row>
    <row r="126" spans="1:14" ht="18.75" x14ac:dyDescent="0.3">
      <c r="A126" s="25"/>
      <c r="B126" s="25" t="s">
        <v>111</v>
      </c>
      <c r="C126" s="25"/>
      <c r="D126" s="25"/>
      <c r="E126" s="25"/>
      <c r="F126" s="25">
        <v>1400</v>
      </c>
      <c r="G126" s="25"/>
      <c r="H126" s="25"/>
      <c r="I126" s="25"/>
      <c r="J126" s="25"/>
      <c r="K126" s="25"/>
      <c r="L126" s="25"/>
      <c r="M126" s="25">
        <v>1400</v>
      </c>
      <c r="N126"/>
    </row>
    <row r="127" spans="1:14" ht="18.75" x14ac:dyDescent="0.3">
      <c r="A127" s="25"/>
      <c r="B127" s="25" t="s">
        <v>51</v>
      </c>
      <c r="C127" s="25"/>
      <c r="D127" s="25"/>
      <c r="E127" s="25">
        <v>1400</v>
      </c>
      <c r="F127" s="25">
        <v>2100</v>
      </c>
      <c r="G127" s="25">
        <v>1190</v>
      </c>
      <c r="H127" s="25">
        <v>7100</v>
      </c>
      <c r="I127" s="25"/>
      <c r="J127" s="25"/>
      <c r="K127" s="25">
        <v>100</v>
      </c>
      <c r="L127" s="25"/>
      <c r="M127" s="25">
        <v>11890</v>
      </c>
      <c r="N127"/>
    </row>
    <row r="128" spans="1:14" ht="18.75" x14ac:dyDescent="0.3">
      <c r="A128" s="25"/>
      <c r="B128" s="25" t="s">
        <v>46</v>
      </c>
      <c r="C128" s="25"/>
      <c r="D128" s="25"/>
      <c r="E128" s="25"/>
      <c r="F128" s="25">
        <v>10700</v>
      </c>
      <c r="G128" s="25">
        <v>1300</v>
      </c>
      <c r="H128" s="25">
        <v>7300</v>
      </c>
      <c r="I128" s="25"/>
      <c r="J128" s="25"/>
      <c r="K128" s="25"/>
      <c r="L128" s="25"/>
      <c r="M128" s="25">
        <v>19300</v>
      </c>
      <c r="N128"/>
    </row>
    <row r="129" spans="1:14" ht="18.75" x14ac:dyDescent="0.3">
      <c r="A129" s="25"/>
      <c r="B129" s="25" t="s">
        <v>45</v>
      </c>
      <c r="C129" s="25"/>
      <c r="D129" s="25"/>
      <c r="E129" s="25"/>
      <c r="F129" s="25">
        <v>6050</v>
      </c>
      <c r="G129" s="25">
        <v>1050</v>
      </c>
      <c r="H129" s="25">
        <v>10850</v>
      </c>
      <c r="I129" s="25"/>
      <c r="J129" s="25"/>
      <c r="K129" s="25"/>
      <c r="L129" s="25"/>
      <c r="M129" s="25">
        <v>17950</v>
      </c>
      <c r="N129"/>
    </row>
    <row r="130" spans="1:14" ht="18.75" x14ac:dyDescent="0.3">
      <c r="A130" s="25"/>
      <c r="B130" s="25" t="s">
        <v>83</v>
      </c>
      <c r="C130" s="25"/>
      <c r="D130" s="25"/>
      <c r="E130" s="25"/>
      <c r="F130" s="25">
        <v>7150</v>
      </c>
      <c r="G130" s="25">
        <v>1200</v>
      </c>
      <c r="H130" s="25">
        <v>6900</v>
      </c>
      <c r="I130" s="25"/>
      <c r="J130" s="25"/>
      <c r="K130" s="25"/>
      <c r="L130" s="25"/>
      <c r="M130" s="25">
        <v>15250</v>
      </c>
      <c r="N130"/>
    </row>
    <row r="131" spans="1:14" ht="18.75" x14ac:dyDescent="0.3">
      <c r="A131" s="25"/>
      <c r="B131" s="25" t="s">
        <v>84</v>
      </c>
      <c r="C131" s="25"/>
      <c r="D131" s="25"/>
      <c r="E131" s="25"/>
      <c r="F131" s="25">
        <v>4250</v>
      </c>
      <c r="G131" s="25"/>
      <c r="H131" s="25">
        <v>5950</v>
      </c>
      <c r="I131" s="25"/>
      <c r="J131" s="25"/>
      <c r="K131" s="25"/>
      <c r="L131" s="25"/>
      <c r="M131" s="25">
        <v>10200</v>
      </c>
      <c r="N131"/>
    </row>
    <row r="132" spans="1:14" ht="18.75" x14ac:dyDescent="0.3">
      <c r="A132" s="25"/>
      <c r="B132" s="25" t="s">
        <v>79</v>
      </c>
      <c r="C132" s="25"/>
      <c r="D132" s="25"/>
      <c r="E132" s="25"/>
      <c r="F132" s="25">
        <v>7350</v>
      </c>
      <c r="G132" s="25">
        <v>880</v>
      </c>
      <c r="H132" s="25">
        <v>10370</v>
      </c>
      <c r="I132" s="25"/>
      <c r="J132" s="25"/>
      <c r="K132" s="25"/>
      <c r="L132" s="25"/>
      <c r="M132" s="25">
        <v>18600</v>
      </c>
      <c r="N132"/>
    </row>
    <row r="133" spans="1:14" ht="18.75" x14ac:dyDescent="0.3">
      <c r="A133" s="25"/>
      <c r="B133" s="25" t="s">
        <v>80</v>
      </c>
      <c r="C133" s="25"/>
      <c r="D133" s="25"/>
      <c r="E133" s="25"/>
      <c r="F133" s="25">
        <v>7250</v>
      </c>
      <c r="G133" s="25">
        <v>1000</v>
      </c>
      <c r="H133" s="25">
        <v>7750</v>
      </c>
      <c r="I133" s="25"/>
      <c r="J133" s="25"/>
      <c r="K133" s="25"/>
      <c r="L133" s="25"/>
      <c r="M133" s="25">
        <v>16000</v>
      </c>
      <c r="N133"/>
    </row>
    <row r="134" spans="1:14" ht="18.75" x14ac:dyDescent="0.3">
      <c r="A134" s="25"/>
      <c r="B134" s="25" t="s">
        <v>52</v>
      </c>
      <c r="C134" s="25"/>
      <c r="D134" s="25"/>
      <c r="E134" s="25"/>
      <c r="F134" s="25">
        <v>8050</v>
      </c>
      <c r="G134" s="25">
        <v>970</v>
      </c>
      <c r="H134" s="25">
        <v>2480</v>
      </c>
      <c r="I134" s="25"/>
      <c r="J134" s="25"/>
      <c r="K134" s="25"/>
      <c r="L134" s="25"/>
      <c r="M134" s="25">
        <v>11500</v>
      </c>
      <c r="N134"/>
    </row>
    <row r="135" spans="1:14" ht="18.75" x14ac:dyDescent="0.3">
      <c r="A135" s="25"/>
      <c r="B135" s="25" t="s">
        <v>168</v>
      </c>
      <c r="C135" s="25"/>
      <c r="D135" s="25"/>
      <c r="E135" s="25"/>
      <c r="F135" s="25">
        <v>400</v>
      </c>
      <c r="G135" s="25"/>
      <c r="H135" s="25">
        <v>800</v>
      </c>
      <c r="I135" s="25"/>
      <c r="J135" s="25"/>
      <c r="K135" s="25"/>
      <c r="L135" s="25"/>
      <c r="M135" s="25">
        <v>1200</v>
      </c>
      <c r="N135"/>
    </row>
    <row r="136" spans="1:14" ht="18.75" x14ac:dyDescent="0.3">
      <c r="A136" s="25"/>
      <c r="B136" s="25" t="s">
        <v>176</v>
      </c>
      <c r="C136" s="25"/>
      <c r="D136" s="25"/>
      <c r="E136" s="25"/>
      <c r="F136" s="25">
        <v>700</v>
      </c>
      <c r="G136" s="25"/>
      <c r="H136" s="25">
        <v>2100</v>
      </c>
      <c r="I136" s="25"/>
      <c r="J136" s="25"/>
      <c r="K136" s="25"/>
      <c r="L136" s="25"/>
      <c r="M136" s="25">
        <v>2800</v>
      </c>
      <c r="N136"/>
    </row>
    <row r="137" spans="1:14" ht="18.75" x14ac:dyDescent="0.3">
      <c r="A137" s="25"/>
      <c r="B137" s="25" t="s">
        <v>177</v>
      </c>
      <c r="C137" s="25"/>
      <c r="D137" s="25"/>
      <c r="E137" s="25"/>
      <c r="F137" s="25">
        <v>1100</v>
      </c>
      <c r="G137" s="25">
        <v>650</v>
      </c>
      <c r="H137" s="25">
        <v>2450</v>
      </c>
      <c r="I137" s="25"/>
      <c r="J137" s="25"/>
      <c r="K137" s="25"/>
      <c r="L137" s="25"/>
      <c r="M137" s="25">
        <v>4200</v>
      </c>
      <c r="N137"/>
    </row>
    <row r="138" spans="1:14" ht="18.75" x14ac:dyDescent="0.3">
      <c r="A138" s="28" t="s">
        <v>64</v>
      </c>
      <c r="B138" s="28"/>
      <c r="C138" s="28"/>
      <c r="D138" s="28"/>
      <c r="E138" s="28">
        <v>2000</v>
      </c>
      <c r="F138" s="28">
        <v>60620</v>
      </c>
      <c r="G138" s="28">
        <v>8240</v>
      </c>
      <c r="H138" s="28">
        <v>64350</v>
      </c>
      <c r="I138" s="28"/>
      <c r="J138" s="28"/>
      <c r="K138" s="28">
        <v>100</v>
      </c>
      <c r="L138" s="28"/>
      <c r="M138" s="28">
        <v>135310</v>
      </c>
      <c r="N138"/>
    </row>
    <row r="139" spans="1:14" ht="18.75" x14ac:dyDescent="0.3">
      <c r="A139" s="25" t="s">
        <v>129</v>
      </c>
      <c r="B139" s="25" t="s">
        <v>129</v>
      </c>
      <c r="C139" s="25"/>
      <c r="D139" s="25"/>
      <c r="E139" s="25"/>
      <c r="F139" s="25"/>
      <c r="G139" s="25"/>
      <c r="H139" s="25"/>
      <c r="I139" s="25"/>
      <c r="J139" s="25"/>
      <c r="K139" s="25"/>
      <c r="L139" s="25">
        <v>0</v>
      </c>
      <c r="M139" s="25">
        <v>0</v>
      </c>
      <c r="N139"/>
    </row>
    <row r="140" spans="1:14" ht="18.75" x14ac:dyDescent="0.3">
      <c r="A140" s="28" t="s">
        <v>146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>
        <v>0</v>
      </c>
      <c r="M140" s="28">
        <v>0</v>
      </c>
      <c r="N140"/>
    </row>
    <row r="141" spans="1:14" ht="18.75" x14ac:dyDescent="0.3">
      <c r="A141" s="25" t="s">
        <v>23</v>
      </c>
      <c r="B141" s="25"/>
      <c r="C141" s="25">
        <v>6287</v>
      </c>
      <c r="D141" s="25">
        <v>102814.333</v>
      </c>
      <c r="E141" s="25">
        <v>152120</v>
      </c>
      <c r="F141" s="25">
        <v>87600</v>
      </c>
      <c r="G141" s="25">
        <v>22326</v>
      </c>
      <c r="H141" s="25">
        <v>226901.08199999999</v>
      </c>
      <c r="I141" s="25">
        <v>24112</v>
      </c>
      <c r="J141" s="25">
        <v>217707.5</v>
      </c>
      <c r="K141" s="25">
        <v>7818</v>
      </c>
      <c r="L141" s="25">
        <v>0</v>
      </c>
      <c r="M141" s="25">
        <v>847685.91499999992</v>
      </c>
      <c r="N141"/>
    </row>
    <row r="142" spans="1:14" ht="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 spans="1:14" ht="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4" ht="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x14ac:dyDescent="0.2">
      <c r="L238" s="29"/>
    </row>
    <row r="239" spans="1:13" x14ac:dyDescent="0.2">
      <c r="L239" s="29"/>
    </row>
    <row r="240" spans="1:13" x14ac:dyDescent="0.2">
      <c r="L240" s="29"/>
    </row>
    <row r="241" spans="12:12" x14ac:dyDescent="0.2">
      <c r="L241" s="29"/>
    </row>
    <row r="242" spans="12:12" x14ac:dyDescent="0.2">
      <c r="L242" s="29"/>
    </row>
    <row r="243" spans="12:12" x14ac:dyDescent="0.2">
      <c r="L243" s="29"/>
    </row>
    <row r="244" spans="12:12" x14ac:dyDescent="0.2">
      <c r="L244" s="29"/>
    </row>
    <row r="245" spans="12:12" x14ac:dyDescent="0.2">
      <c r="L245" s="29"/>
    </row>
    <row r="246" spans="12:12" x14ac:dyDescent="0.2">
      <c r="L246" s="29"/>
    </row>
    <row r="247" spans="12:12" x14ac:dyDescent="0.2">
      <c r="L247" s="29"/>
    </row>
    <row r="248" spans="12:12" x14ac:dyDescent="0.2">
      <c r="L248" s="29"/>
    </row>
    <row r="249" spans="12:12" x14ac:dyDescent="0.2">
      <c r="L249" s="29"/>
    </row>
    <row r="250" spans="12:12" x14ac:dyDescent="0.2">
      <c r="L250" s="29"/>
    </row>
    <row r="251" spans="12:12" x14ac:dyDescent="0.2">
      <c r="L251" s="29"/>
    </row>
    <row r="252" spans="12:12" x14ac:dyDescent="0.2">
      <c r="L252" s="29"/>
    </row>
    <row r="253" spans="12:12" x14ac:dyDescent="0.2">
      <c r="L253" s="29"/>
    </row>
    <row r="254" spans="12:12" x14ac:dyDescent="0.2">
      <c r="L254" s="29"/>
    </row>
    <row r="255" spans="12:12" x14ac:dyDescent="0.2">
      <c r="L255" s="29"/>
    </row>
    <row r="256" spans="12:12" x14ac:dyDescent="0.2">
      <c r="L256" s="29"/>
    </row>
    <row r="257" spans="12:12" x14ac:dyDescent="0.2">
      <c r="L257" s="29"/>
    </row>
    <row r="258" spans="12:12" x14ac:dyDescent="0.2">
      <c r="L258" s="29"/>
    </row>
    <row r="259" spans="12:12" x14ac:dyDescent="0.2">
      <c r="L259" s="29"/>
    </row>
    <row r="260" spans="12:12" x14ac:dyDescent="0.2">
      <c r="L260" s="29"/>
    </row>
    <row r="261" spans="12:12" x14ac:dyDescent="0.2">
      <c r="L261" s="29"/>
    </row>
    <row r="262" spans="12:12" x14ac:dyDescent="0.2">
      <c r="L262" s="29"/>
    </row>
    <row r="263" spans="12:12" x14ac:dyDescent="0.2">
      <c r="L263" s="29"/>
    </row>
    <row r="264" spans="12:12" x14ac:dyDescent="0.2">
      <c r="L264" s="29"/>
    </row>
    <row r="265" spans="12:12" x14ac:dyDescent="0.2">
      <c r="L265" s="29"/>
    </row>
    <row r="266" spans="12:12" x14ac:dyDescent="0.2">
      <c r="L266" s="29"/>
    </row>
    <row r="267" spans="12:12" x14ac:dyDescent="0.2">
      <c r="L267" s="29"/>
    </row>
    <row r="268" spans="12:12" x14ac:dyDescent="0.2">
      <c r="L268" s="29"/>
    </row>
    <row r="269" spans="12:12" x14ac:dyDescent="0.2">
      <c r="L269" s="29"/>
    </row>
    <row r="270" spans="12:12" x14ac:dyDescent="0.2">
      <c r="L270" s="29"/>
    </row>
    <row r="271" spans="12:12" x14ac:dyDescent="0.2">
      <c r="L271" s="29"/>
    </row>
    <row r="272" spans="12:12" x14ac:dyDescent="0.2">
      <c r="L272" s="29"/>
    </row>
    <row r="273" spans="12:12" x14ac:dyDescent="0.2">
      <c r="L273" s="29"/>
    </row>
    <row r="274" spans="12:12" x14ac:dyDescent="0.2">
      <c r="L274" s="29"/>
    </row>
    <row r="275" spans="12:12" x14ac:dyDescent="0.2">
      <c r="L275" s="29"/>
    </row>
    <row r="276" spans="12:12" x14ac:dyDescent="0.2">
      <c r="L276" s="29"/>
    </row>
    <row r="277" spans="12:12" x14ac:dyDescent="0.2">
      <c r="L277" s="29"/>
    </row>
    <row r="278" spans="12:12" x14ac:dyDescent="0.2">
      <c r="L278" s="29"/>
    </row>
    <row r="279" spans="12:12" x14ac:dyDescent="0.2">
      <c r="L279" s="29"/>
    </row>
    <row r="280" spans="12:12" x14ac:dyDescent="0.2">
      <c r="L280" s="29"/>
    </row>
    <row r="281" spans="12:12" x14ac:dyDescent="0.2">
      <c r="L281" s="29"/>
    </row>
    <row r="282" spans="12:12" x14ac:dyDescent="0.2">
      <c r="L282" s="29"/>
    </row>
    <row r="283" spans="12:12" x14ac:dyDescent="0.2">
      <c r="L283" s="29"/>
    </row>
    <row r="284" spans="12:12" x14ac:dyDescent="0.2">
      <c r="L284" s="29"/>
    </row>
    <row r="285" spans="12:12" x14ac:dyDescent="0.2">
      <c r="L285" s="29"/>
    </row>
    <row r="286" spans="12:12" x14ac:dyDescent="0.2">
      <c r="L286" s="29"/>
    </row>
    <row r="287" spans="12:12" x14ac:dyDescent="0.2">
      <c r="L287" s="29"/>
    </row>
    <row r="288" spans="12:12" x14ac:dyDescent="0.2">
      <c r="L288" s="29"/>
    </row>
    <row r="289" spans="12:12" x14ac:dyDescent="0.2">
      <c r="L289" s="29"/>
    </row>
    <row r="290" spans="12:12" x14ac:dyDescent="0.2">
      <c r="L290" s="29"/>
    </row>
    <row r="291" spans="12:12" x14ac:dyDescent="0.2">
      <c r="L291" s="29"/>
    </row>
    <row r="292" spans="12:12" x14ac:dyDescent="0.2">
      <c r="L292" s="29"/>
    </row>
    <row r="293" spans="12:12" x14ac:dyDescent="0.2">
      <c r="L293" s="29"/>
    </row>
    <row r="294" spans="12:12" x14ac:dyDescent="0.2">
      <c r="L294" s="29"/>
    </row>
    <row r="295" spans="12:12" x14ac:dyDescent="0.2">
      <c r="L295" s="29"/>
    </row>
    <row r="296" spans="12:12" x14ac:dyDescent="0.2">
      <c r="L296" s="29"/>
    </row>
    <row r="297" spans="12:12" x14ac:dyDescent="0.2">
      <c r="L297" s="29"/>
    </row>
    <row r="298" spans="12:12" x14ac:dyDescent="0.2">
      <c r="L298" s="29"/>
    </row>
    <row r="299" spans="12:12" x14ac:dyDescent="0.2">
      <c r="L299" s="29"/>
    </row>
    <row r="300" spans="12:12" x14ac:dyDescent="0.2">
      <c r="L300" s="29"/>
    </row>
    <row r="301" spans="12:12" x14ac:dyDescent="0.2">
      <c r="L301" s="29"/>
    </row>
    <row r="302" spans="12:12" x14ac:dyDescent="0.2">
      <c r="L302" s="29"/>
    </row>
    <row r="303" spans="12:12" x14ac:dyDescent="0.2">
      <c r="L303" s="29"/>
    </row>
    <row r="304" spans="12:12" x14ac:dyDescent="0.2">
      <c r="L304" s="29"/>
    </row>
    <row r="305" spans="12:12" x14ac:dyDescent="0.2">
      <c r="L305" s="29"/>
    </row>
    <row r="306" spans="12:12" x14ac:dyDescent="0.2">
      <c r="L306" s="29"/>
    </row>
    <row r="307" spans="12:12" x14ac:dyDescent="0.2">
      <c r="L307" s="29"/>
    </row>
    <row r="308" spans="12:12" x14ac:dyDescent="0.2">
      <c r="L308" s="29"/>
    </row>
    <row r="309" spans="12:12" x14ac:dyDescent="0.2">
      <c r="L309" s="29"/>
    </row>
    <row r="310" spans="12:12" x14ac:dyDescent="0.2">
      <c r="L310" s="29"/>
    </row>
    <row r="311" spans="12:12" x14ac:dyDescent="0.2">
      <c r="L311" s="29"/>
    </row>
    <row r="312" spans="12:12" x14ac:dyDescent="0.2">
      <c r="L312" s="29"/>
    </row>
    <row r="313" spans="12:12" x14ac:dyDescent="0.2">
      <c r="L313" s="29"/>
    </row>
    <row r="314" spans="12:12" x14ac:dyDescent="0.2">
      <c r="L314" s="29"/>
    </row>
    <row r="315" spans="12:12" x14ac:dyDescent="0.2">
      <c r="L315" s="29"/>
    </row>
    <row r="316" spans="12:12" x14ac:dyDescent="0.2">
      <c r="L316" s="29"/>
    </row>
    <row r="317" spans="12:12" x14ac:dyDescent="0.2">
      <c r="L317" s="29"/>
    </row>
    <row r="318" spans="12:12" x14ac:dyDescent="0.2">
      <c r="L318" s="29"/>
    </row>
    <row r="319" spans="12:12" x14ac:dyDescent="0.2">
      <c r="L319" s="29"/>
    </row>
    <row r="320" spans="12:12" x14ac:dyDescent="0.2">
      <c r="L320" s="29"/>
    </row>
    <row r="321" spans="12:12" x14ac:dyDescent="0.2">
      <c r="L321" s="29"/>
    </row>
    <row r="322" spans="12:12" x14ac:dyDescent="0.2">
      <c r="L322" s="29"/>
    </row>
    <row r="323" spans="12:12" x14ac:dyDescent="0.2">
      <c r="L323" s="29"/>
    </row>
    <row r="324" spans="12:12" x14ac:dyDescent="0.2">
      <c r="L324" s="29"/>
    </row>
    <row r="325" spans="12:12" x14ac:dyDescent="0.2">
      <c r="L325" s="29"/>
    </row>
    <row r="326" spans="12:12" x14ac:dyDescent="0.2">
      <c r="L326" s="29"/>
    </row>
    <row r="327" spans="12:12" x14ac:dyDescent="0.2">
      <c r="L327" s="29"/>
    </row>
    <row r="328" spans="12:12" x14ac:dyDescent="0.2">
      <c r="L328" s="29"/>
    </row>
    <row r="329" spans="12:12" x14ac:dyDescent="0.2">
      <c r="L329" s="29"/>
    </row>
    <row r="330" spans="12:12" x14ac:dyDescent="0.2">
      <c r="L330" s="29"/>
    </row>
    <row r="331" spans="12:12" x14ac:dyDescent="0.2">
      <c r="L331" s="29"/>
    </row>
    <row r="332" spans="12:12" x14ac:dyDescent="0.2">
      <c r="L332" s="29"/>
    </row>
    <row r="333" spans="12:12" x14ac:dyDescent="0.2">
      <c r="L333" s="29"/>
    </row>
    <row r="334" spans="12:12" x14ac:dyDescent="0.2">
      <c r="L334" s="29"/>
    </row>
    <row r="335" spans="12:12" x14ac:dyDescent="0.2">
      <c r="L335" s="29"/>
    </row>
    <row r="336" spans="12:12" x14ac:dyDescent="0.2">
      <c r="L336" s="29"/>
    </row>
    <row r="337" spans="12:12" x14ac:dyDescent="0.2">
      <c r="L337" s="29"/>
    </row>
    <row r="338" spans="12:12" x14ac:dyDescent="0.2">
      <c r="L338" s="29"/>
    </row>
    <row r="339" spans="12:12" x14ac:dyDescent="0.2">
      <c r="L339" s="29"/>
    </row>
    <row r="340" spans="12:12" x14ac:dyDescent="0.2">
      <c r="L340" s="29"/>
    </row>
    <row r="341" spans="12:12" x14ac:dyDescent="0.2">
      <c r="L341" s="29"/>
    </row>
    <row r="342" spans="12:12" x14ac:dyDescent="0.2">
      <c r="L342" s="29"/>
    </row>
    <row r="343" spans="12:12" x14ac:dyDescent="0.2">
      <c r="L343" s="29"/>
    </row>
  </sheetData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22"/>
  <sheetViews>
    <sheetView workbookViewId="0">
      <pane ySplit="2" topLeftCell="A3" activePane="bottomLeft" state="frozen"/>
      <selection pane="bottomLeft" activeCell="D8" sqref="D8"/>
    </sheetView>
  </sheetViews>
  <sheetFormatPr defaultRowHeight="15" x14ac:dyDescent="0.25"/>
  <cols>
    <col min="2" max="2" width="17.5703125" bestFit="1" customWidth="1"/>
    <col min="3" max="3" width="17.5703125" customWidth="1"/>
    <col min="8" max="8" width="11.42578125" bestFit="1" customWidth="1"/>
  </cols>
  <sheetData>
    <row r="2" spans="1:8" x14ac:dyDescent="0.25">
      <c r="A2" s="34" t="s">
        <v>189</v>
      </c>
      <c r="B2" s="34" t="s">
        <v>8</v>
      </c>
      <c r="C2" s="34" t="s">
        <v>14</v>
      </c>
      <c r="D2" s="34" t="s">
        <v>182</v>
      </c>
      <c r="E2" s="34" t="s">
        <v>183</v>
      </c>
      <c r="F2" s="34" t="s">
        <v>12</v>
      </c>
      <c r="G2" s="34" t="s">
        <v>234</v>
      </c>
      <c r="H2" s="34" t="s">
        <v>239</v>
      </c>
    </row>
    <row r="3" spans="1:8" x14ac:dyDescent="0.25">
      <c r="A3" s="20" t="s">
        <v>198</v>
      </c>
      <c r="B3" s="20" t="s">
        <v>22</v>
      </c>
      <c r="C3" s="20" t="s">
        <v>15</v>
      </c>
      <c r="D3" s="20">
        <v>1161.27</v>
      </c>
      <c r="E3" s="20">
        <v>1190.1300000000001</v>
      </c>
      <c r="F3" s="20">
        <v>1272.08</v>
      </c>
      <c r="G3" s="20">
        <v>65</v>
      </c>
      <c r="H3" s="20">
        <v>1</v>
      </c>
    </row>
    <row r="4" spans="1:8" x14ac:dyDescent="0.25">
      <c r="A4" s="20" t="s">
        <v>191</v>
      </c>
      <c r="B4" s="20" t="s">
        <v>27</v>
      </c>
      <c r="C4" s="20" t="s">
        <v>15</v>
      </c>
      <c r="D4" s="20">
        <v>919.43</v>
      </c>
      <c r="E4" s="33">
        <v>948.3</v>
      </c>
      <c r="F4" s="20">
        <v>1030.25</v>
      </c>
      <c r="G4" s="20">
        <v>50</v>
      </c>
      <c r="H4" s="20">
        <v>1</v>
      </c>
    </row>
    <row r="5" spans="1:8" x14ac:dyDescent="0.25">
      <c r="A5" s="20" t="s">
        <v>214</v>
      </c>
      <c r="B5" s="20" t="s">
        <v>68</v>
      </c>
      <c r="C5" s="20" t="s">
        <v>15</v>
      </c>
      <c r="D5" s="20">
        <v>919.43</v>
      </c>
      <c r="E5" s="33">
        <v>948.3</v>
      </c>
      <c r="F5" s="20">
        <v>1030.25</v>
      </c>
      <c r="G5" s="20">
        <v>50</v>
      </c>
      <c r="H5" s="20">
        <v>1</v>
      </c>
    </row>
    <row r="6" spans="1:8" x14ac:dyDescent="0.25">
      <c r="A6" s="20" t="s">
        <v>192</v>
      </c>
      <c r="B6" s="20" t="s">
        <v>48</v>
      </c>
      <c r="C6" s="20" t="s">
        <v>15</v>
      </c>
      <c r="D6" s="20">
        <v>919.43</v>
      </c>
      <c r="E6" s="33">
        <v>948.3</v>
      </c>
      <c r="F6" s="20">
        <v>1030.25</v>
      </c>
      <c r="G6" s="20">
        <v>50</v>
      </c>
      <c r="H6" s="20">
        <v>1</v>
      </c>
    </row>
    <row r="7" spans="1:8" x14ac:dyDescent="0.25">
      <c r="A7" s="20" t="s">
        <v>193</v>
      </c>
      <c r="B7" s="20" t="s">
        <v>54</v>
      </c>
      <c r="C7" s="20" t="s">
        <v>15</v>
      </c>
      <c r="D7" s="20">
        <v>1160.02</v>
      </c>
      <c r="E7" s="33">
        <v>1188.9000000000001</v>
      </c>
      <c r="F7" s="20">
        <v>1270.83</v>
      </c>
      <c r="G7" s="20">
        <v>65</v>
      </c>
      <c r="H7" s="20">
        <v>1</v>
      </c>
    </row>
    <row r="8" spans="1:8" x14ac:dyDescent="0.25">
      <c r="A8" s="20" t="s">
        <v>194</v>
      </c>
      <c r="B8" s="20" t="s">
        <v>91</v>
      </c>
      <c r="C8" s="20" t="s">
        <v>15</v>
      </c>
      <c r="D8" s="20">
        <v>1161.27</v>
      </c>
      <c r="E8" s="20">
        <v>1190.1300000000001</v>
      </c>
      <c r="F8" s="20">
        <v>1272.08</v>
      </c>
      <c r="G8" s="20">
        <v>65</v>
      </c>
      <c r="H8" s="20">
        <v>1</v>
      </c>
    </row>
    <row r="9" spans="1:8" x14ac:dyDescent="0.25">
      <c r="A9" s="20" t="s">
        <v>195</v>
      </c>
      <c r="B9" s="20" t="s">
        <v>115</v>
      </c>
      <c r="C9" s="20" t="s">
        <v>15</v>
      </c>
      <c r="D9" s="20">
        <v>919.43</v>
      </c>
      <c r="E9" s="33">
        <v>948.3</v>
      </c>
      <c r="F9" s="20">
        <v>1030.25</v>
      </c>
      <c r="G9" s="20">
        <v>50</v>
      </c>
      <c r="H9" s="20">
        <v>1</v>
      </c>
    </row>
    <row r="10" spans="1:8" x14ac:dyDescent="0.25">
      <c r="A10" s="20" t="s">
        <v>196</v>
      </c>
      <c r="B10" s="20" t="s">
        <v>128</v>
      </c>
      <c r="C10" s="20" t="s">
        <v>15</v>
      </c>
      <c r="D10" s="20">
        <v>919.43</v>
      </c>
      <c r="E10" s="33">
        <v>948.3</v>
      </c>
      <c r="F10" s="20">
        <v>1030.25</v>
      </c>
      <c r="G10" s="20">
        <v>50</v>
      </c>
      <c r="H10" s="20">
        <v>1</v>
      </c>
    </row>
    <row r="11" spans="1:8" x14ac:dyDescent="0.25">
      <c r="A11" s="20" t="s">
        <v>197</v>
      </c>
      <c r="B11" s="20" t="s">
        <v>172</v>
      </c>
      <c r="C11" s="20" t="s">
        <v>15</v>
      </c>
      <c r="D11" s="20">
        <v>919.43</v>
      </c>
      <c r="E11" s="33">
        <v>948.3</v>
      </c>
      <c r="F11" s="20">
        <v>1030.25</v>
      </c>
      <c r="G11" s="20">
        <v>50</v>
      </c>
      <c r="H11" s="20">
        <v>1</v>
      </c>
    </row>
    <row r="12" spans="1:8" x14ac:dyDescent="0.25">
      <c r="A12" s="20" t="s">
        <v>201</v>
      </c>
      <c r="B12" s="20" t="s">
        <v>22</v>
      </c>
      <c r="C12" s="20" t="s">
        <v>184</v>
      </c>
      <c r="D12" s="33">
        <v>845.1</v>
      </c>
      <c r="E12" s="33">
        <v>873.96</v>
      </c>
      <c r="F12" s="20">
        <v>955.89</v>
      </c>
      <c r="G12" s="20">
        <v>65</v>
      </c>
      <c r="H12" s="20">
        <v>2</v>
      </c>
    </row>
    <row r="13" spans="1:8" x14ac:dyDescent="0.25">
      <c r="A13" s="20" t="s">
        <v>190</v>
      </c>
      <c r="B13" s="20" t="s">
        <v>27</v>
      </c>
      <c r="C13" s="20" t="s">
        <v>184</v>
      </c>
      <c r="D13" s="20">
        <v>676.22</v>
      </c>
      <c r="E13" s="33">
        <v>705.09</v>
      </c>
      <c r="F13" s="20">
        <v>787.04</v>
      </c>
      <c r="G13" s="20">
        <v>50</v>
      </c>
      <c r="H13" s="20">
        <v>2</v>
      </c>
    </row>
    <row r="14" spans="1:8" x14ac:dyDescent="0.25">
      <c r="A14" s="20" t="s">
        <v>215</v>
      </c>
      <c r="B14" s="20" t="s">
        <v>68</v>
      </c>
      <c r="C14" s="20" t="s">
        <v>184</v>
      </c>
      <c r="D14" s="20">
        <v>676.22</v>
      </c>
      <c r="E14" s="33">
        <v>705.09</v>
      </c>
      <c r="F14" s="20">
        <v>787.04</v>
      </c>
      <c r="G14" s="20">
        <v>50</v>
      </c>
      <c r="H14" s="20">
        <v>2</v>
      </c>
    </row>
    <row r="15" spans="1:8" x14ac:dyDescent="0.25">
      <c r="A15" s="20" t="s">
        <v>202</v>
      </c>
      <c r="B15" s="20" t="s">
        <v>48</v>
      </c>
      <c r="C15" s="20" t="s">
        <v>184</v>
      </c>
      <c r="D15" s="20">
        <v>676.22</v>
      </c>
      <c r="E15" s="33">
        <v>705.09</v>
      </c>
      <c r="F15" s="20">
        <v>787.04</v>
      </c>
      <c r="G15" s="20">
        <v>50</v>
      </c>
      <c r="H15" s="20">
        <v>2</v>
      </c>
    </row>
    <row r="16" spans="1:8" x14ac:dyDescent="0.25">
      <c r="A16" s="20" t="s">
        <v>203</v>
      </c>
      <c r="B16" s="20" t="s">
        <v>54</v>
      </c>
      <c r="C16" s="20" t="s">
        <v>184</v>
      </c>
      <c r="D16" s="20">
        <v>843.85</v>
      </c>
      <c r="E16" s="20">
        <v>872.72</v>
      </c>
      <c r="F16" s="20">
        <v>954.66</v>
      </c>
      <c r="G16" s="20">
        <v>65</v>
      </c>
      <c r="H16" s="20">
        <v>2</v>
      </c>
    </row>
    <row r="17" spans="1:8" x14ac:dyDescent="0.25">
      <c r="A17" s="20" t="s">
        <v>204</v>
      </c>
      <c r="B17" s="20" t="s">
        <v>91</v>
      </c>
      <c r="C17" s="20" t="s">
        <v>184</v>
      </c>
      <c r="D17" s="33">
        <v>845.1</v>
      </c>
      <c r="E17" s="33">
        <v>873.96</v>
      </c>
      <c r="F17" s="20">
        <v>955.89</v>
      </c>
      <c r="G17" s="20">
        <v>65</v>
      </c>
      <c r="H17" s="20">
        <v>2</v>
      </c>
    </row>
    <row r="18" spans="1:8" x14ac:dyDescent="0.25">
      <c r="A18" s="20" t="s">
        <v>199</v>
      </c>
      <c r="B18" s="20" t="s">
        <v>115</v>
      </c>
      <c r="C18" s="20" t="s">
        <v>184</v>
      </c>
      <c r="D18" s="20">
        <v>676.22</v>
      </c>
      <c r="E18" s="33">
        <v>705.09</v>
      </c>
      <c r="F18" s="20">
        <v>787.04</v>
      </c>
      <c r="G18" s="20">
        <v>50</v>
      </c>
      <c r="H18" s="20">
        <v>2</v>
      </c>
    </row>
    <row r="19" spans="1:8" x14ac:dyDescent="0.25">
      <c r="A19" s="20" t="s">
        <v>205</v>
      </c>
      <c r="B19" s="20" t="s">
        <v>128</v>
      </c>
      <c r="C19" s="20" t="s">
        <v>184</v>
      </c>
      <c r="D19" s="20">
        <v>676.22</v>
      </c>
      <c r="E19" s="33">
        <v>705.09</v>
      </c>
      <c r="F19" s="20">
        <v>787.04</v>
      </c>
      <c r="G19" s="20">
        <v>50</v>
      </c>
      <c r="H19" s="20">
        <v>2</v>
      </c>
    </row>
    <row r="20" spans="1:8" x14ac:dyDescent="0.25">
      <c r="A20" s="20" t="s">
        <v>200</v>
      </c>
      <c r="B20" s="20" t="s">
        <v>172</v>
      </c>
      <c r="C20" s="20" t="s">
        <v>184</v>
      </c>
      <c r="D20" s="20">
        <v>676.22</v>
      </c>
      <c r="E20" s="33">
        <v>705.09</v>
      </c>
      <c r="F20" s="20">
        <v>787.04</v>
      </c>
      <c r="G20" s="20">
        <v>50</v>
      </c>
      <c r="H20" s="20">
        <v>2</v>
      </c>
    </row>
    <row r="21" spans="1:8" x14ac:dyDescent="0.25">
      <c r="A21" s="20" t="s">
        <v>236</v>
      </c>
      <c r="B21" s="20" t="s">
        <v>235</v>
      </c>
      <c r="C21" s="20" t="s">
        <v>15</v>
      </c>
      <c r="D21" s="20">
        <v>919.43</v>
      </c>
      <c r="E21" s="33">
        <v>948.3</v>
      </c>
      <c r="F21" s="20">
        <v>1030.25</v>
      </c>
      <c r="G21" s="20">
        <v>50</v>
      </c>
      <c r="H21" s="20">
        <v>1</v>
      </c>
    </row>
    <row r="22" spans="1:8" x14ac:dyDescent="0.25">
      <c r="A22" s="20" t="s">
        <v>237</v>
      </c>
      <c r="B22" s="20" t="s">
        <v>235</v>
      </c>
      <c r="C22" s="20" t="s">
        <v>184</v>
      </c>
      <c r="D22" s="20">
        <v>676.22</v>
      </c>
      <c r="E22" s="33">
        <v>705.09</v>
      </c>
      <c r="F22" s="20">
        <v>787.04</v>
      </c>
      <c r="G22" s="20">
        <v>50</v>
      </c>
      <c r="H22" s="20">
        <v>2</v>
      </c>
    </row>
  </sheetData>
  <autoFilter ref="A2:G20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 Sheet</vt:lpstr>
      <vt:lpstr>Amount</vt:lpstr>
      <vt:lpstr>Monthwise</vt:lpstr>
      <vt:lpstr>Partywise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2025-06-17T18:39:43Z</dcterms:modified>
  <cp:contentStatus/>
</cp:coreProperties>
</file>