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1\Downloads\"/>
    </mc:Choice>
  </mc:AlternateContent>
  <xr:revisionPtr revIDLastSave="0" documentId="13_ncr:1_{C7936A7C-07CE-4AB4-A43A-A9039CC13292}" xr6:coauthVersionLast="47" xr6:coauthVersionMax="47" xr10:uidLastSave="{00000000-0000-0000-0000-000000000000}"/>
  <bookViews>
    <workbookView xWindow="-108" yWindow="-108" windowWidth="23256" windowHeight="12456" activeTab="10" xr2:uid="{7B046131-F64E-4E25-AA3D-F5DB3B132420}"/>
  </bookViews>
  <sheets>
    <sheet name="1-3" sheetId="1" r:id="rId1"/>
    <sheet name="4" sheetId="2" r:id="rId2"/>
    <sheet name="4.1" sheetId="3" r:id="rId3"/>
    <sheet name="4.2" sheetId="4" r:id="rId4"/>
    <sheet name="4.3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RAW DATA" sheetId="12" r:id="rId12"/>
  </sheets>
  <definedNames>
    <definedName name="_xlnm._FilterDatabase" localSheetId="9" hidden="1">'9'!$A$5:$P$30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M7" i="10" s="1"/>
  <c r="N7" i="10" s="1"/>
  <c r="L8" i="10"/>
  <c r="M8" i="10" s="1"/>
  <c r="N8" i="10" s="1"/>
  <c r="L9" i="10"/>
  <c r="M9" i="10" s="1"/>
  <c r="N9" i="10" s="1"/>
  <c r="L10" i="10"/>
  <c r="M10" i="10" s="1"/>
  <c r="N10" i="10" s="1"/>
  <c r="L11" i="10"/>
  <c r="M11" i="10" s="1"/>
  <c r="N11" i="10" s="1"/>
  <c r="L12" i="10"/>
  <c r="M12" i="10" s="1"/>
  <c r="N12" i="10" s="1"/>
  <c r="L13" i="10"/>
  <c r="M13" i="10" s="1"/>
  <c r="N13" i="10" s="1"/>
  <c r="L14" i="10"/>
  <c r="M14" i="10" s="1"/>
  <c r="N14" i="10" s="1"/>
  <c r="L15" i="10"/>
  <c r="M15" i="10" s="1"/>
  <c r="N15" i="10" s="1"/>
  <c r="L16" i="10"/>
  <c r="M16" i="10" s="1"/>
  <c r="N16" i="10" s="1"/>
  <c r="L17" i="10"/>
  <c r="M17" i="10" s="1"/>
  <c r="N17" i="10" s="1"/>
  <c r="L18" i="10"/>
  <c r="M18" i="10" s="1"/>
  <c r="N18" i="10" s="1"/>
  <c r="L19" i="10"/>
  <c r="M19" i="10" s="1"/>
  <c r="N19" i="10" s="1"/>
  <c r="L20" i="10"/>
  <c r="M20" i="10" s="1"/>
  <c r="N20" i="10" s="1"/>
  <c r="L21" i="10"/>
  <c r="M21" i="10" s="1"/>
  <c r="N21" i="10" s="1"/>
  <c r="L22" i="10"/>
  <c r="M22" i="10" s="1"/>
  <c r="N22" i="10" s="1"/>
  <c r="L23" i="10"/>
  <c r="M23" i="10" s="1"/>
  <c r="N23" i="10" s="1"/>
  <c r="L24" i="10"/>
  <c r="M24" i="10" s="1"/>
  <c r="N24" i="10" s="1"/>
  <c r="L25" i="10"/>
  <c r="M25" i="10" s="1"/>
  <c r="N25" i="10" s="1"/>
  <c r="L26" i="10"/>
  <c r="M26" i="10" s="1"/>
  <c r="N26" i="10" s="1"/>
  <c r="L27" i="10"/>
  <c r="M27" i="10" s="1"/>
  <c r="N27" i="10" s="1"/>
  <c r="L28" i="10"/>
  <c r="M28" i="10" s="1"/>
  <c r="N28" i="10" s="1"/>
  <c r="L29" i="10"/>
  <c r="M29" i="10" s="1"/>
  <c r="N29" i="10" s="1"/>
  <c r="L30" i="10"/>
  <c r="M30" i="10" s="1"/>
  <c r="N30" i="10" s="1"/>
  <c r="L6" i="10"/>
  <c r="M6" i="10" s="1"/>
  <c r="N6" i="10" s="1"/>
  <c r="K10" i="10"/>
  <c r="K7" i="10"/>
  <c r="K8" i="10"/>
  <c r="K9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6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K10" i="9"/>
  <c r="K9" i="9"/>
  <c r="K8" i="9"/>
  <c r="K7" i="9"/>
  <c r="H18" i="8"/>
  <c r="H17" i="8" a="1"/>
  <c r="H17" i="8" s="1"/>
  <c r="H19" i="8" a="1"/>
  <c r="H19" i="8" s="1"/>
  <c r="H16" i="8" a="1"/>
  <c r="H16" i="8" s="1"/>
  <c r="H7" i="8"/>
  <c r="H8" i="8"/>
  <c r="H6" i="8"/>
  <c r="D20" i="7"/>
  <c r="D21" i="7"/>
  <c r="D22" i="7"/>
  <c r="D23" i="7"/>
  <c r="D24" i="7"/>
  <c r="D25" i="7"/>
  <c r="D26" i="7"/>
  <c r="D27" i="7"/>
  <c r="D28" i="7"/>
  <c r="D19" i="7"/>
  <c r="C20" i="7"/>
  <c r="C21" i="7"/>
  <c r="C22" i="7"/>
  <c r="C23" i="7"/>
  <c r="C24" i="7"/>
  <c r="C25" i="7"/>
  <c r="C26" i="7"/>
  <c r="C27" i="7"/>
  <c r="C28" i="7"/>
  <c r="C19" i="7"/>
  <c r="G6" i="7"/>
  <c r="G7" i="7"/>
  <c r="G8" i="7"/>
  <c r="G9" i="7"/>
  <c r="G10" i="7"/>
  <c r="G11" i="7"/>
  <c r="G12" i="7"/>
  <c r="G13" i="7"/>
  <c r="G14" i="7"/>
  <c r="G5" i="7"/>
  <c r="F6" i="7"/>
  <c r="F7" i="7"/>
  <c r="F8" i="7"/>
  <c r="F9" i="7"/>
  <c r="F10" i="7"/>
  <c r="F11" i="7"/>
  <c r="F12" i="7"/>
  <c r="F13" i="7"/>
  <c r="F14" i="7"/>
  <c r="F5" i="7"/>
  <c r="E6" i="7"/>
  <c r="E7" i="7"/>
  <c r="E8" i="7"/>
  <c r="H8" i="7" s="1"/>
  <c r="E9" i="7"/>
  <c r="E10" i="7"/>
  <c r="E11" i="7"/>
  <c r="E12" i="7"/>
  <c r="H12" i="7" s="1"/>
  <c r="E13" i="7"/>
  <c r="E14" i="7"/>
  <c r="E5" i="7"/>
  <c r="D7" i="6"/>
  <c r="E7" i="6"/>
  <c r="F7" i="6"/>
  <c r="G7" i="6"/>
  <c r="H7" i="6"/>
  <c r="D8" i="6"/>
  <c r="E8" i="6"/>
  <c r="F8" i="6"/>
  <c r="G8" i="6"/>
  <c r="H8" i="6"/>
  <c r="D9" i="6"/>
  <c r="E9" i="6"/>
  <c r="F9" i="6"/>
  <c r="G9" i="6"/>
  <c r="H9" i="6"/>
  <c r="D10" i="6"/>
  <c r="E10" i="6"/>
  <c r="F10" i="6"/>
  <c r="G10" i="6"/>
  <c r="H10" i="6"/>
  <c r="D11" i="6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E6" i="6"/>
  <c r="F6" i="6"/>
  <c r="G6" i="6"/>
  <c r="H6" i="6"/>
  <c r="D6" i="6"/>
  <c r="D5" i="5"/>
  <c r="D4" i="5"/>
  <c r="D6" i="5" s="1"/>
  <c r="C7" i="4"/>
  <c r="D7" i="4"/>
  <c r="B7" i="4"/>
  <c r="E5" i="4"/>
  <c r="E6" i="4"/>
  <c r="E7" i="4"/>
  <c r="E4" i="4"/>
  <c r="E7" i="3"/>
  <c r="D7" i="3"/>
  <c r="C7" i="3"/>
  <c r="B7" i="3"/>
  <c r="E6" i="3"/>
  <c r="E5" i="3"/>
  <c r="E4" i="3"/>
  <c r="H49" i="1"/>
  <c r="G49" i="1"/>
  <c r="F49" i="1"/>
  <c r="E49" i="1"/>
  <c r="D49" i="1"/>
  <c r="H48" i="1"/>
  <c r="G48" i="1"/>
  <c r="F48" i="1"/>
  <c r="E48" i="1"/>
  <c r="D48" i="1"/>
  <c r="H47" i="1"/>
  <c r="G47" i="1"/>
  <c r="F47" i="1"/>
  <c r="E47" i="1"/>
  <c r="D47" i="1"/>
  <c r="H46" i="1"/>
  <c r="G46" i="1"/>
  <c r="F46" i="1"/>
  <c r="E46" i="1"/>
  <c r="D46" i="1"/>
  <c r="H45" i="1"/>
  <c r="G45" i="1"/>
  <c r="F45" i="1"/>
  <c r="E45" i="1"/>
  <c r="D45" i="1"/>
  <c r="H44" i="1"/>
  <c r="G44" i="1"/>
  <c r="F44" i="1"/>
  <c r="E44" i="1"/>
  <c r="D44" i="1"/>
  <c r="H43" i="1"/>
  <c r="G43" i="1"/>
  <c r="F43" i="1"/>
  <c r="E43" i="1"/>
  <c r="D43" i="1"/>
  <c r="H42" i="1"/>
  <c r="G42" i="1"/>
  <c r="F42" i="1"/>
  <c r="E42" i="1"/>
  <c r="D42" i="1"/>
  <c r="H41" i="1"/>
  <c r="G41" i="1"/>
  <c r="F41" i="1"/>
  <c r="E41" i="1"/>
  <c r="D41" i="1"/>
  <c r="H40" i="1"/>
  <c r="G40" i="1"/>
  <c r="F40" i="1"/>
  <c r="E40" i="1"/>
  <c r="D40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B31" i="1"/>
  <c r="C31" i="1"/>
  <c r="D31" i="1"/>
  <c r="E31" i="1"/>
  <c r="F31" i="1"/>
  <c r="G31" i="1"/>
  <c r="H31" i="1"/>
  <c r="I31" i="1"/>
  <c r="J31" i="1"/>
  <c r="K31" i="1"/>
  <c r="L31" i="1"/>
  <c r="B32" i="1"/>
  <c r="C32" i="1"/>
  <c r="D32" i="1"/>
  <c r="E32" i="1"/>
  <c r="F32" i="1"/>
  <c r="G32" i="1"/>
  <c r="H32" i="1"/>
  <c r="I32" i="1"/>
  <c r="J32" i="1"/>
  <c r="K32" i="1"/>
  <c r="L32" i="1"/>
  <c r="B33" i="1"/>
  <c r="C33" i="1"/>
  <c r="D33" i="1"/>
  <c r="E33" i="1"/>
  <c r="F33" i="1"/>
  <c r="G33" i="1"/>
  <c r="H33" i="1"/>
  <c r="I33" i="1"/>
  <c r="J33" i="1"/>
  <c r="K33" i="1"/>
  <c r="L33" i="1"/>
  <c r="C25" i="1"/>
  <c r="D25" i="1"/>
  <c r="E25" i="1"/>
  <c r="F25" i="1"/>
  <c r="G25" i="1"/>
  <c r="H25" i="1"/>
  <c r="I25" i="1"/>
  <c r="J25" i="1"/>
  <c r="K25" i="1"/>
  <c r="L25" i="1"/>
  <c r="B2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4" i="1"/>
  <c r="P26" i="10" l="1"/>
  <c r="P22" i="10"/>
  <c r="P10" i="10"/>
  <c r="P29" i="10"/>
  <c r="P25" i="10"/>
  <c r="P21" i="10"/>
  <c r="P17" i="10"/>
  <c r="P13" i="10"/>
  <c r="P9" i="10"/>
  <c r="P30" i="10"/>
  <c r="P14" i="10"/>
  <c r="P28" i="10"/>
  <c r="P24" i="10"/>
  <c r="P20" i="10"/>
  <c r="P16" i="10"/>
  <c r="P12" i="10"/>
  <c r="P8" i="10"/>
  <c r="P18" i="10"/>
  <c r="P27" i="10"/>
  <c r="P23" i="10"/>
  <c r="P19" i="10"/>
  <c r="P15" i="10"/>
  <c r="P11" i="10"/>
  <c r="P7" i="10"/>
  <c r="P6" i="10"/>
  <c r="O18" i="10"/>
  <c r="O29" i="10"/>
  <c r="O25" i="10"/>
  <c r="O21" i="10"/>
  <c r="O17" i="10"/>
  <c r="O13" i="10"/>
  <c r="O9" i="10"/>
  <c r="O30" i="10"/>
  <c r="O22" i="10"/>
  <c r="O10" i="10"/>
  <c r="O28" i="10"/>
  <c r="O24" i="10"/>
  <c r="O20" i="10"/>
  <c r="O16" i="10"/>
  <c r="O12" i="10"/>
  <c r="O8" i="10"/>
  <c r="O26" i="10"/>
  <c r="O14" i="10"/>
  <c r="O27" i="10"/>
  <c r="O23" i="10"/>
  <c r="O19" i="10"/>
  <c r="O15" i="10"/>
  <c r="O11" i="10"/>
  <c r="O7" i="10"/>
  <c r="O6" i="10"/>
  <c r="H5" i="7"/>
  <c r="H11" i="7"/>
  <c r="H7" i="7"/>
  <c r="H13" i="7"/>
  <c r="H9" i="7"/>
  <c r="H14" i="7"/>
  <c r="H10" i="7"/>
  <c r="H6" i="7"/>
  <c r="I7" i="6"/>
  <c r="L7" i="6" s="1"/>
  <c r="I8" i="6"/>
  <c r="L8" i="6" s="1"/>
  <c r="I11" i="6"/>
  <c r="L11" i="6" s="1"/>
  <c r="I12" i="6"/>
  <c r="L12" i="6" s="1"/>
  <c r="I6" i="6"/>
  <c r="L6" i="6" s="1"/>
  <c r="I9" i="6"/>
  <c r="L9" i="6" s="1"/>
  <c r="I10" i="6"/>
  <c r="L10" i="6" s="1"/>
  <c r="I13" i="6"/>
  <c r="L13" i="6" s="1"/>
  <c r="I14" i="6"/>
  <c r="L14" i="6" s="1"/>
  <c r="I15" i="6"/>
  <c r="L15" i="6" s="1"/>
  <c r="I49" i="1"/>
  <c r="I41" i="1"/>
  <c r="I40" i="1"/>
  <c r="G53" i="1"/>
  <c r="F53" i="1"/>
  <c r="E53" i="1"/>
  <c r="H53" i="1"/>
  <c r="D53" i="1"/>
  <c r="F52" i="1"/>
  <c r="E52" i="1"/>
  <c r="G52" i="1"/>
  <c r="H52" i="1"/>
  <c r="D52" i="1"/>
  <c r="H51" i="1"/>
  <c r="F51" i="1"/>
  <c r="E51" i="1"/>
  <c r="G51" i="1"/>
  <c r="D51" i="1"/>
  <c r="I47" i="1"/>
  <c r="I44" i="1"/>
  <c r="I46" i="1"/>
  <c r="I42" i="1"/>
  <c r="I43" i="1"/>
  <c r="I48" i="1"/>
  <c r="I45" i="1"/>
  <c r="K15" i="6" l="1"/>
  <c r="K9" i="6"/>
  <c r="K14" i="6"/>
  <c r="K13" i="6"/>
  <c r="K12" i="6"/>
  <c r="K10" i="6"/>
  <c r="K11" i="6"/>
  <c r="K8" i="6"/>
  <c r="K7" i="6"/>
  <c r="K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<sst xmlns="http://schemas.openxmlformats.org/spreadsheetml/2006/main" count="645" uniqueCount="337">
  <si>
    <t>Name of Employee</t>
  </si>
  <si>
    <t>Aarav Sharma</t>
  </si>
  <si>
    <t>Meera Pillai</t>
  </si>
  <si>
    <t>Ritesh Naidu</t>
  </si>
  <si>
    <t>Ananya Banerjee</t>
  </si>
  <si>
    <t>Farhan Qureshi</t>
  </si>
  <si>
    <t>Kavya Reddy</t>
  </si>
  <si>
    <t>Tanish Patel</t>
  </si>
  <si>
    <t>Nivedita Nair</t>
  </si>
  <si>
    <t>Arjun Singh</t>
  </si>
  <si>
    <t>Sana Mirza</t>
  </si>
  <si>
    <t>Harish Bhosale</t>
  </si>
  <si>
    <t>Priyanka Dasgupta</t>
  </si>
  <si>
    <t>Rohit Menon</t>
  </si>
  <si>
    <t>Iqra Ansari</t>
  </si>
  <si>
    <t>Aditya Thakur</t>
  </si>
  <si>
    <t>EMP2025A01</t>
  </si>
  <si>
    <t>EMP2025A02</t>
  </si>
  <si>
    <t>EMP2025A03</t>
  </si>
  <si>
    <t>EMP2025A04</t>
  </si>
  <si>
    <t>EMP2025A05</t>
  </si>
  <si>
    <t>EMP2025A06</t>
  </si>
  <si>
    <t>EMP2025A07</t>
  </si>
  <si>
    <t>EMP2025A08</t>
  </si>
  <si>
    <t>EMP2025A09</t>
  </si>
  <si>
    <t>EMP2025A10</t>
  </si>
  <si>
    <t>EMP2025A11</t>
  </si>
  <si>
    <t>EMP2025A12</t>
  </si>
  <si>
    <t>EMP2025A13</t>
  </si>
  <si>
    <t>EMP2025A14</t>
  </si>
  <si>
    <t>EMP2025A15</t>
  </si>
  <si>
    <t>No of Days Present</t>
  </si>
  <si>
    <t>Attendance %</t>
  </si>
  <si>
    <t>Total Days in a month</t>
  </si>
  <si>
    <t xml:space="preserve">Average </t>
  </si>
  <si>
    <t>minimum</t>
  </si>
  <si>
    <t>maximum</t>
  </si>
  <si>
    <t>Subject Name</t>
  </si>
  <si>
    <t>MS</t>
  </si>
  <si>
    <t>STM</t>
  </si>
  <si>
    <t>SBD</t>
  </si>
  <si>
    <t>BMLab</t>
  </si>
  <si>
    <t>FA</t>
  </si>
  <si>
    <t xml:space="preserve"> BM</t>
  </si>
  <si>
    <t>TOTAL</t>
  </si>
  <si>
    <t>EXCEL 20</t>
  </si>
  <si>
    <t>DAY-1</t>
  </si>
  <si>
    <t>DAY-2</t>
  </si>
  <si>
    <t>S.No.</t>
  </si>
  <si>
    <t>Cell refrencing - Multiplication Table</t>
  </si>
  <si>
    <t>DAY-3</t>
  </si>
  <si>
    <t>Basic Formulas &amp; Formatting - Marksheet</t>
  </si>
  <si>
    <t>STUDENT NAME</t>
  </si>
  <si>
    <t xml:space="preserve">ROLL NO. </t>
  </si>
  <si>
    <t>FRIST NAME</t>
  </si>
  <si>
    <t>LAST NAME</t>
  </si>
  <si>
    <t>Aarav</t>
  </si>
  <si>
    <t>Meera</t>
  </si>
  <si>
    <t>Ritesh</t>
  </si>
  <si>
    <t>Ananya</t>
  </si>
  <si>
    <t>Farhan</t>
  </si>
  <si>
    <t>Kavya</t>
  </si>
  <si>
    <t>Tanish</t>
  </si>
  <si>
    <t>Nivedita</t>
  </si>
  <si>
    <t>Arjun</t>
  </si>
  <si>
    <t>Sana</t>
  </si>
  <si>
    <t>Sharma</t>
  </si>
  <si>
    <t>Pillai</t>
  </si>
  <si>
    <t>Naidu</t>
  </si>
  <si>
    <t>Banerjee</t>
  </si>
  <si>
    <t>Qureshi</t>
  </si>
  <si>
    <t>Reddy</t>
  </si>
  <si>
    <t>Patel</t>
  </si>
  <si>
    <t>Nair</t>
  </si>
  <si>
    <t>Singh</t>
  </si>
  <si>
    <t>Mirza</t>
  </si>
  <si>
    <t>DAY-4</t>
  </si>
  <si>
    <t>Month</t>
  </si>
  <si>
    <t>Product A</t>
  </si>
  <si>
    <t>Product B</t>
  </si>
  <si>
    <t>Product C</t>
  </si>
  <si>
    <t>Total Sales</t>
  </si>
  <si>
    <t>Jan</t>
  </si>
  <si>
    <t>Feb</t>
  </si>
  <si>
    <t>Mar</t>
  </si>
  <si>
    <t>Total</t>
  </si>
  <si>
    <t>Day - 4  Sales sheet</t>
  </si>
  <si>
    <t>Rent</t>
  </si>
  <si>
    <t>Salaries</t>
  </si>
  <si>
    <t>Marketing</t>
  </si>
  <si>
    <t>Total Expenses</t>
  </si>
  <si>
    <t>Apr</t>
  </si>
  <si>
    <t>May</t>
  </si>
  <si>
    <t>Jun</t>
  </si>
  <si>
    <t>Day - 4  Expenses sheet</t>
  </si>
  <si>
    <t>Description</t>
  </si>
  <si>
    <t>Profit (Sales - Expenses)</t>
  </si>
  <si>
    <t>Amount</t>
  </si>
  <si>
    <t>Day - 4 Profit sheet</t>
  </si>
  <si>
    <t>DAY-5</t>
  </si>
  <si>
    <t>Logical Functions (IF, AND, OR) &amp; Data Validation</t>
  </si>
  <si>
    <t xml:space="preserve">Name of Students </t>
  </si>
  <si>
    <t>Roll ID</t>
  </si>
  <si>
    <t>Pass/Fail</t>
  </si>
  <si>
    <t>Grade</t>
  </si>
  <si>
    <t>Specialization</t>
  </si>
  <si>
    <t>Finance</t>
  </si>
  <si>
    <t>HR</t>
  </si>
  <si>
    <t xml:space="preserve">  Rahul</t>
  </si>
  <si>
    <t xml:space="preserve">    Sharma</t>
  </si>
  <si>
    <t xml:space="preserve">  rahul.sharma @gmail.com</t>
  </si>
  <si>
    <t>Priya</t>
  </si>
  <si>
    <t xml:space="preserve">    Verma</t>
  </si>
  <si>
    <t xml:space="preserve">  priya_verma@ yahoo.com</t>
  </si>
  <si>
    <t xml:space="preserve">  Ankit</t>
  </si>
  <si>
    <t xml:space="preserve">    Singh</t>
  </si>
  <si>
    <t xml:space="preserve">  ankit.singh@gmail .com</t>
  </si>
  <si>
    <t xml:space="preserve">  Neha</t>
  </si>
  <si>
    <t xml:space="preserve">    Kapoor</t>
  </si>
  <si>
    <t xml:space="preserve">  neha.kapoor@ outlook.com</t>
  </si>
  <si>
    <t xml:space="preserve">  Arjun</t>
  </si>
  <si>
    <t xml:space="preserve">    Patel</t>
  </si>
  <si>
    <t xml:space="preserve">  arjunpatel @yahoo .in</t>
  </si>
  <si>
    <t>Simran</t>
  </si>
  <si>
    <t xml:space="preserve">    Kaur</t>
  </si>
  <si>
    <t xml:space="preserve">  simran.kaur@ gmail.com</t>
  </si>
  <si>
    <t>Rohan</t>
  </si>
  <si>
    <t xml:space="preserve">    Das</t>
  </si>
  <si>
    <t xml:space="preserve">  rohan_das@ hotmail.com</t>
  </si>
  <si>
    <t xml:space="preserve">  Sneha</t>
  </si>
  <si>
    <t xml:space="preserve">    Mehta</t>
  </si>
  <si>
    <t xml:space="preserve">  sneha.mehta@  gmail.com</t>
  </si>
  <si>
    <t xml:space="preserve">  Aditi</t>
  </si>
  <si>
    <t xml:space="preserve">    Gupta</t>
  </si>
  <si>
    <t xml:space="preserve">  aditigupta@ yahoo.com</t>
  </si>
  <si>
    <t xml:space="preserve">  Karan</t>
  </si>
  <si>
    <t xml:space="preserve">    Malhotra</t>
  </si>
  <si>
    <t xml:space="preserve">  karanmalhotra@ gmail. com</t>
  </si>
  <si>
    <t>S.NO.</t>
  </si>
  <si>
    <t>DAY-6</t>
  </si>
  <si>
    <t>TEXT FUNCTION AND CLEANING</t>
  </si>
  <si>
    <t>First_Name(RAW)</t>
  </si>
  <si>
    <t>Last_Name(RAW)</t>
  </si>
  <si>
    <t>Email(RAW)</t>
  </si>
  <si>
    <t>EMAIL</t>
  </si>
  <si>
    <t>FULL NAME</t>
  </si>
  <si>
    <t>USING LEFT RIGHT TO SEPARATE FRIST AND LAST NAME</t>
  </si>
  <si>
    <t>DAY-7</t>
  </si>
  <si>
    <t>Lookup Basics</t>
  </si>
  <si>
    <t>Product ID</t>
  </si>
  <si>
    <t>Product Name</t>
  </si>
  <si>
    <t>Price</t>
  </si>
  <si>
    <t>P101</t>
  </si>
  <si>
    <t>Bluetooth Speaker</t>
  </si>
  <si>
    <t>P102</t>
  </si>
  <si>
    <t>Wireless Mouse</t>
  </si>
  <si>
    <t>P103</t>
  </si>
  <si>
    <t>USB-C Charger</t>
  </si>
  <si>
    <t>P104</t>
  </si>
  <si>
    <t>Laptop Stand</t>
  </si>
  <si>
    <t>P105</t>
  </si>
  <si>
    <t>Noise Cancelling Headphones</t>
  </si>
  <si>
    <t>Product Price Lookup (Product ID → Price)</t>
  </si>
  <si>
    <t>Salary Lookup (Employee ID → Salary)</t>
  </si>
  <si>
    <t>Emp ID</t>
  </si>
  <si>
    <t>Employee Name</t>
  </si>
  <si>
    <t>Salary</t>
  </si>
  <si>
    <t>E001</t>
  </si>
  <si>
    <t>Riya Sharma</t>
  </si>
  <si>
    <t>E002</t>
  </si>
  <si>
    <t>Arjun Verma</t>
  </si>
  <si>
    <t>E003</t>
  </si>
  <si>
    <t>Sneha Patel</t>
  </si>
  <si>
    <t>E004</t>
  </si>
  <si>
    <t>Rahul Singh</t>
  </si>
  <si>
    <t>E005</t>
  </si>
  <si>
    <t>Meera Iyer</t>
  </si>
  <si>
    <t>Lookup Result</t>
  </si>
  <si>
    <t>P999</t>
  </si>
  <si>
    <t>E006</t>
  </si>
  <si>
    <t>E007</t>
  </si>
  <si>
    <t>E008</t>
  </si>
  <si>
    <t>DAY-8</t>
  </si>
  <si>
    <t>INDEX + MATCH (Flexible Lookup)</t>
  </si>
  <si>
    <t>Name</t>
  </si>
  <si>
    <t>Department</t>
  </si>
  <si>
    <t>Designation</t>
  </si>
  <si>
    <t>Location</t>
  </si>
  <si>
    <t>Executive</t>
  </si>
  <si>
    <t>Bhopal</t>
  </si>
  <si>
    <t>Analyst</t>
  </si>
  <si>
    <t>Delhi</t>
  </si>
  <si>
    <t>Manager</t>
  </si>
  <si>
    <t>Mumbai</t>
  </si>
  <si>
    <t>Operations</t>
  </si>
  <si>
    <t>Officer</t>
  </si>
  <si>
    <t>Pune</t>
  </si>
  <si>
    <t>Chennai</t>
  </si>
  <si>
    <t>Karan Mehta</t>
  </si>
  <si>
    <t>IT</t>
  </si>
  <si>
    <t>Developer</t>
  </si>
  <si>
    <t>Bengaluru</t>
  </si>
  <si>
    <t>Priya Nair</t>
  </si>
  <si>
    <t>Kochi</t>
  </si>
  <si>
    <t>Vikas Gupta</t>
  </si>
  <si>
    <t>Sales</t>
  </si>
  <si>
    <t>Jaipur</t>
  </si>
  <si>
    <t>E009</t>
  </si>
  <si>
    <t>Aditi Joshi</t>
  </si>
  <si>
    <t>Indore</t>
  </si>
  <si>
    <t>E010</t>
  </si>
  <si>
    <t>Rohit Sinha</t>
  </si>
  <si>
    <t>Senior Analyst</t>
  </si>
  <si>
    <t>E011</t>
  </si>
  <si>
    <t>Tanvi Deshmukh</t>
  </si>
  <si>
    <t>Nagpur</t>
  </si>
  <si>
    <t>E012</t>
  </si>
  <si>
    <t>Nikhil Arora</t>
  </si>
  <si>
    <t>System Admin</t>
  </si>
  <si>
    <t>Noida</t>
  </si>
  <si>
    <t>E013</t>
  </si>
  <si>
    <t>Ishita Kapoor</t>
  </si>
  <si>
    <t>Senior Executive</t>
  </si>
  <si>
    <t>Chandigarh</t>
  </si>
  <si>
    <t>E014</t>
  </si>
  <si>
    <t>Raghav Tiwari</t>
  </si>
  <si>
    <t>Area Manager</t>
  </si>
  <si>
    <t>Lucknow</t>
  </si>
  <si>
    <t>E015</t>
  </si>
  <si>
    <t>Kavya Pillai</t>
  </si>
  <si>
    <t>Content Lead</t>
  </si>
  <si>
    <t>E016</t>
  </si>
  <si>
    <t>Mohit Chauhan</t>
  </si>
  <si>
    <t>Associate</t>
  </si>
  <si>
    <t>Ahmedabad</t>
  </si>
  <si>
    <t>E017</t>
  </si>
  <si>
    <t>Ayesha Khan</t>
  </si>
  <si>
    <t>Auditor</t>
  </si>
  <si>
    <t>Hyderabad</t>
  </si>
  <si>
    <t>E018</t>
  </si>
  <si>
    <t>Aditya Malhotra</t>
  </si>
  <si>
    <t>Data Analyst</t>
  </si>
  <si>
    <t>Gurugram</t>
  </si>
  <si>
    <t>E019</t>
  </si>
  <si>
    <t>Neha Bansal</t>
  </si>
  <si>
    <t>Recruiter</t>
  </si>
  <si>
    <t>E020</t>
  </si>
  <si>
    <t>Manav Jain</t>
  </si>
  <si>
    <t>Regional Head</t>
  </si>
  <si>
    <t>Field to Lookup</t>
  </si>
  <si>
    <t>Result</t>
  </si>
  <si>
    <t>E025</t>
  </si>
  <si>
    <t>DAY-9</t>
  </si>
  <si>
    <t>DOB</t>
  </si>
  <si>
    <t>DOJ</t>
  </si>
  <si>
    <t>Last Appraisal Date</t>
  </si>
  <si>
    <t>E021</t>
  </si>
  <si>
    <t>Shruti Desai</t>
  </si>
  <si>
    <t>Assistant</t>
  </si>
  <si>
    <t>Vadodara</t>
  </si>
  <si>
    <t>E022</t>
  </si>
  <si>
    <t>Aman Gupta</t>
  </si>
  <si>
    <t>Software Engineer</t>
  </si>
  <si>
    <t>E023</t>
  </si>
  <si>
    <t>Pooja Reddy</t>
  </si>
  <si>
    <t>E024</t>
  </si>
  <si>
    <t>Nitin Joshi</t>
  </si>
  <si>
    <t>Kritika Mishra</t>
  </si>
  <si>
    <t>Date &amp; Time Functions</t>
  </si>
  <si>
    <t>Calculate age, service years, next appraisal date; create 30/60/90 day due flags</t>
  </si>
  <si>
    <t>AGE</t>
  </si>
  <si>
    <t>SERVICE YEAR</t>
  </si>
  <si>
    <t>NEXT APPRAISAL DATE</t>
  </si>
  <si>
    <t>60-Day Flag</t>
  </si>
  <si>
    <t>30-Day Flag</t>
  </si>
  <si>
    <t>90-Day Flag</t>
  </si>
  <si>
    <t>Days Until Next Appraisal</t>
  </si>
  <si>
    <t>Email</t>
  </si>
  <si>
    <t>Phone</t>
  </si>
  <si>
    <t>Username</t>
  </si>
  <si>
    <t>Domain</t>
  </si>
  <si>
    <t>riya.sharma@gmail.com</t>
  </si>
  <si>
    <t>riya.sharma</t>
  </si>
  <si>
    <t>gmail.com</t>
  </si>
  <si>
    <t>arjun.v@outlook.com</t>
  </si>
  <si>
    <t>arjun.v</t>
  </si>
  <si>
    <t>outlook.com</t>
  </si>
  <si>
    <t>sneha_patel@yahoo.com</t>
  </si>
  <si>
    <t>sneha_patel</t>
  </si>
  <si>
    <t>yahoo.com</t>
  </si>
  <si>
    <t>rahulsingh@gmail.com</t>
  </si>
  <si>
    <t>rahulsingh</t>
  </si>
  <si>
    <t>meera.iyer@rediffmail.com</t>
  </si>
  <si>
    <t>meera.iyer</t>
  </si>
  <si>
    <t>rediffmail.com</t>
  </si>
  <si>
    <t>karanmehta@gmail.com</t>
  </si>
  <si>
    <t>karanmehta</t>
  </si>
  <si>
    <t>priyanair@hotmail.com</t>
  </si>
  <si>
    <t>priyanair</t>
  </si>
  <si>
    <t>hotmail.com</t>
  </si>
  <si>
    <t>vikas.gupta@company.com</t>
  </si>
  <si>
    <t>vikas.gupta</t>
  </si>
  <si>
    <t>company.com</t>
  </si>
  <si>
    <t>aditi.joshi@gmail.com</t>
  </si>
  <si>
    <t>aditi.joshi</t>
  </si>
  <si>
    <t>rohitsinha@company.com</t>
  </si>
  <si>
    <t>rohitsinha</t>
  </si>
  <si>
    <t>tanvid@outlook.com</t>
  </si>
  <si>
    <t>tanvid</t>
  </si>
  <si>
    <t>nikhil.arora@yahoo.com</t>
  </si>
  <si>
    <t>nikhil.arora</t>
  </si>
  <si>
    <t>ishita.k@company.com</t>
  </si>
  <si>
    <t>ishita.k</t>
  </si>
  <si>
    <t>raghavt@rediffmail.com</t>
  </si>
  <si>
    <t>raghavt</t>
  </si>
  <si>
    <t>kavya.pillai@gmail.com</t>
  </si>
  <si>
    <t>kavya.pillai</t>
  </si>
  <si>
    <t>mohit.chauhan@company.com</t>
  </si>
  <si>
    <t>mohit.chauhan</t>
  </si>
  <si>
    <t>ayeshak@outlook.com</t>
  </si>
  <si>
    <t>ayeshak</t>
  </si>
  <si>
    <t>aditya.malhotra@yahoo.com</t>
  </si>
  <si>
    <t>aditya.malhotra</t>
  </si>
  <si>
    <t>neha.bansal@company.com</t>
  </si>
  <si>
    <t>neha.bansal</t>
  </si>
  <si>
    <t>manav.jain@gmail.com</t>
  </si>
  <si>
    <t>manav.jain</t>
  </si>
  <si>
    <t>kritika.m@company.com</t>
  </si>
  <si>
    <t>kritika.m</t>
  </si>
  <si>
    <t>nitinj@gmail.com</t>
  </si>
  <si>
    <t>nitinj</t>
  </si>
  <si>
    <t>pooja.reddy@outlook.com</t>
  </si>
  <si>
    <t>pooja.reddy</t>
  </si>
  <si>
    <t>RAW  DATA</t>
  </si>
  <si>
    <t>DAY -10</t>
  </si>
  <si>
    <t>Dataset cleanup techniques</t>
  </si>
  <si>
    <t>"Riya Sharma","riya.sharma@gmail.com","9876543210","riya.sharma","gmail.com",""
"Arjun Verma","arjun.v@outlook.com","9823456781","arjun.v","outlook.com",""
"Sneha Patel","sneha_patel@yahoo.com","9911223344","sneha_patel","yahoo.com",""
"Rahul Singh","rahulsingh@gmail.com","9898765432","rahulsingh","gmail.com",""
"Meera Iyer","meera.iyer@rediffmail.com","9812234567","meera.iyer","rediffmail.com",""
"Karan Mehta","karanmehta@gmail.com","9876543123","karanmehta","gmail.com",""
"Priya Nair","priyanair@hotmail.com","9765432189","priyanair","hotmail.com",""
"Vikas Gupta","vikas.gupta@company.com","9832123456","vikas.gupta","company.com",""
"Aditi Joshi","aditi.joshi@gmail.com","9821987654","aditi.joshi","gmail.com",""
"Rohit Sinha","rohitsinha@company.com","9911332244","rohitsinha","company.com",""
"Tanvi Deshmukh","tanvid@outlook.com","9798654321","tanvid","outlook.com",""
"Nikhil Arora","nikhil.arora@yahoo.com","9877098765","nikhil.arora","yahoo.com",""
"Ishita Kapoor","ishita.k@company.com","9887766554","ishita.k","company.com",""
"Raghav Tiwari","raghavt@rediffmail.com","9823456712","raghavt","rediffmail.com",""
"Kavya Pillai","kavya.pillai@gmail.com","9912003344","kavya.pillai","gmail.com",""
"Mohit Chauhan","mohit.chauhan@company.com","9755544332","mohit.chauhan","company.com",""
"Ayesha Khan","ayeshak@outlook.com","9898123456","ayeshak","outlook.com",""
"Aditya Malhotra","aditya.malhotra@yahoo.com","9922998877","aditya.malhotra","yahoo.com",""
"Neha Bansal","neha.bansal@company.com","9812123456","neha.bansal","company.com",""
"Manav Jain","manav.jain@gmail.com","9722233344","manav.jain","gmail.com",""
"Riya Sharma","riya.sharma@gmail.com","9876543210","riya.sharma","gmail.com",
"Priya Nair","priyanair@hotmail.com","9765432189","priyanair","hotmail.com","
"Kritika Mishra","kritika.m@company.com","9821786543","kritika.m","company.com",""
"Nitin Joshi","nitinj@gmail.com","9798987654","nitinj","gmail.com",""
"Pooja Reddy","pooja.reddy@outlook.com","9800011223","pooja.reddy","outlook.com",""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</si>
</sst>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1" readingOrder="1"/>
    </xf>
    <xf numFmtId="0" fontId="7" fillId="0" borderId="3" xfId="0" applyFont="1" applyBorder="1" applyAlignment="1">
      <alignment horizontal="left" vertical="center" wrapText="1" indent="1" readingOrder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1" fillId="6" borderId="1" xfId="0" applyFont="1" applyFill="1" applyBorder="1" applyAlignment="1">
      <alignment horizontal="right"/>
    </xf>
    <xf numFmtId="0" fontId="0" fillId="0" borderId="4" xfId="0" applyBorder="1"/>
    <xf numFmtId="0" fontId="0" fillId="6" borderId="5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8" borderId="1" xfId="0" applyFont="1" applyFill="1" applyBorder="1"/>
    <xf numFmtId="0" fontId="1" fillId="0" borderId="0" xfId="0" applyFont="1"/>
    <xf numFmtId="0" fontId="0" fillId="9" borderId="0" xfId="0" applyFill="1"/>
    <xf numFmtId="0" fontId="0" fillId="6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0" xfId="0" applyFont="1" applyFill="1"/>
    <xf numFmtId="0" fontId="1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930E-C912-47D8-9858-05CD3A544032}">
  <dimension ref="A1:L53"/>
  <sheetViews>
    <sheetView topLeftCell="A31" workbookViewId="0">
      <selection activeCell="J47" sqref="J47"/>
    </sheetView>
  </sheetViews>
  <sheetFormatPr defaultRowHeight="14.4" x14ac:dyDescent="0.3"/>
  <cols>
    <col min="2" max="2" width="16.77734375" customWidth="1"/>
    <col min="3" max="3" width="11.77734375" customWidth="1"/>
    <col min="4" max="4" width="16.6640625" customWidth="1"/>
    <col min="5" max="5" width="12.21875" customWidth="1"/>
    <col min="10" max="10" width="20.21875" customWidth="1"/>
    <col min="12" max="12" width="12.77734375" bestFit="1" customWidth="1"/>
  </cols>
  <sheetData>
    <row r="1" spans="1:12" ht="21" x14ac:dyDescent="0.4">
      <c r="A1" s="45" t="s">
        <v>45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6.05" customHeight="1" x14ac:dyDescent="0.35">
      <c r="A2" s="43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8" t="s">
        <v>48</v>
      </c>
      <c r="B3" s="2" t="s">
        <v>101</v>
      </c>
      <c r="C3" s="2" t="s">
        <v>102</v>
      </c>
      <c r="D3" s="2" t="s">
        <v>31</v>
      </c>
      <c r="E3" s="2" t="s">
        <v>32</v>
      </c>
    </row>
    <row r="4" spans="1:12" x14ac:dyDescent="0.3">
      <c r="A4" s="7">
        <v>1</v>
      </c>
      <c r="B4" s="3" t="s">
        <v>1</v>
      </c>
      <c r="C4" s="3" t="s">
        <v>16</v>
      </c>
      <c r="D4" s="3">
        <v>27</v>
      </c>
      <c r="E4" s="3">
        <f>D4/$J$5*100</f>
        <v>90</v>
      </c>
      <c r="G4" s="1"/>
      <c r="J4" s="5" t="s">
        <v>33</v>
      </c>
    </row>
    <row r="5" spans="1:12" x14ac:dyDescent="0.3">
      <c r="A5" s="7">
        <v>2</v>
      </c>
      <c r="B5" s="3" t="s">
        <v>2</v>
      </c>
      <c r="C5" s="3" t="s">
        <v>17</v>
      </c>
      <c r="D5" s="3">
        <v>29</v>
      </c>
      <c r="E5" s="4">
        <f t="shared" ref="E5:E18" si="0">D5/$J$5*100</f>
        <v>96.666666666666671</v>
      </c>
      <c r="J5" s="5">
        <v>30</v>
      </c>
    </row>
    <row r="6" spans="1:12" x14ac:dyDescent="0.3">
      <c r="A6" s="7">
        <v>3</v>
      </c>
      <c r="B6" s="3" t="s">
        <v>3</v>
      </c>
      <c r="C6" s="3" t="s">
        <v>18</v>
      </c>
      <c r="D6" s="3">
        <v>25</v>
      </c>
      <c r="E6" s="4">
        <f t="shared" si="0"/>
        <v>83.333333333333343</v>
      </c>
    </row>
    <row r="7" spans="1:12" x14ac:dyDescent="0.3">
      <c r="A7" s="7">
        <v>4</v>
      </c>
      <c r="B7" s="3" t="s">
        <v>4</v>
      </c>
      <c r="C7" s="3" t="s">
        <v>19</v>
      </c>
      <c r="D7" s="3">
        <v>30</v>
      </c>
      <c r="E7" s="4">
        <f t="shared" si="0"/>
        <v>100</v>
      </c>
    </row>
    <row r="8" spans="1:12" x14ac:dyDescent="0.3">
      <c r="A8" s="7">
        <v>5</v>
      </c>
      <c r="B8" s="3" t="s">
        <v>5</v>
      </c>
      <c r="C8" s="3" t="s">
        <v>20</v>
      </c>
      <c r="D8" s="3">
        <v>28</v>
      </c>
      <c r="E8" s="4">
        <f t="shared" si="0"/>
        <v>93.333333333333329</v>
      </c>
    </row>
    <row r="9" spans="1:12" x14ac:dyDescent="0.3">
      <c r="A9" s="7">
        <v>6</v>
      </c>
      <c r="B9" s="3" t="s">
        <v>6</v>
      </c>
      <c r="C9" s="3" t="s">
        <v>21</v>
      </c>
      <c r="D9" s="3">
        <v>26</v>
      </c>
      <c r="E9" s="4">
        <f t="shared" si="0"/>
        <v>86.666666666666671</v>
      </c>
    </row>
    <row r="10" spans="1:12" x14ac:dyDescent="0.3">
      <c r="A10" s="7">
        <v>7</v>
      </c>
      <c r="B10" s="3" t="s">
        <v>7</v>
      </c>
      <c r="C10" s="3" t="s">
        <v>22</v>
      </c>
      <c r="D10" s="3">
        <v>27</v>
      </c>
      <c r="E10" s="4">
        <f t="shared" si="0"/>
        <v>90</v>
      </c>
      <c r="I10" s="6"/>
    </row>
    <row r="11" spans="1:12" x14ac:dyDescent="0.3">
      <c r="A11" s="7">
        <v>8</v>
      </c>
      <c r="B11" s="3" t="s">
        <v>8</v>
      </c>
      <c r="C11" s="3" t="s">
        <v>23</v>
      </c>
      <c r="D11" s="3">
        <v>24</v>
      </c>
      <c r="E11" s="4">
        <f t="shared" si="0"/>
        <v>80</v>
      </c>
    </row>
    <row r="12" spans="1:12" x14ac:dyDescent="0.3">
      <c r="A12" s="7">
        <v>9</v>
      </c>
      <c r="B12" s="3" t="s">
        <v>9</v>
      </c>
      <c r="C12" s="3" t="s">
        <v>24</v>
      </c>
      <c r="D12" s="3">
        <v>30</v>
      </c>
      <c r="E12" s="4">
        <f t="shared" si="0"/>
        <v>100</v>
      </c>
    </row>
    <row r="13" spans="1:12" x14ac:dyDescent="0.3">
      <c r="A13" s="7">
        <v>10</v>
      </c>
      <c r="B13" s="3" t="s">
        <v>10</v>
      </c>
      <c r="C13" s="3" t="s">
        <v>25</v>
      </c>
      <c r="D13" s="3">
        <v>27</v>
      </c>
      <c r="E13" s="4">
        <f t="shared" si="0"/>
        <v>90</v>
      </c>
    </row>
    <row r="14" spans="1:12" x14ac:dyDescent="0.3">
      <c r="A14" s="7">
        <v>11</v>
      </c>
      <c r="B14" s="3" t="s">
        <v>11</v>
      </c>
      <c r="C14" s="3" t="s">
        <v>26</v>
      </c>
      <c r="D14" s="3">
        <v>29</v>
      </c>
      <c r="E14" s="4">
        <f t="shared" si="0"/>
        <v>96.666666666666671</v>
      </c>
    </row>
    <row r="15" spans="1:12" x14ac:dyDescent="0.3">
      <c r="A15" s="7">
        <v>12</v>
      </c>
      <c r="B15" s="3" t="s">
        <v>12</v>
      </c>
      <c r="C15" s="3" t="s">
        <v>27</v>
      </c>
      <c r="D15" s="3">
        <v>26</v>
      </c>
      <c r="E15" s="4">
        <f t="shared" si="0"/>
        <v>86.666666666666671</v>
      </c>
    </row>
    <row r="16" spans="1:12" x14ac:dyDescent="0.3">
      <c r="A16" s="7">
        <v>13</v>
      </c>
      <c r="B16" s="3" t="s">
        <v>13</v>
      </c>
      <c r="C16" s="3" t="s">
        <v>28</v>
      </c>
      <c r="D16" s="3">
        <v>28</v>
      </c>
      <c r="E16" s="4">
        <f t="shared" si="0"/>
        <v>93.333333333333329</v>
      </c>
    </row>
    <row r="17" spans="1:12" x14ac:dyDescent="0.3">
      <c r="A17" s="7">
        <v>14</v>
      </c>
      <c r="B17" s="3" t="s">
        <v>14</v>
      </c>
      <c r="C17" s="3" t="s">
        <v>29</v>
      </c>
      <c r="D17" s="3">
        <v>25</v>
      </c>
      <c r="E17" s="4">
        <f t="shared" si="0"/>
        <v>83.333333333333343</v>
      </c>
    </row>
    <row r="18" spans="1:12" x14ac:dyDescent="0.3">
      <c r="A18" s="7">
        <v>15</v>
      </c>
      <c r="B18" s="3" t="s">
        <v>15</v>
      </c>
      <c r="C18" s="3" t="s">
        <v>30</v>
      </c>
      <c r="D18" s="3">
        <v>30</v>
      </c>
      <c r="E18" s="4">
        <f t="shared" si="0"/>
        <v>100</v>
      </c>
    </row>
    <row r="21" spans="1:12" ht="18" customHeight="1" x14ac:dyDescent="0.35">
      <c r="A21" s="43" t="s">
        <v>47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42" t="s">
        <v>49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4" spans="1:12" x14ac:dyDescent="0.3">
      <c r="A24" s="10">
        <v>1</v>
      </c>
      <c r="B24" s="10">
        <v>2</v>
      </c>
      <c r="C24" s="10">
        <v>3</v>
      </c>
      <c r="D24" s="10">
        <v>4</v>
      </c>
      <c r="E24" s="10">
        <v>5</v>
      </c>
      <c r="F24" s="10">
        <v>6</v>
      </c>
      <c r="G24" s="10">
        <v>7</v>
      </c>
      <c r="H24" s="10">
        <v>8</v>
      </c>
      <c r="I24" s="10">
        <v>9</v>
      </c>
      <c r="J24" s="10">
        <v>10</v>
      </c>
      <c r="K24" s="10">
        <v>11</v>
      </c>
      <c r="L24" s="10">
        <v>12</v>
      </c>
    </row>
    <row r="25" spans="1:12" x14ac:dyDescent="0.3">
      <c r="A25" s="7">
        <v>2</v>
      </c>
      <c r="B25" s="7">
        <f t="shared" ref="B25:L33" si="1">$A25*B$24</f>
        <v>4</v>
      </c>
      <c r="C25" s="7">
        <f t="shared" si="1"/>
        <v>6</v>
      </c>
      <c r="D25" s="7">
        <f t="shared" si="1"/>
        <v>8</v>
      </c>
      <c r="E25" s="7">
        <f t="shared" si="1"/>
        <v>10</v>
      </c>
      <c r="F25" s="7">
        <f t="shared" si="1"/>
        <v>12</v>
      </c>
      <c r="G25" s="7">
        <f t="shared" si="1"/>
        <v>14</v>
      </c>
      <c r="H25" s="7">
        <f t="shared" si="1"/>
        <v>16</v>
      </c>
      <c r="I25" s="7">
        <f t="shared" si="1"/>
        <v>18</v>
      </c>
      <c r="J25" s="7">
        <f t="shared" si="1"/>
        <v>20</v>
      </c>
      <c r="K25" s="7">
        <f t="shared" si="1"/>
        <v>22</v>
      </c>
      <c r="L25" s="7">
        <f t="shared" si="1"/>
        <v>24</v>
      </c>
    </row>
    <row r="26" spans="1:12" x14ac:dyDescent="0.3">
      <c r="A26" s="7">
        <v>3</v>
      </c>
      <c r="B26" s="7">
        <f t="shared" si="1"/>
        <v>6</v>
      </c>
      <c r="C26" s="7">
        <f t="shared" si="1"/>
        <v>9</v>
      </c>
      <c r="D26" s="7">
        <f t="shared" si="1"/>
        <v>12</v>
      </c>
      <c r="E26" s="7">
        <f t="shared" si="1"/>
        <v>15</v>
      </c>
      <c r="F26" s="7">
        <f t="shared" si="1"/>
        <v>18</v>
      </c>
      <c r="G26" s="7">
        <f t="shared" si="1"/>
        <v>21</v>
      </c>
      <c r="H26" s="7">
        <f t="shared" si="1"/>
        <v>24</v>
      </c>
      <c r="I26" s="7">
        <f t="shared" si="1"/>
        <v>27</v>
      </c>
      <c r="J26" s="7">
        <f t="shared" si="1"/>
        <v>30</v>
      </c>
      <c r="K26" s="7">
        <f t="shared" si="1"/>
        <v>33</v>
      </c>
      <c r="L26" s="7">
        <f t="shared" si="1"/>
        <v>36</v>
      </c>
    </row>
    <row r="27" spans="1:12" x14ac:dyDescent="0.3">
      <c r="A27" s="7">
        <v>4</v>
      </c>
      <c r="B27" s="7">
        <f t="shared" si="1"/>
        <v>8</v>
      </c>
      <c r="C27" s="7">
        <f t="shared" si="1"/>
        <v>12</v>
      </c>
      <c r="D27" s="7">
        <f t="shared" si="1"/>
        <v>16</v>
      </c>
      <c r="E27" s="7">
        <f t="shared" si="1"/>
        <v>20</v>
      </c>
      <c r="F27" s="7">
        <f t="shared" si="1"/>
        <v>24</v>
      </c>
      <c r="G27" s="7">
        <f t="shared" si="1"/>
        <v>28</v>
      </c>
      <c r="H27" s="7">
        <f t="shared" si="1"/>
        <v>32</v>
      </c>
      <c r="I27" s="7">
        <f t="shared" si="1"/>
        <v>36</v>
      </c>
      <c r="J27" s="7">
        <f t="shared" si="1"/>
        <v>40</v>
      </c>
      <c r="K27" s="7">
        <f t="shared" si="1"/>
        <v>44</v>
      </c>
      <c r="L27" s="7">
        <f t="shared" si="1"/>
        <v>48</v>
      </c>
    </row>
    <row r="28" spans="1:12" x14ac:dyDescent="0.3">
      <c r="A28" s="7">
        <v>5</v>
      </c>
      <c r="B28" s="7">
        <f t="shared" si="1"/>
        <v>10</v>
      </c>
      <c r="C28" s="7">
        <f t="shared" si="1"/>
        <v>15</v>
      </c>
      <c r="D28" s="7">
        <f t="shared" si="1"/>
        <v>20</v>
      </c>
      <c r="E28" s="7">
        <f t="shared" si="1"/>
        <v>25</v>
      </c>
      <c r="F28" s="7">
        <f t="shared" si="1"/>
        <v>30</v>
      </c>
      <c r="G28" s="7">
        <f t="shared" si="1"/>
        <v>35</v>
      </c>
      <c r="H28" s="7">
        <f t="shared" si="1"/>
        <v>40</v>
      </c>
      <c r="I28" s="7">
        <f t="shared" si="1"/>
        <v>45</v>
      </c>
      <c r="J28" s="7">
        <f t="shared" si="1"/>
        <v>50</v>
      </c>
      <c r="K28" s="7">
        <f t="shared" si="1"/>
        <v>55</v>
      </c>
      <c r="L28" s="7">
        <f t="shared" si="1"/>
        <v>60</v>
      </c>
    </row>
    <row r="29" spans="1:12" x14ac:dyDescent="0.3">
      <c r="A29" s="7">
        <v>6</v>
      </c>
      <c r="B29" s="7">
        <f t="shared" si="1"/>
        <v>12</v>
      </c>
      <c r="C29" s="7">
        <f t="shared" si="1"/>
        <v>18</v>
      </c>
      <c r="D29" s="7">
        <f t="shared" si="1"/>
        <v>24</v>
      </c>
      <c r="E29" s="7">
        <f t="shared" si="1"/>
        <v>30</v>
      </c>
      <c r="F29" s="7">
        <f t="shared" si="1"/>
        <v>36</v>
      </c>
      <c r="G29" s="7">
        <f t="shared" si="1"/>
        <v>42</v>
      </c>
      <c r="H29" s="7">
        <f t="shared" si="1"/>
        <v>48</v>
      </c>
      <c r="I29" s="7">
        <f t="shared" si="1"/>
        <v>54</v>
      </c>
      <c r="J29" s="7">
        <f t="shared" si="1"/>
        <v>60</v>
      </c>
      <c r="K29" s="7">
        <f t="shared" si="1"/>
        <v>66</v>
      </c>
      <c r="L29" s="7">
        <f t="shared" si="1"/>
        <v>72</v>
      </c>
    </row>
    <row r="30" spans="1:12" x14ac:dyDescent="0.3">
      <c r="A30" s="7">
        <v>7</v>
      </c>
      <c r="B30" s="7">
        <f t="shared" si="1"/>
        <v>14</v>
      </c>
      <c r="C30" s="7">
        <f t="shared" si="1"/>
        <v>21</v>
      </c>
      <c r="D30" s="7">
        <f t="shared" si="1"/>
        <v>28</v>
      </c>
      <c r="E30" s="7">
        <f t="shared" si="1"/>
        <v>35</v>
      </c>
      <c r="F30" s="7">
        <f t="shared" si="1"/>
        <v>42</v>
      </c>
      <c r="G30" s="7">
        <f t="shared" si="1"/>
        <v>49</v>
      </c>
      <c r="H30" s="7">
        <f t="shared" si="1"/>
        <v>56</v>
      </c>
      <c r="I30" s="7">
        <f t="shared" si="1"/>
        <v>63</v>
      </c>
      <c r="J30" s="7">
        <f t="shared" si="1"/>
        <v>70</v>
      </c>
      <c r="K30" s="7">
        <f t="shared" si="1"/>
        <v>77</v>
      </c>
      <c r="L30" s="7">
        <f t="shared" si="1"/>
        <v>84</v>
      </c>
    </row>
    <row r="31" spans="1:12" x14ac:dyDescent="0.3">
      <c r="A31" s="7">
        <v>8</v>
      </c>
      <c r="B31" s="7">
        <f t="shared" si="1"/>
        <v>16</v>
      </c>
      <c r="C31" s="7">
        <f t="shared" si="1"/>
        <v>24</v>
      </c>
      <c r="D31" s="7">
        <f t="shared" si="1"/>
        <v>32</v>
      </c>
      <c r="E31" s="7">
        <f t="shared" si="1"/>
        <v>40</v>
      </c>
      <c r="F31" s="7">
        <f t="shared" si="1"/>
        <v>48</v>
      </c>
      <c r="G31" s="7">
        <f t="shared" si="1"/>
        <v>56</v>
      </c>
      <c r="H31" s="7">
        <f t="shared" si="1"/>
        <v>64</v>
      </c>
      <c r="I31" s="7">
        <f t="shared" si="1"/>
        <v>72</v>
      </c>
      <c r="J31" s="7">
        <f t="shared" si="1"/>
        <v>80</v>
      </c>
      <c r="K31" s="7">
        <f t="shared" si="1"/>
        <v>88</v>
      </c>
      <c r="L31" s="7">
        <f t="shared" si="1"/>
        <v>96</v>
      </c>
    </row>
    <row r="32" spans="1:12" x14ac:dyDescent="0.3">
      <c r="A32" s="7">
        <v>9</v>
      </c>
      <c r="B32" s="7">
        <f t="shared" si="1"/>
        <v>18</v>
      </c>
      <c r="C32" s="7">
        <f t="shared" si="1"/>
        <v>27</v>
      </c>
      <c r="D32" s="7">
        <f t="shared" si="1"/>
        <v>36</v>
      </c>
      <c r="E32" s="7">
        <f t="shared" si="1"/>
        <v>45</v>
      </c>
      <c r="F32" s="7">
        <f t="shared" si="1"/>
        <v>54</v>
      </c>
      <c r="G32" s="7">
        <f t="shared" si="1"/>
        <v>63</v>
      </c>
      <c r="H32" s="7">
        <f t="shared" si="1"/>
        <v>72</v>
      </c>
      <c r="I32" s="7">
        <f t="shared" si="1"/>
        <v>81</v>
      </c>
      <c r="J32" s="7">
        <f t="shared" si="1"/>
        <v>90</v>
      </c>
      <c r="K32" s="7">
        <f t="shared" si="1"/>
        <v>99</v>
      </c>
      <c r="L32" s="7">
        <f t="shared" si="1"/>
        <v>108</v>
      </c>
    </row>
    <row r="33" spans="1:12" x14ac:dyDescent="0.3">
      <c r="A33" s="7">
        <v>10</v>
      </c>
      <c r="B33" s="7">
        <f t="shared" si="1"/>
        <v>20</v>
      </c>
      <c r="C33" s="7">
        <f t="shared" si="1"/>
        <v>30</v>
      </c>
      <c r="D33" s="7">
        <f t="shared" si="1"/>
        <v>40</v>
      </c>
      <c r="E33" s="7">
        <f t="shared" si="1"/>
        <v>50</v>
      </c>
      <c r="F33" s="7">
        <f t="shared" si="1"/>
        <v>60</v>
      </c>
      <c r="G33" s="7">
        <f t="shared" si="1"/>
        <v>70</v>
      </c>
      <c r="H33" s="7">
        <f t="shared" si="1"/>
        <v>80</v>
      </c>
      <c r="I33" s="7">
        <f t="shared" si="1"/>
        <v>90</v>
      </c>
      <c r="J33" s="7">
        <f t="shared" si="1"/>
        <v>100</v>
      </c>
      <c r="K33" s="7">
        <f t="shared" si="1"/>
        <v>110</v>
      </c>
      <c r="L33" s="7">
        <f t="shared" si="1"/>
        <v>120</v>
      </c>
    </row>
    <row r="37" spans="1:12" ht="18" x14ac:dyDescent="0.35">
      <c r="A37" s="43" t="s">
        <v>50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x14ac:dyDescent="0.3">
      <c r="A38" s="42" t="s">
        <v>51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spans="1:12" x14ac:dyDescent="0.3">
      <c r="A39" s="9" t="s">
        <v>48</v>
      </c>
      <c r="B39" s="9" t="s">
        <v>52</v>
      </c>
      <c r="C39" s="9" t="s">
        <v>53</v>
      </c>
      <c r="D39" s="9" t="s">
        <v>38</v>
      </c>
      <c r="E39" s="9" t="s">
        <v>39</v>
      </c>
      <c r="F39" s="9" t="s">
        <v>40</v>
      </c>
      <c r="G39" s="9" t="s">
        <v>43</v>
      </c>
      <c r="H39" s="9" t="s">
        <v>42</v>
      </c>
      <c r="I39" s="9" t="s">
        <v>44</v>
      </c>
    </row>
    <row r="40" spans="1:12" x14ac:dyDescent="0.3">
      <c r="A40" s="7">
        <v>1</v>
      </c>
      <c r="B40" s="3" t="s">
        <v>1</v>
      </c>
      <c r="C40" s="3" t="s">
        <v>16</v>
      </c>
      <c r="D40" s="7">
        <f ca="1">RANDBETWEEN(10,20)</f>
        <v>13</v>
      </c>
      <c r="E40" s="7">
        <f t="shared" ref="E40:H40" ca="1" si="2">RANDBETWEEN(10,20)</f>
        <v>16</v>
      </c>
      <c r="F40" s="7">
        <f t="shared" ca="1" si="2"/>
        <v>18</v>
      </c>
      <c r="G40" s="7">
        <f t="shared" ca="1" si="2"/>
        <v>20</v>
      </c>
      <c r="H40" s="7">
        <f t="shared" ca="1" si="2"/>
        <v>12</v>
      </c>
      <c r="I40" s="7">
        <f ca="1">SUM(D40:H40)</f>
        <v>79</v>
      </c>
      <c r="L40" s="51" t="s">
        <v>37</v>
      </c>
    </row>
    <row r="41" spans="1:12" x14ac:dyDescent="0.3">
      <c r="A41" s="7">
        <v>2</v>
      </c>
      <c r="B41" s="3" t="s">
        <v>2</v>
      </c>
      <c r="C41" s="3" t="s">
        <v>17</v>
      </c>
      <c r="D41" s="7">
        <f t="shared" ref="D41:H49" ca="1" si="3">RANDBETWEEN(10,20)</f>
        <v>16</v>
      </c>
      <c r="E41" s="7">
        <f t="shared" ca="1" si="3"/>
        <v>13</v>
      </c>
      <c r="F41" s="7">
        <f t="shared" ca="1" si="3"/>
        <v>11</v>
      </c>
      <c r="G41" s="7">
        <f t="shared" ca="1" si="3"/>
        <v>17</v>
      </c>
      <c r="H41" s="7">
        <f t="shared" ca="1" si="3"/>
        <v>18</v>
      </c>
      <c r="I41" s="7">
        <f ca="1">SUM(D41:H41)</f>
        <v>75</v>
      </c>
      <c r="L41" s="7" t="s">
        <v>38</v>
      </c>
    </row>
    <row r="42" spans="1:12" x14ac:dyDescent="0.3">
      <c r="A42" s="7">
        <v>3</v>
      </c>
      <c r="B42" s="3" t="s">
        <v>3</v>
      </c>
      <c r="C42" s="3" t="s">
        <v>18</v>
      </c>
      <c r="D42" s="7">
        <f t="shared" ca="1" si="3"/>
        <v>19</v>
      </c>
      <c r="E42" s="7">
        <f t="shared" ca="1" si="3"/>
        <v>11</v>
      </c>
      <c r="F42" s="7">
        <f t="shared" ca="1" si="3"/>
        <v>12</v>
      </c>
      <c r="G42" s="7">
        <f t="shared" ca="1" si="3"/>
        <v>17</v>
      </c>
      <c r="H42" s="7">
        <f t="shared" ca="1" si="3"/>
        <v>16</v>
      </c>
      <c r="I42" s="7">
        <f t="shared" ref="I42:I48" ca="1" si="4">SUM(D42:H42)</f>
        <v>75</v>
      </c>
      <c r="L42" s="7" t="s">
        <v>39</v>
      </c>
    </row>
    <row r="43" spans="1:12" x14ac:dyDescent="0.3">
      <c r="A43" s="7">
        <v>4</v>
      </c>
      <c r="B43" s="3" t="s">
        <v>4</v>
      </c>
      <c r="C43" s="3" t="s">
        <v>19</v>
      </c>
      <c r="D43" s="7">
        <f t="shared" ca="1" si="3"/>
        <v>15</v>
      </c>
      <c r="E43" s="7">
        <f t="shared" ca="1" si="3"/>
        <v>12</v>
      </c>
      <c r="F43" s="7">
        <f t="shared" ca="1" si="3"/>
        <v>14</v>
      </c>
      <c r="G43" s="7">
        <f t="shared" ca="1" si="3"/>
        <v>18</v>
      </c>
      <c r="H43" s="7">
        <f t="shared" ca="1" si="3"/>
        <v>15</v>
      </c>
      <c r="I43" s="7">
        <f t="shared" ca="1" si="4"/>
        <v>74</v>
      </c>
      <c r="L43" s="7" t="s">
        <v>40</v>
      </c>
    </row>
    <row r="44" spans="1:12" x14ac:dyDescent="0.3">
      <c r="A44" s="7">
        <v>5</v>
      </c>
      <c r="B44" s="3" t="s">
        <v>5</v>
      </c>
      <c r="C44" s="3" t="s">
        <v>20</v>
      </c>
      <c r="D44" s="7">
        <f t="shared" ca="1" si="3"/>
        <v>17</v>
      </c>
      <c r="E44" s="7">
        <f t="shared" ca="1" si="3"/>
        <v>18</v>
      </c>
      <c r="F44" s="7">
        <f t="shared" ca="1" si="3"/>
        <v>17</v>
      </c>
      <c r="G44" s="7">
        <f t="shared" ca="1" si="3"/>
        <v>11</v>
      </c>
      <c r="H44" s="7">
        <f t="shared" ca="1" si="3"/>
        <v>17</v>
      </c>
      <c r="I44" s="7">
        <f t="shared" ca="1" si="4"/>
        <v>80</v>
      </c>
      <c r="L44" s="7" t="s">
        <v>41</v>
      </c>
    </row>
    <row r="45" spans="1:12" x14ac:dyDescent="0.3">
      <c r="A45" s="7">
        <v>6</v>
      </c>
      <c r="B45" s="3" t="s">
        <v>6</v>
      </c>
      <c r="C45" s="3" t="s">
        <v>21</v>
      </c>
      <c r="D45" s="7">
        <f t="shared" ca="1" si="3"/>
        <v>14</v>
      </c>
      <c r="E45" s="7">
        <f t="shared" ca="1" si="3"/>
        <v>10</v>
      </c>
      <c r="F45" s="7">
        <f t="shared" ca="1" si="3"/>
        <v>12</v>
      </c>
      <c r="G45" s="7">
        <f t="shared" ca="1" si="3"/>
        <v>14</v>
      </c>
      <c r="H45" s="7">
        <f t="shared" ca="1" si="3"/>
        <v>19</v>
      </c>
      <c r="I45" s="7">
        <f t="shared" ca="1" si="4"/>
        <v>69</v>
      </c>
      <c r="L45" s="7" t="s">
        <v>42</v>
      </c>
    </row>
    <row r="46" spans="1:12" x14ac:dyDescent="0.3">
      <c r="A46" s="7">
        <v>7</v>
      </c>
      <c r="B46" s="3" t="s">
        <v>7</v>
      </c>
      <c r="C46" s="3" t="s">
        <v>22</v>
      </c>
      <c r="D46" s="7">
        <f t="shared" ca="1" si="3"/>
        <v>12</v>
      </c>
      <c r="E46" s="7">
        <f t="shared" ca="1" si="3"/>
        <v>18</v>
      </c>
      <c r="F46" s="7">
        <f t="shared" ca="1" si="3"/>
        <v>10</v>
      </c>
      <c r="G46" s="7">
        <f t="shared" ca="1" si="3"/>
        <v>13</v>
      </c>
      <c r="H46" s="7">
        <f t="shared" ca="1" si="3"/>
        <v>18</v>
      </c>
      <c r="I46" s="7">
        <f t="shared" ca="1" si="4"/>
        <v>71</v>
      </c>
    </row>
    <row r="47" spans="1:12" x14ac:dyDescent="0.3">
      <c r="A47" s="7">
        <v>8</v>
      </c>
      <c r="B47" s="3" t="s">
        <v>8</v>
      </c>
      <c r="C47" s="3" t="s">
        <v>23</v>
      </c>
      <c r="D47" s="7">
        <f t="shared" ca="1" si="3"/>
        <v>16</v>
      </c>
      <c r="E47" s="7">
        <f t="shared" ca="1" si="3"/>
        <v>11</v>
      </c>
      <c r="F47" s="7">
        <f t="shared" ca="1" si="3"/>
        <v>18</v>
      </c>
      <c r="G47" s="7">
        <f t="shared" ca="1" si="3"/>
        <v>15</v>
      </c>
      <c r="H47" s="7">
        <f t="shared" ca="1" si="3"/>
        <v>20</v>
      </c>
      <c r="I47" s="7">
        <f t="shared" ca="1" si="4"/>
        <v>80</v>
      </c>
    </row>
    <row r="48" spans="1:12" x14ac:dyDescent="0.3">
      <c r="A48" s="7">
        <v>9</v>
      </c>
      <c r="B48" s="3" t="s">
        <v>9</v>
      </c>
      <c r="C48" s="3" t="s">
        <v>24</v>
      </c>
      <c r="D48" s="7">
        <f t="shared" ca="1" si="3"/>
        <v>17</v>
      </c>
      <c r="E48" s="7">
        <f t="shared" ca="1" si="3"/>
        <v>18</v>
      </c>
      <c r="F48" s="7">
        <f t="shared" ca="1" si="3"/>
        <v>13</v>
      </c>
      <c r="G48" s="7">
        <f t="shared" ca="1" si="3"/>
        <v>18</v>
      </c>
      <c r="H48" s="7">
        <f t="shared" ca="1" si="3"/>
        <v>15</v>
      </c>
      <c r="I48" s="7">
        <f t="shared" ca="1" si="4"/>
        <v>81</v>
      </c>
    </row>
    <row r="49" spans="1:9" x14ac:dyDescent="0.3">
      <c r="A49" s="7">
        <v>10</v>
      </c>
      <c r="B49" s="3" t="s">
        <v>10</v>
      </c>
      <c r="C49" s="3" t="s">
        <v>25</v>
      </c>
      <c r="D49" s="7">
        <f t="shared" ca="1" si="3"/>
        <v>18</v>
      </c>
      <c r="E49" s="7">
        <f t="shared" ca="1" si="3"/>
        <v>13</v>
      </c>
      <c r="F49" s="7">
        <f t="shared" ca="1" si="3"/>
        <v>17</v>
      </c>
      <c r="G49" s="7">
        <f t="shared" ca="1" si="3"/>
        <v>15</v>
      </c>
      <c r="H49" s="7">
        <f t="shared" ca="1" si="3"/>
        <v>17</v>
      </c>
      <c r="I49" s="7">
        <f ca="1">SUM(D49:H49)</f>
        <v>80</v>
      </c>
    </row>
    <row r="51" spans="1:9" x14ac:dyDescent="0.3">
      <c r="C51" s="11" t="s">
        <v>34</v>
      </c>
      <c r="D51" s="9">
        <f ca="1">AVERAGE(D40:D49)</f>
        <v>15.7</v>
      </c>
      <c r="E51" s="9">
        <f t="shared" ref="E51:H51" ca="1" si="5">AVERAGE(E40:E49)</f>
        <v>14</v>
      </c>
      <c r="F51" s="9">
        <f t="shared" ca="1" si="5"/>
        <v>14.2</v>
      </c>
      <c r="G51" s="9">
        <f t="shared" ca="1" si="5"/>
        <v>15.8</v>
      </c>
      <c r="H51" s="9">
        <f t="shared" ca="1" si="5"/>
        <v>16.7</v>
      </c>
    </row>
    <row r="52" spans="1:9" x14ac:dyDescent="0.3">
      <c r="C52" s="11" t="s">
        <v>35</v>
      </c>
      <c r="D52" s="9">
        <f ca="1">MIN(D40:D49)</f>
        <v>12</v>
      </c>
      <c r="E52" s="9">
        <f t="shared" ref="E52:H52" ca="1" si="6">MIN(E40:E49)</f>
        <v>10</v>
      </c>
      <c r="F52" s="9">
        <f t="shared" ca="1" si="6"/>
        <v>10</v>
      </c>
      <c r="G52" s="9">
        <f t="shared" ca="1" si="6"/>
        <v>11</v>
      </c>
      <c r="H52" s="9">
        <f t="shared" ca="1" si="6"/>
        <v>12</v>
      </c>
    </row>
    <row r="53" spans="1:9" x14ac:dyDescent="0.3">
      <c r="C53" s="11" t="s">
        <v>36</v>
      </c>
      <c r="D53" s="9">
        <f ca="1">MAX(D40:D49)</f>
        <v>19</v>
      </c>
      <c r="E53" s="9">
        <f t="shared" ref="E53:H53" ca="1" si="7">MAX(E40:E49)</f>
        <v>18</v>
      </c>
      <c r="F53" s="9">
        <f t="shared" ca="1" si="7"/>
        <v>18</v>
      </c>
      <c r="G53" s="9">
        <f t="shared" ca="1" si="7"/>
        <v>20</v>
      </c>
      <c r="H53" s="9">
        <f t="shared" ca="1" si="7"/>
        <v>20</v>
      </c>
    </row>
  </sheetData>
  <mergeCells count="6">
    <mergeCell ref="A21:L21"/>
    <mergeCell ref="A22:L22"/>
    <mergeCell ref="A1:L1"/>
    <mergeCell ref="A2:L2"/>
    <mergeCell ref="A37:L37"/>
    <mergeCell ref="A38:L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6625-5A90-4664-A9FE-5A5760452429}">
  <dimension ref="A1:K13"/>
  <sheetViews>
    <sheetView workbookViewId="0">
      <selection activeCell="F12" sqref="F12"/>
    </sheetView>
  </sheetViews>
  <sheetFormatPr defaultRowHeight="14.4" x14ac:dyDescent="0.3"/>
  <cols>
    <col min="1" max="1" width="5.44140625" bestFit="1" customWidth="1"/>
    <col min="2" max="2" width="17.21875" bestFit="1" customWidth="1"/>
    <col min="3" max="3" width="11" bestFit="1" customWidth="1"/>
    <col min="4" max="4" width="10.44140625" bestFit="1" customWidth="1"/>
  </cols>
  <sheetData>
    <row r="1" spans="1:11" ht="18" x14ac:dyDescent="0.35">
      <c r="A1" s="43" t="s">
        <v>76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3" spans="1:11" x14ac:dyDescent="0.3">
      <c r="A3" s="8" t="s">
        <v>48</v>
      </c>
      <c r="B3" s="2" t="s">
        <v>0</v>
      </c>
      <c r="C3" s="9" t="s">
        <v>54</v>
      </c>
      <c r="D3" s="9" t="s">
        <v>55</v>
      </c>
    </row>
    <row r="4" spans="1:11" x14ac:dyDescent="0.3">
      <c r="A4" s="7">
        <v>1</v>
      </c>
      <c r="B4" s="3" t="s">
        <v>1</v>
      </c>
      <c r="C4" s="7" t="s">
        <v>56</v>
      </c>
      <c r="D4" s="7" t="s">
        <v>66</v>
      </c>
      <c r="E4" s="24"/>
    </row>
    <row r="5" spans="1:11" x14ac:dyDescent="0.3">
      <c r="A5" s="7">
        <v>2</v>
      </c>
      <c r="B5" s="3" t="s">
        <v>2</v>
      </c>
      <c r="C5" s="7" t="s">
        <v>57</v>
      </c>
      <c r="D5" s="7" t="s">
        <v>67</v>
      </c>
    </row>
    <row r="6" spans="1:11" x14ac:dyDescent="0.3">
      <c r="A6" s="7">
        <v>3</v>
      </c>
      <c r="B6" s="3" t="s">
        <v>3</v>
      </c>
      <c r="C6" s="7" t="s">
        <v>58</v>
      </c>
      <c r="D6" s="7" t="s">
        <v>68</v>
      </c>
    </row>
    <row r="7" spans="1:11" x14ac:dyDescent="0.3">
      <c r="A7" s="7">
        <v>4</v>
      </c>
      <c r="B7" s="3" t="s">
        <v>4</v>
      </c>
      <c r="C7" s="7" t="s">
        <v>59</v>
      </c>
      <c r="D7" s="7" t="s">
        <v>69</v>
      </c>
    </row>
    <row r="8" spans="1:11" x14ac:dyDescent="0.3">
      <c r="A8" s="7">
        <v>5</v>
      </c>
      <c r="B8" s="3" t="s">
        <v>5</v>
      </c>
      <c r="C8" s="7" t="s">
        <v>60</v>
      </c>
      <c r="D8" s="7" t="s">
        <v>70</v>
      </c>
    </row>
    <row r="9" spans="1:11" x14ac:dyDescent="0.3">
      <c r="A9" s="7">
        <v>6</v>
      </c>
      <c r="B9" s="3" t="s">
        <v>6</v>
      </c>
      <c r="C9" s="7" t="s">
        <v>61</v>
      </c>
      <c r="D9" s="7" t="s">
        <v>71</v>
      </c>
    </row>
    <row r="10" spans="1:11" x14ac:dyDescent="0.3">
      <c r="A10" s="7">
        <v>7</v>
      </c>
      <c r="B10" s="3" t="s">
        <v>7</v>
      </c>
      <c r="C10" s="7" t="s">
        <v>62</v>
      </c>
      <c r="D10" s="7" t="s">
        <v>72</v>
      </c>
    </row>
    <row r="11" spans="1:11" x14ac:dyDescent="0.3">
      <c r="A11" s="7">
        <v>8</v>
      </c>
      <c r="B11" s="3" t="s">
        <v>8</v>
      </c>
      <c r="C11" s="7" t="s">
        <v>63</v>
      </c>
      <c r="D11" s="7" t="s">
        <v>73</v>
      </c>
    </row>
    <row r="12" spans="1:11" x14ac:dyDescent="0.3">
      <c r="A12" s="7">
        <v>9</v>
      </c>
      <c r="B12" s="3" t="s">
        <v>9</v>
      </c>
      <c r="C12" s="7" t="s">
        <v>64</v>
      </c>
      <c r="D12" s="7" t="s">
        <v>74</v>
      </c>
    </row>
    <row r="13" spans="1:11" x14ac:dyDescent="0.3">
      <c r="A13" s="7">
        <v>10</v>
      </c>
      <c r="B13" s="3" t="s">
        <v>10</v>
      </c>
      <c r="C13" s="7" t="s">
        <v>65</v>
      </c>
      <c r="D13" s="7" t="s">
        <v>75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E1F9-B51F-451C-AF47-18FCEACEAEC8}">
  <dimension ref="A1:E7"/>
  <sheetViews>
    <sheetView workbookViewId="0">
      <selection sqref="A1:E1"/>
    </sheetView>
  </sheetViews>
  <sheetFormatPr defaultRowHeight="14.4" x14ac:dyDescent="0.3"/>
  <cols>
    <col min="1" max="1" width="6.77734375" bestFit="1" customWidth="1"/>
    <col min="2" max="2" width="7.6640625" bestFit="1" customWidth="1"/>
  </cols>
  <sheetData>
    <row r="1" spans="1:5" x14ac:dyDescent="0.3">
      <c r="A1" s="46" t="s">
        <v>86</v>
      </c>
      <c r="B1" s="46"/>
      <c r="C1" s="46"/>
      <c r="D1" s="46"/>
      <c r="E1" s="46"/>
    </row>
    <row r="3" spans="1:5" ht="28.8" x14ac:dyDescent="0.3">
      <c r="A3" s="12" t="s">
        <v>77</v>
      </c>
      <c r="B3" s="13" t="s">
        <v>78</v>
      </c>
      <c r="C3" s="13" t="s">
        <v>79</v>
      </c>
      <c r="D3" s="13" t="s">
        <v>80</v>
      </c>
      <c r="E3" s="13" t="s">
        <v>81</v>
      </c>
    </row>
    <row r="4" spans="1:5" x14ac:dyDescent="0.3">
      <c r="A4" s="14" t="s">
        <v>82</v>
      </c>
      <c r="B4" s="14">
        <v>11500</v>
      </c>
      <c r="C4" s="14">
        <v>7000</v>
      </c>
      <c r="D4" s="14">
        <v>6000</v>
      </c>
      <c r="E4" s="14">
        <f>SUM(B4:D4)</f>
        <v>24500</v>
      </c>
    </row>
    <row r="5" spans="1:5" x14ac:dyDescent="0.3">
      <c r="A5" s="14" t="s">
        <v>83</v>
      </c>
      <c r="B5" s="14">
        <v>15000</v>
      </c>
      <c r="C5" s="14">
        <v>9000</v>
      </c>
      <c r="D5" s="14">
        <v>7500</v>
      </c>
      <c r="E5" s="14">
        <f>SUM(B5:D5)</f>
        <v>31500</v>
      </c>
    </row>
    <row r="6" spans="1:5" x14ac:dyDescent="0.3">
      <c r="A6" s="14" t="s">
        <v>84</v>
      </c>
      <c r="B6" s="14">
        <v>10000</v>
      </c>
      <c r="C6" s="14">
        <v>9500</v>
      </c>
      <c r="D6" s="14">
        <v>9000</v>
      </c>
      <c r="E6" s="14">
        <f>SUM(B6:D6)</f>
        <v>28500</v>
      </c>
    </row>
    <row r="7" spans="1:5" x14ac:dyDescent="0.3">
      <c r="A7" s="15" t="s">
        <v>85</v>
      </c>
      <c r="B7" s="14">
        <f>SUM(B4:B6)</f>
        <v>36500</v>
      </c>
      <c r="C7" s="14">
        <f t="shared" ref="C7" si="0">SUM(C4:C6)</f>
        <v>25500</v>
      </c>
      <c r="D7" s="14">
        <f>SUM(D4:D6)</f>
        <v>22500</v>
      </c>
      <c r="E7" s="14">
        <f>SUM(B7:D7)</f>
        <v>84500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9D97-9003-4519-8A79-BC18B805A9B6}">
  <dimension ref="A1:E7"/>
  <sheetViews>
    <sheetView workbookViewId="0">
      <selection sqref="A1:E1"/>
    </sheetView>
  </sheetViews>
  <sheetFormatPr defaultRowHeight="14.4" x14ac:dyDescent="0.3"/>
  <cols>
    <col min="1" max="1" width="8.33203125" bestFit="1" customWidth="1"/>
    <col min="3" max="3" width="11.109375" customWidth="1"/>
    <col min="4" max="4" width="13.21875" customWidth="1"/>
    <col min="5" max="5" width="12.77734375" customWidth="1"/>
  </cols>
  <sheetData>
    <row r="1" spans="1:5" x14ac:dyDescent="0.3">
      <c r="A1" s="46" t="s">
        <v>94</v>
      </c>
      <c r="B1" s="46"/>
      <c r="C1" s="46"/>
      <c r="D1" s="46"/>
      <c r="E1" s="46"/>
    </row>
    <row r="2" spans="1:5" ht="15" thickBot="1" x14ac:dyDescent="0.35"/>
    <row r="3" spans="1:5" ht="28.2" thickBot="1" x14ac:dyDescent="0.35">
      <c r="A3" s="16" t="s">
        <v>77</v>
      </c>
      <c r="B3" s="16" t="s">
        <v>87</v>
      </c>
      <c r="C3" s="16" t="s">
        <v>88</v>
      </c>
      <c r="D3" s="16" t="s">
        <v>89</v>
      </c>
      <c r="E3" s="16" t="s">
        <v>90</v>
      </c>
    </row>
    <row r="4" spans="1:5" ht="15" thickBot="1" x14ac:dyDescent="0.35">
      <c r="A4" s="16" t="s">
        <v>91</v>
      </c>
      <c r="B4" s="17">
        <v>3200</v>
      </c>
      <c r="C4" s="17">
        <v>4500</v>
      </c>
      <c r="D4" s="17">
        <v>3000</v>
      </c>
      <c r="E4" s="16">
        <f>SUM(B4:D4)</f>
        <v>10700</v>
      </c>
    </row>
    <row r="5" spans="1:5" ht="15" thickBot="1" x14ac:dyDescent="0.35">
      <c r="A5" s="16" t="s">
        <v>92</v>
      </c>
      <c r="B5" s="17">
        <v>3200</v>
      </c>
      <c r="C5" s="17">
        <v>4500</v>
      </c>
      <c r="D5" s="17">
        <v>2500</v>
      </c>
      <c r="E5" s="16">
        <f t="shared" ref="E5:E7" si="0">SUM(B5:D5)</f>
        <v>10200</v>
      </c>
    </row>
    <row r="6" spans="1:5" ht="15" thickBot="1" x14ac:dyDescent="0.35">
      <c r="A6" s="16" t="s">
        <v>93</v>
      </c>
      <c r="B6" s="17">
        <v>3200</v>
      </c>
      <c r="C6" s="17">
        <v>4500</v>
      </c>
      <c r="D6" s="17">
        <v>2800</v>
      </c>
      <c r="E6" s="16">
        <f t="shared" si="0"/>
        <v>10500</v>
      </c>
    </row>
    <row r="7" spans="1:5" ht="15" thickBot="1" x14ac:dyDescent="0.35">
      <c r="A7" s="16" t="s">
        <v>85</v>
      </c>
      <c r="B7" s="16">
        <f>SUM(B4:B6)</f>
        <v>9600</v>
      </c>
      <c r="C7" s="16">
        <f t="shared" ref="C7:D7" si="1">SUM(C4:C6)</f>
        <v>13500</v>
      </c>
      <c r="D7" s="16">
        <f t="shared" si="1"/>
        <v>8300</v>
      </c>
      <c r="E7" s="16">
        <f t="shared" si="0"/>
        <v>31400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A45E-01B0-4E17-98FA-7952F2802DE2}">
  <dimension ref="A1:F6"/>
  <sheetViews>
    <sheetView workbookViewId="0">
      <selection activeCell="D6" sqref="D6"/>
    </sheetView>
  </sheetViews>
  <sheetFormatPr defaultRowHeight="14.4" x14ac:dyDescent="0.3"/>
  <cols>
    <col min="1" max="1" width="15.6640625" customWidth="1"/>
    <col min="3" max="4" width="13.21875" customWidth="1"/>
  </cols>
  <sheetData>
    <row r="1" spans="1:6" x14ac:dyDescent="0.3">
      <c r="A1" s="46" t="s">
        <v>98</v>
      </c>
      <c r="B1" s="46"/>
      <c r="C1" s="46"/>
      <c r="D1" s="46"/>
      <c r="E1" s="46"/>
      <c r="F1" s="46"/>
    </row>
    <row r="3" spans="1:6" x14ac:dyDescent="0.3">
      <c r="C3" s="20" t="s">
        <v>95</v>
      </c>
      <c r="D3" s="21" t="s">
        <v>97</v>
      </c>
    </row>
    <row r="4" spans="1:6" x14ac:dyDescent="0.3">
      <c r="C4" s="18" t="s">
        <v>81</v>
      </c>
      <c r="D4" s="7">
        <f>'4.1'!E7</f>
        <v>84500</v>
      </c>
    </row>
    <row r="5" spans="1:6" x14ac:dyDescent="0.3">
      <c r="C5" s="18" t="s">
        <v>90</v>
      </c>
      <c r="D5" s="7">
        <f>SUM('4.2'!E7)</f>
        <v>31400</v>
      </c>
    </row>
    <row r="6" spans="1:6" ht="28.8" x14ac:dyDescent="0.3">
      <c r="C6" s="19" t="s">
        <v>96</v>
      </c>
      <c r="D6" s="7">
        <f>D4-D5</f>
        <v>53100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885B-3329-4A47-82DF-8140DE8E5E3B}">
  <dimension ref="A1:M15"/>
  <sheetViews>
    <sheetView workbookViewId="0">
      <selection activeCell="A2" sqref="A2:M2"/>
    </sheetView>
  </sheetViews>
  <sheetFormatPr defaultRowHeight="14.4" x14ac:dyDescent="0.3"/>
  <cols>
    <col min="2" max="2" width="14.77734375" bestFit="1" customWidth="1"/>
    <col min="3" max="3" width="11.77734375" bestFit="1" customWidth="1"/>
    <col min="10" max="10" width="12.21875" bestFit="1" customWidth="1"/>
    <col min="12" max="12" width="8.109375" bestFit="1" customWidth="1"/>
    <col min="13" max="13" width="12.44140625" bestFit="1" customWidth="1"/>
  </cols>
  <sheetData>
    <row r="1" spans="1:13" ht="18" x14ac:dyDescent="0.35">
      <c r="A1" s="43" t="s">
        <v>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47" t="s">
        <v>100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5" spans="1:13" x14ac:dyDescent="0.3">
      <c r="A5" s="9" t="s">
        <v>48</v>
      </c>
      <c r="B5" s="9" t="s">
        <v>52</v>
      </c>
      <c r="C5" s="9" t="s">
        <v>53</v>
      </c>
      <c r="D5" s="9" t="s">
        <v>38</v>
      </c>
      <c r="E5" s="9" t="s">
        <v>39</v>
      </c>
      <c r="F5" s="9" t="s">
        <v>40</v>
      </c>
      <c r="G5" s="9" t="s">
        <v>43</v>
      </c>
      <c r="H5" s="9" t="s">
        <v>42</v>
      </c>
      <c r="I5" s="9" t="s">
        <v>44</v>
      </c>
      <c r="J5" s="9" t="s">
        <v>32</v>
      </c>
      <c r="K5" s="23" t="s">
        <v>103</v>
      </c>
      <c r="L5" s="23" t="s">
        <v>104</v>
      </c>
      <c r="M5" s="23" t="s">
        <v>105</v>
      </c>
    </row>
    <row r="6" spans="1:13" x14ac:dyDescent="0.3">
      <c r="A6" s="7">
        <v>1</v>
      </c>
      <c r="B6" s="3" t="s">
        <v>1</v>
      </c>
      <c r="C6" s="3" t="s">
        <v>16</v>
      </c>
      <c r="D6" s="7">
        <f ca="1">RANDBETWEEN(15,20)</f>
        <v>15</v>
      </c>
      <c r="E6" s="7">
        <f t="shared" ref="E6:H15" ca="1" si="0">RANDBETWEEN(15,20)</f>
        <v>19</v>
      </c>
      <c r="F6" s="7">
        <f t="shared" ca="1" si="0"/>
        <v>20</v>
      </c>
      <c r="G6" s="7">
        <f t="shared" ca="1" si="0"/>
        <v>15</v>
      </c>
      <c r="H6" s="7">
        <f t="shared" ca="1" si="0"/>
        <v>15</v>
      </c>
      <c r="I6" s="7">
        <f ca="1">SUM(D6:H6)</f>
        <v>84</v>
      </c>
      <c r="J6" s="7">
        <v>90</v>
      </c>
      <c r="K6" s="7" t="str">
        <f ca="1">IF(I6&gt;33, "PASS", "FAIL")</f>
        <v>PASS</v>
      </c>
      <c r="L6" s="7" t="str">
        <f ca="1">IF(I6&gt;=90,"A+",IF(I6&gt;=80,"A",IF(I6&gt;=70,"B","")))</f>
        <v>A</v>
      </c>
      <c r="M6" s="7" t="s">
        <v>106</v>
      </c>
    </row>
    <row r="7" spans="1:13" x14ac:dyDescent="0.3">
      <c r="A7" s="7">
        <v>2</v>
      </c>
      <c r="B7" s="3" t="s">
        <v>2</v>
      </c>
      <c r="C7" s="3" t="s">
        <v>17</v>
      </c>
      <c r="D7" s="7">
        <f t="shared" ref="D7:D15" ca="1" si="1">RANDBETWEEN(15,20)</f>
        <v>17</v>
      </c>
      <c r="E7" s="7">
        <f t="shared" ca="1" si="0"/>
        <v>19</v>
      </c>
      <c r="F7" s="7">
        <f t="shared" ca="1" si="0"/>
        <v>20</v>
      </c>
      <c r="G7" s="7">
        <f t="shared" ca="1" si="0"/>
        <v>16</v>
      </c>
      <c r="H7" s="7">
        <f t="shared" ca="1" si="0"/>
        <v>17</v>
      </c>
      <c r="I7" s="7">
        <f ca="1">SUM(D7:H7)</f>
        <v>89</v>
      </c>
      <c r="J7" s="22">
        <v>96.666666666666671</v>
      </c>
      <c r="K7" s="7" t="str">
        <f t="shared" ref="K7:K15" ca="1" si="2">IF(I7&gt;33, "PASS", "FAIL")</f>
        <v>PASS</v>
      </c>
      <c r="L7" s="7" t="str">
        <f t="shared" ref="L7:L15" ca="1" si="3">IF(I7&gt;=90,"A+",IF(I7&gt;=80,"A",IF(I7&gt;=70,"B","")))</f>
        <v>A</v>
      </c>
      <c r="M7" s="7" t="s">
        <v>89</v>
      </c>
    </row>
    <row r="8" spans="1:13" x14ac:dyDescent="0.3">
      <c r="A8" s="7">
        <v>3</v>
      </c>
      <c r="B8" s="3" t="s">
        <v>3</v>
      </c>
      <c r="C8" s="3" t="s">
        <v>18</v>
      </c>
      <c r="D8" s="7">
        <f t="shared" ca="1" si="1"/>
        <v>18</v>
      </c>
      <c r="E8" s="7">
        <f t="shared" ca="1" si="0"/>
        <v>20</v>
      </c>
      <c r="F8" s="7">
        <f t="shared" ca="1" si="0"/>
        <v>18</v>
      </c>
      <c r="G8" s="7">
        <f t="shared" ca="1" si="0"/>
        <v>17</v>
      </c>
      <c r="H8" s="7">
        <f t="shared" ca="1" si="0"/>
        <v>20</v>
      </c>
      <c r="I8" s="7">
        <f t="shared" ref="I8:I14" ca="1" si="4">SUM(D8:H8)</f>
        <v>93</v>
      </c>
      <c r="J8" s="22">
        <v>83.333333333333343</v>
      </c>
      <c r="K8" s="7" t="str">
        <f t="shared" ca="1" si="2"/>
        <v>PASS</v>
      </c>
      <c r="L8" s="7" t="str">
        <f t="shared" ca="1" si="3"/>
        <v>A+</v>
      </c>
      <c r="M8" s="7" t="s">
        <v>107</v>
      </c>
    </row>
    <row r="9" spans="1:13" x14ac:dyDescent="0.3">
      <c r="A9" s="7">
        <v>4</v>
      </c>
      <c r="B9" s="3" t="s">
        <v>4</v>
      </c>
      <c r="C9" s="3" t="s">
        <v>19</v>
      </c>
      <c r="D9" s="7">
        <f t="shared" ca="1" si="1"/>
        <v>15</v>
      </c>
      <c r="E9" s="7">
        <f t="shared" ca="1" si="0"/>
        <v>18</v>
      </c>
      <c r="F9" s="7">
        <f t="shared" ca="1" si="0"/>
        <v>20</v>
      </c>
      <c r="G9" s="7">
        <f t="shared" ca="1" si="0"/>
        <v>20</v>
      </c>
      <c r="H9" s="7">
        <f t="shared" ca="1" si="0"/>
        <v>19</v>
      </c>
      <c r="I9" s="7">
        <f t="shared" ca="1" si="4"/>
        <v>92</v>
      </c>
      <c r="J9" s="7">
        <v>100</v>
      </c>
      <c r="K9" s="7" t="str">
        <f t="shared" ca="1" si="2"/>
        <v>PASS</v>
      </c>
      <c r="L9" s="7" t="str">
        <f t="shared" ca="1" si="3"/>
        <v>A+</v>
      </c>
      <c r="M9" s="7" t="s">
        <v>106</v>
      </c>
    </row>
    <row r="10" spans="1:13" x14ac:dyDescent="0.3">
      <c r="A10" s="7">
        <v>5</v>
      </c>
      <c r="B10" s="3" t="s">
        <v>5</v>
      </c>
      <c r="C10" s="3" t="s">
        <v>20</v>
      </c>
      <c r="D10" s="7">
        <f t="shared" ca="1" si="1"/>
        <v>15</v>
      </c>
      <c r="E10" s="7">
        <f t="shared" ca="1" si="0"/>
        <v>20</v>
      </c>
      <c r="F10" s="7">
        <f t="shared" ca="1" si="0"/>
        <v>15</v>
      </c>
      <c r="G10" s="7">
        <f t="shared" ca="1" si="0"/>
        <v>19</v>
      </c>
      <c r="H10" s="7">
        <f t="shared" ca="1" si="0"/>
        <v>15</v>
      </c>
      <c r="I10" s="7">
        <f t="shared" ca="1" si="4"/>
        <v>84</v>
      </c>
      <c r="J10" s="22">
        <v>93.333333333333329</v>
      </c>
      <c r="K10" s="7" t="str">
        <f t="shared" ca="1" si="2"/>
        <v>PASS</v>
      </c>
      <c r="L10" s="7" t="str">
        <f t="shared" ca="1" si="3"/>
        <v>A</v>
      </c>
      <c r="M10" s="7" t="s">
        <v>106</v>
      </c>
    </row>
    <row r="11" spans="1:13" x14ac:dyDescent="0.3">
      <c r="A11" s="7">
        <v>6</v>
      </c>
      <c r="B11" s="3" t="s">
        <v>6</v>
      </c>
      <c r="C11" s="3" t="s">
        <v>21</v>
      </c>
      <c r="D11" s="7">
        <f t="shared" ca="1" si="1"/>
        <v>15</v>
      </c>
      <c r="E11" s="7">
        <f t="shared" ca="1" si="0"/>
        <v>17</v>
      </c>
      <c r="F11" s="7">
        <f t="shared" ca="1" si="0"/>
        <v>15</v>
      </c>
      <c r="G11" s="7">
        <f t="shared" ca="1" si="0"/>
        <v>19</v>
      </c>
      <c r="H11" s="7">
        <f t="shared" ca="1" si="0"/>
        <v>18</v>
      </c>
      <c r="I11" s="7">
        <f t="shared" ca="1" si="4"/>
        <v>84</v>
      </c>
      <c r="J11" s="22">
        <v>86.666666666666671</v>
      </c>
      <c r="K11" s="7" t="str">
        <f t="shared" ca="1" si="2"/>
        <v>PASS</v>
      </c>
      <c r="L11" s="7" t="str">
        <f t="shared" ca="1" si="3"/>
        <v>A</v>
      </c>
      <c r="M11" s="7" t="s">
        <v>89</v>
      </c>
    </row>
    <row r="12" spans="1:13" x14ac:dyDescent="0.3">
      <c r="A12" s="7">
        <v>7</v>
      </c>
      <c r="B12" s="3" t="s">
        <v>7</v>
      </c>
      <c r="C12" s="3" t="s">
        <v>22</v>
      </c>
      <c r="D12" s="7">
        <f t="shared" ca="1" si="1"/>
        <v>15</v>
      </c>
      <c r="E12" s="7">
        <f t="shared" ca="1" si="0"/>
        <v>19</v>
      </c>
      <c r="F12" s="7">
        <f t="shared" ca="1" si="0"/>
        <v>18</v>
      </c>
      <c r="G12" s="7">
        <f t="shared" ca="1" si="0"/>
        <v>16</v>
      </c>
      <c r="H12" s="7">
        <f t="shared" ca="1" si="0"/>
        <v>16</v>
      </c>
      <c r="I12" s="7">
        <f t="shared" ca="1" si="4"/>
        <v>84</v>
      </c>
      <c r="J12" s="7">
        <v>90</v>
      </c>
      <c r="K12" s="7" t="str">
        <f t="shared" ca="1" si="2"/>
        <v>PASS</v>
      </c>
      <c r="L12" s="7" t="str">
        <f t="shared" ca="1" si="3"/>
        <v>A</v>
      </c>
      <c r="M12" s="7" t="s">
        <v>106</v>
      </c>
    </row>
    <row r="13" spans="1:13" x14ac:dyDescent="0.3">
      <c r="A13" s="7">
        <v>8</v>
      </c>
      <c r="B13" s="3" t="s">
        <v>8</v>
      </c>
      <c r="C13" s="3" t="s">
        <v>23</v>
      </c>
      <c r="D13" s="7">
        <f t="shared" ca="1" si="1"/>
        <v>17</v>
      </c>
      <c r="E13" s="7">
        <f t="shared" ca="1" si="0"/>
        <v>18</v>
      </c>
      <c r="F13" s="7">
        <f t="shared" ca="1" si="0"/>
        <v>19</v>
      </c>
      <c r="G13" s="7">
        <f t="shared" ca="1" si="0"/>
        <v>15</v>
      </c>
      <c r="H13" s="7">
        <f t="shared" ca="1" si="0"/>
        <v>19</v>
      </c>
      <c r="I13" s="7">
        <f t="shared" ca="1" si="4"/>
        <v>88</v>
      </c>
      <c r="J13" s="7">
        <v>80</v>
      </c>
      <c r="K13" s="7" t="str">
        <f t="shared" ca="1" si="2"/>
        <v>PASS</v>
      </c>
      <c r="L13" s="7" t="str">
        <f t="shared" ca="1" si="3"/>
        <v>A</v>
      </c>
      <c r="M13" s="7" t="s">
        <v>89</v>
      </c>
    </row>
    <row r="14" spans="1:13" x14ac:dyDescent="0.3">
      <c r="A14" s="7">
        <v>9</v>
      </c>
      <c r="B14" s="3" t="s">
        <v>9</v>
      </c>
      <c r="C14" s="3" t="s">
        <v>24</v>
      </c>
      <c r="D14" s="7">
        <f t="shared" ca="1" si="1"/>
        <v>15</v>
      </c>
      <c r="E14" s="7">
        <f t="shared" ca="1" si="0"/>
        <v>20</v>
      </c>
      <c r="F14" s="7">
        <f t="shared" ca="1" si="0"/>
        <v>19</v>
      </c>
      <c r="G14" s="7">
        <f t="shared" ca="1" si="0"/>
        <v>19</v>
      </c>
      <c r="H14" s="7">
        <f t="shared" ca="1" si="0"/>
        <v>19</v>
      </c>
      <c r="I14" s="7">
        <f t="shared" ca="1" si="4"/>
        <v>92</v>
      </c>
      <c r="J14" s="7">
        <v>100</v>
      </c>
      <c r="K14" s="7" t="str">
        <f t="shared" ca="1" si="2"/>
        <v>PASS</v>
      </c>
      <c r="L14" s="7" t="str">
        <f t="shared" ca="1" si="3"/>
        <v>A+</v>
      </c>
      <c r="M14" s="7" t="s">
        <v>107</v>
      </c>
    </row>
    <row r="15" spans="1:13" x14ac:dyDescent="0.3">
      <c r="A15" s="7">
        <v>10</v>
      </c>
      <c r="B15" s="3" t="s">
        <v>10</v>
      </c>
      <c r="C15" s="3" t="s">
        <v>25</v>
      </c>
      <c r="D15" s="7">
        <f t="shared" ca="1" si="1"/>
        <v>17</v>
      </c>
      <c r="E15" s="7">
        <f t="shared" ca="1" si="0"/>
        <v>20</v>
      </c>
      <c r="F15" s="7">
        <f t="shared" ca="1" si="0"/>
        <v>19</v>
      </c>
      <c r="G15" s="7">
        <f t="shared" ca="1" si="0"/>
        <v>19</v>
      </c>
      <c r="H15" s="7">
        <f t="shared" ca="1" si="0"/>
        <v>18</v>
      </c>
      <c r="I15" s="7">
        <f ca="1">SUM(D15:H15)</f>
        <v>93</v>
      </c>
      <c r="J15" s="7">
        <v>90</v>
      </c>
      <c r="K15" s="7" t="str">
        <f t="shared" ca="1" si="2"/>
        <v>PASS</v>
      </c>
      <c r="L15" s="7" t="str">
        <f t="shared" ca="1" si="3"/>
        <v>A+</v>
      </c>
      <c r="M15" s="7" t="s">
        <v>106</v>
      </c>
    </row>
  </sheetData>
  <mergeCells count="2">
    <mergeCell ref="A1:M1"/>
    <mergeCell ref="A2:M2"/>
  </mergeCells>
  <dataValidations count="2">
    <dataValidation type="list" allowBlank="1" showInputMessage="1" showErrorMessage="1" sqref="M7:M15" xr:uid="{36D7995C-8210-483B-B9A0-B24B48A0E0E2}">
      <formula1>"Finance,Marketing,HR"</formula1>
    </dataValidation>
    <dataValidation type="list" allowBlank="1" showInputMessage="1" showErrorMessage="1" sqref="M6" xr:uid="{585D13B3-B5D8-4E12-9BB1-976383468A0B}">
      <formula1>"Finance , Marketing , HR"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0AC4-2A27-400D-81B7-E9885AB27EE5}">
  <dimension ref="A1:XFC28"/>
  <sheetViews>
    <sheetView workbookViewId="0">
      <selection sqref="A1:K2"/>
    </sheetView>
  </sheetViews>
  <sheetFormatPr defaultRowHeight="14.4" x14ac:dyDescent="0.3"/>
  <cols>
    <col min="1" max="1" width="12.44140625" bestFit="1" customWidth="1"/>
    <col min="2" max="2" width="14.77734375" bestFit="1" customWidth="1"/>
    <col min="3" max="3" width="10.33203125" bestFit="1" customWidth="1"/>
    <col min="4" max="4" width="25.44140625" bestFit="1" customWidth="1"/>
    <col min="5" max="5" width="11" bestFit="1" customWidth="1"/>
    <col min="6" max="6" width="10.44140625" bestFit="1" customWidth="1"/>
    <col min="7" max="7" width="24.44140625" bestFit="1" customWidth="1"/>
    <col min="8" max="8" width="13.77734375" bestFit="1" customWidth="1"/>
  </cols>
  <sheetData>
    <row r="1" spans="1:11" ht="18" x14ac:dyDescent="0.35">
      <c r="A1" s="43" t="s">
        <v>139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47" t="s">
        <v>140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4" spans="1:11" x14ac:dyDescent="0.3">
      <c r="A4" s="9" t="s">
        <v>138</v>
      </c>
      <c r="B4" s="9" t="s">
        <v>141</v>
      </c>
      <c r="C4" s="9" t="s">
        <v>142</v>
      </c>
      <c r="D4" s="9" t="s">
        <v>143</v>
      </c>
      <c r="E4" s="9" t="s">
        <v>54</v>
      </c>
      <c r="F4" s="9" t="s">
        <v>55</v>
      </c>
      <c r="G4" s="9" t="s">
        <v>144</v>
      </c>
      <c r="H4" s="9" t="s">
        <v>145</v>
      </c>
    </row>
    <row r="5" spans="1:11" x14ac:dyDescent="0.3">
      <c r="A5" s="7">
        <v>1</v>
      </c>
      <c r="B5" s="7" t="s">
        <v>108</v>
      </c>
      <c r="C5" s="7" t="s">
        <v>109</v>
      </c>
      <c r="D5" s="7" t="s">
        <v>110</v>
      </c>
      <c r="E5" s="7" t="str">
        <f>TRIM(B5)</f>
        <v>Rahul</v>
      </c>
      <c r="F5" s="7" t="str">
        <f>TRIM(C5)</f>
        <v>Sharma</v>
      </c>
      <c r="G5" s="7" t="str">
        <f>TRIM(SUBSTITUTE(D5," ",""))</f>
        <v>rahul.sharma@gmail.com</v>
      </c>
      <c r="H5" s="7" t="str">
        <f>_xlfn.CONCAT(E5," ",F5)</f>
        <v>Rahul Sharma</v>
      </c>
    </row>
    <row r="6" spans="1:11" x14ac:dyDescent="0.3">
      <c r="A6" s="7">
        <v>2</v>
      </c>
      <c r="B6" s="7" t="s">
        <v>111</v>
      </c>
      <c r="C6" s="7" t="s">
        <v>112</v>
      </c>
      <c r="D6" s="7" t="s">
        <v>113</v>
      </c>
      <c r="E6" s="7" t="str">
        <f t="shared" ref="E6:E14" si="0">TRIM(B6)</f>
        <v>Priya</v>
      </c>
      <c r="F6" s="7" t="str">
        <f t="shared" ref="F6:F14" si="1">TRIM(C6)</f>
        <v>Verma</v>
      </c>
      <c r="G6" s="7" t="str">
        <f t="shared" ref="G6:G14" si="2">TRIM(SUBSTITUTE(D6," ",""))</f>
        <v>priya_verma@yahoo.com</v>
      </c>
      <c r="H6" s="7" t="str">
        <f t="shared" ref="H6:H14" si="3">_xlfn.CONCAT(E6," ",F6)</f>
        <v>Priya Verma</v>
      </c>
    </row>
    <row r="7" spans="1:11" x14ac:dyDescent="0.3">
      <c r="A7" s="7">
        <v>3</v>
      </c>
      <c r="B7" s="7" t="s">
        <v>114</v>
      </c>
      <c r="C7" s="7" t="s">
        <v>115</v>
      </c>
      <c r="D7" s="7" t="s">
        <v>116</v>
      </c>
      <c r="E7" s="7" t="str">
        <f t="shared" si="0"/>
        <v>Ankit</v>
      </c>
      <c r="F7" s="7" t="str">
        <f t="shared" si="1"/>
        <v>Singh</v>
      </c>
      <c r="G7" s="7" t="str">
        <f t="shared" si="2"/>
        <v>ankit.singh@gmail.com</v>
      </c>
      <c r="H7" s="7" t="str">
        <f t="shared" si="3"/>
        <v>Ankit Singh</v>
      </c>
    </row>
    <row r="8" spans="1:11" x14ac:dyDescent="0.3">
      <c r="A8" s="7">
        <v>4</v>
      </c>
      <c r="B8" s="7" t="s">
        <v>117</v>
      </c>
      <c r="C8" s="7" t="s">
        <v>118</v>
      </c>
      <c r="D8" s="7" t="s">
        <v>119</v>
      </c>
      <c r="E8" s="7" t="str">
        <f t="shared" si="0"/>
        <v>Neha</v>
      </c>
      <c r="F8" s="7" t="str">
        <f t="shared" si="1"/>
        <v>Kapoor</v>
      </c>
      <c r="G8" s="7" t="str">
        <f t="shared" si="2"/>
        <v>neha.kapoor@outlook.com</v>
      </c>
      <c r="H8" s="7" t="str">
        <f t="shared" si="3"/>
        <v>Neha Kapoor</v>
      </c>
    </row>
    <row r="9" spans="1:11" x14ac:dyDescent="0.3">
      <c r="A9" s="7">
        <v>5</v>
      </c>
      <c r="B9" s="7" t="s">
        <v>120</v>
      </c>
      <c r="C9" s="7" t="s">
        <v>121</v>
      </c>
      <c r="D9" s="7" t="s">
        <v>122</v>
      </c>
      <c r="E9" s="7" t="str">
        <f t="shared" si="0"/>
        <v>Arjun</v>
      </c>
      <c r="F9" s="7" t="str">
        <f t="shared" si="1"/>
        <v>Patel</v>
      </c>
      <c r="G9" s="7" t="str">
        <f t="shared" si="2"/>
        <v>arjunpatel@yahoo.in</v>
      </c>
      <c r="H9" s="7" t="str">
        <f t="shared" si="3"/>
        <v>Arjun Patel</v>
      </c>
    </row>
    <row r="10" spans="1:11" x14ac:dyDescent="0.3">
      <c r="A10" s="7">
        <v>6</v>
      </c>
      <c r="B10" s="7" t="s">
        <v>123</v>
      </c>
      <c r="C10" s="7" t="s">
        <v>124</v>
      </c>
      <c r="D10" s="7" t="s">
        <v>125</v>
      </c>
      <c r="E10" s="7" t="str">
        <f t="shared" si="0"/>
        <v>Simran</v>
      </c>
      <c r="F10" s="7" t="str">
        <f t="shared" si="1"/>
        <v>Kaur</v>
      </c>
      <c r="G10" s="7" t="str">
        <f t="shared" si="2"/>
        <v>simran.kaur@gmail.com</v>
      </c>
      <c r="H10" s="7" t="str">
        <f t="shared" si="3"/>
        <v>Simran Kaur</v>
      </c>
    </row>
    <row r="11" spans="1:11" x14ac:dyDescent="0.3">
      <c r="A11" s="7">
        <v>7</v>
      </c>
      <c r="B11" s="7" t="s">
        <v>126</v>
      </c>
      <c r="C11" s="7" t="s">
        <v>127</v>
      </c>
      <c r="D11" s="7" t="s">
        <v>128</v>
      </c>
      <c r="E11" s="7" t="str">
        <f t="shared" si="0"/>
        <v>Rohan</v>
      </c>
      <c r="F11" s="7" t="str">
        <f t="shared" si="1"/>
        <v>Das</v>
      </c>
      <c r="G11" s="7" t="str">
        <f t="shared" si="2"/>
        <v>rohan_das@hotmail.com</v>
      </c>
      <c r="H11" s="7" t="str">
        <f t="shared" si="3"/>
        <v>Rohan Das</v>
      </c>
    </row>
    <row r="12" spans="1:11" x14ac:dyDescent="0.3">
      <c r="A12" s="7">
        <v>8</v>
      </c>
      <c r="B12" s="7" t="s">
        <v>129</v>
      </c>
      <c r="C12" s="7" t="s">
        <v>130</v>
      </c>
      <c r="D12" s="7" t="s">
        <v>131</v>
      </c>
      <c r="E12" s="7" t="str">
        <f t="shared" si="0"/>
        <v>Sneha</v>
      </c>
      <c r="F12" s="7" t="str">
        <f t="shared" si="1"/>
        <v>Mehta</v>
      </c>
      <c r="G12" s="7" t="str">
        <f t="shared" si="2"/>
        <v>sneha.mehta@gmail.com</v>
      </c>
      <c r="H12" s="7" t="str">
        <f t="shared" si="3"/>
        <v>Sneha Mehta</v>
      </c>
    </row>
    <row r="13" spans="1:11" x14ac:dyDescent="0.3">
      <c r="A13" s="7">
        <v>9</v>
      </c>
      <c r="B13" s="7" t="s">
        <v>132</v>
      </c>
      <c r="C13" s="7" t="s">
        <v>133</v>
      </c>
      <c r="D13" s="7" t="s">
        <v>134</v>
      </c>
      <c r="E13" s="7" t="str">
        <f t="shared" si="0"/>
        <v>Aditi</v>
      </c>
      <c r="F13" s="7" t="str">
        <f t="shared" si="1"/>
        <v>Gupta</v>
      </c>
      <c r="G13" s="7" t="str">
        <f t="shared" si="2"/>
        <v>aditigupta@yahoo.com</v>
      </c>
      <c r="H13" s="7" t="str">
        <f t="shared" si="3"/>
        <v>Aditi Gupta</v>
      </c>
    </row>
    <row r="14" spans="1:11" x14ac:dyDescent="0.3">
      <c r="A14" s="7">
        <v>10</v>
      </c>
      <c r="B14" s="7" t="s">
        <v>135</v>
      </c>
      <c r="C14" s="7" t="s">
        <v>136</v>
      </c>
      <c r="D14" s="7" t="s">
        <v>137</v>
      </c>
      <c r="E14" s="7" t="str">
        <f t="shared" si="0"/>
        <v>Karan</v>
      </c>
      <c r="F14" s="7" t="str">
        <f t="shared" si="1"/>
        <v>Malhotra</v>
      </c>
      <c r="G14" s="7" t="str">
        <f t="shared" si="2"/>
        <v>karanmalhotra@gmail.com</v>
      </c>
      <c r="H14" s="7" t="str">
        <f t="shared" si="3"/>
        <v>Karan Malhotra</v>
      </c>
    </row>
    <row r="17" spans="1:16383" x14ac:dyDescent="0.3">
      <c r="B17" s="48" t="s">
        <v>146</v>
      </c>
      <c r="C17" s="48"/>
      <c r="D17" s="48"/>
    </row>
    <row r="18" spans="1:16383" x14ac:dyDescent="0.3">
      <c r="A18" s="6"/>
      <c r="B18" s="9" t="s">
        <v>145</v>
      </c>
      <c r="C18" s="9" t="s">
        <v>54</v>
      </c>
      <c r="D18" s="9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5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  <c r="XEY18" s="9"/>
      <c r="XEZ18" s="9"/>
      <c r="XFA18" s="9"/>
      <c r="XFB18" s="9"/>
      <c r="XFC18" s="9"/>
    </row>
    <row r="19" spans="1:16383" x14ac:dyDescent="0.3">
      <c r="B19" s="3" t="s">
        <v>1</v>
      </c>
      <c r="C19" s="7" t="str">
        <f>LEFT(B19,FIND(" ",B19)-1)</f>
        <v>Aarav</v>
      </c>
      <c r="D19" s="7" t="str">
        <f>RIGHT(B19,LEN(B19)-FIND(" ",B19))</f>
        <v>Sharma</v>
      </c>
    </row>
    <row r="20" spans="1:16383" x14ac:dyDescent="0.3">
      <c r="B20" s="3" t="s">
        <v>2</v>
      </c>
      <c r="C20" s="7" t="str">
        <f t="shared" ref="C20:C28" si="4">LEFT(B20,FIND(" ",B20)-1)</f>
        <v>Meera</v>
      </c>
      <c r="D20" s="7" t="str">
        <f t="shared" ref="D20:D28" si="5">RIGHT(B20,LEN(B20)-FIND(" ",B20))</f>
        <v>Pillai</v>
      </c>
    </row>
    <row r="21" spans="1:16383" x14ac:dyDescent="0.3">
      <c r="B21" s="3" t="s">
        <v>3</v>
      </c>
      <c r="C21" s="7" t="str">
        <f t="shared" si="4"/>
        <v>Ritesh</v>
      </c>
      <c r="D21" s="7" t="str">
        <f t="shared" si="5"/>
        <v>Naidu</v>
      </c>
    </row>
    <row r="22" spans="1:16383" x14ac:dyDescent="0.3">
      <c r="B22" s="3" t="s">
        <v>4</v>
      </c>
      <c r="C22" s="7" t="str">
        <f t="shared" si="4"/>
        <v>Ananya</v>
      </c>
      <c r="D22" s="7" t="str">
        <f t="shared" si="5"/>
        <v>Banerjee</v>
      </c>
    </row>
    <row r="23" spans="1:16383" x14ac:dyDescent="0.3">
      <c r="B23" s="3" t="s">
        <v>5</v>
      </c>
      <c r="C23" s="7" t="str">
        <f t="shared" si="4"/>
        <v>Farhan</v>
      </c>
      <c r="D23" s="7" t="str">
        <f t="shared" si="5"/>
        <v>Qureshi</v>
      </c>
    </row>
    <row r="24" spans="1:16383" x14ac:dyDescent="0.3">
      <c r="B24" s="3" t="s">
        <v>6</v>
      </c>
      <c r="C24" s="7" t="str">
        <f t="shared" si="4"/>
        <v>Kavya</v>
      </c>
      <c r="D24" s="7" t="str">
        <f t="shared" si="5"/>
        <v>Reddy</v>
      </c>
    </row>
    <row r="25" spans="1:16383" x14ac:dyDescent="0.3">
      <c r="B25" s="3" t="s">
        <v>7</v>
      </c>
      <c r="C25" s="7" t="str">
        <f t="shared" si="4"/>
        <v>Tanish</v>
      </c>
      <c r="D25" s="7" t="str">
        <f t="shared" si="5"/>
        <v>Patel</v>
      </c>
    </row>
    <row r="26" spans="1:16383" x14ac:dyDescent="0.3">
      <c r="B26" s="3" t="s">
        <v>8</v>
      </c>
      <c r="C26" s="7" t="str">
        <f t="shared" si="4"/>
        <v>Nivedita</v>
      </c>
      <c r="D26" s="7" t="str">
        <f t="shared" si="5"/>
        <v>Nair</v>
      </c>
    </row>
    <row r="27" spans="1:16383" x14ac:dyDescent="0.3">
      <c r="B27" s="3" t="s">
        <v>9</v>
      </c>
      <c r="C27" s="7" t="str">
        <f t="shared" si="4"/>
        <v>Arjun</v>
      </c>
      <c r="D27" s="7" t="str">
        <f t="shared" si="5"/>
        <v>Singh</v>
      </c>
    </row>
    <row r="28" spans="1:16383" x14ac:dyDescent="0.3">
      <c r="B28" s="3" t="s">
        <v>10</v>
      </c>
      <c r="C28" s="7" t="str">
        <f t="shared" si="4"/>
        <v>Sana</v>
      </c>
      <c r="D28" s="7" t="str">
        <f t="shared" si="5"/>
        <v>Mirza</v>
      </c>
    </row>
  </sheetData>
  <mergeCells count="3">
    <mergeCell ref="A1:K1"/>
    <mergeCell ref="A2:K2"/>
    <mergeCell ref="B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6D62-54C2-4A84-81B6-B2B82B723781}">
  <dimension ref="A1:K20"/>
  <sheetViews>
    <sheetView workbookViewId="0">
      <selection activeCell="H6" sqref="H6"/>
    </sheetView>
  </sheetViews>
  <sheetFormatPr defaultRowHeight="14.4" x14ac:dyDescent="0.3"/>
  <cols>
    <col min="2" max="2" width="10.21875" customWidth="1"/>
    <col min="3" max="3" width="16.5546875" customWidth="1"/>
    <col min="8" max="8" width="11.21875" bestFit="1" customWidth="1"/>
  </cols>
  <sheetData>
    <row r="1" spans="1:11" ht="18" x14ac:dyDescent="0.35">
      <c r="A1" s="43" t="s">
        <v>147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47" t="s">
        <v>148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4" spans="1:11" x14ac:dyDescent="0.3">
      <c r="B4" s="49" t="s">
        <v>162</v>
      </c>
      <c r="C4" s="49"/>
      <c r="D4" s="49"/>
    </row>
    <row r="5" spans="1:11" ht="28.8" x14ac:dyDescent="0.3">
      <c r="A5" s="26"/>
      <c r="B5" s="28" t="s">
        <v>149</v>
      </c>
      <c r="C5" s="28" t="s">
        <v>150</v>
      </c>
      <c r="D5" s="28" t="s">
        <v>151</v>
      </c>
      <c r="G5" s="31" t="s">
        <v>149</v>
      </c>
      <c r="H5" s="31" t="s">
        <v>177</v>
      </c>
    </row>
    <row r="6" spans="1:11" x14ac:dyDescent="0.3">
      <c r="A6" s="27"/>
      <c r="B6" s="29" t="s">
        <v>152</v>
      </c>
      <c r="C6" s="29" t="s">
        <v>153</v>
      </c>
      <c r="D6" s="29">
        <v>1499</v>
      </c>
      <c r="G6" s="18" t="s">
        <v>152</v>
      </c>
      <c r="H6" s="18">
        <f>IFERROR(VLOOKUP(G6,$B$5:$D$10,3,0),"NOT FOUND")</f>
        <v>1499</v>
      </c>
    </row>
    <row r="7" spans="1:11" x14ac:dyDescent="0.3">
      <c r="A7" s="27"/>
      <c r="B7" s="29" t="s">
        <v>154</v>
      </c>
      <c r="C7" s="29" t="s">
        <v>155</v>
      </c>
      <c r="D7" s="29">
        <v>599</v>
      </c>
      <c r="G7" s="18" t="s">
        <v>158</v>
      </c>
      <c r="H7" s="18">
        <f t="shared" ref="H7:H8" si="0">IFERROR(VLOOKUP(G7,$B$5:$D$10,3,0),"NOT FOUND")</f>
        <v>1299</v>
      </c>
    </row>
    <row r="8" spans="1:11" x14ac:dyDescent="0.3">
      <c r="A8" s="27"/>
      <c r="B8" s="29" t="s">
        <v>156</v>
      </c>
      <c r="C8" s="29" t="s">
        <v>157</v>
      </c>
      <c r="D8" s="29">
        <v>999</v>
      </c>
      <c r="G8" s="18" t="s">
        <v>178</v>
      </c>
      <c r="H8" s="18" t="str">
        <f t="shared" si="0"/>
        <v>NOT FOUND</v>
      </c>
    </row>
    <row r="9" spans="1:11" x14ac:dyDescent="0.3">
      <c r="A9" s="27"/>
      <c r="B9" s="29" t="s">
        <v>158</v>
      </c>
      <c r="C9" s="29" t="s">
        <v>159</v>
      </c>
      <c r="D9" s="29">
        <v>1299</v>
      </c>
    </row>
    <row r="10" spans="1:11" ht="28.8" x14ac:dyDescent="0.3">
      <c r="A10" s="27"/>
      <c r="B10" s="29" t="s">
        <v>160</v>
      </c>
      <c r="C10" s="29" t="s">
        <v>161</v>
      </c>
      <c r="D10" s="29">
        <v>3499</v>
      </c>
    </row>
    <row r="14" spans="1:11" x14ac:dyDescent="0.3">
      <c r="B14" s="49" t="s">
        <v>163</v>
      </c>
      <c r="C14" s="49"/>
      <c r="D14" s="49"/>
    </row>
    <row r="15" spans="1:11" ht="28.8" x14ac:dyDescent="0.3">
      <c r="B15" s="30" t="s">
        <v>164</v>
      </c>
      <c r="C15" s="30" t="s">
        <v>165</v>
      </c>
      <c r="D15" s="30" t="s">
        <v>166</v>
      </c>
      <c r="G15" s="31" t="s">
        <v>164</v>
      </c>
      <c r="H15" s="31" t="s">
        <v>177</v>
      </c>
    </row>
    <row r="16" spans="1:11" x14ac:dyDescent="0.3">
      <c r="B16" s="18" t="s">
        <v>167</v>
      </c>
      <c r="C16" s="18" t="s">
        <v>168</v>
      </c>
      <c r="D16" s="18">
        <v>45000</v>
      </c>
      <c r="G16" s="18" t="s">
        <v>169</v>
      </c>
      <c r="H16" s="18" cm="1">
        <f t="array" ref="H16">IFERROR(VLOOKUP(G16,$B$16:$D$20,3,FALSE),NOT FOUND)</f>
        <v>52000</v>
      </c>
    </row>
    <row r="17" spans="2:8" x14ac:dyDescent="0.3">
      <c r="B17" s="18" t="s">
        <v>169</v>
      </c>
      <c r="C17" s="18" t="s">
        <v>170</v>
      </c>
      <c r="D17" s="18">
        <v>52000</v>
      </c>
      <c r="G17" s="18" t="s">
        <v>175</v>
      </c>
      <c r="H17" s="18" cm="1">
        <f t="array" ref="H17">IFERROR(VLOOKUP(G17,$B$16:$D$20,3,FALSE),NOT FOUND)</f>
        <v>47000</v>
      </c>
    </row>
    <row r="18" spans="2:8" x14ac:dyDescent="0.3">
      <c r="B18" s="18" t="s">
        <v>171</v>
      </c>
      <c r="C18" s="18" t="s">
        <v>172</v>
      </c>
      <c r="D18" s="18">
        <v>48000</v>
      </c>
      <c r="G18" s="18" t="s">
        <v>180</v>
      </c>
      <c r="H18" s="18" t="str">
        <f>IFERROR(VLOOKUP(G18,$B$16:$D$20,3,FALSE),"NOT FOUND")</f>
        <v>NOT FOUND</v>
      </c>
    </row>
    <row r="19" spans="2:8" x14ac:dyDescent="0.3">
      <c r="B19" s="18" t="s">
        <v>173</v>
      </c>
      <c r="C19" s="18" t="s">
        <v>174</v>
      </c>
      <c r="D19" s="18">
        <v>55000</v>
      </c>
      <c r="G19" s="18" t="s">
        <v>167</v>
      </c>
      <c r="H19" s="18" cm="1">
        <f t="array" ref="H19">IFERROR(VLOOKUP(G19,$B$16:$D$20,3,FALSE),NOT FOUND)</f>
        <v>45000</v>
      </c>
    </row>
    <row r="20" spans="2:8" x14ac:dyDescent="0.3">
      <c r="B20" s="18" t="s">
        <v>175</v>
      </c>
      <c r="C20" s="18" t="s">
        <v>176</v>
      </c>
      <c r="D20" s="18">
        <v>47000</v>
      </c>
    </row>
  </sheetData>
  <mergeCells count="4">
    <mergeCell ref="A1:K1"/>
    <mergeCell ref="A2:K2"/>
    <mergeCell ref="B4:D4"/>
    <mergeCell ref="B14:D14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B7C7-DBB3-4C66-A28D-CDBADAA8E99D}">
  <dimension ref="A1:K25"/>
  <sheetViews>
    <sheetView workbookViewId="0">
      <selection activeCell="K11" sqref="K11"/>
    </sheetView>
  </sheetViews>
  <sheetFormatPr defaultRowHeight="14.4" x14ac:dyDescent="0.3"/>
  <cols>
    <col min="3" max="3" width="14.33203125" bestFit="1" customWidth="1"/>
    <col min="4" max="4" width="11.109375" bestFit="1" customWidth="1"/>
    <col min="5" max="5" width="14.44140625" bestFit="1" customWidth="1"/>
    <col min="7" max="7" width="10.6640625" bestFit="1" customWidth="1"/>
    <col min="10" max="10" width="14" bestFit="1" customWidth="1"/>
    <col min="11" max="11" width="12.33203125" bestFit="1" customWidth="1"/>
  </cols>
  <sheetData>
    <row r="1" spans="1:11" ht="18" x14ac:dyDescent="0.35">
      <c r="A1" s="43" t="s">
        <v>182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47" t="s">
        <v>183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5" spans="1:11" x14ac:dyDescent="0.3">
      <c r="B5" s="33" t="s">
        <v>164</v>
      </c>
      <c r="C5" s="33" t="s">
        <v>184</v>
      </c>
      <c r="D5" s="33" t="s">
        <v>185</v>
      </c>
      <c r="E5" s="33" t="s">
        <v>186</v>
      </c>
      <c r="F5" s="33" t="s">
        <v>166</v>
      </c>
      <c r="G5" s="33" t="s">
        <v>187</v>
      </c>
    </row>
    <row r="6" spans="1:11" ht="28.8" customHeight="1" x14ac:dyDescent="0.3">
      <c r="B6" s="34" t="s">
        <v>167</v>
      </c>
      <c r="C6" s="34" t="s">
        <v>168</v>
      </c>
      <c r="D6" s="34" t="s">
        <v>107</v>
      </c>
      <c r="E6" s="34" t="s">
        <v>188</v>
      </c>
      <c r="F6" s="34">
        <v>45000</v>
      </c>
      <c r="G6" s="34" t="s">
        <v>189</v>
      </c>
      <c r="I6" s="35" t="s">
        <v>164</v>
      </c>
      <c r="J6" s="35" t="s">
        <v>249</v>
      </c>
      <c r="K6" s="35" t="s">
        <v>250</v>
      </c>
    </row>
    <row r="7" spans="1:11" ht="28.8" customHeight="1" x14ac:dyDescent="0.3">
      <c r="B7" s="34" t="s">
        <v>169</v>
      </c>
      <c r="C7" s="34" t="s">
        <v>170</v>
      </c>
      <c r="D7" s="34" t="s">
        <v>106</v>
      </c>
      <c r="E7" s="34" t="s">
        <v>190</v>
      </c>
      <c r="F7" s="34">
        <v>52000</v>
      </c>
      <c r="G7" s="34" t="s">
        <v>191</v>
      </c>
      <c r="I7" s="34" t="s">
        <v>179</v>
      </c>
      <c r="J7" s="34" t="s">
        <v>166</v>
      </c>
      <c r="K7" s="34">
        <f>INDEX(F6:F25,MATCH(I7,B6:B25,0))</f>
        <v>65000</v>
      </c>
    </row>
    <row r="8" spans="1:11" ht="28.8" customHeight="1" x14ac:dyDescent="0.3">
      <c r="B8" s="34" t="s">
        <v>171</v>
      </c>
      <c r="C8" s="34" t="s">
        <v>172</v>
      </c>
      <c r="D8" s="34" t="s">
        <v>89</v>
      </c>
      <c r="E8" s="34" t="s">
        <v>192</v>
      </c>
      <c r="F8" s="34">
        <v>60000</v>
      </c>
      <c r="G8" s="34" t="s">
        <v>193</v>
      </c>
      <c r="I8" s="34" t="s">
        <v>216</v>
      </c>
      <c r="J8" s="34" t="s">
        <v>185</v>
      </c>
      <c r="K8" s="34" t="str">
        <f>INDEX(E6:E25,MATCH(I8,B6:B25,0))</f>
        <v>System Admin</v>
      </c>
    </row>
    <row r="9" spans="1:11" ht="28.8" customHeight="1" x14ac:dyDescent="0.3">
      <c r="B9" s="34" t="s">
        <v>173</v>
      </c>
      <c r="C9" s="34" t="s">
        <v>174</v>
      </c>
      <c r="D9" s="34" t="s">
        <v>194</v>
      </c>
      <c r="E9" s="34" t="s">
        <v>195</v>
      </c>
      <c r="F9" s="34">
        <v>48000</v>
      </c>
      <c r="G9" s="34" t="s">
        <v>196</v>
      </c>
      <c r="I9" s="34" t="s">
        <v>246</v>
      </c>
      <c r="J9" s="34" t="s">
        <v>187</v>
      </c>
      <c r="K9" s="34" t="str">
        <f>INDEX(G6:G25,MATCH(I9,B6:B25,0))</f>
        <v>Mumbai</v>
      </c>
    </row>
    <row r="10" spans="1:11" ht="28.8" customHeight="1" x14ac:dyDescent="0.3">
      <c r="B10" s="34" t="s">
        <v>175</v>
      </c>
      <c r="C10" s="34" t="s">
        <v>176</v>
      </c>
      <c r="D10" s="34" t="s">
        <v>106</v>
      </c>
      <c r="E10" s="34" t="s">
        <v>188</v>
      </c>
      <c r="F10" s="34">
        <v>50000</v>
      </c>
      <c r="G10" s="34" t="s">
        <v>197</v>
      </c>
      <c r="I10" s="34" t="s">
        <v>251</v>
      </c>
      <c r="J10" s="34" t="s">
        <v>186</v>
      </c>
      <c r="K10" s="34" t="str">
        <f>IFERROR(INDEX(E6:E25,MATCH(I10,B6:B25,0)),"NOT FOUND")</f>
        <v>NOT FOUND</v>
      </c>
    </row>
    <row r="11" spans="1:11" x14ac:dyDescent="0.3">
      <c r="B11" s="34" t="s">
        <v>179</v>
      </c>
      <c r="C11" s="34" t="s">
        <v>198</v>
      </c>
      <c r="D11" s="34" t="s">
        <v>199</v>
      </c>
      <c r="E11" s="34" t="s">
        <v>200</v>
      </c>
      <c r="F11" s="34">
        <v>65000</v>
      </c>
      <c r="G11" s="34" t="s">
        <v>201</v>
      </c>
    </row>
    <row r="12" spans="1:11" x14ac:dyDescent="0.3">
      <c r="B12" s="34" t="s">
        <v>180</v>
      </c>
      <c r="C12" s="34" t="s">
        <v>202</v>
      </c>
      <c r="D12" s="34" t="s">
        <v>107</v>
      </c>
      <c r="E12" s="34" t="s">
        <v>192</v>
      </c>
      <c r="F12" s="34">
        <v>58000</v>
      </c>
      <c r="G12" s="34" t="s">
        <v>203</v>
      </c>
    </row>
    <row r="13" spans="1:11" x14ac:dyDescent="0.3">
      <c r="B13" s="34" t="s">
        <v>181</v>
      </c>
      <c r="C13" s="34" t="s">
        <v>204</v>
      </c>
      <c r="D13" s="34" t="s">
        <v>205</v>
      </c>
      <c r="E13" s="34" t="s">
        <v>188</v>
      </c>
      <c r="F13" s="34">
        <v>47000</v>
      </c>
      <c r="G13" s="34" t="s">
        <v>206</v>
      </c>
    </row>
    <row r="14" spans="1:11" x14ac:dyDescent="0.3">
      <c r="B14" s="34" t="s">
        <v>207</v>
      </c>
      <c r="C14" s="34" t="s">
        <v>208</v>
      </c>
      <c r="D14" s="34" t="s">
        <v>89</v>
      </c>
      <c r="E14" s="34" t="s">
        <v>188</v>
      </c>
      <c r="F14" s="34">
        <v>49000</v>
      </c>
      <c r="G14" s="34" t="s">
        <v>209</v>
      </c>
    </row>
    <row r="15" spans="1:11" x14ac:dyDescent="0.3">
      <c r="B15" s="34" t="s">
        <v>210</v>
      </c>
      <c r="C15" s="34" t="s">
        <v>211</v>
      </c>
      <c r="D15" s="34" t="s">
        <v>106</v>
      </c>
      <c r="E15" s="34" t="s">
        <v>212</v>
      </c>
      <c r="F15" s="34">
        <v>70000</v>
      </c>
      <c r="G15" s="34" t="s">
        <v>191</v>
      </c>
    </row>
    <row r="16" spans="1:11" x14ac:dyDescent="0.3">
      <c r="B16" s="34" t="s">
        <v>213</v>
      </c>
      <c r="C16" s="34" t="s">
        <v>214</v>
      </c>
      <c r="D16" s="34" t="s">
        <v>194</v>
      </c>
      <c r="E16" s="34" t="s">
        <v>192</v>
      </c>
      <c r="F16" s="34">
        <v>62000</v>
      </c>
      <c r="G16" s="34" t="s">
        <v>215</v>
      </c>
    </row>
    <row r="17" spans="2:7" x14ac:dyDescent="0.3">
      <c r="B17" s="34" t="s">
        <v>216</v>
      </c>
      <c r="C17" s="34" t="s">
        <v>217</v>
      </c>
      <c r="D17" s="34" t="s">
        <v>199</v>
      </c>
      <c r="E17" s="34" t="s">
        <v>218</v>
      </c>
      <c r="F17" s="34">
        <v>68000</v>
      </c>
      <c r="G17" s="34" t="s">
        <v>219</v>
      </c>
    </row>
    <row r="18" spans="2:7" x14ac:dyDescent="0.3">
      <c r="B18" s="34" t="s">
        <v>220</v>
      </c>
      <c r="C18" s="34" t="s">
        <v>221</v>
      </c>
      <c r="D18" s="34" t="s">
        <v>107</v>
      </c>
      <c r="E18" s="34" t="s">
        <v>222</v>
      </c>
      <c r="F18" s="34">
        <v>54000</v>
      </c>
      <c r="G18" s="34" t="s">
        <v>223</v>
      </c>
    </row>
    <row r="19" spans="2:7" x14ac:dyDescent="0.3">
      <c r="B19" s="34" t="s">
        <v>224</v>
      </c>
      <c r="C19" s="34" t="s">
        <v>225</v>
      </c>
      <c r="D19" s="34" t="s">
        <v>205</v>
      </c>
      <c r="E19" s="34" t="s">
        <v>226</v>
      </c>
      <c r="F19" s="34">
        <v>61000</v>
      </c>
      <c r="G19" s="34" t="s">
        <v>227</v>
      </c>
    </row>
    <row r="20" spans="2:7" x14ac:dyDescent="0.3">
      <c r="B20" s="34" t="s">
        <v>228</v>
      </c>
      <c r="C20" s="34" t="s">
        <v>229</v>
      </c>
      <c r="D20" s="34" t="s">
        <v>89</v>
      </c>
      <c r="E20" s="34" t="s">
        <v>230</v>
      </c>
      <c r="F20" s="34">
        <v>64000</v>
      </c>
      <c r="G20" s="34" t="s">
        <v>203</v>
      </c>
    </row>
    <row r="21" spans="2:7" x14ac:dyDescent="0.3">
      <c r="B21" s="34" t="s">
        <v>231</v>
      </c>
      <c r="C21" s="34" t="s">
        <v>232</v>
      </c>
      <c r="D21" s="34" t="s">
        <v>194</v>
      </c>
      <c r="E21" s="34" t="s">
        <v>233</v>
      </c>
      <c r="F21" s="34">
        <v>46000</v>
      </c>
      <c r="G21" s="34" t="s">
        <v>234</v>
      </c>
    </row>
    <row r="22" spans="2:7" x14ac:dyDescent="0.3">
      <c r="B22" s="34" t="s">
        <v>235</v>
      </c>
      <c r="C22" s="34" t="s">
        <v>236</v>
      </c>
      <c r="D22" s="34" t="s">
        <v>106</v>
      </c>
      <c r="E22" s="34" t="s">
        <v>237</v>
      </c>
      <c r="F22" s="34">
        <v>75000</v>
      </c>
      <c r="G22" s="34" t="s">
        <v>238</v>
      </c>
    </row>
    <row r="23" spans="2:7" x14ac:dyDescent="0.3">
      <c r="B23" s="34" t="s">
        <v>239</v>
      </c>
      <c r="C23" s="34" t="s">
        <v>240</v>
      </c>
      <c r="D23" s="34" t="s">
        <v>199</v>
      </c>
      <c r="E23" s="34" t="s">
        <v>241</v>
      </c>
      <c r="F23" s="34">
        <v>72000</v>
      </c>
      <c r="G23" s="34" t="s">
        <v>242</v>
      </c>
    </row>
    <row r="24" spans="2:7" x14ac:dyDescent="0.3">
      <c r="B24" s="34" t="s">
        <v>243</v>
      </c>
      <c r="C24" s="34" t="s">
        <v>244</v>
      </c>
      <c r="D24" s="34" t="s">
        <v>107</v>
      </c>
      <c r="E24" s="34" t="s">
        <v>245</v>
      </c>
      <c r="F24" s="34">
        <v>48000</v>
      </c>
      <c r="G24" s="34" t="s">
        <v>189</v>
      </c>
    </row>
    <row r="25" spans="2:7" x14ac:dyDescent="0.3">
      <c r="B25" s="34" t="s">
        <v>246</v>
      </c>
      <c r="C25" s="34" t="s">
        <v>247</v>
      </c>
      <c r="D25" s="34" t="s">
        <v>205</v>
      </c>
      <c r="E25" s="34" t="s">
        <v>248</v>
      </c>
      <c r="F25" s="34">
        <v>85000</v>
      </c>
      <c r="G25" s="34" t="s">
        <v>193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6D88-8562-4317-982E-EADB1AF15E66}">
  <dimension ref="A1:P30"/>
  <sheetViews>
    <sheetView workbookViewId="0">
      <selection activeCell="Q3" sqref="Q3"/>
    </sheetView>
  </sheetViews>
  <sheetFormatPr defaultRowHeight="14.4" x14ac:dyDescent="0.3"/>
  <cols>
    <col min="2" max="2" width="12.109375" customWidth="1"/>
    <col min="3" max="3" width="13" customWidth="1"/>
    <col min="4" max="4" width="12.5546875" customWidth="1"/>
    <col min="5" max="6" width="10.33203125" bestFit="1" customWidth="1"/>
    <col min="7" max="7" width="10.6640625" bestFit="1" customWidth="1"/>
    <col min="9" max="9" width="17" bestFit="1" customWidth="1"/>
    <col min="11" max="11" width="12.77734375" bestFit="1" customWidth="1"/>
    <col min="12" max="12" width="20.44140625" bestFit="1" customWidth="1"/>
    <col min="13" max="13" width="21.77734375" bestFit="1" customWidth="1"/>
    <col min="14" max="16" width="10.44140625" bestFit="1" customWidth="1"/>
  </cols>
  <sheetData>
    <row r="1" spans="1:16" ht="18" x14ac:dyDescent="0.35">
      <c r="A1" s="43" t="s">
        <v>252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x14ac:dyDescent="0.3">
      <c r="A2" s="47" t="s">
        <v>268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x14ac:dyDescent="0.3">
      <c r="A3" s="50" t="s">
        <v>269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5" spans="1:16" x14ac:dyDescent="0.3">
      <c r="A5" s="38" t="s">
        <v>164</v>
      </c>
      <c r="B5" s="38" t="s">
        <v>184</v>
      </c>
      <c r="C5" s="38" t="s">
        <v>185</v>
      </c>
      <c r="D5" s="38" t="s">
        <v>186</v>
      </c>
      <c r="E5" s="38" t="s">
        <v>253</v>
      </c>
      <c r="F5" s="38" t="s">
        <v>254</v>
      </c>
      <c r="G5" s="38" t="s">
        <v>187</v>
      </c>
      <c r="H5" s="38" t="s">
        <v>166</v>
      </c>
      <c r="I5" s="38" t="s">
        <v>255</v>
      </c>
      <c r="J5" s="35" t="s">
        <v>270</v>
      </c>
      <c r="K5" s="35" t="s">
        <v>271</v>
      </c>
      <c r="L5" s="35" t="s">
        <v>272</v>
      </c>
      <c r="M5" s="39" t="s">
        <v>276</v>
      </c>
      <c r="N5" s="39" t="s">
        <v>274</v>
      </c>
      <c r="O5" s="39" t="s">
        <v>273</v>
      </c>
      <c r="P5" s="39" t="s">
        <v>275</v>
      </c>
    </row>
    <row r="6" spans="1:16" x14ac:dyDescent="0.3">
      <c r="A6" s="36" t="s">
        <v>167</v>
      </c>
      <c r="B6" s="36" t="s">
        <v>168</v>
      </c>
      <c r="C6" s="36" t="s">
        <v>107</v>
      </c>
      <c r="D6" s="36" t="s">
        <v>188</v>
      </c>
      <c r="E6" s="37">
        <v>35197</v>
      </c>
      <c r="F6" s="37">
        <v>43295</v>
      </c>
      <c r="G6" s="36" t="s">
        <v>189</v>
      </c>
      <c r="H6" s="36">
        <v>45000</v>
      </c>
      <c r="I6" s="37">
        <v>45580</v>
      </c>
      <c r="J6">
        <f ca="1">INT((TODAY()-$E6)/365.25)</f>
        <v>29</v>
      </c>
      <c r="K6">
        <f ca="1">INT((TODAY()-$F6)/365.25)</f>
        <v>7</v>
      </c>
      <c r="L6" s="32">
        <f>EDATE($I6,12)</f>
        <v>45945</v>
      </c>
      <c r="M6">
        <f ca="1">$L6-TODAY()</f>
        <v>-3</v>
      </c>
      <c r="N6" t="str">
        <f ca="1">IF(AND($M6&lt;=30,$M6&gt;0),"DUE","DONE")</f>
        <v>DONE</v>
      </c>
      <c r="O6" t="str">
        <f ca="1">IF(AND($M6&lt;=60,$M6&gt;0),"DUE","DONE")</f>
        <v>DONE</v>
      </c>
      <c r="P6" t="str">
        <f ca="1">IF(AND($M6&lt;=90,$M6&gt;0),"DUE","DONE")</f>
        <v>DONE</v>
      </c>
    </row>
    <row r="7" spans="1:16" x14ac:dyDescent="0.3">
      <c r="A7" s="36" t="s">
        <v>169</v>
      </c>
      <c r="B7" s="36" t="s">
        <v>170</v>
      </c>
      <c r="C7" s="36" t="s">
        <v>106</v>
      </c>
      <c r="D7" s="36" t="s">
        <v>190</v>
      </c>
      <c r="E7" s="37">
        <v>34571</v>
      </c>
      <c r="F7" s="37">
        <v>42686</v>
      </c>
      <c r="G7" s="36" t="s">
        <v>191</v>
      </c>
      <c r="H7" s="36">
        <v>52000</v>
      </c>
      <c r="I7" s="37">
        <v>45514</v>
      </c>
      <c r="J7">
        <f t="shared" ref="J7:J30" ca="1" si="0">INT((TODAY()-$E7)/365.25)</f>
        <v>31</v>
      </c>
      <c r="K7">
        <f t="shared" ref="K7:K30" ca="1" si="1">INT((TODAY()-$F7)/365.25)</f>
        <v>8</v>
      </c>
      <c r="L7" s="32">
        <f t="shared" ref="L7:L30" si="2">EDATE($I7,12)</f>
        <v>45879</v>
      </c>
      <c r="M7">
        <f t="shared" ref="M7:M30" ca="1" si="3">$L7-TODAY()</f>
        <v>-69</v>
      </c>
      <c r="N7" t="str">
        <f t="shared" ref="N7:N30" ca="1" si="4">IF(AND($M7&lt;=30,$M7&gt;0),"DUE","DONE")</f>
        <v>DONE</v>
      </c>
      <c r="O7" t="str">
        <f t="shared" ref="O7:O30" ca="1" si="5">IF(AND($M7&lt;=60,$M7&gt;0),"DUE","DONE")</f>
        <v>DONE</v>
      </c>
      <c r="P7" t="str">
        <f t="shared" ref="P7:P30" ca="1" si="6">IF(AND($M7&lt;=90,$M7&gt;0),"DUE","DONE")</f>
        <v>DONE</v>
      </c>
    </row>
    <row r="8" spans="1:16" x14ac:dyDescent="0.3">
      <c r="A8" s="36" t="s">
        <v>171</v>
      </c>
      <c r="B8" s="36" t="s">
        <v>172</v>
      </c>
      <c r="C8" s="36" t="s">
        <v>89</v>
      </c>
      <c r="D8" s="36" t="s">
        <v>192</v>
      </c>
      <c r="E8" s="37">
        <v>32880</v>
      </c>
      <c r="F8" s="37">
        <v>42081</v>
      </c>
      <c r="G8" s="36" t="s">
        <v>193</v>
      </c>
      <c r="H8" s="36">
        <v>60000</v>
      </c>
      <c r="I8" s="37">
        <v>45555</v>
      </c>
      <c r="J8">
        <f t="shared" ca="1" si="0"/>
        <v>35</v>
      </c>
      <c r="K8">
        <f t="shared" ca="1" si="1"/>
        <v>10</v>
      </c>
      <c r="L8" s="32">
        <f t="shared" si="2"/>
        <v>45920</v>
      </c>
      <c r="M8">
        <f t="shared" ca="1" si="3"/>
        <v>-28</v>
      </c>
      <c r="N8" t="str">
        <f t="shared" ca="1" si="4"/>
        <v>DONE</v>
      </c>
      <c r="O8" t="str">
        <f t="shared" ca="1" si="5"/>
        <v>DONE</v>
      </c>
      <c r="P8" t="str">
        <f t="shared" ca="1" si="6"/>
        <v>DONE</v>
      </c>
    </row>
    <row r="9" spans="1:16" x14ac:dyDescent="0.3">
      <c r="A9" s="36" t="s">
        <v>173</v>
      </c>
      <c r="B9" s="36" t="s">
        <v>174</v>
      </c>
      <c r="C9" s="36" t="s">
        <v>194</v>
      </c>
      <c r="D9" s="36" t="s">
        <v>195</v>
      </c>
      <c r="E9" s="37">
        <v>35052</v>
      </c>
      <c r="F9" s="37">
        <v>43626</v>
      </c>
      <c r="G9" s="36" t="s">
        <v>196</v>
      </c>
      <c r="H9" s="36">
        <v>48000</v>
      </c>
      <c r="I9" s="37">
        <v>45565</v>
      </c>
      <c r="J9">
        <f t="shared" ca="1" si="0"/>
        <v>29</v>
      </c>
      <c r="K9">
        <f t="shared" ca="1" si="1"/>
        <v>6</v>
      </c>
      <c r="L9" s="32">
        <f t="shared" si="2"/>
        <v>45930</v>
      </c>
      <c r="M9">
        <f t="shared" ca="1" si="3"/>
        <v>-18</v>
      </c>
      <c r="N9" t="str">
        <f t="shared" ca="1" si="4"/>
        <v>DONE</v>
      </c>
      <c r="O9" t="str">
        <f t="shared" ca="1" si="5"/>
        <v>DONE</v>
      </c>
      <c r="P9" t="str">
        <f t="shared" ca="1" si="6"/>
        <v>DONE</v>
      </c>
    </row>
    <row r="10" spans="1:16" x14ac:dyDescent="0.3">
      <c r="A10" s="36" t="s">
        <v>175</v>
      </c>
      <c r="B10" s="36" t="s">
        <v>176</v>
      </c>
      <c r="C10" s="36" t="s">
        <v>106</v>
      </c>
      <c r="D10" s="36" t="s">
        <v>188</v>
      </c>
      <c r="E10" s="37">
        <v>35979</v>
      </c>
      <c r="F10" s="37">
        <v>43866</v>
      </c>
      <c r="G10" s="36" t="s">
        <v>197</v>
      </c>
      <c r="H10" s="36">
        <v>50000</v>
      </c>
      <c r="I10" s="37">
        <v>45611</v>
      </c>
      <c r="J10">
        <f t="shared" ca="1" si="0"/>
        <v>27</v>
      </c>
      <c r="K10">
        <f ca="1">INT((TODAY()-$F10)/365.25)</f>
        <v>5</v>
      </c>
      <c r="L10" s="32">
        <f t="shared" si="2"/>
        <v>45976</v>
      </c>
      <c r="M10">
        <f t="shared" ca="1" si="3"/>
        <v>28</v>
      </c>
      <c r="N10" t="str">
        <f t="shared" ca="1" si="4"/>
        <v>DUE</v>
      </c>
      <c r="O10" t="str">
        <f t="shared" ca="1" si="5"/>
        <v>DUE</v>
      </c>
      <c r="P10" t="str">
        <f t="shared" ca="1" si="6"/>
        <v>DUE</v>
      </c>
    </row>
    <row r="11" spans="1:16" x14ac:dyDescent="0.3">
      <c r="A11" s="36" t="s">
        <v>179</v>
      </c>
      <c r="B11" s="36" t="s">
        <v>198</v>
      </c>
      <c r="C11" s="36" t="s">
        <v>199</v>
      </c>
      <c r="D11" s="36" t="s">
        <v>200</v>
      </c>
      <c r="E11" s="37">
        <v>34226</v>
      </c>
      <c r="F11" s="37">
        <v>43070</v>
      </c>
      <c r="G11" s="36" t="s">
        <v>201</v>
      </c>
      <c r="H11" s="36">
        <v>65000</v>
      </c>
      <c r="I11" s="37">
        <v>45583</v>
      </c>
      <c r="J11">
        <f t="shared" ca="1" si="0"/>
        <v>32</v>
      </c>
      <c r="K11">
        <f t="shared" ca="1" si="1"/>
        <v>7</v>
      </c>
      <c r="L11" s="32">
        <f t="shared" si="2"/>
        <v>45948</v>
      </c>
      <c r="M11">
        <f t="shared" ca="1" si="3"/>
        <v>0</v>
      </c>
      <c r="N11" t="str">
        <f t="shared" ca="1" si="4"/>
        <v>DONE</v>
      </c>
      <c r="O11" t="str">
        <f t="shared" ca="1" si="5"/>
        <v>DONE</v>
      </c>
      <c r="P11" t="str">
        <f t="shared" ca="1" si="6"/>
        <v>DONE</v>
      </c>
    </row>
    <row r="12" spans="1:16" x14ac:dyDescent="0.3">
      <c r="A12" s="36" t="s">
        <v>180</v>
      </c>
      <c r="B12" s="36" t="s">
        <v>202</v>
      </c>
      <c r="C12" s="36" t="s">
        <v>107</v>
      </c>
      <c r="D12" s="36" t="s">
        <v>192</v>
      </c>
      <c r="E12" s="37">
        <v>32833</v>
      </c>
      <c r="F12" s="37">
        <v>41891</v>
      </c>
      <c r="G12" s="36" t="s">
        <v>203</v>
      </c>
      <c r="H12" s="36">
        <v>58000</v>
      </c>
      <c r="I12" s="37">
        <v>45483</v>
      </c>
      <c r="J12">
        <f t="shared" ca="1" si="0"/>
        <v>35</v>
      </c>
      <c r="K12">
        <f t="shared" ca="1" si="1"/>
        <v>11</v>
      </c>
      <c r="L12" s="32">
        <f t="shared" si="2"/>
        <v>45848</v>
      </c>
      <c r="M12">
        <f t="shared" ca="1" si="3"/>
        <v>-100</v>
      </c>
      <c r="N12" t="str">
        <f t="shared" ca="1" si="4"/>
        <v>DONE</v>
      </c>
      <c r="O12" t="str">
        <f t="shared" ca="1" si="5"/>
        <v>DONE</v>
      </c>
      <c r="P12" t="str">
        <f t="shared" ca="1" si="6"/>
        <v>DONE</v>
      </c>
    </row>
    <row r="13" spans="1:16" x14ac:dyDescent="0.3">
      <c r="A13" s="36" t="s">
        <v>181</v>
      </c>
      <c r="B13" s="36" t="s">
        <v>204</v>
      </c>
      <c r="C13" s="36" t="s">
        <v>205</v>
      </c>
      <c r="D13" s="36" t="s">
        <v>188</v>
      </c>
      <c r="E13" s="37">
        <v>35467</v>
      </c>
      <c r="F13" s="37">
        <v>43607</v>
      </c>
      <c r="G13" s="36" t="s">
        <v>206</v>
      </c>
      <c r="H13" s="36">
        <v>47000</v>
      </c>
      <c r="I13" s="37">
        <v>45560</v>
      </c>
      <c r="J13">
        <f t="shared" ca="1" si="0"/>
        <v>28</v>
      </c>
      <c r="K13">
        <f t="shared" ca="1" si="1"/>
        <v>6</v>
      </c>
      <c r="L13" s="32">
        <f t="shared" si="2"/>
        <v>45925</v>
      </c>
      <c r="M13">
        <f t="shared" ca="1" si="3"/>
        <v>-23</v>
      </c>
      <c r="N13" t="str">
        <f t="shared" ca="1" si="4"/>
        <v>DONE</v>
      </c>
      <c r="O13" t="str">
        <f t="shared" ca="1" si="5"/>
        <v>DONE</v>
      </c>
      <c r="P13" t="str">
        <f t="shared" ca="1" si="6"/>
        <v>DONE</v>
      </c>
    </row>
    <row r="14" spans="1:16" x14ac:dyDescent="0.3">
      <c r="A14" s="36" t="s">
        <v>207</v>
      </c>
      <c r="B14" s="36" t="s">
        <v>208</v>
      </c>
      <c r="C14" s="36" t="s">
        <v>89</v>
      </c>
      <c r="D14" s="36" t="s">
        <v>188</v>
      </c>
      <c r="E14" s="37">
        <v>35350</v>
      </c>
      <c r="F14" s="37">
        <v>44296</v>
      </c>
      <c r="G14" s="36" t="s">
        <v>209</v>
      </c>
      <c r="H14" s="36">
        <v>49000</v>
      </c>
      <c r="I14" s="37">
        <v>45641</v>
      </c>
      <c r="J14">
        <f t="shared" ca="1" si="0"/>
        <v>29</v>
      </c>
      <c r="K14">
        <f t="shared" ca="1" si="1"/>
        <v>4</v>
      </c>
      <c r="L14" s="32">
        <f t="shared" si="2"/>
        <v>46006</v>
      </c>
      <c r="M14">
        <f t="shared" ca="1" si="3"/>
        <v>58</v>
      </c>
      <c r="N14" t="str">
        <f t="shared" ca="1" si="4"/>
        <v>DONE</v>
      </c>
      <c r="O14" t="str">
        <f t="shared" ca="1" si="5"/>
        <v>DUE</v>
      </c>
      <c r="P14" t="str">
        <f t="shared" ca="1" si="6"/>
        <v>DUE</v>
      </c>
    </row>
    <row r="15" spans="1:16" x14ac:dyDescent="0.3">
      <c r="A15" s="36" t="s">
        <v>210</v>
      </c>
      <c r="B15" s="36" t="s">
        <v>211</v>
      </c>
      <c r="C15" s="36" t="s">
        <v>106</v>
      </c>
      <c r="D15" s="36" t="s">
        <v>212</v>
      </c>
      <c r="E15" s="37">
        <v>33824</v>
      </c>
      <c r="F15" s="37">
        <v>42389</v>
      </c>
      <c r="G15" s="36" t="s">
        <v>191</v>
      </c>
      <c r="H15" s="36">
        <v>70000</v>
      </c>
      <c r="I15" s="37">
        <v>45577</v>
      </c>
      <c r="J15">
        <f t="shared" ca="1" si="0"/>
        <v>33</v>
      </c>
      <c r="K15">
        <f t="shared" ca="1" si="1"/>
        <v>9</v>
      </c>
      <c r="L15" s="32">
        <f t="shared" si="2"/>
        <v>45942</v>
      </c>
      <c r="M15">
        <f t="shared" ca="1" si="3"/>
        <v>-6</v>
      </c>
      <c r="N15" t="str">
        <f t="shared" ca="1" si="4"/>
        <v>DONE</v>
      </c>
      <c r="O15" t="str">
        <f t="shared" ca="1" si="5"/>
        <v>DONE</v>
      </c>
      <c r="P15" t="str">
        <f t="shared" ca="1" si="6"/>
        <v>DONE</v>
      </c>
    </row>
    <row r="16" spans="1:16" x14ac:dyDescent="0.3">
      <c r="A16" s="36" t="s">
        <v>213</v>
      </c>
      <c r="B16" s="36" t="s">
        <v>214</v>
      </c>
      <c r="C16" s="36" t="s">
        <v>194</v>
      </c>
      <c r="D16" s="36" t="s">
        <v>192</v>
      </c>
      <c r="E16" s="37">
        <v>33412</v>
      </c>
      <c r="F16" s="37">
        <v>41518</v>
      </c>
      <c r="G16" s="36" t="s">
        <v>215</v>
      </c>
      <c r="H16" s="36">
        <v>62000</v>
      </c>
      <c r="I16" s="37">
        <v>45474</v>
      </c>
      <c r="J16">
        <f t="shared" ca="1" si="0"/>
        <v>34</v>
      </c>
      <c r="K16">
        <f t="shared" ca="1" si="1"/>
        <v>12</v>
      </c>
      <c r="L16" s="32">
        <f t="shared" si="2"/>
        <v>45839</v>
      </c>
      <c r="M16">
        <f t="shared" ca="1" si="3"/>
        <v>-109</v>
      </c>
      <c r="N16" t="str">
        <f t="shared" ca="1" si="4"/>
        <v>DONE</v>
      </c>
      <c r="O16" t="str">
        <f t="shared" ca="1" si="5"/>
        <v>DONE</v>
      </c>
      <c r="P16" t="str">
        <f t="shared" ca="1" si="6"/>
        <v>DONE</v>
      </c>
    </row>
    <row r="17" spans="1:16" x14ac:dyDescent="0.3">
      <c r="A17" s="36" t="s">
        <v>216</v>
      </c>
      <c r="B17" s="36" t="s">
        <v>217</v>
      </c>
      <c r="C17" s="36" t="s">
        <v>199</v>
      </c>
      <c r="D17" s="36" t="s">
        <v>218</v>
      </c>
      <c r="E17" s="37">
        <v>34404</v>
      </c>
      <c r="F17" s="37">
        <v>43444</v>
      </c>
      <c r="G17" s="36" t="s">
        <v>219</v>
      </c>
      <c r="H17" s="36">
        <v>68000</v>
      </c>
      <c r="I17" s="37">
        <v>45570</v>
      </c>
      <c r="J17">
        <f t="shared" ca="1" si="0"/>
        <v>31</v>
      </c>
      <c r="K17">
        <f t="shared" ca="1" si="1"/>
        <v>6</v>
      </c>
      <c r="L17" s="32">
        <f t="shared" si="2"/>
        <v>45935</v>
      </c>
      <c r="M17">
        <f t="shared" ca="1" si="3"/>
        <v>-13</v>
      </c>
      <c r="N17" t="str">
        <f t="shared" ca="1" si="4"/>
        <v>DONE</v>
      </c>
      <c r="O17" t="str">
        <f t="shared" ca="1" si="5"/>
        <v>DONE</v>
      </c>
      <c r="P17" t="str">
        <f t="shared" ca="1" si="6"/>
        <v>DONE</v>
      </c>
    </row>
    <row r="18" spans="1:16" x14ac:dyDescent="0.3">
      <c r="A18" s="36" t="s">
        <v>220</v>
      </c>
      <c r="B18" s="36" t="s">
        <v>221</v>
      </c>
      <c r="C18" s="36" t="s">
        <v>107</v>
      </c>
      <c r="D18" s="36" t="s">
        <v>222</v>
      </c>
      <c r="E18" s="37">
        <v>34806</v>
      </c>
      <c r="F18" s="37">
        <v>43542</v>
      </c>
      <c r="G18" s="36" t="s">
        <v>223</v>
      </c>
      <c r="H18" s="36">
        <v>54000</v>
      </c>
      <c r="I18" s="37">
        <v>45557</v>
      </c>
      <c r="J18">
        <f t="shared" ca="1" si="0"/>
        <v>30</v>
      </c>
      <c r="K18">
        <f t="shared" ca="1" si="1"/>
        <v>6</v>
      </c>
      <c r="L18" s="32">
        <f t="shared" si="2"/>
        <v>45922</v>
      </c>
      <c r="M18">
        <f t="shared" ca="1" si="3"/>
        <v>-26</v>
      </c>
      <c r="N18" t="str">
        <f t="shared" ca="1" si="4"/>
        <v>DONE</v>
      </c>
      <c r="O18" t="str">
        <f t="shared" ca="1" si="5"/>
        <v>DONE</v>
      </c>
      <c r="P18" t="str">
        <f t="shared" ca="1" si="6"/>
        <v>DONE</v>
      </c>
    </row>
    <row r="19" spans="1:16" x14ac:dyDescent="0.3">
      <c r="A19" s="36" t="s">
        <v>224</v>
      </c>
      <c r="B19" s="36" t="s">
        <v>225</v>
      </c>
      <c r="C19" s="36" t="s">
        <v>205</v>
      </c>
      <c r="D19" s="36" t="s">
        <v>226</v>
      </c>
      <c r="E19" s="37">
        <v>32998</v>
      </c>
      <c r="F19" s="37">
        <v>41948</v>
      </c>
      <c r="G19" s="36" t="s">
        <v>227</v>
      </c>
      <c r="H19" s="36">
        <v>61000</v>
      </c>
      <c r="I19" s="37">
        <v>45512</v>
      </c>
      <c r="J19">
        <f t="shared" ca="1" si="0"/>
        <v>35</v>
      </c>
      <c r="K19">
        <f t="shared" ca="1" si="1"/>
        <v>10</v>
      </c>
      <c r="L19" s="32">
        <f t="shared" si="2"/>
        <v>45877</v>
      </c>
      <c r="M19">
        <f t="shared" ca="1" si="3"/>
        <v>-71</v>
      </c>
      <c r="N19" t="str">
        <f t="shared" ca="1" si="4"/>
        <v>DONE</v>
      </c>
      <c r="O19" t="str">
        <f t="shared" ca="1" si="5"/>
        <v>DONE</v>
      </c>
      <c r="P19" t="str">
        <f t="shared" ca="1" si="6"/>
        <v>DONE</v>
      </c>
    </row>
    <row r="20" spans="1:16" x14ac:dyDescent="0.3">
      <c r="A20" s="36" t="s">
        <v>228</v>
      </c>
      <c r="B20" s="36" t="s">
        <v>229</v>
      </c>
      <c r="C20" s="36" t="s">
        <v>89</v>
      </c>
      <c r="D20" s="36" t="s">
        <v>230</v>
      </c>
      <c r="E20" s="37">
        <v>34013</v>
      </c>
      <c r="F20" s="37">
        <v>42568</v>
      </c>
      <c r="G20" s="36" t="s">
        <v>203</v>
      </c>
      <c r="H20" s="36">
        <v>64000</v>
      </c>
      <c r="I20" s="37">
        <v>45547</v>
      </c>
      <c r="J20">
        <f t="shared" ca="1" si="0"/>
        <v>32</v>
      </c>
      <c r="K20">
        <f t="shared" ca="1" si="1"/>
        <v>9</v>
      </c>
      <c r="L20" s="32">
        <f t="shared" si="2"/>
        <v>45912</v>
      </c>
      <c r="M20">
        <f t="shared" ca="1" si="3"/>
        <v>-36</v>
      </c>
      <c r="N20" t="str">
        <f t="shared" ca="1" si="4"/>
        <v>DONE</v>
      </c>
      <c r="O20" t="str">
        <f t="shared" ca="1" si="5"/>
        <v>DONE</v>
      </c>
      <c r="P20" t="str">
        <f t="shared" ca="1" si="6"/>
        <v>DONE</v>
      </c>
    </row>
    <row r="21" spans="1:16" x14ac:dyDescent="0.3">
      <c r="A21" s="36" t="s">
        <v>231</v>
      </c>
      <c r="B21" s="36" t="s">
        <v>232</v>
      </c>
      <c r="C21" s="36" t="s">
        <v>194</v>
      </c>
      <c r="D21" s="36" t="s">
        <v>233</v>
      </c>
      <c r="E21" s="37">
        <v>35756</v>
      </c>
      <c r="F21" s="37">
        <v>44256</v>
      </c>
      <c r="G21" s="36" t="s">
        <v>234</v>
      </c>
      <c r="H21" s="36">
        <v>46000</v>
      </c>
      <c r="I21" s="37">
        <v>45627</v>
      </c>
      <c r="J21">
        <f t="shared" ca="1" si="0"/>
        <v>27</v>
      </c>
      <c r="K21">
        <f t="shared" ca="1" si="1"/>
        <v>4</v>
      </c>
      <c r="L21" s="32">
        <f t="shared" si="2"/>
        <v>45992</v>
      </c>
      <c r="M21">
        <f t="shared" ca="1" si="3"/>
        <v>44</v>
      </c>
      <c r="N21" t="str">
        <f t="shared" ca="1" si="4"/>
        <v>DONE</v>
      </c>
      <c r="O21" t="str">
        <f t="shared" ca="1" si="5"/>
        <v>DUE</v>
      </c>
      <c r="P21" t="str">
        <f t="shared" ca="1" si="6"/>
        <v>DUE</v>
      </c>
    </row>
    <row r="22" spans="1:16" x14ac:dyDescent="0.3">
      <c r="A22" s="36" t="s">
        <v>235</v>
      </c>
      <c r="B22" s="36" t="s">
        <v>236</v>
      </c>
      <c r="C22" s="36" t="s">
        <v>106</v>
      </c>
      <c r="D22" s="36" t="s">
        <v>237</v>
      </c>
      <c r="E22" s="37">
        <v>33338</v>
      </c>
      <c r="F22" s="37">
        <v>42786</v>
      </c>
      <c r="G22" s="36" t="s">
        <v>238</v>
      </c>
      <c r="H22" s="36">
        <v>75000</v>
      </c>
      <c r="I22" s="37">
        <v>45574</v>
      </c>
      <c r="J22">
        <f t="shared" ca="1" si="0"/>
        <v>34</v>
      </c>
      <c r="K22">
        <f t="shared" ca="1" si="1"/>
        <v>8</v>
      </c>
      <c r="L22" s="32">
        <f t="shared" si="2"/>
        <v>45939</v>
      </c>
      <c r="M22">
        <f t="shared" ca="1" si="3"/>
        <v>-9</v>
      </c>
      <c r="N22" t="str">
        <f t="shared" ca="1" si="4"/>
        <v>DONE</v>
      </c>
      <c r="O22" t="str">
        <f t="shared" ca="1" si="5"/>
        <v>DONE</v>
      </c>
      <c r="P22" t="str">
        <f t="shared" ca="1" si="6"/>
        <v>DONE</v>
      </c>
    </row>
    <row r="23" spans="1:16" x14ac:dyDescent="0.3">
      <c r="A23" s="36" t="s">
        <v>239</v>
      </c>
      <c r="B23" s="36" t="s">
        <v>240</v>
      </c>
      <c r="C23" s="36" t="s">
        <v>199</v>
      </c>
      <c r="D23" s="36" t="s">
        <v>241</v>
      </c>
      <c r="E23" s="37">
        <v>34714</v>
      </c>
      <c r="F23" s="37">
        <v>43479</v>
      </c>
      <c r="G23" s="36" t="s">
        <v>242</v>
      </c>
      <c r="H23" s="36">
        <v>72000</v>
      </c>
      <c r="I23" s="37">
        <v>45550</v>
      </c>
      <c r="J23">
        <f t="shared" ca="1" si="0"/>
        <v>30</v>
      </c>
      <c r="K23">
        <f t="shared" ca="1" si="1"/>
        <v>6</v>
      </c>
      <c r="L23" s="32">
        <f t="shared" si="2"/>
        <v>45915</v>
      </c>
      <c r="M23">
        <f t="shared" ca="1" si="3"/>
        <v>-33</v>
      </c>
      <c r="N23" t="str">
        <f t="shared" ca="1" si="4"/>
        <v>DONE</v>
      </c>
      <c r="O23" t="str">
        <f t="shared" ca="1" si="5"/>
        <v>DONE</v>
      </c>
      <c r="P23" t="str">
        <f t="shared" ca="1" si="6"/>
        <v>DONE</v>
      </c>
    </row>
    <row r="24" spans="1:16" x14ac:dyDescent="0.3">
      <c r="A24" s="36" t="s">
        <v>243</v>
      </c>
      <c r="B24" s="36" t="s">
        <v>244</v>
      </c>
      <c r="C24" s="36" t="s">
        <v>107</v>
      </c>
      <c r="D24" s="36" t="s">
        <v>245</v>
      </c>
      <c r="E24" s="37">
        <v>36033</v>
      </c>
      <c r="F24" s="37">
        <v>44409</v>
      </c>
      <c r="G24" s="36" t="s">
        <v>189</v>
      </c>
      <c r="H24" s="36">
        <v>48000</v>
      </c>
      <c r="I24" s="37">
        <v>45624</v>
      </c>
      <c r="J24">
        <f t="shared" ca="1" si="0"/>
        <v>27</v>
      </c>
      <c r="K24">
        <f t="shared" ca="1" si="1"/>
        <v>4</v>
      </c>
      <c r="L24" s="32">
        <f t="shared" si="2"/>
        <v>45989</v>
      </c>
      <c r="M24">
        <f t="shared" ca="1" si="3"/>
        <v>41</v>
      </c>
      <c r="N24" t="str">
        <f t="shared" ca="1" si="4"/>
        <v>DONE</v>
      </c>
      <c r="O24" t="str">
        <f t="shared" ca="1" si="5"/>
        <v>DUE</v>
      </c>
      <c r="P24" t="str">
        <f t="shared" ca="1" si="6"/>
        <v>DUE</v>
      </c>
    </row>
    <row r="25" spans="1:16" x14ac:dyDescent="0.3">
      <c r="A25" s="36" t="s">
        <v>246</v>
      </c>
      <c r="B25" s="36" t="s">
        <v>247</v>
      </c>
      <c r="C25" s="36" t="s">
        <v>205</v>
      </c>
      <c r="D25" s="36" t="s">
        <v>248</v>
      </c>
      <c r="E25" s="37">
        <v>32395</v>
      </c>
      <c r="F25" s="37">
        <v>41065</v>
      </c>
      <c r="G25" s="36" t="s">
        <v>193</v>
      </c>
      <c r="H25" s="36">
        <v>85000</v>
      </c>
      <c r="I25" s="37">
        <v>45488</v>
      </c>
      <c r="J25">
        <f t="shared" ca="1" si="0"/>
        <v>37</v>
      </c>
      <c r="K25">
        <f t="shared" ca="1" si="1"/>
        <v>13</v>
      </c>
      <c r="L25" s="32">
        <f t="shared" si="2"/>
        <v>45853</v>
      </c>
      <c r="M25">
        <f t="shared" ca="1" si="3"/>
        <v>-95</v>
      </c>
      <c r="N25" t="str">
        <f t="shared" ca="1" si="4"/>
        <v>DONE</v>
      </c>
      <c r="O25" t="str">
        <f t="shared" ca="1" si="5"/>
        <v>DONE</v>
      </c>
      <c r="P25" t="str">
        <f t="shared" ca="1" si="6"/>
        <v>DONE</v>
      </c>
    </row>
    <row r="26" spans="1:16" x14ac:dyDescent="0.3">
      <c r="A26" s="36" t="s">
        <v>256</v>
      </c>
      <c r="B26" s="36" t="s">
        <v>257</v>
      </c>
      <c r="C26" s="36" t="s">
        <v>106</v>
      </c>
      <c r="D26" s="36" t="s">
        <v>258</v>
      </c>
      <c r="E26" s="37">
        <v>36238</v>
      </c>
      <c r="F26" s="37">
        <v>44621</v>
      </c>
      <c r="G26" s="36" t="s">
        <v>259</v>
      </c>
      <c r="H26" s="36">
        <v>42000</v>
      </c>
      <c r="I26" s="37">
        <v>45631</v>
      </c>
      <c r="J26">
        <f t="shared" ca="1" si="0"/>
        <v>26</v>
      </c>
      <c r="K26">
        <f t="shared" ca="1" si="1"/>
        <v>3</v>
      </c>
      <c r="L26" s="32">
        <f t="shared" si="2"/>
        <v>45996</v>
      </c>
      <c r="M26">
        <f t="shared" ca="1" si="3"/>
        <v>48</v>
      </c>
      <c r="N26" t="str">
        <f t="shared" ca="1" si="4"/>
        <v>DONE</v>
      </c>
      <c r="O26" t="str">
        <f t="shared" ca="1" si="5"/>
        <v>DUE</v>
      </c>
      <c r="P26" t="str">
        <f t="shared" ca="1" si="6"/>
        <v>DUE</v>
      </c>
    </row>
    <row r="27" spans="1:16" x14ac:dyDescent="0.3">
      <c r="A27" s="36" t="s">
        <v>260</v>
      </c>
      <c r="B27" s="36" t="s">
        <v>261</v>
      </c>
      <c r="C27" s="36" t="s">
        <v>199</v>
      </c>
      <c r="D27" s="36" t="s">
        <v>262</v>
      </c>
      <c r="E27" s="37">
        <v>35399</v>
      </c>
      <c r="F27" s="37">
        <v>43301</v>
      </c>
      <c r="G27" s="36" t="s">
        <v>219</v>
      </c>
      <c r="H27" s="36">
        <v>67000</v>
      </c>
      <c r="I27" s="37">
        <v>45580</v>
      </c>
      <c r="J27">
        <f t="shared" ca="1" si="0"/>
        <v>28</v>
      </c>
      <c r="K27">
        <f t="shared" ca="1" si="1"/>
        <v>7</v>
      </c>
      <c r="L27" s="32">
        <f t="shared" si="2"/>
        <v>45945</v>
      </c>
      <c r="M27">
        <f t="shared" ca="1" si="3"/>
        <v>-3</v>
      </c>
      <c r="N27" t="str">
        <f t="shared" ca="1" si="4"/>
        <v>DONE</v>
      </c>
      <c r="O27" t="str">
        <f t="shared" ca="1" si="5"/>
        <v>DONE</v>
      </c>
      <c r="P27" t="str">
        <f t="shared" ca="1" si="6"/>
        <v>DONE</v>
      </c>
    </row>
    <row r="28" spans="1:16" x14ac:dyDescent="0.3">
      <c r="A28" s="36" t="s">
        <v>263</v>
      </c>
      <c r="B28" s="36" t="s">
        <v>264</v>
      </c>
      <c r="C28" s="36" t="s">
        <v>107</v>
      </c>
      <c r="D28" s="36" t="s">
        <v>188</v>
      </c>
      <c r="E28" s="37">
        <v>35589</v>
      </c>
      <c r="F28" s="37">
        <v>43597</v>
      </c>
      <c r="G28" s="36" t="s">
        <v>238</v>
      </c>
      <c r="H28" s="36">
        <v>46000</v>
      </c>
      <c r="I28" s="37">
        <v>45553</v>
      </c>
      <c r="J28">
        <f t="shared" ca="1" si="0"/>
        <v>28</v>
      </c>
      <c r="K28">
        <f t="shared" ca="1" si="1"/>
        <v>6</v>
      </c>
      <c r="L28" s="32">
        <f t="shared" si="2"/>
        <v>45918</v>
      </c>
      <c r="M28">
        <f t="shared" ca="1" si="3"/>
        <v>-30</v>
      </c>
      <c r="N28" t="str">
        <f t="shared" ca="1" si="4"/>
        <v>DONE</v>
      </c>
      <c r="O28" t="str">
        <f t="shared" ca="1" si="5"/>
        <v>DONE</v>
      </c>
      <c r="P28" t="str">
        <f t="shared" ca="1" si="6"/>
        <v>DONE</v>
      </c>
    </row>
    <row r="29" spans="1:16" x14ac:dyDescent="0.3">
      <c r="A29" s="36" t="s">
        <v>265</v>
      </c>
      <c r="B29" s="36" t="s">
        <v>266</v>
      </c>
      <c r="C29" s="36" t="s">
        <v>194</v>
      </c>
      <c r="D29" s="36" t="s">
        <v>195</v>
      </c>
      <c r="E29" s="37">
        <v>34245</v>
      </c>
      <c r="F29" s="37">
        <v>42850</v>
      </c>
      <c r="G29" s="36" t="s">
        <v>191</v>
      </c>
      <c r="H29" s="36">
        <v>52000</v>
      </c>
      <c r="I29" s="37">
        <v>45575</v>
      </c>
      <c r="J29">
        <f t="shared" ca="1" si="0"/>
        <v>32</v>
      </c>
      <c r="K29">
        <f t="shared" ca="1" si="1"/>
        <v>8</v>
      </c>
      <c r="L29" s="32">
        <f t="shared" si="2"/>
        <v>45940</v>
      </c>
      <c r="M29">
        <f t="shared" ca="1" si="3"/>
        <v>-8</v>
      </c>
      <c r="N29" t="str">
        <f t="shared" ca="1" si="4"/>
        <v>DONE</v>
      </c>
      <c r="O29" t="str">
        <f t="shared" ca="1" si="5"/>
        <v>DONE</v>
      </c>
      <c r="P29" t="str">
        <f t="shared" ca="1" si="6"/>
        <v>DONE</v>
      </c>
    </row>
    <row r="30" spans="1:16" x14ac:dyDescent="0.3">
      <c r="A30" s="36" t="s">
        <v>251</v>
      </c>
      <c r="B30" s="36" t="s">
        <v>267</v>
      </c>
      <c r="C30" s="36" t="s">
        <v>205</v>
      </c>
      <c r="D30" s="36" t="s">
        <v>188</v>
      </c>
      <c r="E30" s="37">
        <v>34830</v>
      </c>
      <c r="F30" s="37">
        <v>44089</v>
      </c>
      <c r="G30" s="36" t="s">
        <v>209</v>
      </c>
      <c r="H30" s="36">
        <v>49000</v>
      </c>
      <c r="I30" s="37">
        <v>45601</v>
      </c>
      <c r="J30">
        <f t="shared" ca="1" si="0"/>
        <v>30</v>
      </c>
      <c r="K30">
        <f t="shared" ca="1" si="1"/>
        <v>5</v>
      </c>
      <c r="L30" s="32">
        <f t="shared" si="2"/>
        <v>45966</v>
      </c>
      <c r="M30">
        <f t="shared" ca="1" si="3"/>
        <v>18</v>
      </c>
      <c r="N30" t="str">
        <f t="shared" ca="1" si="4"/>
        <v>DUE</v>
      </c>
      <c r="O30" t="str">
        <f t="shared" ca="1" si="5"/>
        <v>DUE</v>
      </c>
      <c r="P30" t="str">
        <f t="shared" ca="1" si="6"/>
        <v>DUE</v>
      </c>
    </row>
  </sheetData>
  <autoFilter ref="A5:P30" xr:uid="{D2806D88-8562-4317-982E-EADB1AF15E66}"/>
  <mergeCells count="3">
    <mergeCell ref="A1:P1"/>
    <mergeCell ref="A2:P2"/>
    <mergeCell ref="A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5C57-5DA4-488A-9728-81FE5814A894}">
  <dimension ref="A1:K28"/>
  <sheetViews>
    <sheetView tabSelected="1" workbookViewId="0">
      <selection activeCell="F7" sqref="F7"/>
    </sheetView>
  </sheetViews>
  <sheetFormatPr defaultRowHeight="14.4" x14ac:dyDescent="0.3"/>
  <cols>
    <col min="1" max="1" width="17" customWidth="1"/>
    <col min="2" max="2" width="27" bestFit="1" customWidth="1"/>
    <col min="3" max="3" width="11" bestFit="1" customWidth="1"/>
    <col min="4" max="4" width="14.109375" bestFit="1" customWidth="1"/>
    <col min="5" max="5" width="13.109375" bestFit="1" customWidth="1"/>
    <col min="6" max="6" width="11.88671875" bestFit="1" customWidth="1"/>
  </cols>
  <sheetData>
    <row r="1" spans="1:11" ht="18" x14ac:dyDescent="0.35">
      <c r="A1" s="43" t="s">
        <v>334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47" t="s">
        <v>335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5" spans="1:11" x14ac:dyDescent="0.3">
      <c r="A5" s="53" t="s">
        <v>184</v>
      </c>
      <c r="B5" s="39" t="s">
        <v>277</v>
      </c>
      <c r="C5" s="39" t="s">
        <v>278</v>
      </c>
      <c r="D5" s="39" t="s">
        <v>279</v>
      </c>
      <c r="E5" s="39" t="s">
        <v>280</v>
      </c>
      <c r="F5" s="52"/>
    </row>
    <row r="6" spans="1:11" x14ac:dyDescent="0.3">
      <c r="A6" s="29" t="s">
        <v>168</v>
      </c>
      <c r="B6" s="7" t="s">
        <v>281</v>
      </c>
      <c r="C6" s="7">
        <v>9876543210</v>
      </c>
      <c r="D6" s="7" t="s">
        <v>282</v>
      </c>
      <c r="E6" s="7" t="s">
        <v>283</v>
      </c>
    </row>
    <row r="7" spans="1:11" x14ac:dyDescent="0.3">
      <c r="A7" s="29" t="s">
        <v>170</v>
      </c>
      <c r="B7" s="7" t="s">
        <v>284</v>
      </c>
      <c r="C7" s="7">
        <v>9823456781</v>
      </c>
      <c r="D7" s="7" t="s">
        <v>285</v>
      </c>
      <c r="E7" s="7" t="s">
        <v>286</v>
      </c>
    </row>
    <row r="8" spans="1:11" x14ac:dyDescent="0.3">
      <c r="A8" s="29" t="s">
        <v>172</v>
      </c>
      <c r="B8" s="7" t="s">
        <v>287</v>
      </c>
      <c r="C8" s="7">
        <v>9911223344</v>
      </c>
      <c r="D8" s="7" t="s">
        <v>288</v>
      </c>
      <c r="E8" s="7" t="s">
        <v>289</v>
      </c>
    </row>
    <row r="9" spans="1:11" x14ac:dyDescent="0.3">
      <c r="A9" s="29" t="s">
        <v>174</v>
      </c>
      <c r="B9" s="7" t="s">
        <v>290</v>
      </c>
      <c r="C9" s="7">
        <v>9898765432</v>
      </c>
      <c r="D9" s="7" t="s">
        <v>291</v>
      </c>
      <c r="E9" s="7" t="s">
        <v>283</v>
      </c>
      <c r="F9" s="7"/>
    </row>
    <row r="10" spans="1:11" x14ac:dyDescent="0.3">
      <c r="A10" s="29" t="s">
        <v>176</v>
      </c>
      <c r="B10" s="7" t="s">
        <v>292</v>
      </c>
      <c r="C10" s="7">
        <v>9812234567</v>
      </c>
      <c r="D10" s="7" t="s">
        <v>293</v>
      </c>
      <c r="E10" s="7" t="s">
        <v>294</v>
      </c>
    </row>
    <row r="11" spans="1:11" x14ac:dyDescent="0.3">
      <c r="A11" s="29" t="s">
        <v>198</v>
      </c>
      <c r="B11" s="7" t="s">
        <v>295</v>
      </c>
      <c r="C11" s="7">
        <v>9876543123</v>
      </c>
      <c r="D11" s="7" t="s">
        <v>296</v>
      </c>
      <c r="E11" s="7" t="s">
        <v>283</v>
      </c>
    </row>
    <row r="12" spans="1:11" x14ac:dyDescent="0.3">
      <c r="A12" s="29" t="s">
        <v>202</v>
      </c>
      <c r="B12" s="7" t="s">
        <v>297</v>
      </c>
      <c r="C12" s="7">
        <v>9765432189</v>
      </c>
      <c r="D12" s="7" t="s">
        <v>298</v>
      </c>
      <c r="E12" s="7" t="s">
        <v>299</v>
      </c>
    </row>
    <row r="13" spans="1:11" x14ac:dyDescent="0.3">
      <c r="A13" s="29" t="s">
        <v>204</v>
      </c>
      <c r="B13" s="7" t="s">
        <v>300</v>
      </c>
      <c r="C13" s="7">
        <v>9832123456</v>
      </c>
      <c r="D13" s="7" t="s">
        <v>301</v>
      </c>
      <c r="E13" s="7" t="s">
        <v>302</v>
      </c>
    </row>
    <row r="14" spans="1:11" x14ac:dyDescent="0.3">
      <c r="A14" s="29" t="s">
        <v>208</v>
      </c>
      <c r="B14" s="7" t="s">
        <v>303</v>
      </c>
      <c r="C14" s="7">
        <v>9821987654</v>
      </c>
      <c r="D14" s="7" t="s">
        <v>304</v>
      </c>
      <c r="E14" s="7" t="s">
        <v>283</v>
      </c>
    </row>
    <row r="15" spans="1:11" x14ac:dyDescent="0.3">
      <c r="A15" s="29" t="s">
        <v>211</v>
      </c>
      <c r="B15" s="7" t="s">
        <v>305</v>
      </c>
      <c r="C15" s="7">
        <v>9911332244</v>
      </c>
      <c r="D15" s="7" t="s">
        <v>306</v>
      </c>
      <c r="E15" s="7" t="s">
        <v>302</v>
      </c>
    </row>
    <row r="16" spans="1:11" x14ac:dyDescent="0.3">
      <c r="A16" s="29" t="s">
        <v>214</v>
      </c>
      <c r="B16" s="7" t="s">
        <v>307</v>
      </c>
      <c r="C16" s="7">
        <v>9798654321</v>
      </c>
      <c r="D16" s="7" t="s">
        <v>308</v>
      </c>
      <c r="E16" s="7" t="s">
        <v>286</v>
      </c>
    </row>
    <row r="17" spans="1:6" x14ac:dyDescent="0.3">
      <c r="A17" s="29" t="s">
        <v>217</v>
      </c>
      <c r="B17" s="7" t="s">
        <v>309</v>
      </c>
      <c r="C17" s="7">
        <v>9877098765</v>
      </c>
      <c r="D17" s="7" t="s">
        <v>310</v>
      </c>
      <c r="E17" s="7" t="s">
        <v>289</v>
      </c>
    </row>
    <row r="18" spans="1:6" x14ac:dyDescent="0.3">
      <c r="A18" s="29" t="s">
        <v>221</v>
      </c>
      <c r="B18" s="7" t="s">
        <v>311</v>
      </c>
      <c r="C18" s="7">
        <v>9887766554</v>
      </c>
      <c r="D18" s="7" t="s">
        <v>312</v>
      </c>
      <c r="E18" s="7" t="s">
        <v>302</v>
      </c>
    </row>
    <row r="19" spans="1:6" x14ac:dyDescent="0.3">
      <c r="A19" s="29" t="s">
        <v>225</v>
      </c>
      <c r="B19" s="7" t="s">
        <v>313</v>
      </c>
      <c r="C19" s="7">
        <v>9823456712</v>
      </c>
      <c r="D19" s="7" t="s">
        <v>314</v>
      </c>
      <c r="E19" s="7" t="s">
        <v>294</v>
      </c>
    </row>
    <row r="20" spans="1:6" x14ac:dyDescent="0.3">
      <c r="A20" s="29" t="s">
        <v>229</v>
      </c>
      <c r="B20" s="7" t="s">
        <v>315</v>
      </c>
      <c r="C20" s="7">
        <v>9912003344</v>
      </c>
      <c r="D20" s="7" t="s">
        <v>316</v>
      </c>
      <c r="E20" s="7" t="s">
        <v>283</v>
      </c>
    </row>
    <row r="21" spans="1:6" x14ac:dyDescent="0.3">
      <c r="A21" s="29" t="s">
        <v>232</v>
      </c>
      <c r="B21" s="7" t="s">
        <v>317</v>
      </c>
      <c r="C21" s="7">
        <v>9755544332</v>
      </c>
      <c r="D21" s="7" t="s">
        <v>318</v>
      </c>
      <c r="E21" s="7" t="s">
        <v>302</v>
      </c>
    </row>
    <row r="22" spans="1:6" x14ac:dyDescent="0.3">
      <c r="A22" s="29" t="s">
        <v>236</v>
      </c>
      <c r="B22" s="7" t="s">
        <v>319</v>
      </c>
      <c r="C22" s="7">
        <v>9898123456</v>
      </c>
      <c r="D22" s="7" t="s">
        <v>320</v>
      </c>
      <c r="E22" s="7" t="s">
        <v>286</v>
      </c>
    </row>
    <row r="23" spans="1:6" x14ac:dyDescent="0.3">
      <c r="A23" s="29" t="s">
        <v>240</v>
      </c>
      <c r="B23" s="7" t="s">
        <v>321</v>
      </c>
      <c r="C23" s="7">
        <v>9922998877</v>
      </c>
      <c r="D23" s="7" t="s">
        <v>322</v>
      </c>
      <c r="E23" s="7" t="s">
        <v>289</v>
      </c>
    </row>
    <row r="24" spans="1:6" x14ac:dyDescent="0.3">
      <c r="A24" s="29" t="s">
        <v>244</v>
      </c>
      <c r="B24" s="7" t="s">
        <v>323</v>
      </c>
      <c r="C24" s="7">
        <v>9812123456</v>
      </c>
      <c r="D24" s="7" t="s">
        <v>324</v>
      </c>
      <c r="E24" s="7" t="s">
        <v>302</v>
      </c>
    </row>
    <row r="25" spans="1:6" x14ac:dyDescent="0.3">
      <c r="A25" s="29" t="s">
        <v>247</v>
      </c>
      <c r="B25" s="7" t="s">
        <v>325</v>
      </c>
      <c r="C25" s="7">
        <v>9722233344</v>
      </c>
      <c r="D25" s="7" t="s">
        <v>326</v>
      </c>
      <c r="E25" s="7" t="s">
        <v>283</v>
      </c>
    </row>
    <row r="26" spans="1:6" x14ac:dyDescent="0.3">
      <c r="A26" s="29" t="s">
        <v>267</v>
      </c>
      <c r="B26" s="7" t="s">
        <v>327</v>
      </c>
      <c r="C26" s="7">
        <v>9821786543</v>
      </c>
      <c r="D26" s="7" t="s">
        <v>328</v>
      </c>
      <c r="E26" s="7" t="s">
        <v>302</v>
      </c>
      <c r="F26" s="41"/>
    </row>
    <row r="27" spans="1:6" x14ac:dyDescent="0.3">
      <c r="A27" s="29" t="s">
        <v>266</v>
      </c>
      <c r="B27" s="7" t="s">
        <v>329</v>
      </c>
      <c r="C27" s="7">
        <v>9798987654</v>
      </c>
      <c r="D27" s="7" t="s">
        <v>330</v>
      </c>
      <c r="E27" s="7" t="s">
        <v>283</v>
      </c>
      <c r="F27" s="41"/>
    </row>
    <row r="28" spans="1:6" x14ac:dyDescent="0.3">
      <c r="A28" s="29" t="s">
        <v>264</v>
      </c>
      <c r="B28" s="7" t="s">
        <v>331</v>
      </c>
      <c r="C28" s="7">
        <v>9800011223</v>
      </c>
      <c r="D28" s="7" t="s">
        <v>332</v>
      </c>
      <c r="E28" s="7" t="s">
        <v>286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55B7-77CB-4B14-927C-C20B2AB478B4}">
  <dimension ref="B5:B6"/>
  <sheetViews>
    <sheetView topLeftCell="A4" workbookViewId="0">
      <selection activeCell="B6" sqref="B6"/>
    </sheetView>
  </sheetViews>
  <sheetFormatPr defaultRowHeight="14.4" x14ac:dyDescent="0.3"/>
  <cols>
    <col min="2" max="2" width="80.109375" bestFit="1" customWidth="1"/>
  </cols>
  <sheetData>
    <row r="5" spans="2:2" x14ac:dyDescent="0.3">
      <c r="B5" s="40" t="s">
        <v>333</v>
      </c>
    </row>
    <row r="6" spans="2:2" ht="388.8" x14ac:dyDescent="0.3">
      <c r="B6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1-3</vt:lpstr>
      <vt:lpstr>4</vt:lpstr>
      <vt:lpstr>4.1</vt:lpstr>
      <vt:lpstr>4.2</vt:lpstr>
      <vt:lpstr>4.3</vt:lpstr>
      <vt:lpstr>5</vt:lpstr>
      <vt:lpstr>6</vt:lpstr>
      <vt:lpstr>7</vt:lpstr>
      <vt:lpstr>8</vt:lpstr>
      <vt:lpstr>9</vt:lpstr>
      <vt:lpstr>10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 Singh</dc:creator>
  <cp:lastModifiedBy>pradeep choubey</cp:lastModifiedBy>
  <dcterms:created xsi:type="dcterms:W3CDTF">2025-10-17T08:56:57Z</dcterms:created>
  <dcterms:modified xsi:type="dcterms:W3CDTF">2025-10-18T16:59:58Z</dcterms:modified>
</cp:coreProperties>
</file>