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aks data\"/>
    </mc:Choice>
  </mc:AlternateContent>
  <bookViews>
    <workbookView xWindow="0" yWindow="0" windowWidth="28800" windowHeight="12432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7" l="1"/>
  <c r="L53" i="7"/>
  <c r="H53" i="7"/>
  <c r="G53" i="7"/>
  <c r="A53" i="7"/>
  <c r="M83" i="7"/>
  <c r="A83" i="7" s="1"/>
  <c r="L83" i="7"/>
  <c r="H83" i="7"/>
  <c r="G83" i="7"/>
  <c r="M82" i="7"/>
  <c r="L82" i="7"/>
  <c r="H82" i="7"/>
  <c r="G82" i="7"/>
  <c r="A82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Q18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A27" i="7" s="1"/>
  <c r="G28" i="7"/>
  <c r="G29" i="7"/>
  <c r="G30" i="7"/>
  <c r="G31" i="7"/>
  <c r="M36" i="7"/>
  <c r="A36" i="7" s="1"/>
  <c r="L36" i="7"/>
  <c r="H36" i="7"/>
  <c r="G36" i="7"/>
  <c r="G35" i="7" l="1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M32" i="7"/>
  <c r="A32" i="7" s="1"/>
  <c r="L32" i="7"/>
  <c r="H32" i="7"/>
  <c r="G32" i="7"/>
  <c r="H12" i="7"/>
  <c r="M10" i="7"/>
  <c r="L10" i="7"/>
  <c r="H10" i="7"/>
  <c r="G10" i="7"/>
  <c r="A10" i="7"/>
  <c r="M12" i="7" l="1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<sst xmlns="http://schemas.openxmlformats.org/spreadsheetml/2006/main" count="860" uniqueCount="416">
  <si>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</si>
  <si>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</si>
  <si>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</si>
  <si>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</si>
  <si>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</si>
  <si>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</si>
  <si>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</si>
  <si>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</si>
  <si>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</si>
  <si>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</si>
  <si>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</si>
  <si>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</si>
  <si>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</si>
  <si>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</si>
  <si>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</si>
  <si>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</si>
  <si>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</si>
  <si>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</si>
  <si>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</si>
  <si>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</si>
  <si>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</si>
  <si>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</si>
  <si>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</si>
  <si>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</si>
  <si>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</si>
  <si>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</si>
  <si>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</si>
  <si>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</si>
  <si>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</si>
  <si>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</si>
  <si>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</si>
  <si>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</si>
  <si>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</si>
  <si>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</si>
  <si>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</si>
  <si>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</si>
  <si>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</si>
  <si>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</si>
  <si>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</si>
  <si>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</si>
  <si>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</si>
  <si>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</si>
  <si>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</si>
  <si>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</si>
  <si>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</si>
  <si>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</si>
  <si>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</si>
  <si>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</si>
  <si>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</si>
  <si>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</si>
  <si>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</si>
  <si>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</si>
  <si>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</si>
  <si>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</si>
  <si>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</si>
  <si>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</si>
  <si>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</si>
  <si>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</si>
  <si>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</si>
  <si>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</si>
  <si>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</si>
  <si>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</si>
  <si>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</si>
  <si>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</si>
  <si>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</si>
  <si>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</si>
  <si>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</si>
  <si>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</si>
  <si>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</si>
  <si>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</si>
  <si>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</si>
  <si>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</si>
  <si>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</si>
  <si>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</si>
  <si>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</si>
  <si>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</si>
  <si>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</si>
  <si>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</si>
  <si>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</si>
  <si>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</si>
  <si>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</si>
  <si>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</si>
  <si>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</si>
  <si>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</si>
  <si>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</si>
  <si>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</si>
  <si>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</si>
  <si>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</si>
  <si>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</si>
  <si>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</si>
  <si>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</si>
  <si>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</si>
  <si>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</si>
  <si>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</si>
  <si>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</si>
  <si>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</si>
  <si>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</si>
  <si>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</si>
  <si>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</si>
  <si>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</si>
  <si>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</si>
  <si>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</si>
  <si>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</si>
  <si>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</si>
  <si>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</si>
  <si>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</si>
  <si>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</si>
  <si>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</si>
  <si>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</si>
  <si>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</si>
  <si>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</si>
  <si>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</si>
  <si>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</si>
  <si>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</si>
  <si>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</si>
  <si>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</si>
  <si>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</si>
  <si>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</si>
  <si>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</si>
  <si>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</si>
  <si>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</si>
  <si>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</si>
  <si>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</si>
  <si>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</si>
  <si>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</si>
  <si>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</si>
  <si>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</si>
  <si>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</si>
  <si>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</si>
  <si>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</si>
  <si>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</si>
  <si>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</si>
  <si>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</si>
  <si>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</si>
  <si>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</si>
  <si>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</si>
  <si>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</si>
  <si>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</si>
  <si>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</si>
  <si>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</si>
  <si>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</si>
  <si>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</si>
  <si>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</si>
  <si>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</si>
  <si>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</si>
  <si>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</si>
  <si>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</si>
  <si>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</si>
  <si>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</si>
  <si>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</si>
  <si>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</si>
  <si>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</si>
  <si>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</si>
  <si>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</si>
  <si>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</si>
  <si>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</si>
  <si>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</si>
  <si>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</si>
  <si>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</si>
  <si>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</si>
  <si>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</si>
  <si>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</si>
  <si>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</si>
  <si>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</si>
  <si>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</si>
  <si>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</si>
  <si>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</si>
  <si>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</si>
  <si>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</si>
  <si>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</si>
  <si>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</si>
  <si>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</si>
  <si>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</si>
  <si>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</si>
  <si>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</si>
  <si>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</si>
  <si>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</si>
  <si>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</si>
  <si>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</si>
  <si>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</si>
  <si>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</si>
  <si>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</si>
  <si>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</si>
  <si>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</si>
  <si>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</si>
  <si>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</si>
  <si>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</si>
  <si>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</si>
  <si>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</si>
  <si>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</si>
  <si>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</si>
  <si>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</si>
  <si>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</si>
  <si>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</si>
  <si>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</si>
  <si>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</si>
  <si>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</si>
  <si>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</si>
  <si>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</si>
  <si>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</si>
  <si>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</si>
  <si>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</si>
  <si>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</si>
  <si>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</si>
  <si>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</si>
  <si>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</si>
  <si>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</si>
  <si>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</si>
  <si>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</si>
  <si>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</si>
  <si>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</si>
  <si>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</si>
  <si>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</si>
  <si>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</si>
  <si>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</si>
  <si>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</si>
  <si>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</si>
  <si>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</si>
  <si>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</si>
  <si>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</si>
  <si>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</si>
  <si>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</si>
  <si>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</si>
  <si>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</si>
  <si>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</si>
  <si>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</si>
  <si>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</si>
  <si>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</si>
  <si>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</si>
  <si>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</si>
  <si>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</si>
  <si>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</si>
  <si>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</si>
  <si>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</si>
  <si>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</si>
  <si>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</si>
  <si>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</si>
  <si>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</si>
  <si>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</si>
  <si>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</si>
  <si>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</si>
  <si>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</si>
  <si>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</si>
  <si>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</si>
  <si>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</si>
  <si>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</si>
  <si>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</si>
  <si>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</si>
  <si>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</si>
  <si>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</si>
  <si>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</si>
  <si>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</si>
  <si>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</si>
  <si>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</si>
  <si>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</si>
  <si>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</si>
  <si>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</si>
  <si>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</si>
  <si>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</si>
  <si>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</si>
  <si>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</si>
  <si>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</si>
  <si>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</si>
  <si>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</si>
  <si>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</si>
  <si>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</si>
  <si>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</si>
  <si>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</si>
  <si>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</si>
  <si>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</si>
  <si>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</si>
  <si>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</si>
  <si>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</si>
  <si>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</si>
  <si>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</si>
  <si>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</si>
  <si>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</si>
  <si>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</si>
  <si>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</si>
  <si>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</si>
  <si>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</si>
  <si>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</si>
  <si>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</si>
  <si>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</si>
  <si>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</si>
  <si>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</si>
  <si>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</si>
  <si>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</si>
  <si>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</si>
  <si>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</si>
  <si>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</si>
  <si>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</si>
  <si>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</si>
  <si>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</si>
  <si>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</si>
  <si>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</si>
  <si>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</si>
  <si>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</si>
  <si>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</si>
  <si>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</si>
  <si>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</si>
  <si>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</si>
  <si>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</si>
  <si>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</si>
  <si>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</si>
  <si>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</si>
  <si>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</si>
  <si>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</si>
  <si>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</si>
  <si>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</si>
  <si>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</si>
  <si>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</si>
  <si>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</si>
  <si>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</si>
  <si>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</si>
  <si>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</si>
  <si>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</si>
  <si>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</si>
  <si>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</si>
  <si>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</si>
  <si>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</si>
  <si>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</si>
  <si>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</si>
  <si>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</si>
  <si>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</si>
  <si>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</si>
  <si>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</si>
  <si>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</si>
  <si>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</si>
  <si>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</si>
  <si>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</si>
  <si>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</si>
  <si>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</si>
  <si>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</si>
  <si>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</si>
  <si>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</si>
  <si>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</si>
  <si>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</si>
  <si>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</si>
  <si>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</si>
  <si>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</si>
  <si>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</si>
  <si>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</si>
  <si>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</si>
  <si>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</si>
  <si>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</si>
  <si>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</si>
  <si>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</si>
  <si>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</si>
  <si>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</si>
  <si>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</si>
  <si>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</si>
  <si>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</si>
  <si>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</si>
  <si>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</si>
  <si>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</si>
  <si>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</si>
  <si>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</si>
  <si>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</si>
  <si>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</si>
  <si>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</si>
  <si>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</si>
  <si>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</si>
  <si>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</si>
  <si>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</si>
  <si>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</si>
  <si>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</si>
  <si>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</si>
  <si>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</si>
  <si>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</si>
  <si>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</si>
  <si>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</si>
  <si>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</si>
  <si>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</si>
  <si>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</si>
  <si>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</si>
  <si>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</si>
  <si>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</si>
  <si>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</si>
  <si>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</si>
  <si>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</si>
  <si>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</si>
  <si>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</si>
  <si>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</si>
  <si>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</si>
  <si>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</si>
  <si>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</si>
  <si>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</si>
  <si>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</si>
  <si>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</si>
  <si>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</si>
  <si>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</si>
  <si>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</si>
  <si>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</si>
  <si>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</si>
  <si>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</si>
  <si>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</si>
  <si>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</si>
  <si>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</si>
  <si>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</si>
  <si>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</si>
  <si>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</si>
  <si>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</si>
  <si>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</si>
  <si>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</si>
  <si>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</si>
  <si>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</si>
  <si>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</si>
  <si>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</si>
  <si>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</si>
  <si>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</si>
  <si>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</si>
  <si>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ryzen 3500</t>
  </si>
  <si>
    <t>XPG D60</t>
  </si>
  <si>
    <t>i5 7400</t>
  </si>
  <si>
    <t>lovescandi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</si>
</sst>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39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5" dataDxfId="13" headerRowBorderDxfId="14" tableBorderDxfId="12">
  <autoFilter ref="B1:G128"/>
  <tableColumns count="6">
    <tableColumn id="1" name="Category" dataDxfId="11"/>
    <tableColumn id="2" name="Description" dataDxfId="10"/>
    <tableColumn id="3" name="Remark" dataDxfId="9"/>
    <tableColumn id="4" name="Qty" dataDxfId="8"/>
    <tableColumn id="5" name="Price" dataDxfId="7"/>
    <tableColumn id="6" name="Amount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4.4"/>
  <cols>
    <col min="1" max="1" width="18.44140625" customWidth="1"/>
    <col min="2" max="2" width="6" customWidth="1"/>
    <col min="3" max="3" width="17.5546875" customWidth="1"/>
    <col min="5" max="5" width="10.5546875" bestFit="1" customWidth="1"/>
    <col min="6" max="6" width="13.88671875" bestFit="1" customWidth="1"/>
    <col min="8" max="9" width="10.5546875" bestFit="1" customWidth="1"/>
  </cols>
  <sheetData>
    <row r="2" spans="1:9" s="4" customFormat="1" ht="20.100000000000001" customHeight="1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>
      <c r="H10" s="7"/>
      <c r="I10" s="7"/>
    </row>
    <row r="11" spans="1:9" s="4" customFormat="1" ht="20.100000000000001" customHeight="1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/>
  <cols>
    <col min="1" max="1" width="8" bestFit="1" customWidth="1"/>
    <col min="3" max="3" width="4.88671875" customWidth="1"/>
    <col min="4" max="4" width="20.5546875" style="9" customWidth="1"/>
    <col min="5" max="5" width="7.6640625" style="10" bestFit="1" customWidth="1"/>
    <col min="8" max="8" width="11" customWidth="1"/>
    <col min="9" max="9" width="16.5546875" customWidth="1"/>
    <col min="10" max="10" width="4.6640625" customWidth="1"/>
    <col min="11" max="11" width="19.88671875" style="9" bestFit="1" customWidth="1"/>
    <col min="13" max="13" width="10.44140625" customWidth="1"/>
    <col min="15" max="16" width="11.5546875" bestFit="1" customWidth="1"/>
    <col min="18" max="18" width="10.88671875" customWidth="1"/>
    <col min="19" max="19" width="19.88671875" bestFit="1" customWidth="1"/>
    <col min="20" max="20" width="14" customWidth="1"/>
    <col min="21" max="21" width="10.88671875" customWidth="1"/>
    <col min="22" max="22" width="10.5546875" bestFit="1" customWidth="1"/>
  </cols>
  <sheetData>
    <row r="1" spans="2:27" ht="18" customHeight="1">
      <c r="B1">
        <f>SUM(B3:B55)</f>
        <v>0</v>
      </c>
    </row>
    <row r="2" spans="2:27" ht="18" customHeight="1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97" priority="295" operator="equal">
      <formula>"Out of Stock"</formula>
    </cfRule>
  </conditionalFormatting>
  <conditionalFormatting sqref="I34">
    <cfRule type="cellIs" dxfId="396" priority="293" operator="equal">
      <formula>"Out of Stock"</formula>
    </cfRule>
  </conditionalFormatting>
  <conditionalFormatting sqref="I35">
    <cfRule type="cellIs" dxfId="395" priority="292" operator="equal">
      <formula>"Out of Stock"</formula>
    </cfRule>
  </conditionalFormatting>
  <conditionalFormatting sqref="I36">
    <cfRule type="cellIs" dxfId="394" priority="291" operator="equal">
      <formula>"Out of Stock"</formula>
    </cfRule>
  </conditionalFormatting>
  <conditionalFormatting sqref="I37">
    <cfRule type="cellIs" dxfId="393" priority="290" operator="equal">
      <formula>"Out of Stock"</formula>
    </cfRule>
  </conditionalFormatting>
  <conditionalFormatting sqref="I39">
    <cfRule type="cellIs" dxfId="392" priority="289" operator="equal">
      <formula>"Out of Stock"</formula>
    </cfRule>
  </conditionalFormatting>
  <conditionalFormatting sqref="I40">
    <cfRule type="cellIs" dxfId="391" priority="288" operator="equal">
      <formula>"Out of Stock"</formula>
    </cfRule>
  </conditionalFormatting>
  <conditionalFormatting sqref="I41">
    <cfRule type="cellIs" dxfId="390" priority="287" operator="equal">
      <formula>"Out of Stock"</formula>
    </cfRule>
  </conditionalFormatting>
  <conditionalFormatting sqref="I42">
    <cfRule type="cellIs" dxfId="389" priority="286" operator="equal">
      <formula>"Out of Stock"</formula>
    </cfRule>
  </conditionalFormatting>
  <conditionalFormatting sqref="I43">
    <cfRule type="cellIs" dxfId="388" priority="285" operator="equal">
      <formula>"Out of Stock"</formula>
    </cfRule>
  </conditionalFormatting>
  <conditionalFormatting sqref="I44">
    <cfRule type="cellIs" dxfId="387" priority="284" operator="equal">
      <formula>"Out of Stock"</formula>
    </cfRule>
  </conditionalFormatting>
  <conditionalFormatting sqref="I45">
    <cfRule type="cellIs" dxfId="386" priority="283" operator="equal">
      <formula>"Out of Stock"</formula>
    </cfRule>
  </conditionalFormatting>
  <conditionalFormatting sqref="I46">
    <cfRule type="cellIs" dxfId="385" priority="282" operator="equal">
      <formula>"Out of Stock"</formula>
    </cfRule>
  </conditionalFormatting>
  <conditionalFormatting sqref="I47">
    <cfRule type="cellIs" dxfId="384" priority="281" operator="equal">
      <formula>"Out of Stock"</formula>
    </cfRule>
  </conditionalFormatting>
  <conditionalFormatting sqref="I48">
    <cfRule type="cellIs" dxfId="383" priority="280" operator="equal">
      <formula>"Out of Stock"</formula>
    </cfRule>
  </conditionalFormatting>
  <conditionalFormatting sqref="I49">
    <cfRule type="cellIs" dxfId="382" priority="279" operator="equal">
      <formula>"Out of Stock"</formula>
    </cfRule>
  </conditionalFormatting>
  <conditionalFormatting sqref="I50">
    <cfRule type="cellIs" dxfId="381" priority="278" operator="equal">
      <formula>"Out of Stock"</formula>
    </cfRule>
  </conditionalFormatting>
  <conditionalFormatting sqref="I52">
    <cfRule type="cellIs" dxfId="380" priority="276" operator="equal">
      <formula>"Out of Stock"</formula>
    </cfRule>
  </conditionalFormatting>
  <conditionalFormatting sqref="I54">
    <cfRule type="cellIs" dxfId="379" priority="274" operator="equal">
      <formula>"Out of Stock"</formula>
    </cfRule>
  </conditionalFormatting>
  <conditionalFormatting sqref="I55">
    <cfRule type="cellIs" dxfId="378" priority="273" operator="equal">
      <formula>"Out of Stock"</formula>
    </cfRule>
  </conditionalFormatting>
  <conditionalFormatting sqref="I38">
    <cfRule type="cellIs" dxfId="377" priority="272" operator="equal">
      <formula>"Out of Stock"</formula>
    </cfRule>
  </conditionalFormatting>
  <conditionalFormatting sqref="I51">
    <cfRule type="cellIs" dxfId="376" priority="271" operator="equal">
      <formula>"Out of Stock"</formula>
    </cfRule>
  </conditionalFormatting>
  <conditionalFormatting sqref="I53">
    <cfRule type="cellIs" dxfId="375" priority="270" operator="equal">
      <formula>"Out of Stock"</formula>
    </cfRule>
  </conditionalFormatting>
  <conditionalFormatting sqref="I56">
    <cfRule type="cellIs" dxfId="374" priority="269" operator="equal">
      <formula>"Out of Stock"</formula>
    </cfRule>
  </conditionalFormatting>
  <conditionalFormatting sqref="I58">
    <cfRule type="cellIs" dxfId="373" priority="267" operator="equal">
      <formula>"Out of Stock"</formula>
    </cfRule>
  </conditionalFormatting>
  <conditionalFormatting sqref="I57">
    <cfRule type="cellIs" dxfId="372" priority="265" operator="equal">
      <formula>"Out of Stock"</formula>
    </cfRule>
  </conditionalFormatting>
  <conditionalFormatting sqref="I59">
    <cfRule type="cellIs" dxfId="371" priority="264" operator="equal">
      <formula>"Out of Stock"</formula>
    </cfRule>
  </conditionalFormatting>
  <conditionalFormatting sqref="I60">
    <cfRule type="cellIs" dxfId="370" priority="263" operator="equal">
      <formula>"Out of Stock"</formula>
    </cfRule>
  </conditionalFormatting>
  <conditionalFormatting sqref="I61">
    <cfRule type="cellIs" dxfId="369" priority="262" operator="equal">
      <formula>"Out of Stock"</formula>
    </cfRule>
  </conditionalFormatting>
  <conditionalFormatting sqref="I62">
    <cfRule type="cellIs" dxfId="368" priority="261" operator="equal">
      <formula>"Out of Stock"</formula>
    </cfRule>
  </conditionalFormatting>
  <conditionalFormatting sqref="I63">
    <cfRule type="cellIs" dxfId="367" priority="260" operator="equal">
      <formula>"Out of Stock"</formula>
    </cfRule>
  </conditionalFormatting>
  <conditionalFormatting sqref="I64">
    <cfRule type="cellIs" dxfId="366" priority="259" operator="equal">
      <formula>"Out of Stock"</formula>
    </cfRule>
  </conditionalFormatting>
  <conditionalFormatting sqref="I65">
    <cfRule type="cellIs" dxfId="365" priority="258" operator="equal">
      <formula>"Out of Stock"</formula>
    </cfRule>
  </conditionalFormatting>
  <conditionalFormatting sqref="I66">
    <cfRule type="cellIs" dxfId="364" priority="257" operator="equal">
      <formula>"Out of Stock"</formula>
    </cfRule>
  </conditionalFormatting>
  <conditionalFormatting sqref="I67">
    <cfRule type="cellIs" dxfId="363" priority="256" operator="equal">
      <formula>"Out of Stock"</formula>
    </cfRule>
  </conditionalFormatting>
  <conditionalFormatting sqref="I33">
    <cfRule type="cellIs" dxfId="362" priority="254" operator="equal">
      <formula>"Out of Stock"</formula>
    </cfRule>
  </conditionalFormatting>
  <conditionalFormatting sqref="I69">
    <cfRule type="cellIs" dxfId="361" priority="253" operator="equal">
      <formula>"Out of Stock"</formula>
    </cfRule>
  </conditionalFormatting>
  <conditionalFormatting sqref="I70">
    <cfRule type="cellIs" dxfId="360" priority="252" operator="equal">
      <formula>"Out of Stock"</formula>
    </cfRule>
  </conditionalFormatting>
  <conditionalFormatting sqref="I71">
    <cfRule type="cellIs" dxfId="359" priority="251" operator="equal">
      <formula>"Out of Stock"</formula>
    </cfRule>
  </conditionalFormatting>
  <conditionalFormatting sqref="I72">
    <cfRule type="cellIs" dxfId="358" priority="250" operator="equal">
      <formula>"Out of Stock"</formula>
    </cfRule>
  </conditionalFormatting>
  <conditionalFormatting sqref="I68">
    <cfRule type="cellIs" dxfId="357" priority="249" operator="equal">
      <formula>"Out of Stock"</formula>
    </cfRule>
  </conditionalFormatting>
  <conditionalFormatting sqref="I73">
    <cfRule type="cellIs" dxfId="356" priority="247" operator="equal">
      <formula>"Out of Stock"</formula>
    </cfRule>
  </conditionalFormatting>
  <conditionalFormatting sqref="I73">
    <cfRule type="cellIs" dxfId="355" priority="246" operator="equal">
      <formula>"Out of Stock"</formula>
    </cfRule>
  </conditionalFormatting>
  <conditionalFormatting sqref="I74">
    <cfRule type="cellIs" dxfId="354" priority="245" operator="equal">
      <formula>"Out of Stock"</formula>
    </cfRule>
  </conditionalFormatting>
  <conditionalFormatting sqref="I78">
    <cfRule type="cellIs" dxfId="353" priority="240" operator="equal">
      <formula>"Out of Stock"</formula>
    </cfRule>
  </conditionalFormatting>
  <conditionalFormatting sqref="I77">
    <cfRule type="cellIs" dxfId="352" priority="239" operator="equal">
      <formula>"Out of Stock"</formula>
    </cfRule>
  </conditionalFormatting>
  <conditionalFormatting sqref="I77">
    <cfRule type="cellIs" dxfId="351" priority="238" operator="equal">
      <formula>"Out of Stock"</formula>
    </cfRule>
  </conditionalFormatting>
  <conditionalFormatting sqref="I78">
    <cfRule type="cellIs" dxfId="350" priority="237" operator="equal">
      <formula>"Out of Stock"</formula>
    </cfRule>
  </conditionalFormatting>
  <conditionalFormatting sqref="I80">
    <cfRule type="cellIs" dxfId="349" priority="236" operator="equal">
      <formula>"Out of Stock"</formula>
    </cfRule>
  </conditionalFormatting>
  <conditionalFormatting sqref="I79">
    <cfRule type="cellIs" dxfId="348" priority="235" operator="equal">
      <formula>"Out of Stock"</formula>
    </cfRule>
  </conditionalFormatting>
  <conditionalFormatting sqref="I79">
    <cfRule type="cellIs" dxfId="347" priority="234" operator="equal">
      <formula>"Out of Stock"</formula>
    </cfRule>
  </conditionalFormatting>
  <conditionalFormatting sqref="I80">
    <cfRule type="cellIs" dxfId="346" priority="233" operator="equal">
      <formula>"Out of Stock"</formula>
    </cfRule>
  </conditionalFormatting>
  <conditionalFormatting sqref="I81">
    <cfRule type="cellIs" dxfId="345" priority="232" operator="equal">
      <formula>"Out of Stock"</formula>
    </cfRule>
  </conditionalFormatting>
  <conditionalFormatting sqref="I81">
    <cfRule type="cellIs" dxfId="344" priority="231" operator="equal">
      <formula>"Out of Stock"</formula>
    </cfRule>
  </conditionalFormatting>
  <conditionalFormatting sqref="I83">
    <cfRule type="cellIs" dxfId="343" priority="230" operator="equal">
      <formula>"Out of Stock"</formula>
    </cfRule>
  </conditionalFormatting>
  <conditionalFormatting sqref="I83">
    <cfRule type="cellIs" dxfId="342" priority="229" operator="equal">
      <formula>"Out of Stock"</formula>
    </cfRule>
  </conditionalFormatting>
  <conditionalFormatting sqref="I82">
    <cfRule type="cellIs" dxfId="341" priority="228" operator="equal">
      <formula>"Out of Stock"</formula>
    </cfRule>
  </conditionalFormatting>
  <conditionalFormatting sqref="I82">
    <cfRule type="cellIs" dxfId="340" priority="227" operator="equal">
      <formula>"Out of Stock"</formula>
    </cfRule>
  </conditionalFormatting>
  <conditionalFormatting sqref="I85">
    <cfRule type="cellIs" dxfId="339" priority="224" operator="equal">
      <formula>"Out of Stock"</formula>
    </cfRule>
  </conditionalFormatting>
  <conditionalFormatting sqref="I85">
    <cfRule type="cellIs" dxfId="338" priority="223" operator="equal">
      <formula>"Out of Stock"</formula>
    </cfRule>
  </conditionalFormatting>
  <conditionalFormatting sqref="I86">
    <cfRule type="cellIs" dxfId="337" priority="222" operator="equal">
      <formula>"Out of Stock"</formula>
    </cfRule>
  </conditionalFormatting>
  <conditionalFormatting sqref="I86">
    <cfRule type="cellIs" dxfId="336" priority="221" operator="equal">
      <formula>"Out of Stock"</formula>
    </cfRule>
  </conditionalFormatting>
  <conditionalFormatting sqref="I79">
    <cfRule type="cellIs" dxfId="335" priority="212" operator="equal">
      <formula>"Out of Stock"</formula>
    </cfRule>
  </conditionalFormatting>
  <conditionalFormatting sqref="I78">
    <cfRule type="cellIs" dxfId="334" priority="211" operator="equal">
      <formula>"Out of Stock"</formula>
    </cfRule>
  </conditionalFormatting>
  <conditionalFormatting sqref="I78">
    <cfRule type="cellIs" dxfId="333" priority="210" operator="equal">
      <formula>"Out of Stock"</formula>
    </cfRule>
  </conditionalFormatting>
  <conditionalFormatting sqref="I79">
    <cfRule type="cellIs" dxfId="332" priority="209" operator="equal">
      <formula>"Out of Stock"</formula>
    </cfRule>
  </conditionalFormatting>
  <conditionalFormatting sqref="I80">
    <cfRule type="cellIs" dxfId="331" priority="208" operator="equal">
      <formula>"Out of Stock"</formula>
    </cfRule>
  </conditionalFormatting>
  <conditionalFormatting sqref="I80">
    <cfRule type="cellIs" dxfId="330" priority="207" operator="equal">
      <formula>"Out of Stock"</formula>
    </cfRule>
  </conditionalFormatting>
  <conditionalFormatting sqref="I82">
    <cfRule type="cellIs" dxfId="329" priority="206" operator="equal">
      <formula>"Out of Stock"</formula>
    </cfRule>
  </conditionalFormatting>
  <conditionalFormatting sqref="I82">
    <cfRule type="cellIs" dxfId="328" priority="205" operator="equal">
      <formula>"Out of Stock"</formula>
    </cfRule>
  </conditionalFormatting>
  <conditionalFormatting sqref="I81">
    <cfRule type="cellIs" dxfId="327" priority="204" operator="equal">
      <formula>"Out of Stock"</formula>
    </cfRule>
  </conditionalFormatting>
  <conditionalFormatting sqref="I81">
    <cfRule type="cellIs" dxfId="326" priority="203" operator="equal">
      <formula>"Out of Stock"</formula>
    </cfRule>
  </conditionalFormatting>
  <conditionalFormatting sqref="I83">
    <cfRule type="cellIs" dxfId="325" priority="202" operator="equal">
      <formula>"Out of Stock"</formula>
    </cfRule>
  </conditionalFormatting>
  <conditionalFormatting sqref="I83">
    <cfRule type="cellIs" dxfId="324" priority="201" operator="equal">
      <formula>"Out of Stock"</formula>
    </cfRule>
  </conditionalFormatting>
  <conditionalFormatting sqref="I84">
    <cfRule type="cellIs" dxfId="323" priority="200" operator="equal">
      <formula>"Out of Stock"</formula>
    </cfRule>
  </conditionalFormatting>
  <conditionalFormatting sqref="I84">
    <cfRule type="cellIs" dxfId="322" priority="199" operator="equal">
      <formula>"Out of Stock"</formula>
    </cfRule>
  </conditionalFormatting>
  <conditionalFormatting sqref="I87">
    <cfRule type="cellIs" dxfId="321" priority="198" operator="equal">
      <formula>"Out of Stock"</formula>
    </cfRule>
  </conditionalFormatting>
  <conditionalFormatting sqref="I87">
    <cfRule type="cellIs" dxfId="320" priority="197" operator="equal">
      <formula>"Out of Stock"</formula>
    </cfRule>
  </conditionalFormatting>
  <conditionalFormatting sqref="I90">
    <cfRule type="cellIs" dxfId="319" priority="192" operator="equal">
      <formula>"Out of Stock"</formula>
    </cfRule>
  </conditionalFormatting>
  <conditionalFormatting sqref="I90">
    <cfRule type="cellIs" dxfId="318" priority="191" operator="equal">
      <formula>"Out of Stock"</formula>
    </cfRule>
  </conditionalFormatting>
  <conditionalFormatting sqref="I91">
    <cfRule type="cellIs" dxfId="317" priority="190" operator="equal">
      <formula>"Out of Stock"</formula>
    </cfRule>
  </conditionalFormatting>
  <conditionalFormatting sqref="I91">
    <cfRule type="cellIs" dxfId="316" priority="189" operator="equal">
      <formula>"Out of Stock"</formula>
    </cfRule>
  </conditionalFormatting>
  <conditionalFormatting sqref="I92">
    <cfRule type="cellIs" dxfId="315" priority="188" operator="equal">
      <formula>"Out of Stock"</formula>
    </cfRule>
  </conditionalFormatting>
  <conditionalFormatting sqref="I92">
    <cfRule type="cellIs" dxfId="314" priority="187" operator="equal">
      <formula>"Out of Stock"</formula>
    </cfRule>
  </conditionalFormatting>
  <conditionalFormatting sqref="I93">
    <cfRule type="cellIs" dxfId="313" priority="186" operator="equal">
      <formula>"Out of Stock"</formula>
    </cfRule>
  </conditionalFormatting>
  <conditionalFormatting sqref="I93">
    <cfRule type="cellIs" dxfId="312" priority="185" operator="equal">
      <formula>"Out of Stock"</formula>
    </cfRule>
  </conditionalFormatting>
  <conditionalFormatting sqref="I94">
    <cfRule type="cellIs" dxfId="311" priority="184" operator="equal">
      <formula>"Out of Stock"</formula>
    </cfRule>
  </conditionalFormatting>
  <conditionalFormatting sqref="I94">
    <cfRule type="cellIs" dxfId="310" priority="183" operator="equal">
      <formula>"Out of Stock"</formula>
    </cfRule>
  </conditionalFormatting>
  <conditionalFormatting sqref="I95">
    <cfRule type="cellIs" dxfId="309" priority="180" operator="equal">
      <formula>"Out of Stock"</formula>
    </cfRule>
  </conditionalFormatting>
  <conditionalFormatting sqref="I95">
    <cfRule type="cellIs" dxfId="308" priority="179" operator="equal">
      <formula>"Out of Stock"</formula>
    </cfRule>
  </conditionalFormatting>
  <conditionalFormatting sqref="I96">
    <cfRule type="cellIs" dxfId="307" priority="178" operator="equal">
      <formula>"Out of Stock"</formula>
    </cfRule>
  </conditionalFormatting>
  <conditionalFormatting sqref="I96">
    <cfRule type="cellIs" dxfId="306" priority="177" operator="equal">
      <formula>"Out of Stock"</formula>
    </cfRule>
  </conditionalFormatting>
  <conditionalFormatting sqref="I97">
    <cfRule type="cellIs" dxfId="305" priority="176" operator="equal">
      <formula>"Out of Stock"</formula>
    </cfRule>
  </conditionalFormatting>
  <conditionalFormatting sqref="I97">
    <cfRule type="cellIs" dxfId="304" priority="175" operator="equal">
      <formula>"Out of Stock"</formula>
    </cfRule>
  </conditionalFormatting>
  <conditionalFormatting sqref="I98">
    <cfRule type="cellIs" dxfId="303" priority="174" operator="equal">
      <formula>"Out of Stock"</formula>
    </cfRule>
  </conditionalFormatting>
  <conditionalFormatting sqref="I98">
    <cfRule type="cellIs" dxfId="302" priority="173" operator="equal">
      <formula>"Out of Stock"</formula>
    </cfRule>
  </conditionalFormatting>
  <conditionalFormatting sqref="I99">
    <cfRule type="cellIs" dxfId="301" priority="168" operator="equal">
      <formula>"Out of Stock"</formula>
    </cfRule>
  </conditionalFormatting>
  <conditionalFormatting sqref="I99">
    <cfRule type="cellIs" dxfId="300" priority="167" operator="equal">
      <formula>"Out of Stock"</formula>
    </cfRule>
  </conditionalFormatting>
  <conditionalFormatting sqref="I100">
    <cfRule type="cellIs" dxfId="299" priority="162" operator="equal">
      <formula>"Out of Stock"</formula>
    </cfRule>
  </conditionalFormatting>
  <conditionalFormatting sqref="I100">
    <cfRule type="cellIs" dxfId="298" priority="161" operator="equal">
      <formula>"Out of Stock"</formula>
    </cfRule>
  </conditionalFormatting>
  <conditionalFormatting sqref="I101">
    <cfRule type="cellIs" dxfId="297" priority="160" operator="equal">
      <formula>"Out of Stock"</formula>
    </cfRule>
  </conditionalFormatting>
  <conditionalFormatting sqref="I101">
    <cfRule type="cellIs" dxfId="296" priority="159" operator="equal">
      <formula>"Out of Stock"</formula>
    </cfRule>
  </conditionalFormatting>
  <conditionalFormatting sqref="W75">
    <cfRule type="cellIs" dxfId="295" priority="158" operator="equal">
      <formula>"Out of Stock"</formula>
    </cfRule>
  </conditionalFormatting>
  <conditionalFormatting sqref="W75">
    <cfRule type="cellIs" dxfId="294" priority="157" operator="equal">
      <formula>"Out of Stock"</formula>
    </cfRule>
  </conditionalFormatting>
  <conditionalFormatting sqref="I75">
    <cfRule type="cellIs" dxfId="293" priority="156" operator="equal">
      <formula>"Out of Stock"</formula>
    </cfRule>
  </conditionalFormatting>
  <conditionalFormatting sqref="I75">
    <cfRule type="cellIs" dxfId="292" priority="155" operator="equal">
      <formula>"Out of Stock"</formula>
    </cfRule>
  </conditionalFormatting>
  <conditionalFormatting sqref="I76">
    <cfRule type="cellIs" dxfId="291" priority="154" operator="equal">
      <formula>"Out of Stock"</formula>
    </cfRule>
  </conditionalFormatting>
  <conditionalFormatting sqref="I76">
    <cfRule type="cellIs" dxfId="290" priority="153" operator="equal">
      <formula>"Out of Stock"</formula>
    </cfRule>
  </conditionalFormatting>
  <conditionalFormatting sqref="I106">
    <cfRule type="cellIs" dxfId="289" priority="146" operator="equal">
      <formula>"Out of Stock"</formula>
    </cfRule>
  </conditionalFormatting>
  <conditionalFormatting sqref="I106">
    <cfRule type="cellIs" dxfId="288" priority="145" operator="equal">
      <formula>"Out of Stock"</formula>
    </cfRule>
  </conditionalFormatting>
  <conditionalFormatting sqref="I102">
    <cfRule type="cellIs" dxfId="287" priority="144" operator="equal">
      <formula>"Out of Stock"</formula>
    </cfRule>
  </conditionalFormatting>
  <conditionalFormatting sqref="I102">
    <cfRule type="cellIs" dxfId="286" priority="143" operator="equal">
      <formula>"Out of Stock"</formula>
    </cfRule>
  </conditionalFormatting>
  <conditionalFormatting sqref="I103">
    <cfRule type="cellIs" dxfId="285" priority="142" operator="equal">
      <formula>"Out of Stock"</formula>
    </cfRule>
  </conditionalFormatting>
  <conditionalFormatting sqref="I103">
    <cfRule type="cellIs" dxfId="284" priority="141" operator="equal">
      <formula>"Out of Stock"</formula>
    </cfRule>
  </conditionalFormatting>
  <conditionalFormatting sqref="I104">
    <cfRule type="cellIs" dxfId="283" priority="140" operator="equal">
      <formula>"Out of Stock"</formula>
    </cfRule>
  </conditionalFormatting>
  <conditionalFormatting sqref="I104">
    <cfRule type="cellIs" dxfId="282" priority="139" operator="equal">
      <formula>"Out of Stock"</formula>
    </cfRule>
  </conditionalFormatting>
  <conditionalFormatting sqref="I105">
    <cfRule type="cellIs" dxfId="281" priority="138" operator="equal">
      <formula>"Out of Stock"</formula>
    </cfRule>
  </conditionalFormatting>
  <conditionalFormatting sqref="I105">
    <cfRule type="cellIs" dxfId="280" priority="137" operator="equal">
      <formula>"Out of Stock"</formula>
    </cfRule>
  </conditionalFormatting>
  <conditionalFormatting sqref="I107">
    <cfRule type="cellIs" dxfId="279" priority="136" operator="equal">
      <formula>"Out of Stock"</formula>
    </cfRule>
  </conditionalFormatting>
  <conditionalFormatting sqref="I107">
    <cfRule type="cellIs" dxfId="278" priority="135" operator="equal">
      <formula>"Out of Stock"</formula>
    </cfRule>
  </conditionalFormatting>
  <conditionalFormatting sqref="I108">
    <cfRule type="cellIs" dxfId="277" priority="126" operator="equal">
      <formula>"Out of Stock"</formula>
    </cfRule>
  </conditionalFormatting>
  <conditionalFormatting sqref="I108">
    <cfRule type="cellIs" dxfId="276" priority="125" operator="equal">
      <formula>"Out of Stock"</formula>
    </cfRule>
  </conditionalFormatting>
  <conditionalFormatting sqref="I109">
    <cfRule type="cellIs" dxfId="275" priority="124" operator="equal">
      <formula>"Out of Stock"</formula>
    </cfRule>
  </conditionalFormatting>
  <conditionalFormatting sqref="I109">
    <cfRule type="cellIs" dxfId="274" priority="123" operator="equal">
      <formula>"Out of Stock"</formula>
    </cfRule>
  </conditionalFormatting>
  <conditionalFormatting sqref="I110">
    <cfRule type="cellIs" dxfId="273" priority="122" operator="equal">
      <formula>"Out of Stock"</formula>
    </cfRule>
  </conditionalFormatting>
  <conditionalFormatting sqref="I110">
    <cfRule type="cellIs" dxfId="272" priority="121" operator="equal">
      <formula>"Out of Stock"</formula>
    </cfRule>
  </conditionalFormatting>
  <conditionalFormatting sqref="I111">
    <cfRule type="cellIs" dxfId="271" priority="120" operator="equal">
      <formula>"Out of Stock"</formula>
    </cfRule>
  </conditionalFormatting>
  <conditionalFormatting sqref="I111">
    <cfRule type="cellIs" dxfId="270" priority="119" operator="equal">
      <formula>"Out of Stock"</formula>
    </cfRule>
  </conditionalFormatting>
  <conditionalFormatting sqref="I112">
    <cfRule type="cellIs" dxfId="269" priority="118" operator="equal">
      <formula>"Out of Stock"</formula>
    </cfRule>
  </conditionalFormatting>
  <conditionalFormatting sqref="I112">
    <cfRule type="cellIs" dxfId="268" priority="117" operator="equal">
      <formula>"Out of Stock"</formula>
    </cfRule>
  </conditionalFormatting>
  <conditionalFormatting sqref="I115">
    <cfRule type="cellIs" dxfId="267" priority="112" operator="equal">
      <formula>"Out of Stock"</formula>
    </cfRule>
  </conditionalFormatting>
  <conditionalFormatting sqref="I115">
    <cfRule type="cellIs" dxfId="266" priority="111" operator="equal">
      <formula>"Out of Stock"</formula>
    </cfRule>
  </conditionalFormatting>
  <conditionalFormatting sqref="I114">
    <cfRule type="cellIs" dxfId="265" priority="114" operator="equal">
      <formula>"Out of Stock"</formula>
    </cfRule>
  </conditionalFormatting>
  <conditionalFormatting sqref="I114">
    <cfRule type="cellIs" dxfId="264" priority="113" operator="equal">
      <formula>"Out of Stock"</formula>
    </cfRule>
  </conditionalFormatting>
  <conditionalFormatting sqref="I117">
    <cfRule type="cellIs" dxfId="263" priority="108" operator="equal">
      <formula>"Out of Stock"</formula>
    </cfRule>
  </conditionalFormatting>
  <conditionalFormatting sqref="I117">
    <cfRule type="cellIs" dxfId="262" priority="107" operator="equal">
      <formula>"Out of Stock"</formula>
    </cfRule>
  </conditionalFormatting>
  <conditionalFormatting sqref="I113">
    <cfRule type="cellIs" dxfId="261" priority="104" operator="equal">
      <formula>"Out of Stock"</formula>
    </cfRule>
  </conditionalFormatting>
  <conditionalFormatting sqref="I113">
    <cfRule type="cellIs" dxfId="260" priority="103" operator="equal">
      <formula>"Out of Stock"</formula>
    </cfRule>
  </conditionalFormatting>
  <conditionalFormatting sqref="I116">
    <cfRule type="cellIs" dxfId="259" priority="102" operator="equal">
      <formula>"Out of Stock"</formula>
    </cfRule>
  </conditionalFormatting>
  <conditionalFormatting sqref="I116">
    <cfRule type="cellIs" dxfId="258" priority="101" operator="equal">
      <formula>"Out of Stock"</formula>
    </cfRule>
  </conditionalFormatting>
  <conditionalFormatting sqref="I118">
    <cfRule type="cellIs" dxfId="257" priority="100" operator="equal">
      <formula>"Out of Stock"</formula>
    </cfRule>
  </conditionalFormatting>
  <conditionalFormatting sqref="I118">
    <cfRule type="cellIs" dxfId="256" priority="99" operator="equal">
      <formula>"Out of Stock"</formula>
    </cfRule>
  </conditionalFormatting>
  <conditionalFormatting sqref="I120">
    <cfRule type="cellIs" dxfId="255" priority="96" operator="equal">
      <formula>"Out of Stock"</formula>
    </cfRule>
  </conditionalFormatting>
  <conditionalFormatting sqref="I120">
    <cfRule type="cellIs" dxfId="254" priority="95" operator="equal">
      <formula>"Out of Stock"</formula>
    </cfRule>
  </conditionalFormatting>
  <conditionalFormatting sqref="I119">
    <cfRule type="cellIs" dxfId="253" priority="94" operator="equal">
      <formula>"Out of Stock"</formula>
    </cfRule>
  </conditionalFormatting>
  <conditionalFormatting sqref="I119">
    <cfRule type="cellIs" dxfId="252" priority="93" operator="equal">
      <formula>"Out of Stock"</formula>
    </cfRule>
  </conditionalFormatting>
  <conditionalFormatting sqref="I121">
    <cfRule type="cellIs" dxfId="251" priority="92" operator="equal">
      <formula>"Out of Stock"</formula>
    </cfRule>
  </conditionalFormatting>
  <conditionalFormatting sqref="I121">
    <cfRule type="cellIs" dxfId="250" priority="91" operator="equal">
      <formula>"Out of Stock"</formula>
    </cfRule>
  </conditionalFormatting>
  <conditionalFormatting sqref="I88">
    <cfRule type="cellIs" dxfId="249" priority="90" operator="equal">
      <formula>"Out of Stock"</formula>
    </cfRule>
  </conditionalFormatting>
  <conditionalFormatting sqref="I89">
    <cfRule type="cellIs" dxfId="248" priority="89" operator="equal">
      <formula>"Out of Stock"</formula>
    </cfRule>
  </conditionalFormatting>
  <conditionalFormatting sqref="I122">
    <cfRule type="cellIs" dxfId="247" priority="88" operator="equal">
      <formula>"Out of Stock"</formula>
    </cfRule>
  </conditionalFormatting>
  <conditionalFormatting sqref="I122">
    <cfRule type="cellIs" dxfId="246" priority="87" operator="equal">
      <formula>"Out of Stock"</formula>
    </cfRule>
  </conditionalFormatting>
  <conditionalFormatting sqref="I121">
    <cfRule type="cellIs" dxfId="245" priority="84" operator="equal">
      <formula>"Out of Stock"</formula>
    </cfRule>
  </conditionalFormatting>
  <conditionalFormatting sqref="I121">
    <cfRule type="cellIs" dxfId="244" priority="83" operator="equal">
      <formula>"Out of Stock"</formula>
    </cfRule>
  </conditionalFormatting>
  <conditionalFormatting sqref="I122">
    <cfRule type="cellIs" dxfId="243" priority="82" operator="equal">
      <formula>"Out of Stock"</formula>
    </cfRule>
  </conditionalFormatting>
  <conditionalFormatting sqref="I122">
    <cfRule type="cellIs" dxfId="242" priority="81" operator="equal">
      <formula>"Out of Stock"</formula>
    </cfRule>
  </conditionalFormatting>
  <conditionalFormatting sqref="I123">
    <cfRule type="cellIs" dxfId="241" priority="80" operator="equal">
      <formula>"Out of Stock"</formula>
    </cfRule>
  </conditionalFormatting>
  <conditionalFormatting sqref="I123">
    <cfRule type="cellIs" dxfId="240" priority="79" operator="equal">
      <formula>"Out of Stock"</formula>
    </cfRule>
  </conditionalFormatting>
  <conditionalFormatting sqref="I123">
    <cfRule type="cellIs" dxfId="239" priority="78" operator="equal">
      <formula>"Out of Stock"</formula>
    </cfRule>
  </conditionalFormatting>
  <conditionalFormatting sqref="I123">
    <cfRule type="cellIs" dxfId="238" priority="77" operator="equal">
      <formula>"Out of Stock"</formula>
    </cfRule>
  </conditionalFormatting>
  <conditionalFormatting sqref="I124">
    <cfRule type="cellIs" dxfId="237" priority="76" operator="equal">
      <formula>"Out of Stock"</formula>
    </cfRule>
  </conditionalFormatting>
  <conditionalFormatting sqref="I124">
    <cfRule type="cellIs" dxfId="236" priority="75" operator="equal">
      <formula>"Out of Stock"</formula>
    </cfRule>
  </conditionalFormatting>
  <conditionalFormatting sqref="I124">
    <cfRule type="cellIs" dxfId="235" priority="74" operator="equal">
      <formula>"Out of Stock"</formula>
    </cfRule>
  </conditionalFormatting>
  <conditionalFormatting sqref="I124">
    <cfRule type="cellIs" dxfId="234" priority="73" operator="equal">
      <formula>"Out of Stock"</formula>
    </cfRule>
  </conditionalFormatting>
  <conditionalFormatting sqref="I125">
    <cfRule type="cellIs" dxfId="233" priority="72" operator="equal">
      <formula>"Out of Stock"</formula>
    </cfRule>
  </conditionalFormatting>
  <conditionalFormatting sqref="I125">
    <cfRule type="cellIs" dxfId="232" priority="71" operator="equal">
      <formula>"Out of Stock"</formula>
    </cfRule>
  </conditionalFormatting>
  <conditionalFormatting sqref="I125">
    <cfRule type="cellIs" dxfId="231" priority="70" operator="equal">
      <formula>"Out of Stock"</formula>
    </cfRule>
  </conditionalFormatting>
  <conditionalFormatting sqref="I125">
    <cfRule type="cellIs" dxfId="230" priority="69" operator="equal">
      <formula>"Out of Stock"</formula>
    </cfRule>
  </conditionalFormatting>
  <conditionalFormatting sqref="I126">
    <cfRule type="cellIs" dxfId="229" priority="68" operator="equal">
      <formula>"Out of Stock"</formula>
    </cfRule>
  </conditionalFormatting>
  <conditionalFormatting sqref="I126">
    <cfRule type="cellIs" dxfId="228" priority="67" operator="equal">
      <formula>"Out of Stock"</formula>
    </cfRule>
  </conditionalFormatting>
  <conditionalFormatting sqref="I126">
    <cfRule type="cellIs" dxfId="227" priority="66" operator="equal">
      <formula>"Out of Stock"</formula>
    </cfRule>
  </conditionalFormatting>
  <conditionalFormatting sqref="I126">
    <cfRule type="cellIs" dxfId="226" priority="65" operator="equal">
      <formula>"Out of Stock"</formula>
    </cfRule>
  </conditionalFormatting>
  <conditionalFormatting sqref="I127">
    <cfRule type="cellIs" dxfId="225" priority="64" operator="equal">
      <formula>"Out of Stock"</formula>
    </cfRule>
  </conditionalFormatting>
  <conditionalFormatting sqref="I127">
    <cfRule type="cellIs" dxfId="224" priority="63" operator="equal">
      <formula>"Out of Stock"</formula>
    </cfRule>
  </conditionalFormatting>
  <conditionalFormatting sqref="I127">
    <cfRule type="cellIs" dxfId="223" priority="62" operator="equal">
      <formula>"Out of Stock"</formula>
    </cfRule>
  </conditionalFormatting>
  <conditionalFormatting sqref="I127">
    <cfRule type="cellIs" dxfId="222" priority="61" operator="equal">
      <formula>"Out of Stock"</formula>
    </cfRule>
  </conditionalFormatting>
  <conditionalFormatting sqref="I135">
    <cfRule type="cellIs" dxfId="221" priority="32" operator="equal">
      <formula>"Out of Stock"</formula>
    </cfRule>
  </conditionalFormatting>
  <conditionalFormatting sqref="I135">
    <cfRule type="cellIs" dxfId="220" priority="31" operator="equal">
      <formula>"Out of Stock"</formula>
    </cfRule>
  </conditionalFormatting>
  <conditionalFormatting sqref="I135">
    <cfRule type="cellIs" dxfId="219" priority="30" operator="equal">
      <formula>"Out of Stock"</formula>
    </cfRule>
  </conditionalFormatting>
  <conditionalFormatting sqref="I135">
    <cfRule type="cellIs" dxfId="218" priority="29" operator="equal">
      <formula>"Out of Stock"</formula>
    </cfRule>
  </conditionalFormatting>
  <conditionalFormatting sqref="I128">
    <cfRule type="cellIs" dxfId="217" priority="28" operator="equal">
      <formula>"Out of Stock"</formula>
    </cfRule>
  </conditionalFormatting>
  <conditionalFormatting sqref="I128">
    <cfRule type="cellIs" dxfId="216" priority="27" operator="equal">
      <formula>"Out of Stock"</formula>
    </cfRule>
  </conditionalFormatting>
  <conditionalFormatting sqref="I128">
    <cfRule type="cellIs" dxfId="215" priority="26" operator="equal">
      <formula>"Out of Stock"</formula>
    </cfRule>
  </conditionalFormatting>
  <conditionalFormatting sqref="I128">
    <cfRule type="cellIs" dxfId="214" priority="25" operator="equal">
      <formula>"Out of Stock"</formula>
    </cfRule>
  </conditionalFormatting>
  <conditionalFormatting sqref="I129">
    <cfRule type="cellIs" dxfId="213" priority="24" operator="equal">
      <formula>"Out of Stock"</formula>
    </cfRule>
  </conditionalFormatting>
  <conditionalFormatting sqref="I129">
    <cfRule type="cellIs" dxfId="212" priority="23" operator="equal">
      <formula>"Out of Stock"</formula>
    </cfRule>
  </conditionalFormatting>
  <conditionalFormatting sqref="I129">
    <cfRule type="cellIs" dxfId="211" priority="22" operator="equal">
      <formula>"Out of Stock"</formula>
    </cfRule>
  </conditionalFormatting>
  <conditionalFormatting sqref="I129">
    <cfRule type="cellIs" dxfId="210" priority="21" operator="equal">
      <formula>"Out of Stock"</formula>
    </cfRule>
  </conditionalFormatting>
  <conditionalFormatting sqref="I130">
    <cfRule type="cellIs" dxfId="209" priority="20" operator="equal">
      <formula>"Out of Stock"</formula>
    </cfRule>
  </conditionalFormatting>
  <conditionalFormatting sqref="I130">
    <cfRule type="cellIs" dxfId="208" priority="19" operator="equal">
      <formula>"Out of Stock"</formula>
    </cfRule>
  </conditionalFormatting>
  <conditionalFormatting sqref="I130">
    <cfRule type="cellIs" dxfId="207" priority="18" operator="equal">
      <formula>"Out of Stock"</formula>
    </cfRule>
  </conditionalFormatting>
  <conditionalFormatting sqref="I130">
    <cfRule type="cellIs" dxfId="206" priority="17" operator="equal">
      <formula>"Out of Stock"</formula>
    </cfRule>
  </conditionalFormatting>
  <conditionalFormatting sqref="I131">
    <cfRule type="cellIs" dxfId="205" priority="16" operator="equal">
      <formula>"Out of Stock"</formula>
    </cfRule>
  </conditionalFormatting>
  <conditionalFormatting sqref="I131">
    <cfRule type="cellIs" dxfId="204" priority="15" operator="equal">
      <formula>"Out of Stock"</formula>
    </cfRule>
  </conditionalFormatting>
  <conditionalFormatting sqref="I131">
    <cfRule type="cellIs" dxfId="203" priority="14" operator="equal">
      <formula>"Out of Stock"</formula>
    </cfRule>
  </conditionalFormatting>
  <conditionalFormatting sqref="I131">
    <cfRule type="cellIs" dxfId="202" priority="13" operator="equal">
      <formula>"Out of Stock"</formula>
    </cfRule>
  </conditionalFormatting>
  <conditionalFormatting sqref="I132">
    <cfRule type="cellIs" dxfId="201" priority="12" operator="equal">
      <formula>"Out of Stock"</formula>
    </cfRule>
  </conditionalFormatting>
  <conditionalFormatting sqref="I132">
    <cfRule type="cellIs" dxfId="200" priority="11" operator="equal">
      <formula>"Out of Stock"</formula>
    </cfRule>
  </conditionalFormatting>
  <conditionalFormatting sqref="I132">
    <cfRule type="cellIs" dxfId="199" priority="10" operator="equal">
      <formula>"Out of Stock"</formula>
    </cfRule>
  </conditionalFormatting>
  <conditionalFormatting sqref="I132">
    <cfRule type="cellIs" dxfId="198" priority="9" operator="equal">
      <formula>"Out of Stock"</formula>
    </cfRule>
  </conditionalFormatting>
  <conditionalFormatting sqref="I133">
    <cfRule type="cellIs" dxfId="197" priority="8" operator="equal">
      <formula>"Out of Stock"</formula>
    </cfRule>
  </conditionalFormatting>
  <conditionalFormatting sqref="I133">
    <cfRule type="cellIs" dxfId="196" priority="7" operator="equal">
      <formula>"Out of Stock"</formula>
    </cfRule>
  </conditionalFormatting>
  <conditionalFormatting sqref="I133">
    <cfRule type="cellIs" dxfId="195" priority="6" operator="equal">
      <formula>"Out of Stock"</formula>
    </cfRule>
  </conditionalFormatting>
  <conditionalFormatting sqref="I133">
    <cfRule type="cellIs" dxfId="194" priority="5" operator="equal">
      <formula>"Out of Stock"</formula>
    </cfRule>
  </conditionalFormatting>
  <conditionalFormatting sqref="I134">
    <cfRule type="cellIs" dxfId="193" priority="4" operator="equal">
      <formula>"Out of Stock"</formula>
    </cfRule>
  </conditionalFormatting>
  <conditionalFormatting sqref="I134">
    <cfRule type="cellIs" dxfId="192" priority="3" operator="equal">
      <formula>"Out of Stock"</formula>
    </cfRule>
  </conditionalFormatting>
  <conditionalFormatting sqref="I134">
    <cfRule type="cellIs" dxfId="191" priority="2" operator="equal">
      <formula>"Out of Stock"</formula>
    </cfRule>
  </conditionalFormatting>
  <conditionalFormatting sqref="I134">
    <cfRule type="cellIs" dxfId="19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/>
  <cols>
    <col min="2" max="2" width="3.5546875" style="8" bestFit="1" customWidth="1"/>
    <col min="3" max="3" width="10.6640625" style="8" customWidth="1"/>
    <col min="4" max="4" width="34.5546875" customWidth="1"/>
    <col min="5" max="5" width="15" customWidth="1"/>
    <col min="6" max="6" width="11.33203125" style="33" customWidth="1"/>
    <col min="7" max="7" width="10.5546875" style="12" bestFit="1" customWidth="1"/>
    <col min="8" max="8" width="10.5546875" bestFit="1" customWidth="1"/>
  </cols>
  <sheetData>
    <row r="2" spans="2:9" ht="20.100000000000001" customHeight="1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>
      <c r="B3" s="2">
        <v>1</v>
      </c>
      <c r="C3" s="2"/>
      <c r="D3" s="15" t="s">
        <v>162</v>
      </c>
      <c r="E3" s="13"/>
      <c r="F3" s="13"/>
    </row>
    <row r="4" spans="2:9" ht="20.100000000000001" customHeight="1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>
      <c r="B5" s="2"/>
      <c r="C5" s="2"/>
      <c r="D5" s="1" t="s">
        <v>114</v>
      </c>
      <c r="E5" s="13"/>
      <c r="F5" s="13">
        <v>20300</v>
      </c>
    </row>
    <row r="6" spans="2:9" ht="20.100000000000001" customHeight="1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>
      <c r="B10" s="2"/>
      <c r="C10" s="2"/>
      <c r="D10" s="1" t="s">
        <v>76</v>
      </c>
      <c r="E10" s="13"/>
      <c r="F10" s="13">
        <v>38000</v>
      </c>
    </row>
    <row r="11" spans="2:9" ht="20.100000000000001" customHeight="1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>
      <c r="B12" s="2"/>
      <c r="C12" s="2"/>
      <c r="D12" s="1" t="s">
        <v>84</v>
      </c>
      <c r="E12" s="13"/>
      <c r="F12" s="13">
        <v>335000</v>
      </c>
    </row>
    <row r="13" spans="2:9" ht="20.100000000000001" customHeight="1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>
      <c r="B14" s="2"/>
      <c r="C14" s="2"/>
      <c r="D14" s="1" t="s">
        <v>89</v>
      </c>
      <c r="E14" s="13"/>
      <c r="F14" s="13">
        <v>15680</v>
      </c>
    </row>
    <row r="15" spans="2:9" ht="20.100000000000001" customHeight="1">
      <c r="B15" s="2"/>
      <c r="C15" s="2"/>
      <c r="D15" s="1" t="s">
        <v>91</v>
      </c>
      <c r="E15" s="13"/>
      <c r="F15" s="13">
        <v>24000</v>
      </c>
    </row>
    <row r="16" spans="2:9" ht="20.100000000000001" customHeight="1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>
      <c r="B17" s="2"/>
      <c r="C17" s="2"/>
      <c r="D17" s="1" t="s">
        <v>96</v>
      </c>
      <c r="E17" s="13"/>
      <c r="F17" s="13">
        <v>45000</v>
      </c>
    </row>
    <row r="18" spans="1:9" ht="20.100000000000001" customHeight="1">
      <c r="B18" s="2"/>
      <c r="C18" s="2"/>
      <c r="D18" s="1" t="s">
        <v>97</v>
      </c>
      <c r="E18" s="13"/>
      <c r="F18" s="13">
        <v>50000</v>
      </c>
    </row>
    <row r="19" spans="1:9" ht="23.25" customHeight="1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>
      <c r="B21" s="2"/>
      <c r="C21" s="2"/>
      <c r="D21" s="1" t="s">
        <v>107</v>
      </c>
      <c r="E21" s="13"/>
      <c r="F21" s="13">
        <v>19000</v>
      </c>
    </row>
    <row r="22" spans="1:9" ht="20.100000000000001" customHeight="1">
      <c r="B22" s="2"/>
      <c r="C22" s="2"/>
      <c r="D22" s="1" t="s">
        <v>110</v>
      </c>
      <c r="E22" s="13"/>
      <c r="F22" s="13">
        <v>11200</v>
      </c>
    </row>
    <row r="23" spans="1:9" ht="20.100000000000001" customHeight="1">
      <c r="B23" s="2"/>
      <c r="C23" s="2"/>
      <c r="D23" s="1" t="s">
        <v>118</v>
      </c>
      <c r="E23" s="13"/>
      <c r="F23" s="13">
        <v>13000</v>
      </c>
    </row>
    <row r="24" spans="1:9" ht="20.100000000000001" customHeight="1">
      <c r="B24" s="2"/>
      <c r="C24" s="2"/>
      <c r="D24" s="1" t="s">
        <v>115</v>
      </c>
      <c r="E24" s="13"/>
      <c r="F24" s="13">
        <v>13000</v>
      </c>
    </row>
    <row r="25" spans="1:9" ht="20.100000000000001" customHeight="1">
      <c r="B25" s="2"/>
      <c r="C25" s="2"/>
      <c r="D25" s="1" t="s">
        <v>116</v>
      </c>
      <c r="E25" s="13"/>
      <c r="F25" s="13">
        <v>26500</v>
      </c>
    </row>
    <row r="26" spans="1:9" ht="20.100000000000001" customHeight="1">
      <c r="B26" s="2"/>
      <c r="C26" s="2"/>
      <c r="D26" s="1" t="s">
        <v>119</v>
      </c>
      <c r="E26" s="13"/>
      <c r="F26" s="13">
        <v>28750</v>
      </c>
    </row>
    <row r="27" spans="1:9" ht="20.100000000000001" customHeight="1">
      <c r="B27" s="2"/>
      <c r="C27" s="2"/>
      <c r="D27" s="1" t="s">
        <v>117</v>
      </c>
      <c r="E27" s="13"/>
      <c r="F27" s="13">
        <v>13800</v>
      </c>
    </row>
    <row r="28" spans="1:9" ht="20.100000000000001" customHeight="1">
      <c r="B28" s="2"/>
      <c r="C28" s="2"/>
      <c r="D28" s="1" t="s">
        <v>120</v>
      </c>
      <c r="E28" s="13"/>
      <c r="F28" s="13">
        <v>15000</v>
      </c>
    </row>
    <row r="29" spans="1:9" ht="20.100000000000001" customHeight="1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>
      <c r="B30" s="2"/>
      <c r="C30" s="2"/>
      <c r="D30" s="1" t="s">
        <v>111</v>
      </c>
      <c r="E30" s="13"/>
      <c r="F30" s="13">
        <v>37600</v>
      </c>
    </row>
    <row r="31" spans="1:9" ht="20.100000000000001" customHeight="1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4.4"/>
  <cols>
    <col min="3" max="3" width="17.109375" customWidth="1"/>
    <col min="9" max="9" width="10.33203125" bestFit="1" customWidth="1"/>
  </cols>
  <sheetData>
    <row r="1" spans="2:10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2" activePane="bottomLeft" state="frozen"/>
      <selection pane="bottomLeft" activeCell="J54" sqref="J54"/>
    </sheetView>
  </sheetViews>
  <sheetFormatPr defaultColWidth="9.109375" defaultRowHeight="20.100000000000001" customHeight="1"/>
  <cols>
    <col min="1" max="1" width="12.5546875" style="84" bestFit="1" customWidth="1"/>
    <col min="2" max="2" width="10.33203125" style="71" customWidth="1"/>
    <col min="3" max="3" width="22.88671875" style="51" bestFit="1" customWidth="1"/>
    <col min="4" max="4" width="11.88671875" style="51" bestFit="1" customWidth="1"/>
    <col min="5" max="7" width="9.33203125" style="51" bestFit="1" customWidth="1"/>
    <col min="8" max="8" width="11.6640625" style="51" customWidth="1"/>
    <col min="9" max="9" width="4.109375" style="51" bestFit="1" customWidth="1"/>
    <col min="10" max="10" width="10.6640625" style="51" customWidth="1"/>
    <col min="11" max="11" width="8.5546875" style="51" customWidth="1"/>
    <col min="12" max="12" width="10.33203125" style="51" customWidth="1"/>
    <col min="13" max="13" width="10.109375" style="51" customWidth="1"/>
    <col min="14" max="14" width="6.6640625" style="51" customWidth="1"/>
    <col min="15" max="15" width="9.6640625" style="51" bestFit="1" customWidth="1"/>
    <col min="16" max="16" width="14.5546875" style="51" bestFit="1" customWidth="1"/>
    <col min="17" max="17" width="18.44140625" style="51" customWidth="1"/>
    <col min="18" max="18" width="11.5546875" style="51" bestFit="1" customWidth="1"/>
    <col min="19" max="19" width="13.33203125" style="51" bestFit="1" customWidth="1"/>
    <col min="20" max="24" width="9.33203125" style="51" bestFit="1" customWidth="1"/>
    <col min="25" max="16384" width="9.109375" style="51"/>
  </cols>
  <sheetData>
    <row r="1" spans="1:21" ht="20.100000000000001" customHeight="1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15858310</v>
      </c>
      <c r="R1" s="77">
        <f>Q20</f>
        <v>-1391829.2199999988</v>
      </c>
      <c r="S1" s="77"/>
    </row>
    <row r="2" spans="1:21" ht="20.100000000000001" customHeight="1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4170000</v>
      </c>
    </row>
    <row r="3" spans="1:21" ht="20.100000000000001" customHeight="1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854500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>
      <c r="A8" s="84">
        <f t="shared" ref="A8:A14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>
      <c r="A11" s="84">
        <f t="shared" si="10"/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3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4">(K11/I11)+J11</f>
        <v>90000</v>
      </c>
      <c r="M11" s="52">
        <f t="shared" ref="M11" si="15">(J11*I11)+K11</f>
        <v>270000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>
      <c r="A12" s="84">
        <f t="shared" si="10"/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324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 t="s">
        <v>327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>
      <c r="A14" s="84">
        <f t="shared" si="10"/>
        <v>50000</v>
      </c>
      <c r="B14" s="72" t="s">
        <v>21</v>
      </c>
      <c r="C14" s="53" t="s">
        <v>349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 t="s">
        <v>391</v>
      </c>
      <c r="Q15" s="17">
        <v>575000</v>
      </c>
      <c r="S15" s="51">
        <f>S14/3</f>
        <v>0</v>
      </c>
    </row>
    <row r="16" spans="1:21" ht="20.100000000000001" customHeight="1">
      <c r="A16" s="84">
        <f t="shared" ref="A16:A53" si="20"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1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2">(K16/I16)+J16</f>
        <v>82000</v>
      </c>
      <c r="M16" s="52">
        <f t="shared" ref="M16:M17" si="23">(J16*I16)+K16</f>
        <v>164000</v>
      </c>
      <c r="N16" s="55"/>
      <c r="P16" s="52" t="s">
        <v>14</v>
      </c>
      <c r="Q16" s="17">
        <f>Q1+SUM(Q2:Q14)+Q15</f>
        <v>24891829.219999999</v>
      </c>
    </row>
    <row r="17" spans="1:22" ht="20.100000000000001" customHeight="1">
      <c r="A17" s="84">
        <f t="shared" si="20"/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1"/>
        <v>1 qty Left</v>
      </c>
      <c r="I17" s="53">
        <v>1</v>
      </c>
      <c r="J17" s="52">
        <v>83000</v>
      </c>
      <c r="K17" s="52">
        <v>0</v>
      </c>
      <c r="L17" s="52">
        <f t="shared" si="22"/>
        <v>83000</v>
      </c>
      <c r="M17" s="52">
        <f t="shared" si="23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>
      <c r="A18" s="84">
        <f t="shared" si="20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>
      <c r="A19" s="84">
        <f t="shared" si="20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>
      <c r="A20" s="84">
        <f t="shared" si="20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-1391829.2199999988</v>
      </c>
    </row>
    <row r="21" spans="1:22" ht="20.100000000000001" customHeight="1">
      <c r="A21" s="84">
        <f t="shared" si="20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>
      <c r="A22" s="84">
        <f t="shared" si="20"/>
        <v>40000</v>
      </c>
      <c r="B22" s="76" t="s">
        <v>221</v>
      </c>
      <c r="C22" s="52" t="s">
        <v>344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>
      <c r="A23" s="84">
        <f t="shared" si="20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>
      <c r="A24" s="84">
        <f t="shared" si="20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2" customHeight="1">
      <c r="A25" s="84">
        <f t="shared" si="20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>
      <c r="A26" s="84">
        <f t="shared" si="20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>
      <c r="A27" s="84">
        <f t="shared" si="20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>
      <c r="A28" s="84">
        <f t="shared" si="20"/>
        <v>401600</v>
      </c>
      <c r="B28" s="76" t="s">
        <v>19</v>
      </c>
      <c r="C28" s="52" t="s">
        <v>329</v>
      </c>
      <c r="D28" s="52" t="s">
        <v>331</v>
      </c>
      <c r="E28" s="74">
        <v>2</v>
      </c>
      <c r="F28" s="74">
        <v>65000</v>
      </c>
      <c r="G28" s="53">
        <f t="shared" si="36"/>
        <v>130000</v>
      </c>
      <c r="H28" s="44" t="str">
        <f t="shared" si="30"/>
        <v>8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>
      <c r="A29" s="84">
        <f t="shared" si="20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>
      <c r="A30" s="84">
        <f t="shared" si="20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>
      <c r="A31" s="84">
        <f t="shared" si="20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>
      <c r="A32" s="84">
        <f t="shared" si="20"/>
        <v>80000</v>
      </c>
      <c r="B32" s="76" t="s">
        <v>23</v>
      </c>
      <c r="C32" s="52" t="s">
        <v>340</v>
      </c>
      <c r="D32" s="52" t="s">
        <v>334</v>
      </c>
      <c r="E32" s="74">
        <v>0</v>
      </c>
      <c r="F32" s="74">
        <v>85000</v>
      </c>
      <c r="G32" s="53">
        <f t="shared" si="36"/>
        <v>0</v>
      </c>
      <c r="H32" s="44" t="str">
        <f t="shared" si="30"/>
        <v>1 qty Left</v>
      </c>
      <c r="I32" s="52">
        <v>1</v>
      </c>
      <c r="J32" s="52">
        <v>80000</v>
      </c>
      <c r="K32" s="52"/>
      <c r="L32" s="52">
        <f t="shared" si="31"/>
        <v>80000</v>
      </c>
      <c r="M32" s="52">
        <f t="shared" si="32"/>
        <v>80000</v>
      </c>
      <c r="O32" s="66"/>
      <c r="P32" s="44"/>
      <c r="Q32" s="78"/>
      <c r="R32" s="63"/>
    </row>
    <row r="33" spans="1:19" ht="20.100000000000001" customHeight="1">
      <c r="A33" s="84">
        <f t="shared" si="20"/>
        <v>284800</v>
      </c>
      <c r="B33" s="76" t="s">
        <v>221</v>
      </c>
      <c r="C33" s="52" t="s">
        <v>336</v>
      </c>
      <c r="D33" s="52" t="s">
        <v>341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>
      <c r="A34" s="84">
        <f t="shared" si="20"/>
        <v>416300</v>
      </c>
      <c r="B34" s="76" t="s">
        <v>221</v>
      </c>
      <c r="C34" s="52" t="s">
        <v>342</v>
      </c>
      <c r="D34" s="52" t="s">
        <v>341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>
      <c r="A35" s="84">
        <f t="shared" si="20"/>
        <v>82450</v>
      </c>
      <c r="B35" s="76" t="s">
        <v>221</v>
      </c>
      <c r="C35" s="52" t="s">
        <v>343</v>
      </c>
      <c r="D35" s="52" t="s">
        <v>341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>
      <c r="A36" s="84">
        <f t="shared" si="20"/>
        <v>120000</v>
      </c>
      <c r="B36" s="76" t="s">
        <v>223</v>
      </c>
      <c r="C36" s="52" t="s">
        <v>375</v>
      </c>
      <c r="D36" s="52" t="s">
        <v>374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>
      <c r="A37" s="84">
        <f t="shared" si="20"/>
        <v>37500</v>
      </c>
      <c r="B37" s="76" t="s">
        <v>220</v>
      </c>
      <c r="C37" s="52" t="s">
        <v>345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>
      <c r="A38" s="84">
        <f t="shared" si="20"/>
        <v>127000</v>
      </c>
      <c r="B38" s="76" t="s">
        <v>221</v>
      </c>
      <c r="C38" s="52" t="s">
        <v>346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>
      <c r="A39" s="84">
        <f t="shared" si="20"/>
        <v>21050</v>
      </c>
      <c r="B39" s="76" t="s">
        <v>347</v>
      </c>
      <c r="C39" s="52" t="s">
        <v>348</v>
      </c>
      <c r="D39" s="52" t="s">
        <v>322</v>
      </c>
      <c r="E39" s="74">
        <v>0</v>
      </c>
      <c r="F39" s="74">
        <v>220000</v>
      </c>
      <c r="G39" s="53">
        <f t="shared" si="36"/>
        <v>0</v>
      </c>
      <c r="H39" s="44" t="str">
        <f t="shared" si="30"/>
        <v>1 qty Left</v>
      </c>
      <c r="I39" s="52">
        <v>1</v>
      </c>
      <c r="J39" s="52">
        <v>21050</v>
      </c>
      <c r="K39" s="52"/>
      <c r="L39" s="52">
        <f t="shared" si="31"/>
        <v>21050</v>
      </c>
      <c r="M39" s="52">
        <f t="shared" si="32"/>
        <v>21050</v>
      </c>
      <c r="O39" s="66"/>
      <c r="P39" s="44"/>
      <c r="Q39" s="78"/>
    </row>
    <row r="40" spans="1:19" ht="20.100000000000001" customHeight="1">
      <c r="A40" s="84">
        <f t="shared" si="20"/>
        <v>252000</v>
      </c>
      <c r="B40" s="76" t="s">
        <v>347</v>
      </c>
      <c r="C40" s="52" t="s">
        <v>234</v>
      </c>
      <c r="D40" s="52" t="s">
        <v>352</v>
      </c>
      <c r="E40" s="74">
        <v>8</v>
      </c>
      <c r="F40" s="74">
        <v>220000</v>
      </c>
      <c r="G40" s="53">
        <f t="shared" si="36"/>
        <v>1760000</v>
      </c>
      <c r="H40" s="44" t="str">
        <f t="shared" si="30"/>
        <v>12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>
      <c r="A41" s="84">
        <f t="shared" si="20"/>
        <v>336000</v>
      </c>
      <c r="B41" s="76" t="s">
        <v>220</v>
      </c>
      <c r="C41" s="52" t="s">
        <v>351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>
      <c r="A42" s="84">
        <f t="shared" si="20"/>
        <v>60000</v>
      </c>
      <c r="B42" s="76" t="s">
        <v>221</v>
      </c>
      <c r="C42" s="52" t="s">
        <v>350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>
      <c r="A43" s="84">
        <f t="shared" si="20"/>
        <v>415000</v>
      </c>
      <c r="B43" s="76" t="s">
        <v>220</v>
      </c>
      <c r="C43" s="52" t="s">
        <v>353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>
      <c r="A44" s="84">
        <f t="shared" si="20"/>
        <v>219750</v>
      </c>
      <c r="B44" s="76" t="s">
        <v>23</v>
      </c>
      <c r="C44" s="52" t="s">
        <v>354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>
      <c r="A45" s="84">
        <f t="shared" si="20"/>
        <v>225000</v>
      </c>
      <c r="B45" s="76" t="s">
        <v>23</v>
      </c>
      <c r="C45" s="52" t="s">
        <v>377</v>
      </c>
      <c r="D45" s="52" t="s">
        <v>355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>
      <c r="A46" s="84">
        <f t="shared" si="20"/>
        <v>140600</v>
      </c>
      <c r="B46" s="76" t="s">
        <v>23</v>
      </c>
      <c r="C46" s="52" t="s">
        <v>356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>
      <c r="A47" s="84">
        <f t="shared" si="20"/>
        <v>338640</v>
      </c>
      <c r="B47" s="76" t="s">
        <v>23</v>
      </c>
      <c r="C47" s="52" t="s">
        <v>357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>
      <c r="A48" s="84">
        <f t="shared" si="20"/>
        <v>144000</v>
      </c>
      <c r="B48" s="76" t="s">
        <v>221</v>
      </c>
      <c r="C48" s="52" t="s">
        <v>359</v>
      </c>
      <c r="D48" s="52" t="s">
        <v>358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>
      <c r="A49" s="84">
        <f t="shared" si="20"/>
        <v>83000</v>
      </c>
      <c r="B49" s="76" t="s">
        <v>221</v>
      </c>
      <c r="C49" s="52" t="s">
        <v>360</v>
      </c>
      <c r="D49" s="52" t="s">
        <v>358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>
      <c r="A50" s="84">
        <f t="shared" si="20"/>
        <v>158000</v>
      </c>
      <c r="B50" s="76" t="s">
        <v>221</v>
      </c>
      <c r="C50" s="52" t="s">
        <v>361</v>
      </c>
      <c r="D50" s="52" t="s">
        <v>358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>
      <c r="A51" s="84">
        <f t="shared" si="20"/>
        <v>50750</v>
      </c>
      <c r="B51" s="76" t="s">
        <v>21</v>
      </c>
      <c r="C51" s="52" t="s">
        <v>362</v>
      </c>
      <c r="D51" s="52" t="s">
        <v>322</v>
      </c>
      <c r="E51" s="74">
        <v>0</v>
      </c>
      <c r="F51" s="74">
        <v>220000</v>
      </c>
      <c r="G51" s="53">
        <f t="shared" si="41"/>
        <v>0</v>
      </c>
      <c r="H51" s="44" t="str">
        <f t="shared" si="42"/>
        <v>1 qty Left</v>
      </c>
      <c r="I51" s="52">
        <v>1</v>
      </c>
      <c r="J51" s="52">
        <v>50750</v>
      </c>
      <c r="K51" s="52"/>
      <c r="L51" s="52">
        <f t="shared" si="43"/>
        <v>50750</v>
      </c>
      <c r="M51" s="52">
        <f t="shared" si="44"/>
        <v>50750</v>
      </c>
      <c r="Q51" s="80"/>
    </row>
    <row r="52" spans="1:17" ht="20.100000000000001" customHeight="1">
      <c r="A52" s="84">
        <f t="shared" si="20"/>
        <v>388200</v>
      </c>
      <c r="B52" s="76" t="s">
        <v>223</v>
      </c>
      <c r="C52" s="52" t="s">
        <v>363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>
      <c r="A53" s="84">
        <f t="shared" si="20"/>
        <v>330000</v>
      </c>
      <c r="B53" s="76" t="s">
        <v>223</v>
      </c>
      <c r="C53" s="52" t="s">
        <v>414</v>
      </c>
      <c r="D53" s="52" t="s">
        <v>415</v>
      </c>
      <c r="E53" s="74">
        <v>0</v>
      </c>
      <c r="F53" s="74">
        <v>220000</v>
      </c>
      <c r="G53" s="53">
        <f t="shared" ref="G53" si="49">F53*E53</f>
        <v>0</v>
      </c>
      <c r="H53" s="44" t="str">
        <f t="shared" ref="H53" si="50">IF(E53=I53,"Out of Stock",I53-E53&amp;" qty Left")</f>
        <v>3 qty Left</v>
      </c>
      <c r="I53" s="52">
        <v>3</v>
      </c>
      <c r="J53" s="52">
        <v>110000</v>
      </c>
      <c r="K53" s="52"/>
      <c r="L53" s="52">
        <f t="shared" ref="L53" si="51">(K53/I53)+J53</f>
        <v>110000</v>
      </c>
      <c r="M53" s="52">
        <f t="shared" ref="M53" si="52">(J53*I53)+K53</f>
        <v>330000</v>
      </c>
      <c r="Q53" s="80"/>
    </row>
    <row r="54" spans="1:17" ht="20.100000000000001" customHeight="1">
      <c r="A54" s="84">
        <f t="shared" ref="A54:A83" si="53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4">F54*E54</f>
        <v>0</v>
      </c>
      <c r="H54" s="44" t="str">
        <f t="shared" ref="H54" si="55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6">(K54/I54)+J54</f>
        <v>60000</v>
      </c>
      <c r="M54" s="52">
        <f t="shared" ref="M54" si="57">(J54*I54)+K54</f>
        <v>300000</v>
      </c>
      <c r="Q54" s="80"/>
    </row>
    <row r="55" spans="1:17" ht="20.100000000000001" customHeight="1">
      <c r="A55" s="84">
        <f t="shared" si="53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8">F55*E55</f>
        <v>0</v>
      </c>
      <c r="H55" s="44" t="str">
        <f t="shared" ref="H55:H57" si="59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60">(K55/I55)+J55</f>
        <v>4800</v>
      </c>
      <c r="M55" s="52">
        <f t="shared" ref="M55:M57" si="61">(J55*I55)+K55</f>
        <v>57600</v>
      </c>
      <c r="Q55" s="80"/>
    </row>
    <row r="56" spans="1:17" ht="20.100000000000001" customHeight="1">
      <c r="A56" s="84">
        <f t="shared" si="53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8"/>
        <v>0</v>
      </c>
      <c r="H56" s="44" t="str">
        <f t="shared" si="59"/>
        <v>12 qty Left</v>
      </c>
      <c r="I56" s="52">
        <v>12</v>
      </c>
      <c r="J56" s="52">
        <v>5500</v>
      </c>
      <c r="K56" s="52"/>
      <c r="L56" s="52">
        <f t="shared" si="60"/>
        <v>5500</v>
      </c>
      <c r="M56" s="52">
        <f t="shared" si="61"/>
        <v>66000</v>
      </c>
      <c r="Q56" s="80"/>
    </row>
    <row r="57" spans="1:17" ht="20.100000000000001" customHeight="1">
      <c r="A57" s="84">
        <f t="shared" si="53"/>
        <v>312600</v>
      </c>
      <c r="B57" s="76" t="s">
        <v>23</v>
      </c>
      <c r="C57" s="52" t="s">
        <v>365</v>
      </c>
      <c r="D57" s="52" t="s">
        <v>335</v>
      </c>
      <c r="E57" s="74">
        <v>0</v>
      </c>
      <c r="F57" s="74">
        <v>220000</v>
      </c>
      <c r="G57" s="53">
        <f t="shared" si="58"/>
        <v>0</v>
      </c>
      <c r="H57" s="44" t="str">
        <f t="shared" si="59"/>
        <v>2 qty Left</v>
      </c>
      <c r="I57" s="52">
        <v>2</v>
      </c>
      <c r="J57" s="52">
        <v>156300</v>
      </c>
      <c r="K57" s="52"/>
      <c r="L57" s="52">
        <f t="shared" si="60"/>
        <v>156300</v>
      </c>
      <c r="M57" s="52">
        <f t="shared" si="61"/>
        <v>312600</v>
      </c>
      <c r="Q57" s="80"/>
    </row>
    <row r="58" spans="1:17" ht="20.100000000000001" customHeight="1">
      <c r="A58" s="84">
        <f t="shared" si="53"/>
        <v>92000</v>
      </c>
      <c r="B58" s="76" t="s">
        <v>21</v>
      </c>
      <c r="C58" s="52" t="s">
        <v>386</v>
      </c>
      <c r="D58" s="52" t="s">
        <v>335</v>
      </c>
      <c r="E58" s="74">
        <v>0</v>
      </c>
      <c r="F58" s="74">
        <v>220000</v>
      </c>
      <c r="G58" s="53">
        <f t="shared" ref="G58:G59" si="62">F58*E58</f>
        <v>0</v>
      </c>
      <c r="H58" s="44" t="str">
        <f t="shared" ref="H58:H59" si="63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4">(K58/I58)+J58</f>
        <v>46000</v>
      </c>
      <c r="M58" s="52">
        <f t="shared" ref="M58:M59" si="65">(J58*I58)+K58</f>
        <v>92000</v>
      </c>
    </row>
    <row r="59" spans="1:17" ht="20.100000000000001" customHeight="1">
      <c r="A59" s="84">
        <f t="shared" si="53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62"/>
        <v>0</v>
      </c>
      <c r="H59" s="44" t="str">
        <f t="shared" si="63"/>
        <v>1 qty Left</v>
      </c>
      <c r="I59" s="52">
        <v>1</v>
      </c>
      <c r="J59" s="52">
        <v>127750</v>
      </c>
      <c r="K59" s="52"/>
      <c r="L59" s="52">
        <f t="shared" si="64"/>
        <v>127750</v>
      </c>
      <c r="M59" s="52">
        <f t="shared" si="65"/>
        <v>127750</v>
      </c>
    </row>
    <row r="60" spans="1:17" ht="20.100000000000001" customHeight="1">
      <c r="A60" s="84">
        <f t="shared" si="53"/>
        <v>31700</v>
      </c>
      <c r="B60" s="76" t="s">
        <v>280</v>
      </c>
      <c r="C60" s="52" t="s">
        <v>366</v>
      </c>
      <c r="D60" s="52" t="s">
        <v>335</v>
      </c>
      <c r="E60" s="74">
        <v>0</v>
      </c>
      <c r="F60" s="74">
        <v>220000</v>
      </c>
      <c r="G60" s="53">
        <f t="shared" ref="G60" si="66">F60*E60</f>
        <v>0</v>
      </c>
      <c r="H60" s="44" t="str">
        <f t="shared" ref="H60" si="67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8">(K60/I60)+J60</f>
        <v>31700</v>
      </c>
      <c r="M60" s="52">
        <f t="shared" ref="M60" si="69">(J60*I60)+K60</f>
        <v>31700</v>
      </c>
    </row>
    <row r="61" spans="1:17" ht="20.100000000000001" customHeight="1">
      <c r="A61" s="84">
        <f t="shared" si="53"/>
        <v>66600</v>
      </c>
      <c r="B61" s="76" t="s">
        <v>21</v>
      </c>
      <c r="C61" s="52" t="s">
        <v>387</v>
      </c>
      <c r="D61" s="52" t="s">
        <v>335</v>
      </c>
      <c r="E61" s="74">
        <v>0</v>
      </c>
      <c r="F61" s="74">
        <v>220000</v>
      </c>
      <c r="G61" s="53">
        <f t="shared" ref="G61" si="70">F61*E61</f>
        <v>0</v>
      </c>
      <c r="H61" s="44" t="str">
        <f t="shared" ref="H61" si="71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72">(K61/I61)+J61</f>
        <v>22200</v>
      </c>
      <c r="M61" s="52">
        <f t="shared" ref="M61:M62" si="73">(J61*I61)+K61</f>
        <v>66600</v>
      </c>
      <c r="O61" s="55"/>
    </row>
    <row r="62" spans="1:17" ht="20.100000000000001" customHeight="1">
      <c r="A62" s="84">
        <f t="shared" si="53"/>
        <v>229260</v>
      </c>
      <c r="B62" s="76" t="s">
        <v>21</v>
      </c>
      <c r="C62" s="53" t="s">
        <v>368</v>
      </c>
      <c r="D62" s="53" t="s">
        <v>367</v>
      </c>
      <c r="E62" s="74">
        <v>0</v>
      </c>
      <c r="F62" s="74">
        <v>220000</v>
      </c>
      <c r="G62" s="53">
        <f t="shared" ref="G62" si="74">F62*E62</f>
        <v>0</v>
      </c>
      <c r="H62" s="44" t="str">
        <f t="shared" ref="H62" si="75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72"/>
        <v>38210</v>
      </c>
      <c r="M62" s="52">
        <f t="shared" si="73"/>
        <v>229260</v>
      </c>
    </row>
    <row r="63" spans="1:17" ht="20.100000000000001" customHeight="1">
      <c r="A63" s="84">
        <f t="shared" si="53"/>
        <v>1393600</v>
      </c>
      <c r="B63" s="86" t="s">
        <v>223</v>
      </c>
      <c r="C63" s="87" t="s">
        <v>369</v>
      </c>
      <c r="D63" s="53" t="s">
        <v>341</v>
      </c>
      <c r="E63" s="74">
        <v>0</v>
      </c>
      <c r="F63" s="74">
        <v>220000</v>
      </c>
      <c r="G63" s="53">
        <f t="shared" ref="G63" si="76">F63*E63</f>
        <v>0</v>
      </c>
      <c r="H63" s="44" t="str">
        <f t="shared" ref="H63" si="77">IF(E63=I63,"Out of Stock",I63-E63&amp;" qty Left")</f>
        <v>10 qty Left</v>
      </c>
      <c r="I63" s="52">
        <v>10</v>
      </c>
      <c r="J63" s="52">
        <v>139360</v>
      </c>
      <c r="K63" s="52"/>
      <c r="L63" s="52">
        <f t="shared" ref="L63" si="78">(K63/I63)+J63</f>
        <v>139360</v>
      </c>
      <c r="M63" s="52">
        <f t="shared" ref="M63" si="79">(J63*I63)+K63</f>
        <v>1393600</v>
      </c>
    </row>
    <row r="64" spans="1:17" ht="20.100000000000001" customHeight="1">
      <c r="A64" s="84">
        <f t="shared" si="53"/>
        <v>75000</v>
      </c>
      <c r="B64" s="76" t="s">
        <v>21</v>
      </c>
      <c r="C64" s="53" t="s">
        <v>371</v>
      </c>
      <c r="D64" s="53" t="s">
        <v>324</v>
      </c>
      <c r="E64" s="74">
        <v>0</v>
      </c>
      <c r="F64" s="74">
        <v>80000</v>
      </c>
      <c r="G64" s="53">
        <f t="shared" ref="G64" si="80">F64*E64</f>
        <v>0</v>
      </c>
      <c r="H64" s="44" t="str">
        <f t="shared" ref="H64" si="81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82">(K64/I64)+J64</f>
        <v>75000</v>
      </c>
      <c r="M64" s="52">
        <f t="shared" ref="M64" si="83">(J64*I64)+K64</f>
        <v>75000</v>
      </c>
    </row>
    <row r="65" spans="1:13" ht="20.100000000000001" customHeight="1">
      <c r="A65" s="84">
        <f t="shared" si="53"/>
        <v>85000</v>
      </c>
      <c r="B65" s="76" t="s">
        <v>347</v>
      </c>
      <c r="C65" s="53" t="s">
        <v>372</v>
      </c>
      <c r="D65" s="53" t="s">
        <v>324</v>
      </c>
      <c r="E65" s="74">
        <v>0</v>
      </c>
      <c r="F65" s="74">
        <v>80000</v>
      </c>
      <c r="G65" s="53">
        <f t="shared" ref="G65:G67" si="84">F65*E65</f>
        <v>0</v>
      </c>
      <c r="H65" s="44" t="str">
        <f t="shared" ref="H65:H67" si="85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6">(K65/I65)+J65</f>
        <v>85000</v>
      </c>
      <c r="M65" s="52">
        <f t="shared" ref="M65:M67" si="87">(J65*I65)+K65</f>
        <v>85000</v>
      </c>
    </row>
    <row r="66" spans="1:13" ht="20.100000000000001" customHeight="1">
      <c r="A66" s="84">
        <f t="shared" si="53"/>
        <v>160000</v>
      </c>
      <c r="B66" s="76" t="s">
        <v>222</v>
      </c>
      <c r="C66" s="53" t="s">
        <v>373</v>
      </c>
      <c r="D66" s="53" t="s">
        <v>324</v>
      </c>
      <c r="E66" s="74">
        <v>0</v>
      </c>
      <c r="F66" s="74">
        <v>80000</v>
      </c>
      <c r="G66" s="53">
        <f t="shared" si="84"/>
        <v>0</v>
      </c>
      <c r="H66" s="44" t="str">
        <f t="shared" si="85"/>
        <v>1 qty Left</v>
      </c>
      <c r="I66" s="52">
        <v>1</v>
      </c>
      <c r="J66" s="52">
        <v>160000</v>
      </c>
      <c r="K66" s="52"/>
      <c r="L66" s="52">
        <f t="shared" si="86"/>
        <v>160000</v>
      </c>
      <c r="M66" s="52">
        <f t="shared" si="87"/>
        <v>160000</v>
      </c>
    </row>
    <row r="67" spans="1:13" ht="20.100000000000001" customHeight="1">
      <c r="A67" s="84">
        <f t="shared" si="53"/>
        <v>36000</v>
      </c>
      <c r="B67" s="76" t="s">
        <v>21</v>
      </c>
      <c r="C67" s="52" t="s">
        <v>376</v>
      </c>
      <c r="D67" s="52" t="s">
        <v>364</v>
      </c>
      <c r="E67" s="74">
        <v>0</v>
      </c>
      <c r="F67" s="74">
        <v>20000</v>
      </c>
      <c r="G67" s="53">
        <f t="shared" si="84"/>
        <v>0</v>
      </c>
      <c r="H67" s="44" t="str">
        <f t="shared" si="85"/>
        <v>2 qty Left</v>
      </c>
      <c r="I67" s="52">
        <v>2</v>
      </c>
      <c r="J67" s="52">
        <v>18000</v>
      </c>
      <c r="K67" s="52"/>
      <c r="L67" s="52">
        <f t="shared" si="86"/>
        <v>18000</v>
      </c>
      <c r="M67" s="52">
        <f t="shared" si="87"/>
        <v>36000</v>
      </c>
    </row>
    <row r="68" spans="1:13" ht="20.100000000000001" customHeight="1">
      <c r="A68" s="84">
        <f t="shared" si="53"/>
        <v>540000</v>
      </c>
      <c r="B68" s="76" t="s">
        <v>221</v>
      </c>
      <c r="C68" s="52" t="s">
        <v>378</v>
      </c>
      <c r="D68" s="52" t="s">
        <v>379</v>
      </c>
      <c r="E68" s="74">
        <v>0</v>
      </c>
      <c r="F68" s="74">
        <v>20000</v>
      </c>
      <c r="G68" s="53">
        <f t="shared" ref="G68" si="88">F68*E68</f>
        <v>0</v>
      </c>
      <c r="H68" s="44" t="str">
        <f t="shared" ref="H68:H69" si="89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90">(K68/I68)+J68</f>
        <v>540000</v>
      </c>
      <c r="M68" s="52">
        <f t="shared" ref="M68:M69" si="91">(J68*I68)+K68</f>
        <v>540000</v>
      </c>
    </row>
    <row r="69" spans="1:13" ht="20.100000000000001" customHeight="1">
      <c r="A69" s="84">
        <f t="shared" si="53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92">F69*E69</f>
        <v>0</v>
      </c>
      <c r="H69" s="44" t="str">
        <f t="shared" si="89"/>
        <v>1 qty Left</v>
      </c>
      <c r="I69" s="52">
        <v>1</v>
      </c>
      <c r="J69" s="52">
        <v>550000</v>
      </c>
      <c r="K69" s="52">
        <v>0</v>
      </c>
      <c r="L69" s="52">
        <f t="shared" si="90"/>
        <v>550000</v>
      </c>
      <c r="M69" s="52">
        <f t="shared" si="91"/>
        <v>550000</v>
      </c>
    </row>
    <row r="70" spans="1:13" ht="20.100000000000001" customHeight="1">
      <c r="A70" s="84">
        <f t="shared" si="53"/>
        <v>42500</v>
      </c>
      <c r="B70" s="72" t="s">
        <v>21</v>
      </c>
      <c r="C70" s="53" t="s">
        <v>380</v>
      </c>
      <c r="D70" s="53" t="s">
        <v>335</v>
      </c>
      <c r="E70" s="74">
        <v>0</v>
      </c>
      <c r="F70" s="74">
        <v>220000</v>
      </c>
      <c r="G70" s="53">
        <f t="shared" si="92"/>
        <v>0</v>
      </c>
      <c r="H70" s="44" t="str">
        <f t="shared" ref="H70" si="93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4">(K70/I70)+J70</f>
        <v>42500</v>
      </c>
      <c r="M70" s="52">
        <f t="shared" ref="M70" si="95">(J70*I70)+K70</f>
        <v>42500</v>
      </c>
    </row>
    <row r="71" spans="1:13" ht="20.100000000000001" customHeight="1">
      <c r="A71" s="84">
        <f t="shared" si="53"/>
        <v>40800</v>
      </c>
      <c r="B71" s="72" t="s">
        <v>21</v>
      </c>
      <c r="C71" s="52" t="s">
        <v>362</v>
      </c>
      <c r="D71" s="53" t="s">
        <v>335</v>
      </c>
      <c r="E71" s="74">
        <v>0</v>
      </c>
      <c r="F71" s="74">
        <v>220000</v>
      </c>
      <c r="G71" s="53">
        <f t="shared" si="92"/>
        <v>0</v>
      </c>
      <c r="H71" s="44" t="str">
        <f t="shared" ref="H71" si="96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7">(K71/I71)+J71</f>
        <v>40800</v>
      </c>
      <c r="M71" s="52">
        <f t="shared" ref="M71" si="98">(J71*I71)+K71</f>
        <v>40800</v>
      </c>
    </row>
    <row r="72" spans="1:13" ht="20.100000000000001" customHeight="1">
      <c r="A72" s="84">
        <f t="shared" si="53"/>
        <v>136000</v>
      </c>
      <c r="B72" s="72" t="s">
        <v>23</v>
      </c>
      <c r="C72" s="53" t="s">
        <v>370</v>
      </c>
      <c r="D72" s="53" t="s">
        <v>335</v>
      </c>
      <c r="E72" s="74">
        <v>0</v>
      </c>
      <c r="F72" s="74">
        <v>220000</v>
      </c>
      <c r="G72" s="53">
        <f t="shared" si="92"/>
        <v>0</v>
      </c>
      <c r="H72" s="44" t="str">
        <f t="shared" ref="H72" si="99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100">(K72/I72)+J72</f>
        <v>136000</v>
      </c>
      <c r="M72" s="52">
        <f t="shared" ref="M72" si="101">(J72*I72)+K72</f>
        <v>136000</v>
      </c>
    </row>
    <row r="73" spans="1:13" ht="20.100000000000001" customHeight="1">
      <c r="A73" s="84">
        <f t="shared" si="53"/>
        <v>119000</v>
      </c>
      <c r="B73" s="72" t="s">
        <v>23</v>
      </c>
      <c r="C73" s="53" t="s">
        <v>381</v>
      </c>
      <c r="D73" s="53" t="s">
        <v>335</v>
      </c>
      <c r="E73" s="74">
        <v>0</v>
      </c>
      <c r="F73" s="74">
        <v>220000</v>
      </c>
      <c r="G73" s="53">
        <f t="shared" si="92"/>
        <v>0</v>
      </c>
      <c r="H73" s="44" t="str">
        <f t="shared" ref="H73" si="102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103">(K73/I73)+J73</f>
        <v>119000</v>
      </c>
      <c r="M73" s="52">
        <f t="shared" ref="M73" si="104">(J73*I73)+K73</f>
        <v>119000</v>
      </c>
    </row>
    <row r="74" spans="1:13" ht="20.100000000000001" customHeight="1">
      <c r="A74" s="84">
        <f t="shared" si="53"/>
        <v>153000</v>
      </c>
      <c r="B74" s="72" t="s">
        <v>23</v>
      </c>
      <c r="C74" s="53" t="s">
        <v>382</v>
      </c>
      <c r="D74" s="53" t="s">
        <v>335</v>
      </c>
      <c r="E74" s="74">
        <v>0</v>
      </c>
      <c r="F74" s="74">
        <v>220000</v>
      </c>
      <c r="G74" s="53">
        <f t="shared" si="92"/>
        <v>0</v>
      </c>
      <c r="H74" s="44" t="str">
        <f t="shared" ref="H74" si="105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106">(K74/I74)+J74</f>
        <v>153000</v>
      </c>
      <c r="M74" s="52">
        <f t="shared" ref="M74" si="107">(J74*I74)+K74</f>
        <v>153000</v>
      </c>
    </row>
    <row r="75" spans="1:13" ht="20.100000000000001" customHeight="1">
      <c r="A75" s="84">
        <f t="shared" si="53"/>
        <v>195500</v>
      </c>
      <c r="B75" s="72" t="s">
        <v>23</v>
      </c>
      <c r="C75" s="53" t="s">
        <v>383</v>
      </c>
      <c r="D75" s="53" t="s">
        <v>335</v>
      </c>
      <c r="E75" s="74">
        <v>0</v>
      </c>
      <c r="F75" s="74">
        <v>220000</v>
      </c>
      <c r="G75" s="53">
        <f t="shared" si="92"/>
        <v>0</v>
      </c>
      <c r="H75" s="44" t="str">
        <f t="shared" ref="H75:H76" si="108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9">(K75/I75)+J75</f>
        <v>195500</v>
      </c>
      <c r="M75" s="52">
        <f t="shared" ref="M75:M76" si="110">(J75*I75)+K75</f>
        <v>195500</v>
      </c>
    </row>
    <row r="76" spans="1:13" ht="20.100000000000001" customHeight="1">
      <c r="A76" s="84">
        <f t="shared" si="53"/>
        <v>86500</v>
      </c>
      <c r="B76" s="72" t="s">
        <v>23</v>
      </c>
      <c r="C76" s="53" t="s">
        <v>384</v>
      </c>
      <c r="D76" s="53" t="s">
        <v>335</v>
      </c>
      <c r="E76" s="74">
        <v>0</v>
      </c>
      <c r="F76" s="74">
        <v>220000</v>
      </c>
      <c r="G76" s="53">
        <f t="shared" si="92"/>
        <v>0</v>
      </c>
      <c r="H76" s="44" t="str">
        <f t="shared" si="108"/>
        <v>1 qty Left</v>
      </c>
      <c r="I76" s="52">
        <v>1</v>
      </c>
      <c r="J76" s="52">
        <v>86500</v>
      </c>
      <c r="K76" s="52">
        <v>0</v>
      </c>
      <c r="L76" s="52">
        <f t="shared" si="109"/>
        <v>86500</v>
      </c>
      <c r="M76" s="52">
        <f t="shared" si="110"/>
        <v>86500</v>
      </c>
    </row>
    <row r="77" spans="1:13" ht="20.100000000000001" customHeight="1">
      <c r="A77" s="84">
        <f t="shared" si="53"/>
        <v>95000</v>
      </c>
      <c r="B77" s="72" t="s">
        <v>23</v>
      </c>
      <c r="C77" s="53" t="s">
        <v>385</v>
      </c>
      <c r="D77" s="53" t="s">
        <v>323</v>
      </c>
      <c r="E77" s="74">
        <v>0</v>
      </c>
      <c r="F77" s="74">
        <v>220000</v>
      </c>
      <c r="G77" s="53">
        <f t="shared" si="92"/>
        <v>0</v>
      </c>
      <c r="H77" s="44" t="str">
        <f t="shared" ref="H77" si="111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12">(K77/I77)+J77</f>
        <v>95000</v>
      </c>
      <c r="M77" s="52">
        <f t="shared" ref="M77" si="113">(J77*I77)+K77</f>
        <v>95000</v>
      </c>
    </row>
    <row r="78" spans="1:13" ht="20.100000000000001" customHeight="1">
      <c r="A78" s="84">
        <f t="shared" si="53"/>
        <v>90000</v>
      </c>
      <c r="B78" s="72" t="s">
        <v>221</v>
      </c>
      <c r="C78" s="53" t="s">
        <v>389</v>
      </c>
      <c r="D78" s="53" t="s">
        <v>324</v>
      </c>
      <c r="E78" s="74">
        <v>3</v>
      </c>
      <c r="F78" s="74">
        <v>20000</v>
      </c>
      <c r="G78" s="53">
        <f t="shared" ref="G78" si="114">F78*E78</f>
        <v>60000</v>
      </c>
      <c r="H78" s="44" t="str">
        <f t="shared" ref="H78" si="115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6">(K78/I78)+J78</f>
        <v>15000</v>
      </c>
      <c r="M78" s="52">
        <f t="shared" ref="M78" si="117">(J78*I78)+K78</f>
        <v>135000</v>
      </c>
    </row>
    <row r="79" spans="1:13" ht="20.100000000000001" customHeight="1">
      <c r="A79" s="84">
        <f t="shared" si="53"/>
        <v>168000</v>
      </c>
      <c r="B79" s="72" t="s">
        <v>388</v>
      </c>
      <c r="C79" s="53" t="s">
        <v>390</v>
      </c>
      <c r="D79" s="53" t="s">
        <v>324</v>
      </c>
      <c r="E79" s="74">
        <v>4</v>
      </c>
      <c r="F79" s="74">
        <v>220000</v>
      </c>
      <c r="G79" s="53">
        <f t="shared" ref="G79" si="118">F79*E79</f>
        <v>880000</v>
      </c>
      <c r="H79" s="44" t="str">
        <f t="shared" ref="H79" si="119">IF(E79=I79,"Out of Stock",I79-E79&amp;" qty Left")</f>
        <v>4 qty Left</v>
      </c>
      <c r="I79" s="52">
        <v>8</v>
      </c>
      <c r="J79" s="52">
        <v>42000</v>
      </c>
      <c r="K79" s="52">
        <v>0</v>
      </c>
      <c r="L79" s="52">
        <f t="shared" ref="L79" si="120">(K79/I79)+J79</f>
        <v>42000</v>
      </c>
      <c r="M79" s="52">
        <f t="shared" ref="M79" si="121">(J79*I79)+K79</f>
        <v>336000</v>
      </c>
    </row>
    <row r="80" spans="1:13" ht="20.100000000000001" customHeight="1">
      <c r="A80" s="84">
        <f t="shared" si="53"/>
        <v>1000000</v>
      </c>
      <c r="B80" s="72" t="s">
        <v>392</v>
      </c>
      <c r="C80" s="53" t="s">
        <v>393</v>
      </c>
      <c r="D80" s="53" t="s">
        <v>324</v>
      </c>
      <c r="E80" s="74">
        <v>0</v>
      </c>
      <c r="F80" s="74">
        <v>220000</v>
      </c>
      <c r="G80" s="53">
        <f t="shared" ref="G80" si="122">F80*E80</f>
        <v>0</v>
      </c>
      <c r="H80" s="44" t="str">
        <f t="shared" ref="H80" si="123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24">(K80/I80)+J80</f>
        <v>1000000</v>
      </c>
      <c r="M80" s="52">
        <f t="shared" ref="M80" si="125">(J80*I80)+K80</f>
        <v>1000000</v>
      </c>
    </row>
    <row r="81" spans="1:13" ht="20.100000000000001" customHeight="1">
      <c r="A81" s="84">
        <f t="shared" si="53"/>
        <v>300000</v>
      </c>
      <c r="B81" s="72" t="s">
        <v>23</v>
      </c>
      <c r="C81" s="53" t="s">
        <v>394</v>
      </c>
      <c r="D81" s="53" t="s">
        <v>334</v>
      </c>
      <c r="E81" s="74">
        <v>0</v>
      </c>
      <c r="F81" s="74">
        <v>220000</v>
      </c>
      <c r="G81" s="53">
        <f t="shared" ref="G81" si="126">F81*E81</f>
        <v>0</v>
      </c>
      <c r="H81" s="44" t="str">
        <f t="shared" ref="H81" si="127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" si="128">(K81/I81)+J81</f>
        <v>300000</v>
      </c>
      <c r="M81" s="52">
        <f t="shared" ref="M81" si="129">(J81*I81)+K81</f>
        <v>300000</v>
      </c>
    </row>
    <row r="82" spans="1:13" ht="20.100000000000001" customHeight="1">
      <c r="A82" s="84">
        <f t="shared" si="53"/>
        <v>300000</v>
      </c>
      <c r="B82" s="72" t="s">
        <v>223</v>
      </c>
      <c r="C82" s="53" t="s">
        <v>412</v>
      </c>
      <c r="D82" s="53" t="s">
        <v>324</v>
      </c>
      <c r="E82" s="74">
        <v>0</v>
      </c>
      <c r="F82" s="74">
        <v>220000</v>
      </c>
      <c r="G82" s="53">
        <f t="shared" ref="G82" si="130">F82*E82</f>
        <v>0</v>
      </c>
      <c r="H82" s="44" t="str">
        <f t="shared" ref="H82" si="131">IF(E82=I82,"Out of Stock",I82-E82&amp;" qty Left")</f>
        <v>1 qty Left</v>
      </c>
      <c r="I82" s="52">
        <v>1</v>
      </c>
      <c r="J82" s="52">
        <v>300000</v>
      </c>
      <c r="K82" s="52">
        <v>0</v>
      </c>
      <c r="L82" s="52">
        <f t="shared" ref="L82" si="132">(K82/I82)+J82</f>
        <v>300000</v>
      </c>
      <c r="M82" s="52">
        <f t="shared" ref="M82" si="133">(J82*I82)+K82</f>
        <v>300000</v>
      </c>
    </row>
    <row r="83" spans="1:13" ht="20.100000000000001" customHeight="1">
      <c r="A83" s="84">
        <f t="shared" si="53"/>
        <v>140000</v>
      </c>
      <c r="B83" s="72" t="s">
        <v>19</v>
      </c>
      <c r="C83" s="53" t="s">
        <v>413</v>
      </c>
      <c r="D83" s="53" t="s">
        <v>324</v>
      </c>
      <c r="E83" s="74">
        <v>0</v>
      </c>
      <c r="F83" s="74">
        <v>220000</v>
      </c>
      <c r="G83" s="53">
        <f t="shared" ref="G83" si="134">F83*E83</f>
        <v>0</v>
      </c>
      <c r="H83" s="44" t="str">
        <f t="shared" ref="H83" si="135">IF(E83=I83,"Out of Stock",I83-E83&amp;" qty Left")</f>
        <v>2 qty Left</v>
      </c>
      <c r="I83" s="52">
        <v>2</v>
      </c>
      <c r="J83" s="52">
        <v>70000</v>
      </c>
      <c r="K83" s="52">
        <v>0</v>
      </c>
      <c r="L83" s="52">
        <f t="shared" ref="L83" si="136">(K83/I83)+J83</f>
        <v>70000</v>
      </c>
      <c r="M83" s="52">
        <f t="shared" ref="M83" si="137">(J83*I83)+K83</f>
        <v>140000</v>
      </c>
    </row>
    <row r="85" spans="1:13" ht="20.100000000000001" customHeight="1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96" spans="1:13" ht="20.100000000000001" customHeight="1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89" priority="711" operator="equal">
      <formula>"Out of Stock"</formula>
    </cfRule>
  </conditionalFormatting>
  <conditionalFormatting sqref="H7">
    <cfRule type="cellIs" dxfId="188" priority="673" operator="equal">
      <formula>"Out of Stock"</formula>
    </cfRule>
  </conditionalFormatting>
  <conditionalFormatting sqref="H6">
    <cfRule type="cellIs" dxfId="187" priority="678" operator="equal">
      <formula>"Out of Stock"</formula>
    </cfRule>
  </conditionalFormatting>
  <conditionalFormatting sqref="H4">
    <cfRule type="cellIs" dxfId="186" priority="687" operator="equal">
      <formula>"Out of Stock"</formula>
    </cfRule>
  </conditionalFormatting>
  <conditionalFormatting sqref="H3">
    <cfRule type="cellIs" dxfId="185" priority="692" operator="equal">
      <formula>"Out of Stock"</formula>
    </cfRule>
  </conditionalFormatting>
  <conditionalFormatting sqref="H2">
    <cfRule type="cellIs" dxfId="184" priority="658" operator="equal">
      <formula>"Out of Stock"</formula>
    </cfRule>
  </conditionalFormatting>
  <conditionalFormatting sqref="H3">
    <cfRule type="cellIs" dxfId="183" priority="647" operator="equal">
      <formula>"Out of Stock"</formula>
    </cfRule>
  </conditionalFormatting>
  <conditionalFormatting sqref="H4">
    <cfRule type="cellIs" dxfId="182" priority="644" operator="equal">
      <formula>"Out of Stock"</formula>
    </cfRule>
  </conditionalFormatting>
  <conditionalFormatting sqref="H7">
    <cfRule type="cellIs" dxfId="181" priority="637" operator="equal">
      <formula>"Out of Stock"</formula>
    </cfRule>
  </conditionalFormatting>
  <conditionalFormatting sqref="H8">
    <cfRule type="cellIs" dxfId="180" priority="633" operator="equal">
      <formula>"Out of Stock"</formula>
    </cfRule>
  </conditionalFormatting>
  <conditionalFormatting sqref="H6">
    <cfRule type="cellIs" dxfId="179" priority="638" operator="equal">
      <formula>"Out of Stock"</formula>
    </cfRule>
  </conditionalFormatting>
  <conditionalFormatting sqref="H8">
    <cfRule type="cellIs" dxfId="178" priority="634" operator="equal">
      <formula>"Out of Stock"</formula>
    </cfRule>
  </conditionalFormatting>
  <conditionalFormatting sqref="H9">
    <cfRule type="cellIs" dxfId="177" priority="588" operator="equal">
      <formula>"Out of Stock"</formula>
    </cfRule>
  </conditionalFormatting>
  <conditionalFormatting sqref="H9">
    <cfRule type="cellIs" dxfId="176" priority="587" operator="equal">
      <formula>"Out of Stock"</formula>
    </cfRule>
  </conditionalFormatting>
  <conditionalFormatting sqref="H11">
    <cfRule type="cellIs" dxfId="175" priority="568" operator="equal">
      <formula>"Out of Stock"</formula>
    </cfRule>
  </conditionalFormatting>
  <conditionalFormatting sqref="H11">
    <cfRule type="cellIs" dxfId="174" priority="567" operator="equal">
      <formula>"Out of Stock"</formula>
    </cfRule>
  </conditionalFormatting>
  <conditionalFormatting sqref="H13">
    <cfRule type="cellIs" dxfId="173" priority="494" operator="equal">
      <formula>"Out of Stock"</formula>
    </cfRule>
  </conditionalFormatting>
  <conditionalFormatting sqref="H13">
    <cfRule type="cellIs" dxfId="172" priority="493" operator="equal">
      <formula>"Out of Stock"</formula>
    </cfRule>
  </conditionalFormatting>
  <conditionalFormatting sqref="H15">
    <cfRule type="cellIs" dxfId="171" priority="408" operator="equal">
      <formula>"Out of Stock"</formula>
    </cfRule>
  </conditionalFormatting>
  <conditionalFormatting sqref="H15">
    <cfRule type="cellIs" dxfId="170" priority="407" operator="equal">
      <formula>"Out of Stock"</formula>
    </cfRule>
  </conditionalFormatting>
  <conditionalFormatting sqref="H17">
    <cfRule type="cellIs" dxfId="169" priority="341" operator="equal">
      <formula>"Out of Stock"</formula>
    </cfRule>
  </conditionalFormatting>
  <conditionalFormatting sqref="H17">
    <cfRule type="cellIs" dxfId="168" priority="342" operator="equal">
      <formula>"Out of Stock"</formula>
    </cfRule>
  </conditionalFormatting>
  <conditionalFormatting sqref="H16">
    <cfRule type="cellIs" dxfId="167" priority="343" operator="equal">
      <formula>"Out of Stock"</formula>
    </cfRule>
  </conditionalFormatting>
  <conditionalFormatting sqref="H18">
    <cfRule type="cellIs" dxfId="166" priority="340" operator="equal">
      <formula>"Out of Stock"</formula>
    </cfRule>
  </conditionalFormatting>
  <conditionalFormatting sqref="H19">
    <cfRule type="cellIs" dxfId="165" priority="338" operator="equal">
      <formula>"Out of Stock"</formula>
    </cfRule>
  </conditionalFormatting>
  <conditionalFormatting sqref="H16">
    <cfRule type="cellIs" dxfId="164" priority="344" operator="equal">
      <formula>"Out of Stock"</formula>
    </cfRule>
  </conditionalFormatting>
  <conditionalFormatting sqref="H18">
    <cfRule type="cellIs" dxfId="163" priority="339" operator="equal">
      <formula>"Out of Stock"</formula>
    </cfRule>
  </conditionalFormatting>
  <conditionalFormatting sqref="H19">
    <cfRule type="cellIs" dxfId="162" priority="337" operator="equal">
      <formula>"Out of Stock"</formula>
    </cfRule>
  </conditionalFormatting>
  <conditionalFormatting sqref="H20">
    <cfRule type="cellIs" dxfId="161" priority="328" operator="equal">
      <formula>"Out of Stock"</formula>
    </cfRule>
  </conditionalFormatting>
  <conditionalFormatting sqref="H20">
    <cfRule type="cellIs" dxfId="160" priority="327" operator="equal">
      <formula>"Out of Stock"</formula>
    </cfRule>
  </conditionalFormatting>
  <conditionalFormatting sqref="H21">
    <cfRule type="cellIs" dxfId="159" priority="287" operator="equal">
      <formula>"Out of Stock"</formula>
    </cfRule>
  </conditionalFormatting>
  <conditionalFormatting sqref="H22">
    <cfRule type="cellIs" dxfId="158" priority="286" operator="equal">
      <formula>"Out of Stock"</formula>
    </cfRule>
  </conditionalFormatting>
  <conditionalFormatting sqref="H25">
    <cfRule type="cellIs" dxfId="157" priority="248" operator="equal">
      <formula>"Out of Stock"</formula>
    </cfRule>
  </conditionalFormatting>
  <conditionalFormatting sqref="H21">
    <cfRule type="cellIs" dxfId="156" priority="288" operator="equal">
      <formula>"Out of Stock"</formula>
    </cfRule>
  </conditionalFormatting>
  <conditionalFormatting sqref="H22">
    <cfRule type="cellIs" dxfId="155" priority="285" operator="equal">
      <formula>"Out of Stock"</formula>
    </cfRule>
  </conditionalFormatting>
  <conditionalFormatting sqref="H25">
    <cfRule type="cellIs" dxfId="154" priority="249" operator="equal">
      <formula>"Out of Stock"</formula>
    </cfRule>
  </conditionalFormatting>
  <conditionalFormatting sqref="H23">
    <cfRule type="cellIs" dxfId="153" priority="281" operator="equal">
      <formula>"Out of Stock"</formula>
    </cfRule>
  </conditionalFormatting>
  <conditionalFormatting sqref="H23">
    <cfRule type="cellIs" dxfId="152" priority="280" operator="equal">
      <formula>"Out of Stock"</formula>
    </cfRule>
  </conditionalFormatting>
  <conditionalFormatting sqref="H28">
    <cfRule type="cellIs" dxfId="151" priority="241" operator="equal">
      <formula>"Out of Stock"</formula>
    </cfRule>
  </conditionalFormatting>
  <conditionalFormatting sqref="H28">
    <cfRule type="cellIs" dxfId="150" priority="240" operator="equal">
      <formula>"Out of Stock"</formula>
    </cfRule>
  </conditionalFormatting>
  <conditionalFormatting sqref="H24">
    <cfRule type="cellIs" dxfId="149" priority="277" operator="equal">
      <formula>"Out of Stock"</formula>
    </cfRule>
  </conditionalFormatting>
  <conditionalFormatting sqref="H24">
    <cfRule type="cellIs" dxfId="148" priority="276" operator="equal">
      <formula>"Out of Stock"</formula>
    </cfRule>
  </conditionalFormatting>
  <conditionalFormatting sqref="H5">
    <cfRule type="cellIs" dxfId="147" priority="275" operator="equal">
      <formula>"Out of Stock"</formula>
    </cfRule>
  </conditionalFormatting>
  <conditionalFormatting sqref="H5">
    <cfRule type="cellIs" dxfId="146" priority="274" operator="equal">
      <formula>"Out of Stock"</formula>
    </cfRule>
  </conditionalFormatting>
  <conditionalFormatting sqref="H26">
    <cfRule type="cellIs" dxfId="145" priority="247" operator="equal">
      <formula>"Out of Stock"</formula>
    </cfRule>
  </conditionalFormatting>
  <conditionalFormatting sqref="H26">
    <cfRule type="cellIs" dxfId="144" priority="246" operator="equal">
      <formula>"Out of Stock"</formula>
    </cfRule>
  </conditionalFormatting>
  <conditionalFormatting sqref="H27">
    <cfRule type="cellIs" dxfId="143" priority="243" operator="equal">
      <formula>"Out of Stock"</formula>
    </cfRule>
  </conditionalFormatting>
  <conditionalFormatting sqref="H27">
    <cfRule type="cellIs" dxfId="142" priority="242" operator="equal">
      <formula>"Out of Stock"</formula>
    </cfRule>
  </conditionalFormatting>
  <conditionalFormatting sqref="H29">
    <cfRule type="cellIs" dxfId="141" priority="239" operator="equal">
      <formula>"Out of Stock"</formula>
    </cfRule>
  </conditionalFormatting>
  <conditionalFormatting sqref="H29">
    <cfRule type="cellIs" dxfId="140" priority="238" operator="equal">
      <formula>"Out of Stock"</formula>
    </cfRule>
  </conditionalFormatting>
  <conditionalFormatting sqref="H30">
    <cfRule type="cellIs" dxfId="139" priority="223" operator="equal">
      <formula>"Out of Stock"</formula>
    </cfRule>
  </conditionalFormatting>
  <conditionalFormatting sqref="H30">
    <cfRule type="cellIs" dxfId="138" priority="222" operator="equal">
      <formula>"Out of Stock"</formula>
    </cfRule>
  </conditionalFormatting>
  <conditionalFormatting sqref="H31">
    <cfRule type="cellIs" dxfId="137" priority="221" operator="equal">
      <formula>"Out of Stock"</formula>
    </cfRule>
  </conditionalFormatting>
  <conditionalFormatting sqref="H31">
    <cfRule type="cellIs" dxfId="136" priority="220" operator="equal">
      <formula>"Out of Stock"</formula>
    </cfRule>
  </conditionalFormatting>
  <conditionalFormatting sqref="H10">
    <cfRule type="cellIs" dxfId="135" priority="201" operator="equal">
      <formula>"Out of Stock"</formula>
    </cfRule>
  </conditionalFormatting>
  <conditionalFormatting sqref="H10">
    <cfRule type="cellIs" dxfId="134" priority="200" operator="equal">
      <formula>"Out of Stock"</formula>
    </cfRule>
  </conditionalFormatting>
  <conditionalFormatting sqref="H12">
    <cfRule type="cellIs" dxfId="133" priority="199" operator="equal">
      <formula>"Out of Stock"</formula>
    </cfRule>
  </conditionalFormatting>
  <conditionalFormatting sqref="H12">
    <cfRule type="cellIs" dxfId="132" priority="198" operator="equal">
      <formula>"Out of Stock"</formula>
    </cfRule>
  </conditionalFormatting>
  <conditionalFormatting sqref="H33">
    <cfRule type="cellIs" dxfId="131" priority="185" operator="equal">
      <formula>"Out of Stock"</formula>
    </cfRule>
  </conditionalFormatting>
  <conditionalFormatting sqref="H33">
    <cfRule type="cellIs" dxfId="130" priority="184" operator="equal">
      <formula>"Out of Stock"</formula>
    </cfRule>
  </conditionalFormatting>
  <conditionalFormatting sqref="H32">
    <cfRule type="cellIs" dxfId="129" priority="191" operator="equal">
      <formula>"Out of Stock"</formula>
    </cfRule>
  </conditionalFormatting>
  <conditionalFormatting sqref="H32">
    <cfRule type="cellIs" dxfId="128" priority="190" operator="equal">
      <formula>"Out of Stock"</formula>
    </cfRule>
  </conditionalFormatting>
  <conditionalFormatting sqref="H35">
    <cfRule type="cellIs" dxfId="127" priority="181" operator="equal">
      <formula>"Out of Stock"</formula>
    </cfRule>
  </conditionalFormatting>
  <conditionalFormatting sqref="H35">
    <cfRule type="cellIs" dxfId="126" priority="180" operator="equal">
      <formula>"Out of Stock"</formula>
    </cfRule>
  </conditionalFormatting>
  <conditionalFormatting sqref="H36">
    <cfRule type="cellIs" dxfId="125" priority="177" operator="equal">
      <formula>"Out of Stock"</formula>
    </cfRule>
  </conditionalFormatting>
  <conditionalFormatting sqref="H36">
    <cfRule type="cellIs" dxfId="124" priority="176" operator="equal">
      <formula>"Out of Stock"</formula>
    </cfRule>
  </conditionalFormatting>
  <conditionalFormatting sqref="H34">
    <cfRule type="cellIs" dxfId="123" priority="183" operator="equal">
      <formula>"Out of Stock"</formula>
    </cfRule>
  </conditionalFormatting>
  <conditionalFormatting sqref="H34">
    <cfRule type="cellIs" dxfId="122" priority="182" operator="equal">
      <formula>"Out of Stock"</formula>
    </cfRule>
  </conditionalFormatting>
  <conditionalFormatting sqref="H37">
    <cfRule type="cellIs" dxfId="121" priority="165" operator="equal">
      <formula>"Out of Stock"</formula>
    </cfRule>
  </conditionalFormatting>
  <conditionalFormatting sqref="H37">
    <cfRule type="cellIs" dxfId="120" priority="164" operator="equal">
      <formula>"Out of Stock"</formula>
    </cfRule>
  </conditionalFormatting>
  <conditionalFormatting sqref="H38">
    <cfRule type="cellIs" dxfId="119" priority="155" operator="equal">
      <formula>"Out of Stock"</formula>
    </cfRule>
  </conditionalFormatting>
  <conditionalFormatting sqref="H38">
    <cfRule type="cellIs" dxfId="118" priority="154" operator="equal">
      <formula>"Out of Stock"</formula>
    </cfRule>
  </conditionalFormatting>
  <conditionalFormatting sqref="H40">
    <cfRule type="cellIs" dxfId="117" priority="151" operator="equal">
      <formula>"Out of Stock"</formula>
    </cfRule>
  </conditionalFormatting>
  <conditionalFormatting sqref="H40">
    <cfRule type="cellIs" dxfId="116" priority="150" operator="equal">
      <formula>"Out of Stock"</formula>
    </cfRule>
  </conditionalFormatting>
  <conditionalFormatting sqref="H14">
    <cfRule type="cellIs" dxfId="115" priority="149" operator="equal">
      <formula>"Out of Stock"</formula>
    </cfRule>
  </conditionalFormatting>
  <conditionalFormatting sqref="H14">
    <cfRule type="cellIs" dxfId="114" priority="148" operator="equal">
      <formula>"Out of Stock"</formula>
    </cfRule>
  </conditionalFormatting>
  <conditionalFormatting sqref="H39">
    <cfRule type="cellIs" dxfId="113" priority="153" operator="equal">
      <formula>"Out of Stock"</formula>
    </cfRule>
  </conditionalFormatting>
  <conditionalFormatting sqref="H39">
    <cfRule type="cellIs" dxfId="112" priority="152" operator="equal">
      <formula>"Out of Stock"</formula>
    </cfRule>
  </conditionalFormatting>
  <conditionalFormatting sqref="H41">
    <cfRule type="cellIs" dxfId="111" priority="145" operator="equal">
      <formula>"Out of Stock"</formula>
    </cfRule>
  </conditionalFormatting>
  <conditionalFormatting sqref="H41">
    <cfRule type="cellIs" dxfId="110" priority="144" operator="equal">
      <formula>"Out of Stock"</formula>
    </cfRule>
  </conditionalFormatting>
  <conditionalFormatting sqref="H42">
    <cfRule type="cellIs" dxfId="109" priority="141" operator="equal">
      <formula>"Out of Stock"</formula>
    </cfRule>
  </conditionalFormatting>
  <conditionalFormatting sqref="H42">
    <cfRule type="cellIs" dxfId="108" priority="140" operator="equal">
      <formula>"Out of Stock"</formula>
    </cfRule>
  </conditionalFormatting>
  <conditionalFormatting sqref="H43">
    <cfRule type="cellIs" dxfId="107" priority="131" operator="equal">
      <formula>"Out of Stock"</formula>
    </cfRule>
  </conditionalFormatting>
  <conditionalFormatting sqref="H43">
    <cfRule type="cellIs" dxfId="106" priority="130" operator="equal">
      <formula>"Out of Stock"</formula>
    </cfRule>
  </conditionalFormatting>
  <conditionalFormatting sqref="H44">
    <cfRule type="cellIs" dxfId="105" priority="129" operator="equal">
      <formula>"Out of Stock"</formula>
    </cfRule>
  </conditionalFormatting>
  <conditionalFormatting sqref="H44">
    <cfRule type="cellIs" dxfId="104" priority="128" operator="equal">
      <formula>"Out of Stock"</formula>
    </cfRule>
  </conditionalFormatting>
  <conditionalFormatting sqref="H45">
    <cfRule type="cellIs" dxfId="103" priority="111" operator="equal">
      <formula>"Out of Stock"</formula>
    </cfRule>
  </conditionalFormatting>
  <conditionalFormatting sqref="H45">
    <cfRule type="cellIs" dxfId="102" priority="110" operator="equal">
      <formula>"Out of Stock"</formula>
    </cfRule>
  </conditionalFormatting>
  <conditionalFormatting sqref="H49">
    <cfRule type="cellIs" dxfId="101" priority="99" operator="equal">
      <formula>"Out of Stock"</formula>
    </cfRule>
  </conditionalFormatting>
  <conditionalFormatting sqref="H50">
    <cfRule type="cellIs" dxfId="100" priority="98" operator="equal">
      <formula>"Out of Stock"</formula>
    </cfRule>
  </conditionalFormatting>
  <conditionalFormatting sqref="H46">
    <cfRule type="cellIs" dxfId="99" priority="107" operator="equal">
      <formula>"Out of Stock"</formula>
    </cfRule>
  </conditionalFormatting>
  <conditionalFormatting sqref="H46">
    <cfRule type="cellIs" dxfId="98" priority="106" operator="equal">
      <formula>"Out of Stock"</formula>
    </cfRule>
  </conditionalFormatting>
  <conditionalFormatting sqref="H47">
    <cfRule type="cellIs" dxfId="97" priority="105" operator="equal">
      <formula>"Out of Stock"</formula>
    </cfRule>
  </conditionalFormatting>
  <conditionalFormatting sqref="H47">
    <cfRule type="cellIs" dxfId="96" priority="104" operator="equal">
      <formula>"Out of Stock"</formula>
    </cfRule>
  </conditionalFormatting>
  <conditionalFormatting sqref="H48">
    <cfRule type="cellIs" dxfId="95" priority="102" operator="equal">
      <formula>"Out of Stock"</formula>
    </cfRule>
  </conditionalFormatting>
  <conditionalFormatting sqref="H48">
    <cfRule type="cellIs" dxfId="94" priority="101" operator="equal">
      <formula>"Out of Stock"</formula>
    </cfRule>
  </conditionalFormatting>
  <conditionalFormatting sqref="H49">
    <cfRule type="cellIs" dxfId="93" priority="100" operator="equal">
      <formula>"Out of Stock"</formula>
    </cfRule>
  </conditionalFormatting>
  <conditionalFormatting sqref="H50">
    <cfRule type="cellIs" dxfId="92" priority="97" operator="equal">
      <formula>"Out of Stock"</formula>
    </cfRule>
  </conditionalFormatting>
  <conditionalFormatting sqref="C48">
    <cfRule type="duplicateValues" dxfId="91" priority="96"/>
  </conditionalFormatting>
  <conditionalFormatting sqref="C49">
    <cfRule type="duplicateValues" dxfId="90" priority="95"/>
  </conditionalFormatting>
  <conditionalFormatting sqref="C50">
    <cfRule type="duplicateValues" dxfId="89" priority="94"/>
  </conditionalFormatting>
  <conditionalFormatting sqref="H51">
    <cfRule type="cellIs" dxfId="88" priority="91" operator="equal">
      <formula>"Out of Stock"</formula>
    </cfRule>
  </conditionalFormatting>
  <conditionalFormatting sqref="H51">
    <cfRule type="cellIs" dxfId="87" priority="90" operator="equal">
      <formula>"Out of Stock"</formula>
    </cfRule>
  </conditionalFormatting>
  <conditionalFormatting sqref="B48">
    <cfRule type="duplicateValues" dxfId="86" priority="85"/>
  </conditionalFormatting>
  <conditionalFormatting sqref="B49">
    <cfRule type="duplicateValues" dxfId="85" priority="84"/>
  </conditionalFormatting>
  <conditionalFormatting sqref="B50">
    <cfRule type="duplicateValues" dxfId="84" priority="83"/>
  </conditionalFormatting>
  <conditionalFormatting sqref="H52">
    <cfRule type="cellIs" dxfId="83" priority="80" operator="equal">
      <formula>"Out of Stock"</formula>
    </cfRule>
  </conditionalFormatting>
  <conditionalFormatting sqref="H52">
    <cfRule type="cellIs" dxfId="82" priority="79" operator="equal">
      <formula>"Out of Stock"</formula>
    </cfRule>
  </conditionalFormatting>
  <conditionalFormatting sqref="H56">
    <cfRule type="cellIs" dxfId="81" priority="63" operator="equal">
      <formula>"Out of Stock"</formula>
    </cfRule>
  </conditionalFormatting>
  <conditionalFormatting sqref="H85">
    <cfRule type="cellIs" dxfId="78" priority="70" operator="equal">
      <formula>"Out of Stock"</formula>
    </cfRule>
  </conditionalFormatting>
  <conditionalFormatting sqref="H85">
    <cfRule type="cellIs" dxfId="77" priority="69" operator="equal">
      <formula>"Out of Stock"</formula>
    </cfRule>
  </conditionalFormatting>
  <conditionalFormatting sqref="H54">
    <cfRule type="cellIs" dxfId="76" priority="68" operator="equal">
      <formula>"Out of Stock"</formula>
    </cfRule>
  </conditionalFormatting>
  <conditionalFormatting sqref="H54">
    <cfRule type="cellIs" dxfId="75" priority="67" operator="equal">
      <formula>"Out of Stock"</formula>
    </cfRule>
  </conditionalFormatting>
  <conditionalFormatting sqref="H55">
    <cfRule type="cellIs" dxfId="74" priority="66" operator="equal">
      <formula>"Out of Stock"</formula>
    </cfRule>
  </conditionalFormatting>
  <conditionalFormatting sqref="H55">
    <cfRule type="cellIs" dxfId="73" priority="65" operator="equal">
      <formula>"Out of Stock"</formula>
    </cfRule>
  </conditionalFormatting>
  <conditionalFormatting sqref="H56">
    <cfRule type="cellIs" dxfId="72" priority="64" operator="equal">
      <formula>"Out of Stock"</formula>
    </cfRule>
  </conditionalFormatting>
  <conditionalFormatting sqref="H57">
    <cfRule type="cellIs" dxfId="71" priority="62" operator="equal">
      <formula>"Out of Stock"</formula>
    </cfRule>
  </conditionalFormatting>
  <conditionalFormatting sqref="H57">
    <cfRule type="cellIs" dxfId="70" priority="61" operator="equal">
      <formula>"Out of Stock"</formula>
    </cfRule>
  </conditionalFormatting>
  <conditionalFormatting sqref="H58">
    <cfRule type="cellIs" dxfId="69" priority="60" operator="equal">
      <formula>"Out of Stock"</formula>
    </cfRule>
  </conditionalFormatting>
  <conditionalFormatting sqref="H58">
    <cfRule type="cellIs" dxfId="68" priority="59" operator="equal">
      <formula>"Out of Stock"</formula>
    </cfRule>
  </conditionalFormatting>
  <conditionalFormatting sqref="H59">
    <cfRule type="cellIs" dxfId="67" priority="58" operator="equal">
      <formula>"Out of Stock"</formula>
    </cfRule>
  </conditionalFormatting>
  <conditionalFormatting sqref="H59">
    <cfRule type="cellIs" dxfId="66" priority="57" operator="equal">
      <formula>"Out of Stock"</formula>
    </cfRule>
  </conditionalFormatting>
  <conditionalFormatting sqref="H61">
    <cfRule type="cellIs" dxfId="65" priority="56" operator="equal">
      <formula>"Out of Stock"</formula>
    </cfRule>
  </conditionalFormatting>
  <conditionalFormatting sqref="H61">
    <cfRule type="cellIs" dxfId="64" priority="55" operator="equal">
      <formula>"Out of Stock"</formula>
    </cfRule>
  </conditionalFormatting>
  <conditionalFormatting sqref="H60">
    <cfRule type="cellIs" dxfId="63" priority="54" operator="equal">
      <formula>"Out of Stock"</formula>
    </cfRule>
  </conditionalFormatting>
  <conditionalFormatting sqref="H60">
    <cfRule type="cellIs" dxfId="62" priority="53" operator="equal">
      <formula>"Out of Stock"</formula>
    </cfRule>
  </conditionalFormatting>
  <conditionalFormatting sqref="H62">
    <cfRule type="cellIs" dxfId="61" priority="52" operator="equal">
      <formula>"Out of Stock"</formula>
    </cfRule>
  </conditionalFormatting>
  <conditionalFormatting sqref="H62">
    <cfRule type="cellIs" dxfId="60" priority="51" operator="equal">
      <formula>"Out of Stock"</formula>
    </cfRule>
  </conditionalFormatting>
  <conditionalFormatting sqref="H63">
    <cfRule type="cellIs" dxfId="59" priority="50" operator="equal">
      <formula>"Out of Stock"</formula>
    </cfRule>
  </conditionalFormatting>
  <conditionalFormatting sqref="H63">
    <cfRule type="cellIs" dxfId="58" priority="49" operator="equal">
      <formula>"Out of Stock"</formula>
    </cfRule>
  </conditionalFormatting>
  <conditionalFormatting sqref="H96">
    <cfRule type="cellIs" dxfId="57" priority="48" operator="equal">
      <formula>"Out of Stock"</formula>
    </cfRule>
  </conditionalFormatting>
  <conditionalFormatting sqref="H96">
    <cfRule type="cellIs" dxfId="56" priority="47" operator="equal">
      <formula>"Out of Stock"</formula>
    </cfRule>
  </conditionalFormatting>
  <conditionalFormatting sqref="H97">
    <cfRule type="cellIs" dxfId="55" priority="46" operator="equal">
      <formula>"Out of Stock"</formula>
    </cfRule>
  </conditionalFormatting>
  <conditionalFormatting sqref="H97">
    <cfRule type="cellIs" dxfId="54" priority="45" operator="equal">
      <formula>"Out of Stock"</formula>
    </cfRule>
  </conditionalFormatting>
  <conditionalFormatting sqref="H98">
    <cfRule type="cellIs" dxfId="53" priority="44" operator="equal">
      <formula>"Out of Stock"</formula>
    </cfRule>
  </conditionalFormatting>
  <conditionalFormatting sqref="H98">
    <cfRule type="cellIs" dxfId="52" priority="43" operator="equal">
      <formula>"Out of Stock"</formula>
    </cfRule>
  </conditionalFormatting>
  <conditionalFormatting sqref="H64">
    <cfRule type="cellIs" dxfId="51" priority="42" operator="equal">
      <formula>"Out of Stock"</formula>
    </cfRule>
  </conditionalFormatting>
  <conditionalFormatting sqref="H64">
    <cfRule type="cellIs" dxfId="50" priority="41" operator="equal">
      <formula>"Out of Stock"</formula>
    </cfRule>
  </conditionalFormatting>
  <conditionalFormatting sqref="H65">
    <cfRule type="cellIs" dxfId="49" priority="40" operator="equal">
      <formula>"Out of Stock"</formula>
    </cfRule>
  </conditionalFormatting>
  <conditionalFormatting sqref="H65">
    <cfRule type="cellIs" dxfId="48" priority="39" operator="equal">
      <formula>"Out of Stock"</formula>
    </cfRule>
  </conditionalFormatting>
  <conditionalFormatting sqref="H66">
    <cfRule type="cellIs" dxfId="47" priority="38" operator="equal">
      <formula>"Out of Stock"</formula>
    </cfRule>
  </conditionalFormatting>
  <conditionalFormatting sqref="H66">
    <cfRule type="cellIs" dxfId="46" priority="37" operator="equal">
      <formula>"Out of Stock"</formula>
    </cfRule>
  </conditionalFormatting>
  <conditionalFormatting sqref="H67">
    <cfRule type="cellIs" dxfId="45" priority="36" operator="equal">
      <formula>"Out of Stock"</formula>
    </cfRule>
  </conditionalFormatting>
  <conditionalFormatting sqref="H67">
    <cfRule type="cellIs" dxfId="44" priority="35" operator="equal">
      <formula>"Out of Stock"</formula>
    </cfRule>
  </conditionalFormatting>
  <conditionalFormatting sqref="H68">
    <cfRule type="cellIs" dxfId="43" priority="34" operator="equal">
      <formula>"Out of Stock"</formula>
    </cfRule>
  </conditionalFormatting>
  <conditionalFormatting sqref="H68">
    <cfRule type="cellIs" dxfId="42" priority="33" operator="equal">
      <formula>"Out of Stock"</formula>
    </cfRule>
  </conditionalFormatting>
  <conditionalFormatting sqref="H69">
    <cfRule type="cellIs" dxfId="41" priority="32" operator="equal">
      <formula>"Out of Stock"</formula>
    </cfRule>
  </conditionalFormatting>
  <conditionalFormatting sqref="H69">
    <cfRule type="cellIs" dxfId="40" priority="31" operator="equal">
      <formula>"Out of Stock"</formula>
    </cfRule>
  </conditionalFormatting>
  <conditionalFormatting sqref="H70">
    <cfRule type="cellIs" dxfId="39" priority="30" operator="equal">
      <formula>"Out of Stock"</formula>
    </cfRule>
  </conditionalFormatting>
  <conditionalFormatting sqref="H70">
    <cfRule type="cellIs" dxfId="38" priority="29" operator="equal">
      <formula>"Out of Stock"</formula>
    </cfRule>
  </conditionalFormatting>
  <conditionalFormatting sqref="H71">
    <cfRule type="cellIs" dxfId="37" priority="28" operator="equal">
      <formula>"Out of Stock"</formula>
    </cfRule>
  </conditionalFormatting>
  <conditionalFormatting sqref="H71">
    <cfRule type="cellIs" dxfId="36" priority="27" operator="equal">
      <formula>"Out of Stock"</formula>
    </cfRule>
  </conditionalFormatting>
  <conditionalFormatting sqref="H72">
    <cfRule type="cellIs" dxfId="35" priority="26" operator="equal">
      <formula>"Out of Stock"</formula>
    </cfRule>
  </conditionalFormatting>
  <conditionalFormatting sqref="H72">
    <cfRule type="cellIs" dxfId="34" priority="25" operator="equal">
      <formula>"Out of Stock"</formula>
    </cfRule>
  </conditionalFormatting>
  <conditionalFormatting sqref="H73">
    <cfRule type="cellIs" dxfId="33" priority="24" operator="equal">
      <formula>"Out of Stock"</formula>
    </cfRule>
  </conditionalFormatting>
  <conditionalFormatting sqref="H73">
    <cfRule type="cellIs" dxfId="32" priority="23" operator="equal">
      <formula>"Out of Stock"</formula>
    </cfRule>
  </conditionalFormatting>
  <conditionalFormatting sqref="H74">
    <cfRule type="cellIs" dxfId="31" priority="22" operator="equal">
      <formula>"Out of Stock"</formula>
    </cfRule>
  </conditionalFormatting>
  <conditionalFormatting sqref="H74">
    <cfRule type="cellIs" dxfId="30" priority="21" operator="equal">
      <formula>"Out of Stock"</formula>
    </cfRule>
  </conditionalFormatting>
  <conditionalFormatting sqref="H75">
    <cfRule type="cellIs" dxfId="29" priority="20" operator="equal">
      <formula>"Out of Stock"</formula>
    </cfRule>
  </conditionalFormatting>
  <conditionalFormatting sqref="H75">
    <cfRule type="cellIs" dxfId="28" priority="19" operator="equal">
      <formula>"Out of Stock"</formula>
    </cfRule>
  </conditionalFormatting>
  <conditionalFormatting sqref="H76">
    <cfRule type="cellIs" dxfId="27" priority="18" operator="equal">
      <formula>"Out of Stock"</formula>
    </cfRule>
  </conditionalFormatting>
  <conditionalFormatting sqref="H76">
    <cfRule type="cellIs" dxfId="26" priority="17" operator="equal">
      <formula>"Out of Stock"</formula>
    </cfRule>
  </conditionalFormatting>
  <conditionalFormatting sqref="H77">
    <cfRule type="cellIs" dxfId="25" priority="16" operator="equal">
      <formula>"Out of Stock"</formula>
    </cfRule>
  </conditionalFormatting>
  <conditionalFormatting sqref="H77">
    <cfRule type="cellIs" dxfId="24" priority="15" operator="equal">
      <formula>"Out of Stock"</formula>
    </cfRule>
  </conditionalFormatting>
  <conditionalFormatting sqref="H78">
    <cfRule type="cellIs" dxfId="23" priority="14" operator="equal">
      <formula>"Out of Stock"</formula>
    </cfRule>
  </conditionalFormatting>
  <conditionalFormatting sqref="H78">
    <cfRule type="cellIs" dxfId="22" priority="13" operator="equal">
      <formula>"Out of Stock"</formula>
    </cfRule>
  </conditionalFormatting>
  <conditionalFormatting sqref="H79">
    <cfRule type="cellIs" dxfId="21" priority="12" operator="equal">
      <formula>"Out of Stock"</formula>
    </cfRule>
  </conditionalFormatting>
  <conditionalFormatting sqref="H79">
    <cfRule type="cellIs" dxfId="20" priority="11" operator="equal">
      <formula>"Out of Stock"</formula>
    </cfRule>
  </conditionalFormatting>
  <conditionalFormatting sqref="H80">
    <cfRule type="cellIs" dxfId="19" priority="10" operator="equal">
      <formula>"Out of Stock"</formula>
    </cfRule>
  </conditionalFormatting>
  <conditionalFormatting sqref="H80">
    <cfRule type="cellIs" dxfId="18" priority="9" operator="equal">
      <formula>"Out of Stock"</formula>
    </cfRule>
  </conditionalFormatting>
  <conditionalFormatting sqref="H81">
    <cfRule type="cellIs" dxfId="17" priority="8" operator="equal">
      <formula>"Out of Stock"</formula>
    </cfRule>
  </conditionalFormatting>
  <conditionalFormatting sqref="H81">
    <cfRule type="cellIs" dxfId="16" priority="7" operator="equal">
      <formula>"Out of Stock"</formula>
    </cfRule>
  </conditionalFormatting>
  <conditionalFormatting sqref="H82">
    <cfRule type="cellIs" dxfId="5" priority="6" operator="equal">
      <formula>"Out of Stock"</formula>
    </cfRule>
  </conditionalFormatting>
  <conditionalFormatting sqref="H82">
    <cfRule type="cellIs" dxfId="4" priority="5" operator="equal">
      <formula>"Out of Stock"</formula>
    </cfRule>
  </conditionalFormatting>
  <conditionalFormatting sqref="H83">
    <cfRule type="cellIs" dxfId="3" priority="4" operator="equal">
      <formula>"Out of Stock"</formula>
    </cfRule>
  </conditionalFormatting>
  <conditionalFormatting sqref="H83">
    <cfRule type="cellIs" dxfId="2" priority="3" operator="equal">
      <formula>"Out of Stock"</formula>
    </cfRule>
  </conditionalFormatting>
  <conditionalFormatting sqref="H53">
    <cfRule type="cellIs" dxfId="1" priority="2" operator="equal">
      <formula>"Out of Stock"</formula>
    </cfRule>
  </conditionalFormatting>
  <conditionalFormatting sqref="H53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95" customHeight="1"/>
  <cols>
    <col min="1" max="1" width="16" bestFit="1" customWidth="1"/>
    <col min="2" max="2" width="8.88671875" style="88"/>
    <col min="3" max="3" width="8.88671875" style="89"/>
  </cols>
  <sheetData>
    <row r="1" spans="1:3" s="4" customFormat="1" ht="19.95" customHeight="1">
      <c r="B1" s="90" t="s">
        <v>395</v>
      </c>
      <c r="C1" s="8" t="s">
        <v>396</v>
      </c>
    </row>
    <row r="2" spans="1:3" s="4" customFormat="1" ht="19.95" customHeight="1">
      <c r="A2" s="4" t="s">
        <v>397</v>
      </c>
      <c r="B2" s="91" t="s">
        <v>409</v>
      </c>
      <c r="C2" s="91" t="s">
        <v>410</v>
      </c>
    </row>
    <row r="3" spans="1:3" s="4" customFormat="1" ht="19.95" customHeight="1">
      <c r="A3" s="4" t="s">
        <v>58</v>
      </c>
      <c r="B3" s="91" t="s">
        <v>404</v>
      </c>
      <c r="C3" s="91" t="s">
        <v>405</v>
      </c>
    </row>
    <row r="4" spans="1:3" s="4" customFormat="1" ht="19.95" customHeight="1">
      <c r="A4" s="4" t="s">
        <v>400</v>
      </c>
      <c r="B4" s="91" t="s">
        <v>398</v>
      </c>
      <c r="C4" s="91" t="s">
        <v>399</v>
      </c>
    </row>
    <row r="5" spans="1:3" s="4" customFormat="1" ht="19.95" customHeight="1">
      <c r="A5" s="4" t="s">
        <v>401</v>
      </c>
      <c r="B5" s="91" t="s">
        <v>402</v>
      </c>
      <c r="C5" s="91" t="s">
        <v>403</v>
      </c>
    </row>
    <row r="6" spans="1:3" s="4" customFormat="1" ht="19.95" customHeight="1">
      <c r="A6" s="4" t="s">
        <v>400</v>
      </c>
      <c r="B6" s="91" t="s">
        <v>408</v>
      </c>
      <c r="C6" s="91" t="s">
        <v>407</v>
      </c>
    </row>
    <row r="7" spans="1:3" s="4" customFormat="1" ht="19.95" customHeight="1">
      <c r="A7" s="4" t="s">
        <v>406</v>
      </c>
      <c r="B7" s="91"/>
      <c r="C7" s="91" t="s">
        <v>411</v>
      </c>
    </row>
    <row r="8" spans="1:3" s="4" customFormat="1" ht="19.95" customHeight="1">
      <c r="B8" s="91"/>
      <c r="C8" s="91"/>
    </row>
    <row r="9" spans="1:3" s="4" customFormat="1" ht="19.95" customHeight="1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95" customHeight="1">
      <c r="B10" s="91"/>
      <c r="C10" s="91"/>
    </row>
    <row r="11" spans="1:3" s="4" customFormat="1" ht="19.95" customHeight="1">
      <c r="B11" s="91"/>
      <c r="C11" s="91"/>
    </row>
    <row r="12" spans="1:3" s="4" customFormat="1" ht="19.95" customHeight="1">
      <c r="B12" s="91"/>
      <c r="C12" s="91"/>
    </row>
    <row r="13" spans="1:3" s="4" customFormat="1" ht="19.95" customHeight="1">
      <c r="B13" s="91"/>
      <c r="C13" s="91"/>
    </row>
    <row r="14" spans="1:3" s="4" customFormat="1" ht="19.95" customHeight="1">
      <c r="B14" s="91"/>
      <c r="C14" s="91"/>
    </row>
    <row r="15" spans="1:3" s="4" customFormat="1" ht="19.95" customHeight="1">
      <c r="B15" s="91"/>
      <c r="C15" s="91"/>
    </row>
    <row r="16" spans="1:3" s="4" customFormat="1" ht="19.95" customHeight="1">
      <c r="B16" s="91"/>
      <c r="C16" s="91"/>
    </row>
    <row r="17" spans="2:3" s="4" customFormat="1" ht="19.95" customHeight="1">
      <c r="B17" s="91"/>
      <c r="C17" s="91"/>
    </row>
    <row r="18" spans="2:3" s="4" customFormat="1" ht="19.95" customHeight="1">
      <c r="B18" s="91"/>
      <c r="C18" s="91"/>
    </row>
    <row r="19" spans="2:3" s="4" customFormat="1" ht="19.95" customHeight="1">
      <c r="B19" s="91"/>
      <c r="C19" s="92"/>
    </row>
    <row r="20" spans="2:3" s="4" customFormat="1" ht="19.95" customHeight="1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4.4"/>
  <cols>
    <col min="3" max="3" width="17.109375" customWidth="1"/>
    <col min="9" max="9" width="10.33203125" bestFit="1" customWidth="1"/>
  </cols>
  <sheetData>
    <row r="1" spans="2:10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>
      <c r="B19" s="75">
        <v>44963</v>
      </c>
      <c r="C19" s="1" t="s">
        <v>319</v>
      </c>
      <c r="D19" s="1"/>
      <c r="E19" s="1"/>
      <c r="F19" s="1"/>
      <c r="G19" s="1"/>
    </row>
    <row r="20" spans="2:7">
      <c r="B20" s="75">
        <v>44964</v>
      </c>
      <c r="C20" s="1" t="s">
        <v>320</v>
      </c>
      <c r="D20" s="1"/>
      <c r="E20" s="1"/>
      <c r="F20" s="1"/>
      <c r="G20" s="1"/>
    </row>
    <row r="21" spans="2:7">
      <c r="B21" s="75"/>
      <c r="C21" s="1"/>
      <c r="D21" s="1"/>
      <c r="E21" s="1"/>
      <c r="F21" s="1"/>
      <c r="G21" s="1"/>
    </row>
    <row r="22" spans="2:7">
      <c r="B22" s="75"/>
      <c r="C22" s="1"/>
      <c r="D22" s="1"/>
      <c r="E22" s="1"/>
      <c r="F22" s="1"/>
      <c r="G22" s="1"/>
    </row>
    <row r="23" spans="2:7">
      <c r="B23" s="75"/>
      <c r="C23" s="1"/>
      <c r="D23" s="1"/>
      <c r="E23" s="1"/>
      <c r="F23" s="1"/>
      <c r="G23" s="1"/>
    </row>
    <row r="24" spans="2:7">
      <c r="B24" s="75"/>
      <c r="C24" s="1"/>
      <c r="D24" s="1"/>
      <c r="E24" s="1"/>
      <c r="F24" s="1"/>
      <c r="G24" s="1"/>
    </row>
    <row r="25" spans="2:7">
      <c r="B25" s="75"/>
      <c r="C25" s="1"/>
      <c r="D25" s="1"/>
      <c r="E25" s="1"/>
      <c r="F25" s="1"/>
      <c r="G25" s="1"/>
    </row>
    <row r="26" spans="2:7">
      <c r="B26" s="75"/>
      <c r="C26" s="1"/>
      <c r="D26" s="1"/>
      <c r="E26" s="1"/>
      <c r="F26" s="1"/>
      <c r="G26" s="1"/>
    </row>
    <row r="27" spans="2:7">
      <c r="B27" s="75"/>
      <c r="C27" s="1"/>
      <c r="D27" s="1"/>
      <c r="E27" s="1"/>
      <c r="F27" s="1"/>
      <c r="G27" s="1"/>
    </row>
    <row r="28" spans="2:7">
      <c r="B28" s="75"/>
      <c r="C28" s="1"/>
      <c r="D28" s="1"/>
      <c r="E28" s="1"/>
      <c r="F28" s="1"/>
      <c r="G28" s="1"/>
    </row>
    <row r="29" spans="2:7">
      <c r="B29" s="75"/>
      <c r="C29" s="1"/>
      <c r="D29" s="1"/>
      <c r="E29" s="1"/>
      <c r="F29" s="1"/>
      <c r="G29" s="1"/>
    </row>
    <row r="30" spans="2:7">
      <c r="B30" s="75"/>
      <c r="C30" s="1"/>
      <c r="D30" s="1"/>
      <c r="E30" s="1"/>
      <c r="F30" s="1"/>
      <c r="G30" s="1"/>
    </row>
    <row r="31" spans="2:7">
      <c r="B31" s="75"/>
      <c r="C31" s="1"/>
      <c r="D31" s="1"/>
      <c r="E31" s="1"/>
      <c r="F31" s="1"/>
      <c r="G31" s="1"/>
    </row>
    <row r="32" spans="2:7">
      <c r="B32" s="75"/>
      <c r="C32" s="1"/>
      <c r="D32" s="1"/>
      <c r="E32" s="1"/>
      <c r="F32" s="1"/>
      <c r="G32" s="1"/>
    </row>
    <row r="33" spans="2:7">
      <c r="B33" s="75"/>
      <c r="C33" s="1"/>
      <c r="D33" s="1"/>
      <c r="E33" s="1"/>
      <c r="F33" s="1"/>
      <c r="G33" s="1"/>
    </row>
    <row r="34" spans="2:7">
      <c r="B34" s="75"/>
      <c r="C34" s="1"/>
      <c r="D34" s="1"/>
      <c r="E34" s="1"/>
      <c r="F34" s="1"/>
      <c r="G34" s="1"/>
    </row>
    <row r="35" spans="2:7">
      <c r="B35" s="75"/>
      <c r="C35" s="1"/>
      <c r="D35" s="1"/>
      <c r="E35" s="1"/>
      <c r="F35" s="1"/>
      <c r="G35" s="1"/>
    </row>
    <row r="36" spans="2:7">
      <c r="B36" s="75"/>
      <c r="C36" s="1"/>
      <c r="D36" s="1"/>
      <c r="E36" s="1"/>
      <c r="F36" s="1"/>
      <c r="G36" s="1"/>
    </row>
    <row r="37" spans="2:7">
      <c r="B37" s="75"/>
      <c r="C37" s="1"/>
      <c r="D37" s="1"/>
      <c r="E37" s="1"/>
      <c r="F37" s="1"/>
      <c r="G37" s="1"/>
    </row>
    <row r="38" spans="2:7">
      <c r="B38" s="75"/>
      <c r="C38" s="1"/>
      <c r="D38" s="1"/>
      <c r="E38" s="1"/>
      <c r="F38" s="1"/>
      <c r="G38" s="1"/>
    </row>
    <row r="39" spans="2:7">
      <c r="B39" s="75"/>
      <c r="C39" s="1"/>
      <c r="D39" s="1"/>
      <c r="E39" s="1"/>
      <c r="F39" s="1"/>
      <c r="G39" s="1"/>
    </row>
    <row r="40" spans="2:7">
      <c r="B40" s="75"/>
      <c r="C40" s="1"/>
      <c r="D40" s="1"/>
      <c r="E40" s="1"/>
      <c r="F40" s="1"/>
      <c r="G40" s="1"/>
    </row>
    <row r="41" spans="2:7">
      <c r="B41" s="75"/>
      <c r="C41" s="1"/>
      <c r="D41" s="1"/>
      <c r="E41" s="1"/>
      <c r="F41" s="1"/>
      <c r="G41" s="1"/>
    </row>
    <row r="42" spans="2:7">
      <c r="B42" s="75"/>
      <c r="C42" s="1"/>
      <c r="D42" s="1"/>
      <c r="E42" s="1"/>
      <c r="F42" s="1"/>
      <c r="G42" s="1"/>
    </row>
    <row r="43" spans="2:7">
      <c r="B43" s="75"/>
      <c r="C43" s="1"/>
      <c r="D43" s="1"/>
      <c r="E43" s="1"/>
      <c r="F43" s="1"/>
      <c r="G43" s="1"/>
    </row>
    <row r="44" spans="2:7">
      <c r="B44" s="75"/>
      <c r="C44" s="1"/>
      <c r="D44" s="1"/>
      <c r="E44" s="1"/>
      <c r="F44" s="1"/>
      <c r="G44" s="1"/>
    </row>
    <row r="45" spans="2:7">
      <c r="B45" s="75"/>
      <c r="C45" s="1"/>
      <c r="D45" s="1"/>
      <c r="E45" s="1"/>
      <c r="F45" s="1"/>
      <c r="G45" s="1"/>
    </row>
    <row r="46" spans="2:7">
      <c r="B46" s="75"/>
      <c r="C46" s="1"/>
      <c r="D46" s="1"/>
      <c r="E46" s="1"/>
      <c r="F46" s="1"/>
      <c r="G46" s="1"/>
    </row>
    <row r="47" spans="2:7">
      <c r="B47" s="75"/>
      <c r="C47" s="1"/>
      <c r="D47" s="1"/>
      <c r="E47" s="1"/>
      <c r="F47" s="1"/>
      <c r="G47" s="1"/>
    </row>
    <row r="48" spans="2:7">
      <c r="B48" s="75"/>
      <c r="C48" s="1"/>
      <c r="D48" s="1"/>
      <c r="E48" s="1"/>
      <c r="F48" s="1"/>
      <c r="G48" s="1"/>
    </row>
    <row r="49" spans="2:7">
      <c r="B49" s="75"/>
      <c r="C49" s="1"/>
      <c r="D49" s="1"/>
      <c r="E49" s="1"/>
      <c r="F49" s="1"/>
      <c r="G49" s="1"/>
    </row>
    <row r="50" spans="2:7">
      <c r="B50" s="75"/>
      <c r="C50" s="1"/>
      <c r="D50" s="1"/>
      <c r="E50" s="1"/>
      <c r="F50" s="1"/>
      <c r="G50" s="1"/>
    </row>
    <row r="51" spans="2:7">
      <c r="B51" s="75"/>
      <c r="C51" s="1"/>
      <c r="D51" s="1"/>
      <c r="E51" s="1"/>
      <c r="F51" s="1"/>
      <c r="G51" s="1"/>
    </row>
    <row r="52" spans="2:7">
      <c r="B52" s="75"/>
      <c r="C52" s="1"/>
      <c r="D52" s="1"/>
      <c r="E52" s="1"/>
      <c r="F52" s="1"/>
      <c r="G52" s="1"/>
    </row>
    <row r="53" spans="2:7">
      <c r="B53" s="75"/>
      <c r="C53" s="1"/>
      <c r="D53" s="1"/>
      <c r="E53" s="1"/>
      <c r="F53" s="1"/>
      <c r="G53" s="1"/>
    </row>
    <row r="54" spans="2:7">
      <c r="B54" s="75"/>
      <c r="C54" s="1"/>
      <c r="D54" s="1"/>
      <c r="E54" s="1"/>
      <c r="F54" s="1"/>
      <c r="G54" s="1"/>
    </row>
    <row r="55" spans="2:7">
      <c r="B55" s="75"/>
      <c r="C55" s="1"/>
      <c r="D55" s="1"/>
      <c r="E55" s="1"/>
      <c r="F55" s="1"/>
      <c r="G55" s="1"/>
    </row>
    <row r="56" spans="2:7">
      <c r="B56" s="75"/>
      <c r="C56" s="1"/>
      <c r="D56" s="1"/>
      <c r="E56" s="1"/>
      <c r="F56" s="1"/>
      <c r="G56" s="1"/>
    </row>
    <row r="57" spans="2:7">
      <c r="B57" s="75"/>
      <c r="C57" s="1"/>
      <c r="D57" s="1"/>
      <c r="E57" s="1"/>
      <c r="F57" s="1"/>
      <c r="G57" s="1"/>
    </row>
    <row r="58" spans="2:7">
      <c r="B58" s="75"/>
      <c r="C58" s="1"/>
      <c r="D58" s="1"/>
      <c r="E58" s="1"/>
      <c r="F58" s="1"/>
      <c r="G58" s="1"/>
    </row>
    <row r="59" spans="2:7">
      <c r="B59" s="75"/>
      <c r="C59" s="1"/>
      <c r="D59" s="1"/>
      <c r="E59" s="1"/>
      <c r="F59" s="1"/>
      <c r="G59" s="1"/>
    </row>
    <row r="60" spans="2:7">
      <c r="B60" s="75"/>
      <c r="C60" s="1"/>
      <c r="D60" s="1"/>
      <c r="E60" s="1"/>
      <c r="F60" s="1"/>
      <c r="G60" s="1"/>
    </row>
    <row r="61" spans="2:7">
      <c r="B61" s="75"/>
      <c r="C61" s="1"/>
      <c r="D61" s="1"/>
      <c r="E61" s="1"/>
      <c r="F61" s="1"/>
      <c r="G61" s="1"/>
    </row>
    <row r="62" spans="2:7">
      <c r="B62" s="75"/>
      <c r="C62" s="1"/>
      <c r="D62" s="1"/>
      <c r="E62" s="1"/>
      <c r="F62" s="1"/>
      <c r="G62" s="1"/>
    </row>
    <row r="63" spans="2:7">
      <c r="B63" s="75"/>
      <c r="C63" s="1"/>
      <c r="D63" s="1"/>
      <c r="E63" s="1"/>
      <c r="F63" s="1"/>
      <c r="G63" s="1"/>
    </row>
    <row r="64" spans="2:7">
      <c r="B64" s="75"/>
      <c r="C64" s="1"/>
      <c r="D64" s="1"/>
      <c r="E64" s="1"/>
      <c r="F64" s="1"/>
      <c r="G64" s="1"/>
    </row>
    <row r="65" spans="2:7">
      <c r="B65" s="75"/>
      <c r="C65" s="1"/>
      <c r="D65" s="1"/>
      <c r="E65" s="1"/>
      <c r="F65" s="1"/>
      <c r="G65" s="1"/>
    </row>
    <row r="66" spans="2:7">
      <c r="B66" s="75"/>
      <c r="C66" s="1"/>
      <c r="D66" s="1"/>
      <c r="E66" s="1"/>
      <c r="F66" s="1"/>
      <c r="G66" s="1"/>
    </row>
    <row r="67" spans="2:7">
      <c r="B67" s="75"/>
      <c r="C67" s="1"/>
      <c r="D67" s="1"/>
      <c r="E67" s="1"/>
      <c r="F67" s="1"/>
      <c r="G67" s="1"/>
    </row>
    <row r="68" spans="2:7">
      <c r="B68" s="75"/>
      <c r="C68" s="1"/>
      <c r="D68" s="1"/>
      <c r="E68" s="1"/>
      <c r="F68" s="1"/>
      <c r="G68" s="1"/>
    </row>
    <row r="69" spans="2:7">
      <c r="B69" s="75"/>
      <c r="C69" s="1"/>
      <c r="D69" s="1"/>
      <c r="E69" s="1"/>
      <c r="F69" s="1"/>
      <c r="G69" s="1"/>
    </row>
    <row r="70" spans="2:7">
      <c r="B70" s="75"/>
      <c r="C70" s="1"/>
      <c r="D70" s="1"/>
      <c r="E70" s="1"/>
      <c r="F70" s="1"/>
      <c r="G70" s="1"/>
    </row>
    <row r="71" spans="2:7">
      <c r="B71" s="75"/>
      <c r="C71" s="1"/>
      <c r="D71" s="1"/>
      <c r="E71" s="1"/>
      <c r="F71" s="1"/>
      <c r="G71" s="1"/>
    </row>
    <row r="72" spans="2:7">
      <c r="B72" s="75"/>
      <c r="C72" s="1"/>
      <c r="D72" s="1"/>
      <c r="E72" s="1"/>
      <c r="F72" s="1"/>
      <c r="G72" s="1"/>
    </row>
    <row r="73" spans="2:7">
      <c r="B73" s="75"/>
      <c r="C73" s="1"/>
      <c r="D73" s="1"/>
      <c r="E73" s="1"/>
      <c r="F73" s="1"/>
      <c r="G73" s="1"/>
    </row>
    <row r="74" spans="2:7">
      <c r="B74" s="75"/>
      <c r="C74" s="1"/>
      <c r="D74" s="1"/>
      <c r="E74" s="1"/>
      <c r="F74" s="1"/>
      <c r="G74" s="1"/>
    </row>
    <row r="75" spans="2:7">
      <c r="B75" s="75"/>
      <c r="C75" s="1"/>
      <c r="D75" s="1"/>
      <c r="E75" s="1"/>
      <c r="F75" s="1"/>
      <c r="G75" s="1"/>
    </row>
    <row r="76" spans="2:7">
      <c r="B76" s="75"/>
      <c r="C76" s="1"/>
      <c r="D76" s="1"/>
      <c r="E76" s="1"/>
      <c r="F76" s="1"/>
      <c r="G76" s="1"/>
    </row>
    <row r="77" spans="2:7">
      <c r="B77" s="75"/>
      <c r="C77" s="1"/>
      <c r="D77" s="1"/>
      <c r="E77" s="1"/>
      <c r="F77" s="1"/>
      <c r="G77" s="1"/>
    </row>
    <row r="78" spans="2:7">
      <c r="B78" s="75"/>
      <c r="C78" s="1"/>
      <c r="D78" s="1"/>
      <c r="E78" s="1"/>
      <c r="F78" s="1"/>
      <c r="G78" s="1"/>
    </row>
    <row r="79" spans="2:7">
      <c r="B79" s="75"/>
      <c r="C79" s="1"/>
      <c r="D79" s="1"/>
      <c r="E79" s="1"/>
      <c r="F79" s="1"/>
      <c r="G79" s="1"/>
    </row>
    <row r="80" spans="2:7">
      <c r="B80" s="75"/>
      <c r="C80" s="1"/>
      <c r="D80" s="1"/>
      <c r="E80" s="1"/>
      <c r="F80" s="1"/>
      <c r="G80" s="1"/>
    </row>
    <row r="81" spans="2:7">
      <c r="B81" s="75"/>
      <c r="C81" s="1"/>
      <c r="D81" s="1"/>
      <c r="E81" s="1"/>
      <c r="F81" s="1"/>
      <c r="G81" s="1"/>
    </row>
    <row r="82" spans="2:7">
      <c r="B82" s="75"/>
      <c r="C82" s="1"/>
      <c r="D82" s="1"/>
      <c r="E82" s="1"/>
      <c r="F82" s="1"/>
      <c r="G82" s="1"/>
    </row>
    <row r="83" spans="2:7">
      <c r="B83" s="75"/>
      <c r="C83" s="1"/>
      <c r="D83" s="1"/>
      <c r="E83" s="1"/>
      <c r="F83" s="1"/>
      <c r="G83" s="1"/>
    </row>
    <row r="84" spans="2:7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Dell</cp:lastModifiedBy>
  <cp:lastPrinted>2023-04-19T09:34:51Z</cp:lastPrinted>
  <dcterms:created xsi:type="dcterms:W3CDTF">2021-09-16T02:26:26Z</dcterms:created>
  <dcterms:modified xsi:type="dcterms:W3CDTF">2023-04-20T14:33:26Z</dcterms:modified>
</cp:coreProperties>
</file>