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2165"/>
  </bookViews>
  <sheets>
    <sheet name="Sheet1" sheetId="1" r:id="rId1"/>
  </sheets>
  <definedNames>
    <definedName name="BARO__inHg">Sheet1!$B$25</definedName>
    <definedName name="BARO__Pa">Sheet1!$B$28</definedName>
    <definedName name="BASE_air_density__kg_m³">Sheet1!$B$31</definedName>
    <definedName name="Charge_Temp__°F">Sheet1!$B$26</definedName>
    <definedName name="Charge_Temp__K">Sheet1!$B$29</definedName>
    <definedName name="Density_of_fuel__kg_L">Sheet1!$B$36</definedName>
    <definedName name="Density_of_fuel__kg_mm3">Sheet1!$B$37</definedName>
    <definedName name="Engine_Displacement__L">Sheet1!$B$33</definedName>
    <definedName name="Number_of_cylinders">Sheet1!$B$34</definedName>
    <definedName name="specific_gas_constant_dry_air___J__kg·K">Sheet1!$B$30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02" i="1"/>
  <c r="U102"/>
  <c r="V102"/>
  <c r="W102"/>
  <c r="X102"/>
  <c r="Y102"/>
  <c r="Z102"/>
  <c r="AA102"/>
  <c r="AB102"/>
  <c r="AC102"/>
  <c r="AD102"/>
  <c r="AE102"/>
  <c r="AF102"/>
  <c r="AG102"/>
  <c r="T103"/>
  <c r="U103"/>
  <c r="V103"/>
  <c r="W103"/>
  <c r="X103"/>
  <c r="Y103"/>
  <c r="Z103"/>
  <c r="AA103"/>
  <c r="AB103"/>
  <c r="AC103"/>
  <c r="AD103"/>
  <c r="AE103"/>
  <c r="AF103"/>
  <c r="AG103"/>
  <c r="T104"/>
  <c r="U104"/>
  <c r="V104"/>
  <c r="W104"/>
  <c r="X104"/>
  <c r="Y104"/>
  <c r="Z104"/>
  <c r="AA104"/>
  <c r="AB104"/>
  <c r="AC104"/>
  <c r="AD104"/>
  <c r="AE104"/>
  <c r="AF104"/>
  <c r="AG104"/>
  <c r="T105"/>
  <c r="U105"/>
  <c r="V105"/>
  <c r="W105"/>
  <c r="X105"/>
  <c r="Y105"/>
  <c r="Z105"/>
  <c r="AA105"/>
  <c r="AB105"/>
  <c r="AC105"/>
  <c r="AD105"/>
  <c r="AE105"/>
  <c r="AF105"/>
  <c r="AG105"/>
  <c r="T106"/>
  <c r="U106"/>
  <c r="V106"/>
  <c r="W106"/>
  <c r="X106"/>
  <c r="Y106"/>
  <c r="Z106"/>
  <c r="AA106"/>
  <c r="AB106"/>
  <c r="AC106"/>
  <c r="AD106"/>
  <c r="AE106"/>
  <c r="AF106"/>
  <c r="AG106"/>
  <c r="T107"/>
  <c r="U107"/>
  <c r="V107"/>
  <c r="W107"/>
  <c r="X107"/>
  <c r="Y107"/>
  <c r="Z107"/>
  <c r="AA107"/>
  <c r="AB107"/>
  <c r="AC107"/>
  <c r="AD107"/>
  <c r="AE107"/>
  <c r="AF107"/>
  <c r="AG107"/>
  <c r="T108"/>
  <c r="U108"/>
  <c r="V108"/>
  <c r="W108"/>
  <c r="X108"/>
  <c r="Y108"/>
  <c r="Z108"/>
  <c r="AA108"/>
  <c r="AB108"/>
  <c r="AC108"/>
  <c r="AD108"/>
  <c r="AE108"/>
  <c r="AF108"/>
  <c r="AG108"/>
  <c r="T109"/>
  <c r="U109"/>
  <c r="V109"/>
  <c r="W109"/>
  <c r="X109"/>
  <c r="Y109"/>
  <c r="Z109"/>
  <c r="AA109"/>
  <c r="AB109"/>
  <c r="AC109"/>
  <c r="AD109"/>
  <c r="AE109"/>
  <c r="AF109"/>
  <c r="AG109"/>
  <c r="T110"/>
  <c r="U110"/>
  <c r="V110"/>
  <c r="W110"/>
  <c r="X110"/>
  <c r="Y110"/>
  <c r="Z110"/>
  <c r="AA110"/>
  <c r="AB110"/>
  <c r="AC110"/>
  <c r="AD110"/>
  <c r="AE110"/>
  <c r="AF110"/>
  <c r="AG110"/>
  <c r="T111"/>
  <c r="U111"/>
  <c r="V111"/>
  <c r="W111"/>
  <c r="X111"/>
  <c r="Y111"/>
  <c r="Z111"/>
  <c r="AA111"/>
  <c r="AB111"/>
  <c r="AC111"/>
  <c r="AD111"/>
  <c r="AE111"/>
  <c r="AF111"/>
  <c r="AG111"/>
  <c r="T112"/>
  <c r="U112"/>
  <c r="V112"/>
  <c r="W112"/>
  <c r="X112"/>
  <c r="Y112"/>
  <c r="Z112"/>
  <c r="AA112"/>
  <c r="AB112"/>
  <c r="AC112"/>
  <c r="AD112"/>
  <c r="AE112"/>
  <c r="AF112"/>
  <c r="AG112"/>
  <c r="T113"/>
  <c r="U113"/>
  <c r="V113"/>
  <c r="W113"/>
  <c r="X113"/>
  <c r="Y113"/>
  <c r="Z113"/>
  <c r="AA113"/>
  <c r="AB113"/>
  <c r="AC113"/>
  <c r="AD113"/>
  <c r="AE113"/>
  <c r="AF113"/>
  <c r="AG113"/>
  <c r="T114"/>
  <c r="U114"/>
  <c r="V114"/>
  <c r="W114"/>
  <c r="X114"/>
  <c r="Y114"/>
  <c r="Z114"/>
  <c r="AA114"/>
  <c r="AB114"/>
  <c r="AC114"/>
  <c r="AD114"/>
  <c r="AE114"/>
  <c r="AF114"/>
  <c r="AG114"/>
  <c r="T115"/>
  <c r="U115"/>
  <c r="V115"/>
  <c r="W115"/>
  <c r="X115"/>
  <c r="Y115"/>
  <c r="Z115"/>
  <c r="AA115"/>
  <c r="AB115"/>
  <c r="AC115"/>
  <c r="AD115"/>
  <c r="AE115"/>
  <c r="AF115"/>
  <c r="AG115"/>
  <c r="T116"/>
  <c r="U116"/>
  <c r="V116"/>
  <c r="W116"/>
  <c r="X116"/>
  <c r="Y116"/>
  <c r="Z116"/>
  <c r="AA116"/>
  <c r="AB116"/>
  <c r="AC116"/>
  <c r="AD116"/>
  <c r="AE116"/>
  <c r="AF116"/>
  <c r="AG116"/>
  <c r="T117"/>
  <c r="U117"/>
  <c r="V117"/>
  <c r="W117"/>
  <c r="X117"/>
  <c r="Y117"/>
  <c r="Z117"/>
  <c r="AA117"/>
  <c r="AB117"/>
  <c r="AC117"/>
  <c r="AD117"/>
  <c r="AE117"/>
  <c r="AF117"/>
  <c r="AG117"/>
  <c r="T118"/>
  <c r="U118"/>
  <c r="V118"/>
  <c r="W118"/>
  <c r="X118"/>
  <c r="Y118"/>
  <c r="Z118"/>
  <c r="AA118"/>
  <c r="AB118"/>
  <c r="AC118"/>
  <c r="AD118"/>
  <c r="AE118"/>
  <c r="AF118"/>
  <c r="AG118"/>
  <c r="T119"/>
  <c r="U119"/>
  <c r="V119"/>
  <c r="W119"/>
  <c r="X119"/>
  <c r="Y119"/>
  <c r="Z119"/>
  <c r="AA119"/>
  <c r="AB119"/>
  <c r="AC119"/>
  <c r="AD119"/>
  <c r="AE119"/>
  <c r="AF119"/>
  <c r="AG119"/>
  <c r="T120"/>
  <c r="U120"/>
  <c r="V120"/>
  <c r="W120"/>
  <c r="X120"/>
  <c r="Y120"/>
  <c r="Z120"/>
  <c r="AA120"/>
  <c r="AB120"/>
  <c r="AC120"/>
  <c r="AD120"/>
  <c r="AE120"/>
  <c r="AF120"/>
  <c r="AG120"/>
  <c r="T121"/>
  <c r="U121"/>
  <c r="V121"/>
  <c r="W121"/>
  <c r="X121"/>
  <c r="Y121"/>
  <c r="Z121"/>
  <c r="AA121"/>
  <c r="AB121"/>
  <c r="AC121"/>
  <c r="AD121"/>
  <c r="AE121"/>
  <c r="AF121"/>
  <c r="AG121"/>
  <c r="U101"/>
  <c r="V101"/>
  <c r="W101"/>
  <c r="X101"/>
  <c r="Y101"/>
  <c r="Z101"/>
  <c r="AA101"/>
  <c r="AB101"/>
  <c r="AC101"/>
  <c r="AD101"/>
  <c r="AE101"/>
  <c r="AF101"/>
  <c r="AG101"/>
  <c r="T101"/>
  <c r="AM93"/>
  <c r="AM120" s="1"/>
  <c r="AX92"/>
  <c r="AX119" s="1"/>
  <c r="AO92"/>
  <c r="AO119" s="1"/>
  <c r="AN92"/>
  <c r="AN119" s="1"/>
  <c r="AO90"/>
  <c r="AO117" s="1"/>
  <c r="AL90"/>
  <c r="AL117" s="1"/>
  <c r="AX89"/>
  <c r="AX116" s="1"/>
  <c r="AQ89"/>
  <c r="AQ116" s="1"/>
  <c r="AX88"/>
  <c r="AX115" s="1"/>
  <c r="AP88"/>
  <c r="AP115" s="1"/>
  <c r="AK88"/>
  <c r="AK115" s="1"/>
  <c r="AN87"/>
  <c r="AN114" s="1"/>
  <c r="AT86"/>
  <c r="AT113" s="1"/>
  <c r="AR86"/>
  <c r="AR113" s="1"/>
  <c r="AL86"/>
  <c r="AL113" s="1"/>
  <c r="AX85"/>
  <c r="AX112" s="1"/>
  <c r="AW85"/>
  <c r="AW112" s="1"/>
  <c r="AQ85"/>
  <c r="AQ112" s="1"/>
  <c r="AO84"/>
  <c r="AO111" s="1"/>
  <c r="AV83"/>
  <c r="AV110" s="1"/>
  <c r="AU83"/>
  <c r="AU110" s="1"/>
  <c r="AT82"/>
  <c r="AT109" s="1"/>
  <c r="AR82"/>
  <c r="AR109" s="1"/>
  <c r="X82"/>
  <c r="AK82"/>
  <c r="AK109" s="1"/>
  <c r="AW81"/>
  <c r="AW108" s="1"/>
  <c r="AR81"/>
  <c r="AR108" s="1"/>
  <c r="AQ81"/>
  <c r="AQ108" s="1"/>
  <c r="Y81"/>
  <c r="AG80"/>
  <c r="AW80"/>
  <c r="AW107" s="1"/>
  <c r="AV80"/>
  <c r="AV107" s="1"/>
  <c r="AS80"/>
  <c r="AS107" s="1"/>
  <c r="X80"/>
  <c r="AK80"/>
  <c r="AK107" s="1"/>
  <c r="AV79"/>
  <c r="AV106" s="1"/>
  <c r="AC79"/>
  <c r="AQ79"/>
  <c r="AQ106" s="1"/>
  <c r="AW78"/>
  <c r="AW105" s="1"/>
  <c r="AT78"/>
  <c r="AT105" s="1"/>
  <c r="AQ78"/>
  <c r="AQ105" s="1"/>
  <c r="U78"/>
  <c r="AX77"/>
  <c r="AX104" s="1"/>
  <c r="AW77"/>
  <c r="AW104" s="1"/>
  <c r="AU77"/>
  <c r="AU104" s="1"/>
  <c r="AR77"/>
  <c r="AR104" s="1"/>
  <c r="AQ77"/>
  <c r="AQ104" s="1"/>
  <c r="AO77"/>
  <c r="AO104" s="1"/>
  <c r="AL77"/>
  <c r="AL104" s="1"/>
  <c r="AW76"/>
  <c r="AW103" s="1"/>
  <c r="AE76"/>
  <c r="AS76"/>
  <c r="AS103" s="1"/>
  <c r="Y76"/>
  <c r="AK76"/>
  <c r="AK103" s="1"/>
  <c r="AD75"/>
  <c r="AQ75"/>
  <c r="AQ102" s="1"/>
  <c r="AN75"/>
  <c r="AN102" s="1"/>
  <c r="AM75"/>
  <c r="AM102" s="1"/>
  <c r="U75"/>
  <c r="AK75"/>
  <c r="AK102" s="1"/>
  <c r="AS74"/>
  <c r="AS101" s="1"/>
  <c r="AQ74"/>
  <c r="AQ101" s="1"/>
  <c r="AO74"/>
  <c r="AO101" s="1"/>
  <c r="AN91"/>
  <c r="AN118" s="1"/>
  <c r="AM91"/>
  <c r="AM118" s="1"/>
  <c r="AW88"/>
  <c r="AW115" s="1"/>
  <c r="AW87"/>
  <c r="AW114" s="1"/>
  <c r="AM87"/>
  <c r="AM114" s="1"/>
  <c r="AK87"/>
  <c r="AK114" s="1"/>
  <c r="AU86"/>
  <c r="AU113" s="1"/>
  <c r="AR85"/>
  <c r="AR112" s="1"/>
  <c r="AK85"/>
  <c r="AK112" s="1"/>
  <c r="AN84"/>
  <c r="AN111" s="1"/>
  <c r="AM84"/>
  <c r="AM111" s="1"/>
  <c r="AW83"/>
  <c r="AW110" s="1"/>
  <c r="AS82"/>
  <c r="AS109" s="1"/>
  <c r="AQ82"/>
  <c r="AQ109" s="1"/>
  <c r="AM82"/>
  <c r="AM109" s="1"/>
  <c r="AL82"/>
  <c r="AL109" s="1"/>
  <c r="AP81"/>
  <c r="AP108" s="1"/>
  <c r="AX80"/>
  <c r="AX107" s="1"/>
  <c r="AQ80"/>
  <c r="AQ107" s="1"/>
  <c r="AT79"/>
  <c r="AT106" s="1"/>
  <c r="AS79"/>
  <c r="AS106" s="1"/>
  <c r="AO79"/>
  <c r="AO106" s="1"/>
  <c r="AN79"/>
  <c r="AN106" s="1"/>
  <c r="AM79"/>
  <c r="AM106" s="1"/>
  <c r="AK78"/>
  <c r="AK105" s="1"/>
  <c r="AS77"/>
  <c r="AS104" s="1"/>
  <c r="AV76"/>
  <c r="AV103" s="1"/>
  <c r="AP76"/>
  <c r="AP103" s="1"/>
  <c r="AO76"/>
  <c r="AO103" s="1"/>
  <c r="AM76"/>
  <c r="AM103" s="1"/>
  <c r="AW75"/>
  <c r="AW102" s="1"/>
  <c r="AL75"/>
  <c r="AL102" s="1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AK100"/>
  <c r="AL100"/>
  <c r="AM100"/>
  <c r="AN100"/>
  <c r="AO100"/>
  <c r="AP100"/>
  <c r="AQ100"/>
  <c r="AR100"/>
  <c r="AS100"/>
  <c r="AT100"/>
  <c r="AU100"/>
  <c r="AV100"/>
  <c r="AW100"/>
  <c r="AX100"/>
  <c r="T100"/>
  <c r="U100"/>
  <c r="V100"/>
  <c r="W100"/>
  <c r="X100"/>
  <c r="Y100"/>
  <c r="Z100"/>
  <c r="AA100"/>
  <c r="AB100"/>
  <c r="AC100"/>
  <c r="AD100"/>
  <c r="AE100"/>
  <c r="AF100"/>
  <c r="AG100"/>
  <c r="AW92"/>
  <c r="AW119" s="1"/>
  <c r="AV91"/>
  <c r="AV118" s="1"/>
  <c r="AU91"/>
  <c r="AU118" s="1"/>
  <c r="AT90"/>
  <c r="AT117" s="1"/>
  <c r="AS90"/>
  <c r="AS117" s="1"/>
  <c r="AK90"/>
  <c r="AK117" s="1"/>
  <c r="AR89"/>
  <c r="AR116" s="1"/>
  <c r="AO88"/>
  <c r="AO115" s="1"/>
  <c r="AV87"/>
  <c r="AV114" s="1"/>
  <c r="AU87"/>
  <c r="AU114" s="1"/>
  <c r="AO87"/>
  <c r="AO114" s="1"/>
  <c r="AS86"/>
  <c r="AS113" s="1"/>
  <c r="AM86"/>
  <c r="AM113" s="1"/>
  <c r="AK86"/>
  <c r="AK113" s="1"/>
  <c r="AS85"/>
  <c r="AS112" s="1"/>
  <c r="AX84"/>
  <c r="AX111" s="1"/>
  <c r="AW84"/>
  <c r="AW111" s="1"/>
  <c r="AQ84"/>
  <c r="AQ111" s="1"/>
  <c r="AP84"/>
  <c r="AP111" s="1"/>
  <c r="AO83"/>
  <c r="AO110" s="1"/>
  <c r="AN83"/>
  <c r="AN110" s="1"/>
  <c r="AM83"/>
  <c r="AM110" s="1"/>
  <c r="AU82"/>
  <c r="AU109" s="1"/>
  <c r="AS81"/>
  <c r="AS108" s="1"/>
  <c r="AK81"/>
  <c r="AK108" s="1"/>
  <c r="AP80"/>
  <c r="AP107" s="1"/>
  <c r="AO80"/>
  <c r="AO107" s="1"/>
  <c r="AW79"/>
  <c r="AW106" s="1"/>
  <c r="AU79"/>
  <c r="AU106" s="1"/>
  <c r="AU78"/>
  <c r="AU105" s="1"/>
  <c r="AS78"/>
  <c r="AS105" s="1"/>
  <c r="AM78"/>
  <c r="AM105" s="1"/>
  <c r="AL78"/>
  <c r="AL105" s="1"/>
  <c r="AK77"/>
  <c r="AK104" s="1"/>
  <c r="AX76"/>
  <c r="AX103" s="1"/>
  <c r="AQ76"/>
  <c r="AQ103" s="1"/>
  <c r="AV75"/>
  <c r="AV102" s="1"/>
  <c r="AU75"/>
  <c r="AU102" s="1"/>
  <c r="AO75"/>
  <c r="AO102" s="1"/>
  <c r="AP75"/>
  <c r="AP102" s="1"/>
  <c r="AR75"/>
  <c r="AR102" s="1"/>
  <c r="AS75"/>
  <c r="AS102" s="1"/>
  <c r="AT75"/>
  <c r="AT102" s="1"/>
  <c r="AX75"/>
  <c r="AX102" s="1"/>
  <c r="AL76"/>
  <c r="AL103" s="1"/>
  <c r="AN76"/>
  <c r="AN103" s="1"/>
  <c r="AR76"/>
  <c r="AR103" s="1"/>
  <c r="AT76"/>
  <c r="AT103" s="1"/>
  <c r="AU76"/>
  <c r="AU103" s="1"/>
  <c r="AM77"/>
  <c r="AM104" s="1"/>
  <c r="AN77"/>
  <c r="AN104" s="1"/>
  <c r="AP77"/>
  <c r="AP104" s="1"/>
  <c r="AT77"/>
  <c r="AT104" s="1"/>
  <c r="AV77"/>
  <c r="AV104" s="1"/>
  <c r="AN78"/>
  <c r="AN105" s="1"/>
  <c r="AO78"/>
  <c r="AO105" s="1"/>
  <c r="AP78"/>
  <c r="AP105" s="1"/>
  <c r="AR78"/>
  <c r="AR105" s="1"/>
  <c r="AV78"/>
  <c r="AV105" s="1"/>
  <c r="AX78"/>
  <c r="AX105" s="1"/>
  <c r="AK79"/>
  <c r="AK106" s="1"/>
  <c r="AL79"/>
  <c r="AL106" s="1"/>
  <c r="AP79"/>
  <c r="AP106" s="1"/>
  <c r="AR79"/>
  <c r="AR106" s="1"/>
  <c r="AX79"/>
  <c r="AX106" s="1"/>
  <c r="AL80"/>
  <c r="AL107" s="1"/>
  <c r="AM80"/>
  <c r="AM107" s="1"/>
  <c r="AN80"/>
  <c r="AN107" s="1"/>
  <c r="AR80"/>
  <c r="AR107" s="1"/>
  <c r="AT80"/>
  <c r="AT107" s="1"/>
  <c r="AU80"/>
  <c r="AU107" s="1"/>
  <c r="AL81"/>
  <c r="AL108" s="1"/>
  <c r="AM81"/>
  <c r="AM108" s="1"/>
  <c r="AN81"/>
  <c r="AN108" s="1"/>
  <c r="AO81"/>
  <c r="AO108" s="1"/>
  <c r="AT81"/>
  <c r="AT108" s="1"/>
  <c r="AU81"/>
  <c r="AU108" s="1"/>
  <c r="AV81"/>
  <c r="AV108" s="1"/>
  <c r="AX81"/>
  <c r="AX108" s="1"/>
  <c r="AN82"/>
  <c r="AN109" s="1"/>
  <c r="AO82"/>
  <c r="AO109" s="1"/>
  <c r="AP82"/>
  <c r="AP109" s="1"/>
  <c r="AV82"/>
  <c r="AV109" s="1"/>
  <c r="AW82"/>
  <c r="AW109" s="1"/>
  <c r="AX82"/>
  <c r="AX109" s="1"/>
  <c r="AK83"/>
  <c r="AK110" s="1"/>
  <c r="AL83"/>
  <c r="AL110" s="1"/>
  <c r="AP83"/>
  <c r="AP110" s="1"/>
  <c r="AQ83"/>
  <c r="AQ110" s="1"/>
  <c r="AR83"/>
  <c r="AR110" s="1"/>
  <c r="AS83"/>
  <c r="AS110" s="1"/>
  <c r="AT83"/>
  <c r="AT110" s="1"/>
  <c r="AX83"/>
  <c r="AX110" s="1"/>
  <c r="AK84"/>
  <c r="AK111" s="1"/>
  <c r="AL84"/>
  <c r="AL111" s="1"/>
  <c r="AR84"/>
  <c r="AR111" s="1"/>
  <c r="AS84"/>
  <c r="AS111" s="1"/>
  <c r="AT84"/>
  <c r="AT111" s="1"/>
  <c r="AU84"/>
  <c r="AU111" s="1"/>
  <c r="AV84"/>
  <c r="AV111" s="1"/>
  <c r="AL85"/>
  <c r="AL112" s="1"/>
  <c r="AM85"/>
  <c r="AM112" s="1"/>
  <c r="AN85"/>
  <c r="AN112" s="1"/>
  <c r="AO85"/>
  <c r="AO112" s="1"/>
  <c r="AP85"/>
  <c r="AP112" s="1"/>
  <c r="AT85"/>
  <c r="AT112" s="1"/>
  <c r="AU85"/>
  <c r="AU112" s="1"/>
  <c r="AV85"/>
  <c r="AV112" s="1"/>
  <c r="AN86"/>
  <c r="AN113" s="1"/>
  <c r="AO86"/>
  <c r="AO113" s="1"/>
  <c r="AP86"/>
  <c r="AP113" s="1"/>
  <c r="AQ86"/>
  <c r="AQ113" s="1"/>
  <c r="AV86"/>
  <c r="AV113" s="1"/>
  <c r="AW86"/>
  <c r="AW113" s="1"/>
  <c r="AX86"/>
  <c r="AX113" s="1"/>
  <c r="AL87"/>
  <c r="AL114" s="1"/>
  <c r="AP87"/>
  <c r="AP114" s="1"/>
  <c r="AQ87"/>
  <c r="AQ114" s="1"/>
  <c r="AR87"/>
  <c r="AR114" s="1"/>
  <c r="AS87"/>
  <c r="AS114" s="1"/>
  <c r="AT87"/>
  <c r="AT114" s="1"/>
  <c r="AX87"/>
  <c r="AX114" s="1"/>
  <c r="AL88"/>
  <c r="AL115" s="1"/>
  <c r="AM88"/>
  <c r="AM115" s="1"/>
  <c r="AN88"/>
  <c r="AN115" s="1"/>
  <c r="AQ88"/>
  <c r="AQ115" s="1"/>
  <c r="AR88"/>
  <c r="AR115" s="1"/>
  <c r="AS88"/>
  <c r="AS115" s="1"/>
  <c r="AT88"/>
  <c r="AT115" s="1"/>
  <c r="AU88"/>
  <c r="AU115" s="1"/>
  <c r="AV88"/>
  <c r="AV115" s="1"/>
  <c r="AK89"/>
  <c r="AK116" s="1"/>
  <c r="AL89"/>
  <c r="AL116" s="1"/>
  <c r="AM89"/>
  <c r="AM116" s="1"/>
  <c r="AN89"/>
  <c r="AN116" s="1"/>
  <c r="AO89"/>
  <c r="AO116" s="1"/>
  <c r="AP89"/>
  <c r="AP116" s="1"/>
  <c r="AS89"/>
  <c r="AS116" s="1"/>
  <c r="AT89"/>
  <c r="AT116" s="1"/>
  <c r="AU89"/>
  <c r="AU116" s="1"/>
  <c r="AV89"/>
  <c r="AV116" s="1"/>
  <c r="AW89"/>
  <c r="AW116" s="1"/>
  <c r="AM90"/>
  <c r="AM117" s="1"/>
  <c r="AN90"/>
  <c r="AN117" s="1"/>
  <c r="AP90"/>
  <c r="AP117" s="1"/>
  <c r="AQ90"/>
  <c r="AQ117" s="1"/>
  <c r="AR90"/>
  <c r="AR117" s="1"/>
  <c r="AU90"/>
  <c r="AU117" s="1"/>
  <c r="AV90"/>
  <c r="AV117" s="1"/>
  <c r="AW90"/>
  <c r="AW117" s="1"/>
  <c r="AX90"/>
  <c r="AX117" s="1"/>
  <c r="AK91"/>
  <c r="AK118" s="1"/>
  <c r="AL91"/>
  <c r="AL118" s="1"/>
  <c r="AO91"/>
  <c r="AO118" s="1"/>
  <c r="AP91"/>
  <c r="AP118" s="1"/>
  <c r="AQ91"/>
  <c r="AQ118" s="1"/>
  <c r="AR91"/>
  <c r="AR118" s="1"/>
  <c r="AS91"/>
  <c r="AS118" s="1"/>
  <c r="AT91"/>
  <c r="AT118" s="1"/>
  <c r="AW91"/>
  <c r="AW118" s="1"/>
  <c r="AX91"/>
  <c r="AX118" s="1"/>
  <c r="AK92"/>
  <c r="AK119" s="1"/>
  <c r="AL92"/>
  <c r="AL119" s="1"/>
  <c r="AM92"/>
  <c r="AM119" s="1"/>
  <c r="AP92"/>
  <c r="AP119" s="1"/>
  <c r="AQ92"/>
  <c r="AQ119" s="1"/>
  <c r="AR92"/>
  <c r="AR119" s="1"/>
  <c r="AS92"/>
  <c r="AS119" s="1"/>
  <c r="AT92"/>
  <c r="AT119" s="1"/>
  <c r="AU92"/>
  <c r="AU119" s="1"/>
  <c r="AV92"/>
  <c r="AV119" s="1"/>
  <c r="AK93"/>
  <c r="AK120" s="1"/>
  <c r="AL93"/>
  <c r="AL120" s="1"/>
  <c r="AN93"/>
  <c r="AN120" s="1"/>
  <c r="AO93"/>
  <c r="AO120" s="1"/>
  <c r="AP93"/>
  <c r="AP120" s="1"/>
  <c r="AQ93"/>
  <c r="AQ120" s="1"/>
  <c r="AR93"/>
  <c r="AR120" s="1"/>
  <c r="AS93"/>
  <c r="AS120" s="1"/>
  <c r="AT93"/>
  <c r="AT120" s="1"/>
  <c r="AU93"/>
  <c r="AU120" s="1"/>
  <c r="AV93"/>
  <c r="AV120" s="1"/>
  <c r="AW93"/>
  <c r="AW120" s="1"/>
  <c r="AX93"/>
  <c r="AX120" s="1"/>
  <c r="AK94"/>
  <c r="AK121" s="1"/>
  <c r="AL94"/>
  <c r="AL121" s="1"/>
  <c r="AM94"/>
  <c r="AM121" s="1"/>
  <c r="AN94"/>
  <c r="AN121" s="1"/>
  <c r="AO94"/>
  <c r="AO121" s="1"/>
  <c r="AP94"/>
  <c r="AP121" s="1"/>
  <c r="AQ94"/>
  <c r="AQ121" s="1"/>
  <c r="AR94"/>
  <c r="AR121" s="1"/>
  <c r="AS94"/>
  <c r="AS121" s="1"/>
  <c r="AT94"/>
  <c r="AT121" s="1"/>
  <c r="AU94"/>
  <c r="AU121" s="1"/>
  <c r="AV94"/>
  <c r="AV121" s="1"/>
  <c r="AW94"/>
  <c r="AW121" s="1"/>
  <c r="AX94"/>
  <c r="AX121" s="1"/>
  <c r="AL74"/>
  <c r="AL101" s="1"/>
  <c r="AM74"/>
  <c r="AM101" s="1"/>
  <c r="AN74"/>
  <c r="AN101" s="1"/>
  <c r="AP74"/>
  <c r="AP101" s="1"/>
  <c r="AR74"/>
  <c r="AR101" s="1"/>
  <c r="AT74"/>
  <c r="AT101" s="1"/>
  <c r="AU74"/>
  <c r="AU101" s="1"/>
  <c r="AV74"/>
  <c r="AV101" s="1"/>
  <c r="AW74"/>
  <c r="AW101" s="1"/>
  <c r="AX74"/>
  <c r="AX101" s="1"/>
  <c r="AK74"/>
  <c r="AK101" s="1"/>
  <c r="T75"/>
  <c r="V75"/>
  <c r="W75"/>
  <c r="Y75"/>
  <c r="Z75"/>
  <c r="AA75"/>
  <c r="AB75"/>
  <c r="AC75"/>
  <c r="AE75"/>
  <c r="AG75"/>
  <c r="T76"/>
  <c r="U76"/>
  <c r="V76"/>
  <c r="W76"/>
  <c r="X76"/>
  <c r="AA76"/>
  <c r="AB76"/>
  <c r="AC76"/>
  <c r="AD76"/>
  <c r="AF76"/>
  <c r="AG76"/>
  <c r="U77"/>
  <c r="V77"/>
  <c r="W77"/>
  <c r="X77"/>
  <c r="Y77"/>
  <c r="AA77"/>
  <c r="AC77"/>
  <c r="AE77"/>
  <c r="AF77"/>
  <c r="AG77"/>
  <c r="T78"/>
  <c r="W78"/>
  <c r="X78"/>
  <c r="Y78"/>
  <c r="Z78"/>
  <c r="AA78"/>
  <c r="AB78"/>
  <c r="AC78"/>
  <c r="AE78"/>
  <c r="AF78"/>
  <c r="AG78"/>
  <c r="T79"/>
  <c r="U79"/>
  <c r="V79"/>
  <c r="W79"/>
  <c r="Y79"/>
  <c r="AA79"/>
  <c r="AB79"/>
  <c r="AD79"/>
  <c r="AE79"/>
  <c r="AG79"/>
  <c r="T80"/>
  <c r="U80"/>
  <c r="V80"/>
  <c r="W80"/>
  <c r="Y80"/>
  <c r="AA80"/>
  <c r="AB80"/>
  <c r="AC80"/>
  <c r="AD80"/>
  <c r="AE80"/>
  <c r="AF80"/>
  <c r="U81"/>
  <c r="V81"/>
  <c r="W81"/>
  <c r="X81"/>
  <c r="Z81"/>
  <c r="AA81"/>
  <c r="AC81"/>
  <c r="AD81"/>
  <c r="AE81"/>
  <c r="AF81"/>
  <c r="AG81"/>
  <c r="U82"/>
  <c r="W82"/>
  <c r="Y82"/>
  <c r="Z82"/>
  <c r="AA82"/>
  <c r="AB82"/>
  <c r="AE82"/>
  <c r="AF82"/>
  <c r="AG82"/>
  <c r="T83"/>
  <c r="U83"/>
  <c r="V83"/>
  <c r="W83"/>
  <c r="Y83"/>
  <c r="Z83"/>
  <c r="AA83"/>
  <c r="AB83"/>
  <c r="AC83"/>
  <c r="AD83"/>
  <c r="AE83"/>
  <c r="AG83"/>
  <c r="T84"/>
  <c r="U84"/>
  <c r="V84"/>
  <c r="W84"/>
  <c r="X84"/>
  <c r="Y84"/>
  <c r="AA84"/>
  <c r="AB84"/>
  <c r="AC84"/>
  <c r="AD84"/>
  <c r="AE84"/>
  <c r="AF84"/>
  <c r="AG84"/>
  <c r="U85"/>
  <c r="V85"/>
  <c r="W85"/>
  <c r="X85"/>
  <c r="Y85"/>
  <c r="Z85"/>
  <c r="AA85"/>
  <c r="AC85"/>
  <c r="AD85"/>
  <c r="AE85"/>
  <c r="AF85"/>
  <c r="AG85"/>
  <c r="T86"/>
  <c r="U86"/>
  <c r="W86"/>
  <c r="X86"/>
  <c r="Y86"/>
  <c r="Z86"/>
  <c r="AA86"/>
  <c r="AB86"/>
  <c r="AC86"/>
  <c r="AD86"/>
  <c r="AE86"/>
  <c r="AF86"/>
  <c r="AG86"/>
  <c r="T87"/>
  <c r="U87"/>
  <c r="V87"/>
  <c r="W87"/>
  <c r="X87"/>
  <c r="Y87"/>
  <c r="Z87"/>
  <c r="AA87"/>
  <c r="AB87"/>
  <c r="AC87"/>
  <c r="AD87"/>
  <c r="AE87"/>
  <c r="AF87"/>
  <c r="AG87"/>
  <c r="T88"/>
  <c r="U88"/>
  <c r="V88"/>
  <c r="W88"/>
  <c r="X88"/>
  <c r="Y88"/>
  <c r="Z88"/>
  <c r="AA88"/>
  <c r="AB88"/>
  <c r="AC88"/>
  <c r="AD88"/>
  <c r="AE88"/>
  <c r="AF88"/>
  <c r="AG88"/>
  <c r="T89"/>
  <c r="U89"/>
  <c r="V89"/>
  <c r="W89"/>
  <c r="X89"/>
  <c r="Y89"/>
  <c r="Z89"/>
  <c r="AA89"/>
  <c r="AB89"/>
  <c r="AC89"/>
  <c r="AD89"/>
  <c r="AE89"/>
  <c r="AF89"/>
  <c r="AG89"/>
  <c r="T90"/>
  <c r="U90"/>
  <c r="V90"/>
  <c r="W90"/>
  <c r="X90"/>
  <c r="Y90"/>
  <c r="Z90"/>
  <c r="AA90"/>
  <c r="AB90"/>
  <c r="AC90"/>
  <c r="AD90"/>
  <c r="AE90"/>
  <c r="AF90"/>
  <c r="AG90"/>
  <c r="T91"/>
  <c r="U91"/>
  <c r="V91"/>
  <c r="W91"/>
  <c r="X91"/>
  <c r="Y91"/>
  <c r="Z91"/>
  <c r="AA91"/>
  <c r="AB91"/>
  <c r="AC91"/>
  <c r="AD91"/>
  <c r="AE91"/>
  <c r="AF91"/>
  <c r="AG91"/>
  <c r="T92"/>
  <c r="U92"/>
  <c r="V92"/>
  <c r="W92"/>
  <c r="X92"/>
  <c r="Y92"/>
  <c r="Z92"/>
  <c r="AA92"/>
  <c r="AB92"/>
  <c r="AC92"/>
  <c r="AD92"/>
  <c r="AE92"/>
  <c r="AF92"/>
  <c r="AG92"/>
  <c r="T93"/>
  <c r="U93"/>
  <c r="V93"/>
  <c r="W93"/>
  <c r="X93"/>
  <c r="Y93"/>
  <c r="Z93"/>
  <c r="AA93"/>
  <c r="AB93"/>
  <c r="AC93"/>
  <c r="AD93"/>
  <c r="AE93"/>
  <c r="AF93"/>
  <c r="AG93"/>
  <c r="T94"/>
  <c r="U94"/>
  <c r="V94"/>
  <c r="W94"/>
  <c r="X94"/>
  <c r="Y94"/>
  <c r="Z94"/>
  <c r="AA94"/>
  <c r="AB94"/>
  <c r="AC94"/>
  <c r="AD94"/>
  <c r="AE94"/>
  <c r="AF94"/>
  <c r="AG94"/>
  <c r="U74"/>
  <c r="V74"/>
  <c r="W74"/>
  <c r="X74"/>
  <c r="Y74"/>
  <c r="Z74"/>
  <c r="AA74"/>
  <c r="AB74"/>
  <c r="AC74"/>
  <c r="AD74"/>
  <c r="AE74"/>
  <c r="AF74"/>
  <c r="AG74"/>
  <c r="T74"/>
  <c r="AK73"/>
  <c r="AL73"/>
  <c r="AM73"/>
  <c r="AN73"/>
  <c r="AO73"/>
  <c r="AP73"/>
  <c r="AQ73"/>
  <c r="AR73"/>
  <c r="AS73"/>
  <c r="AT73"/>
  <c r="AU73"/>
  <c r="AV73"/>
  <c r="AW73"/>
  <c r="AX73"/>
  <c r="T73"/>
  <c r="U73"/>
  <c r="V73"/>
  <c r="W73"/>
  <c r="X73"/>
  <c r="Y73"/>
  <c r="Z73"/>
  <c r="AA73"/>
  <c r="AB73"/>
  <c r="AC73"/>
  <c r="AD73"/>
  <c r="AE73"/>
  <c r="AF73"/>
  <c r="AG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D47"/>
  <c r="E47"/>
  <c r="F47"/>
  <c r="G47"/>
  <c r="H47"/>
  <c r="I47"/>
  <c r="J47"/>
  <c r="K47"/>
  <c r="L47"/>
  <c r="M47"/>
  <c r="N47"/>
  <c r="O47"/>
  <c r="P47"/>
  <c r="C47"/>
  <c r="C100"/>
  <c r="D100"/>
  <c r="E100"/>
  <c r="F100"/>
  <c r="G100"/>
  <c r="H100"/>
  <c r="I100"/>
  <c r="J100"/>
  <c r="K100"/>
  <c r="L100"/>
  <c r="M100"/>
  <c r="N100"/>
  <c r="O100"/>
  <c r="P100"/>
  <c r="C73"/>
  <c r="D73"/>
  <c r="E73"/>
  <c r="F73"/>
  <c r="G73"/>
  <c r="H73"/>
  <c r="I73"/>
  <c r="J73"/>
  <c r="K73"/>
  <c r="L73"/>
  <c r="M73"/>
  <c r="N73"/>
  <c r="O73"/>
  <c r="P73"/>
  <c r="C40"/>
  <c r="C42" s="1"/>
  <c r="D40"/>
  <c r="E40"/>
  <c r="E42" s="1"/>
  <c r="F40"/>
  <c r="F42" s="1"/>
  <c r="G40"/>
  <c r="G42" s="1"/>
  <c r="H40"/>
  <c r="I40"/>
  <c r="J40"/>
  <c r="J42" s="1"/>
  <c r="K40"/>
  <c r="K42" s="1"/>
  <c r="L40"/>
  <c r="L42" s="1"/>
  <c r="M40"/>
  <c r="N40"/>
  <c r="O40"/>
  <c r="P40"/>
  <c r="D42"/>
  <c r="M42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H42"/>
  <c r="I42"/>
  <c r="N42"/>
  <c r="O42"/>
  <c r="P42"/>
  <c r="AC82" l="1"/>
  <c r="T82"/>
  <c r="Z79"/>
  <c r="Z77"/>
  <c r="AD77"/>
  <c r="V86"/>
  <c r="AB85"/>
  <c r="T85"/>
  <c r="Z84"/>
  <c r="AF83"/>
  <c r="X83"/>
  <c r="AD82"/>
  <c r="V82"/>
  <c r="AB81"/>
  <c r="T81"/>
  <c r="Z80"/>
  <c r="AF79"/>
  <c r="X79"/>
  <c r="AD78"/>
  <c r="V78"/>
  <c r="AB77"/>
  <c r="T77"/>
  <c r="Z76"/>
  <c r="AF75"/>
  <c r="X75"/>
  <c r="B37"/>
  <c r="B28"/>
  <c r="F44" s="1"/>
  <c r="F46" s="1"/>
  <c r="B29"/>
  <c r="F108" l="1"/>
  <c r="F48"/>
  <c r="F52"/>
  <c r="F59"/>
  <c r="F63"/>
  <c r="F67"/>
  <c r="F58"/>
  <c r="F49"/>
  <c r="F53"/>
  <c r="F51"/>
  <c r="F60"/>
  <c r="F64"/>
  <c r="F55"/>
  <c r="F56"/>
  <c r="F50"/>
  <c r="F54"/>
  <c r="F57"/>
  <c r="F62"/>
  <c r="F66"/>
  <c r="F61"/>
  <c r="F65"/>
  <c r="F118"/>
  <c r="F116"/>
  <c r="F103"/>
  <c r="F105"/>
  <c r="F104"/>
  <c r="F107"/>
  <c r="F109"/>
  <c r="F111"/>
  <c r="F113"/>
  <c r="F115"/>
  <c r="F117"/>
  <c r="F119"/>
  <c r="F121"/>
  <c r="F101"/>
  <c r="F102"/>
  <c r="F114"/>
  <c r="F106"/>
  <c r="F120"/>
  <c r="F112"/>
  <c r="F110"/>
  <c r="N44"/>
  <c r="N46" s="1"/>
  <c r="J44"/>
  <c r="J46" s="1"/>
  <c r="C44"/>
  <c r="C46" s="1"/>
  <c r="M44"/>
  <c r="M46" s="1"/>
  <c r="I44"/>
  <c r="I46" s="1"/>
  <c r="E44"/>
  <c r="E46" s="1"/>
  <c r="P44"/>
  <c r="P46" s="1"/>
  <c r="L44"/>
  <c r="L46" s="1"/>
  <c r="H44"/>
  <c r="H46" s="1"/>
  <c r="D44"/>
  <c r="D46" s="1"/>
  <c r="O44"/>
  <c r="O46" s="1"/>
  <c r="K44"/>
  <c r="K46" s="1"/>
  <c r="G44"/>
  <c r="G46" s="1"/>
  <c r="B31"/>
  <c r="E62" l="1"/>
  <c r="E48"/>
  <c r="E52"/>
  <c r="E56"/>
  <c r="E59"/>
  <c r="E63"/>
  <c r="E67"/>
  <c r="E49"/>
  <c r="E53"/>
  <c r="E61"/>
  <c r="E55"/>
  <c r="E60"/>
  <c r="E64"/>
  <c r="E65"/>
  <c r="E50"/>
  <c r="E54"/>
  <c r="E57"/>
  <c r="E51"/>
  <c r="E58"/>
  <c r="E66"/>
  <c r="P49"/>
  <c r="P53"/>
  <c r="P56"/>
  <c r="P60"/>
  <c r="P64"/>
  <c r="P59"/>
  <c r="P50"/>
  <c r="P54"/>
  <c r="P57"/>
  <c r="P62"/>
  <c r="P61"/>
  <c r="P65"/>
  <c r="P51"/>
  <c r="P55"/>
  <c r="P67"/>
  <c r="P58"/>
  <c r="P66"/>
  <c r="P63"/>
  <c r="P48"/>
  <c r="P52"/>
  <c r="N48"/>
  <c r="N52"/>
  <c r="N59"/>
  <c r="N63"/>
  <c r="N67"/>
  <c r="N51"/>
  <c r="N62"/>
  <c r="N49"/>
  <c r="N53"/>
  <c r="N56"/>
  <c r="N65"/>
  <c r="N60"/>
  <c r="N64"/>
  <c r="N58"/>
  <c r="N66"/>
  <c r="N50"/>
  <c r="N54"/>
  <c r="N57"/>
  <c r="N61"/>
  <c r="N55"/>
  <c r="D51"/>
  <c r="D55"/>
  <c r="D58"/>
  <c r="D62"/>
  <c r="D66"/>
  <c r="D48"/>
  <c r="D52"/>
  <c r="D56"/>
  <c r="D61"/>
  <c r="D59"/>
  <c r="D63"/>
  <c r="D67"/>
  <c r="D49"/>
  <c r="D53"/>
  <c r="D60"/>
  <c r="D64"/>
  <c r="D50"/>
  <c r="D54"/>
  <c r="D57"/>
  <c r="D65"/>
  <c r="J50"/>
  <c r="J54"/>
  <c r="J57"/>
  <c r="J61"/>
  <c r="J65"/>
  <c r="J51"/>
  <c r="J55"/>
  <c r="J56"/>
  <c r="J64"/>
  <c r="J58"/>
  <c r="J62"/>
  <c r="J66"/>
  <c r="J63"/>
  <c r="J67"/>
  <c r="J53"/>
  <c r="J48"/>
  <c r="J52"/>
  <c r="J59"/>
  <c r="J60"/>
  <c r="J49"/>
  <c r="L51"/>
  <c r="L55"/>
  <c r="L58"/>
  <c r="L62"/>
  <c r="L66"/>
  <c r="L64"/>
  <c r="L65"/>
  <c r="L48"/>
  <c r="L52"/>
  <c r="L59"/>
  <c r="L63"/>
  <c r="L67"/>
  <c r="L49"/>
  <c r="L53"/>
  <c r="L56"/>
  <c r="L50"/>
  <c r="L57"/>
  <c r="L60"/>
  <c r="L54"/>
  <c r="L61"/>
  <c r="H49"/>
  <c r="H53"/>
  <c r="H56"/>
  <c r="H60"/>
  <c r="H64"/>
  <c r="H50"/>
  <c r="H54"/>
  <c r="H57"/>
  <c r="H61"/>
  <c r="H65"/>
  <c r="H63"/>
  <c r="H51"/>
  <c r="H55"/>
  <c r="H62"/>
  <c r="H66"/>
  <c r="H59"/>
  <c r="H58"/>
  <c r="H52"/>
  <c r="H67"/>
  <c r="H48"/>
  <c r="O59"/>
  <c r="O63"/>
  <c r="O49"/>
  <c r="O53"/>
  <c r="O56"/>
  <c r="O62"/>
  <c r="O52"/>
  <c r="O60"/>
  <c r="O64"/>
  <c r="O67"/>
  <c r="O50"/>
  <c r="O54"/>
  <c r="O57"/>
  <c r="O58"/>
  <c r="O61"/>
  <c r="O65"/>
  <c r="O48"/>
  <c r="O51"/>
  <c r="O55"/>
  <c r="O66"/>
  <c r="C61"/>
  <c r="C65"/>
  <c r="C51"/>
  <c r="C55"/>
  <c r="C58"/>
  <c r="C62"/>
  <c r="C66"/>
  <c r="C57"/>
  <c r="C48"/>
  <c r="C52"/>
  <c r="C56"/>
  <c r="C64"/>
  <c r="C59"/>
  <c r="C63"/>
  <c r="C67"/>
  <c r="C49"/>
  <c r="C53"/>
  <c r="C50"/>
  <c r="C60"/>
  <c r="C54"/>
  <c r="K61"/>
  <c r="K65"/>
  <c r="K51"/>
  <c r="K55"/>
  <c r="K50"/>
  <c r="K58"/>
  <c r="K62"/>
  <c r="K66"/>
  <c r="K60"/>
  <c r="K64"/>
  <c r="K48"/>
  <c r="K52"/>
  <c r="K59"/>
  <c r="K63"/>
  <c r="K67"/>
  <c r="K49"/>
  <c r="K53"/>
  <c r="K56"/>
  <c r="K54"/>
  <c r="K57"/>
  <c r="M58"/>
  <c r="M62"/>
  <c r="M48"/>
  <c r="M52"/>
  <c r="M59"/>
  <c r="M63"/>
  <c r="M67"/>
  <c r="M49"/>
  <c r="M53"/>
  <c r="M56"/>
  <c r="M51"/>
  <c r="M60"/>
  <c r="M64"/>
  <c r="M61"/>
  <c r="M55"/>
  <c r="M66"/>
  <c r="M50"/>
  <c r="M54"/>
  <c r="M57"/>
  <c r="M65"/>
  <c r="G59"/>
  <c r="G63"/>
  <c r="G49"/>
  <c r="G53"/>
  <c r="G66"/>
  <c r="G67"/>
  <c r="G60"/>
  <c r="G64"/>
  <c r="G48"/>
  <c r="G50"/>
  <c r="G54"/>
  <c r="G57"/>
  <c r="G58"/>
  <c r="G61"/>
  <c r="G65"/>
  <c r="G52"/>
  <c r="G51"/>
  <c r="G55"/>
  <c r="G62"/>
  <c r="G56"/>
  <c r="I60"/>
  <c r="I64"/>
  <c r="I50"/>
  <c r="I54"/>
  <c r="I57"/>
  <c r="I56"/>
  <c r="I61"/>
  <c r="I65"/>
  <c r="I53"/>
  <c r="I51"/>
  <c r="I55"/>
  <c r="I67"/>
  <c r="I58"/>
  <c r="I62"/>
  <c r="I66"/>
  <c r="I48"/>
  <c r="I52"/>
  <c r="I59"/>
  <c r="I63"/>
  <c r="I49"/>
  <c r="J103"/>
  <c r="J102"/>
  <c r="J105"/>
  <c r="J107"/>
  <c r="J109"/>
  <c r="J111"/>
  <c r="J113"/>
  <c r="J115"/>
  <c r="J117"/>
  <c r="J119"/>
  <c r="J121"/>
  <c r="J101"/>
  <c r="J114"/>
  <c r="J104"/>
  <c r="J108"/>
  <c r="J112"/>
  <c r="J106"/>
  <c r="J116"/>
  <c r="J110"/>
  <c r="J118"/>
  <c r="J120"/>
  <c r="N103"/>
  <c r="N102"/>
  <c r="N104"/>
  <c r="N105"/>
  <c r="N107"/>
  <c r="N109"/>
  <c r="N111"/>
  <c r="N113"/>
  <c r="N115"/>
  <c r="N117"/>
  <c r="N119"/>
  <c r="N121"/>
  <c r="N101"/>
  <c r="N116"/>
  <c r="N110"/>
  <c r="N108"/>
  <c r="N118"/>
  <c r="N106"/>
  <c r="N112"/>
  <c r="N120"/>
  <c r="N114"/>
  <c r="K104"/>
  <c r="K103"/>
  <c r="K106"/>
  <c r="K108"/>
  <c r="K110"/>
  <c r="K109"/>
  <c r="K102"/>
  <c r="K112"/>
  <c r="K117"/>
  <c r="K120"/>
  <c r="K105"/>
  <c r="K111"/>
  <c r="K114"/>
  <c r="K119"/>
  <c r="K107"/>
  <c r="K113"/>
  <c r="K116"/>
  <c r="K121"/>
  <c r="K115"/>
  <c r="K118"/>
  <c r="K101"/>
  <c r="L102"/>
  <c r="L104"/>
  <c r="L105"/>
  <c r="L103"/>
  <c r="L106"/>
  <c r="L108"/>
  <c r="L110"/>
  <c r="L112"/>
  <c r="L114"/>
  <c r="L116"/>
  <c r="L118"/>
  <c r="L120"/>
  <c r="L115"/>
  <c r="L101"/>
  <c r="L107"/>
  <c r="L109"/>
  <c r="L117"/>
  <c r="L111"/>
  <c r="L119"/>
  <c r="L113"/>
  <c r="L121"/>
  <c r="M102"/>
  <c r="M104"/>
  <c r="M105"/>
  <c r="M107"/>
  <c r="M109"/>
  <c r="M106"/>
  <c r="M110"/>
  <c r="M103"/>
  <c r="M108"/>
  <c r="M113"/>
  <c r="M118"/>
  <c r="M121"/>
  <c r="M111"/>
  <c r="M112"/>
  <c r="M115"/>
  <c r="M120"/>
  <c r="M101"/>
  <c r="M114"/>
  <c r="M117"/>
  <c r="M116"/>
  <c r="M119"/>
  <c r="O103"/>
  <c r="O106"/>
  <c r="O108"/>
  <c r="O110"/>
  <c r="O102"/>
  <c r="O104"/>
  <c r="O107"/>
  <c r="O111"/>
  <c r="O114"/>
  <c r="O119"/>
  <c r="O113"/>
  <c r="O116"/>
  <c r="O121"/>
  <c r="O120"/>
  <c r="O105"/>
  <c r="O109"/>
  <c r="O115"/>
  <c r="O118"/>
  <c r="O101"/>
  <c r="O112"/>
  <c r="O117"/>
  <c r="P102"/>
  <c r="P104"/>
  <c r="P105"/>
  <c r="P103"/>
  <c r="P106"/>
  <c r="P108"/>
  <c r="P110"/>
  <c r="P112"/>
  <c r="P114"/>
  <c r="P116"/>
  <c r="P118"/>
  <c r="P120"/>
  <c r="P107"/>
  <c r="P117"/>
  <c r="P101"/>
  <c r="P111"/>
  <c r="P119"/>
  <c r="P109"/>
  <c r="P115"/>
  <c r="P113"/>
  <c r="P121"/>
  <c r="C105"/>
  <c r="C102"/>
  <c r="C106"/>
  <c r="C108"/>
  <c r="C110"/>
  <c r="C104"/>
  <c r="C109"/>
  <c r="C101"/>
  <c r="C111"/>
  <c r="C113"/>
  <c r="C116"/>
  <c r="C121"/>
  <c r="C103"/>
  <c r="C115"/>
  <c r="C118"/>
  <c r="C114"/>
  <c r="C119"/>
  <c r="C112"/>
  <c r="C117"/>
  <c r="C120"/>
  <c r="C107"/>
  <c r="D102"/>
  <c r="D104"/>
  <c r="D103"/>
  <c r="D105"/>
  <c r="D106"/>
  <c r="D108"/>
  <c r="D110"/>
  <c r="D112"/>
  <c r="D114"/>
  <c r="D116"/>
  <c r="D118"/>
  <c r="D120"/>
  <c r="D107"/>
  <c r="D119"/>
  <c r="D101"/>
  <c r="D117"/>
  <c r="D111"/>
  <c r="D113"/>
  <c r="D121"/>
  <c r="D109"/>
  <c r="D115"/>
  <c r="E103"/>
  <c r="E107"/>
  <c r="E109"/>
  <c r="E111"/>
  <c r="E102"/>
  <c r="E105"/>
  <c r="E106"/>
  <c r="E110"/>
  <c r="E114"/>
  <c r="E117"/>
  <c r="E115"/>
  <c r="E108"/>
  <c r="E116"/>
  <c r="E119"/>
  <c r="E120"/>
  <c r="E101"/>
  <c r="E104"/>
  <c r="E113"/>
  <c r="E118"/>
  <c r="E121"/>
  <c r="E112"/>
  <c r="G102"/>
  <c r="G104"/>
  <c r="G106"/>
  <c r="G108"/>
  <c r="G110"/>
  <c r="G103"/>
  <c r="G107"/>
  <c r="G105"/>
  <c r="G115"/>
  <c r="G118"/>
  <c r="G101"/>
  <c r="G113"/>
  <c r="G116"/>
  <c r="G112"/>
  <c r="G117"/>
  <c r="G120"/>
  <c r="G111"/>
  <c r="G114"/>
  <c r="G119"/>
  <c r="G109"/>
  <c r="G121"/>
  <c r="H102"/>
  <c r="H104"/>
  <c r="H105"/>
  <c r="H106"/>
  <c r="H108"/>
  <c r="H110"/>
  <c r="H103"/>
  <c r="H112"/>
  <c r="H114"/>
  <c r="H116"/>
  <c r="H118"/>
  <c r="H120"/>
  <c r="H109"/>
  <c r="H113"/>
  <c r="H121"/>
  <c r="H107"/>
  <c r="H115"/>
  <c r="H101"/>
  <c r="H117"/>
  <c r="H111"/>
  <c r="H119"/>
  <c r="I103"/>
  <c r="I102"/>
  <c r="I105"/>
  <c r="I107"/>
  <c r="I109"/>
  <c r="I104"/>
  <c r="I108"/>
  <c r="I106"/>
  <c r="I111"/>
  <c r="I116"/>
  <c r="I119"/>
  <c r="I114"/>
  <c r="I110"/>
  <c r="I113"/>
  <c r="I118"/>
  <c r="I121"/>
  <c r="I117"/>
  <c r="I112"/>
  <c r="I115"/>
  <c r="I120"/>
  <c r="I101"/>
</calcChain>
</file>

<file path=xl/sharedStrings.xml><?xml version="1.0" encoding="utf-8"?>
<sst xmlns="http://schemas.openxmlformats.org/spreadsheetml/2006/main" count="40" uniqueCount="27">
  <si>
    <t>RPM</t>
  </si>
  <si>
    <t>PSI</t>
  </si>
  <si>
    <t>Charge Temp (°F)</t>
  </si>
  <si>
    <t>specific gas constant dry air ((J/(kg·K)))</t>
  </si>
  <si>
    <t>BASE air density (kg/m³)</t>
  </si>
  <si>
    <t>BARO (Pa)</t>
  </si>
  <si>
    <t>Charge Temp (K)</t>
  </si>
  <si>
    <t>BARO (inHg)</t>
  </si>
  <si>
    <t>Air density (kg/m³)</t>
  </si>
  <si>
    <t>Absolute (Pa)</t>
  </si>
  <si>
    <t>Boost (PSI)</t>
  </si>
  <si>
    <t>Engine Displacement (L)</t>
  </si>
  <si>
    <t>Number of cylinders (#)</t>
  </si>
  <si>
    <t>Air Mass per Cylinder (kg)</t>
  </si>
  <si>
    <t>Density of fuel (kg/L)</t>
  </si>
  <si>
    <t>Density of fuel (kg/mm3)</t>
  </si>
  <si>
    <t>INPUT - Fuel Limiter, Boost (mm3)</t>
  </si>
  <si>
    <t>INPUT - Desired air to fuel ratio</t>
  </si>
  <si>
    <t>OUTPUT - Desired air to fuel ratio fuel (mm3)</t>
  </si>
  <si>
    <t>MAX AIR/FUEL THRESHOLD</t>
  </si>
  <si>
    <t>MIN AIR/FUEL THRESHOLD</t>
  </si>
  <si>
    <t>OUTPUT - MAX Desired air to fuel ratio fuel (mm3)</t>
  </si>
  <si>
    <t>OUTPUT - MIN Desired air to fuel ratio fuel (mm3)</t>
  </si>
  <si>
    <t>OUTPUT - AIR/FUEL MAX</t>
  </si>
  <si>
    <t>OUTPUT - AIR/FUEL MIN</t>
  </si>
  <si>
    <t>OUTPUT - Air to Fuel Ratio</t>
  </si>
  <si>
    <t>MAX FUEL (mm3)</t>
  </si>
</sst>
</file>

<file path=xl/styles.xml><?xml version="1.0" encoding="utf-8"?>
<styleSheet xmlns="http://schemas.openxmlformats.org/spreadsheetml/2006/main">
  <numFmts count="2">
    <numFmt numFmtId="164" formatCode="0.0"/>
    <numFmt numFmtId="172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 applyBorder="1" applyAlignment="1" applyProtection="1">
      <alignment wrapText="1"/>
      <protection locked="0"/>
    </xf>
    <xf numFmtId="0" fontId="0" fillId="2" borderId="5" xfId="0" applyFill="1" applyBorder="1" applyAlignment="1" applyProtection="1">
      <alignment wrapText="1"/>
      <protection locked="0"/>
    </xf>
    <xf numFmtId="164" fontId="0" fillId="0" borderId="0" xfId="0" applyNumberFormat="1" applyBorder="1" applyAlignment="1" applyProtection="1">
      <alignment wrapText="1"/>
      <protection locked="0"/>
    </xf>
    <xf numFmtId="164" fontId="0" fillId="0" borderId="5" xfId="0" applyNumberFormat="1" applyBorder="1" applyAlignment="1" applyProtection="1">
      <alignment wrapText="1"/>
      <protection locked="0"/>
    </xf>
    <xf numFmtId="0" fontId="0" fillId="2" borderId="7" xfId="0" applyFill="1" applyBorder="1" applyAlignment="1" applyProtection="1">
      <alignment wrapText="1"/>
      <protection locked="0"/>
    </xf>
    <xf numFmtId="164" fontId="0" fillId="0" borderId="7" xfId="0" applyNumberFormat="1" applyBorder="1" applyAlignment="1" applyProtection="1">
      <alignment wrapText="1"/>
      <protection locked="0"/>
    </xf>
    <xf numFmtId="164" fontId="0" fillId="0" borderId="8" xfId="0" applyNumberFormat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wrapText="1"/>
    </xf>
    <xf numFmtId="0" fontId="0" fillId="0" borderId="3" xfId="0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164" fontId="0" fillId="0" borderId="0" xfId="0" applyNumberFormat="1" applyBorder="1" applyAlignment="1" applyProtection="1">
      <alignment wrapText="1"/>
    </xf>
    <xf numFmtId="164" fontId="0" fillId="0" borderId="5" xfId="0" applyNumberFormat="1" applyBorder="1" applyAlignment="1" applyProtection="1">
      <alignment wrapText="1"/>
    </xf>
    <xf numFmtId="0" fontId="0" fillId="0" borderId="6" xfId="0" applyBorder="1" applyAlignment="1" applyProtection="1">
      <alignment horizontal="center" vertical="center" wrapText="1"/>
    </xf>
    <xf numFmtId="164" fontId="0" fillId="0" borderId="7" xfId="0" applyNumberFormat="1" applyBorder="1" applyAlignment="1" applyProtection="1">
      <alignment wrapText="1"/>
    </xf>
    <xf numFmtId="164" fontId="0" fillId="0" borderId="8" xfId="0" applyNumberFormat="1" applyBorder="1" applyAlignment="1" applyProtection="1">
      <alignment wrapText="1"/>
    </xf>
    <xf numFmtId="0" fontId="0" fillId="0" borderId="5" xfId="0" applyBorder="1" applyAlignment="1" applyProtection="1">
      <alignment wrapText="1"/>
    </xf>
    <xf numFmtId="0" fontId="0" fillId="0" borderId="6" xfId="0" applyBorder="1" applyAlignment="1" applyProtection="1">
      <alignment wrapText="1"/>
    </xf>
    <xf numFmtId="0" fontId="0" fillId="0" borderId="8" xfId="0" applyBorder="1" applyAlignment="1" applyProtection="1">
      <alignment wrapText="1"/>
    </xf>
    <xf numFmtId="0" fontId="0" fillId="0" borderId="1" xfId="0" applyBorder="1" applyAlignment="1" applyProtection="1">
      <alignment horizontal="center" wrapText="1"/>
    </xf>
    <xf numFmtId="0" fontId="0" fillId="0" borderId="7" xfId="0" applyBorder="1" applyAlignment="1" applyProtection="1">
      <alignment wrapText="1"/>
    </xf>
    <xf numFmtId="1" fontId="0" fillId="0" borderId="6" xfId="0" applyNumberFormat="1" applyBorder="1" applyAlignment="1" applyProtection="1">
      <alignment wrapText="1"/>
    </xf>
    <xf numFmtId="1" fontId="0" fillId="0" borderId="7" xfId="0" applyNumberFormat="1" applyBorder="1" applyAlignment="1" applyProtection="1">
      <alignment wrapText="1"/>
    </xf>
    <xf numFmtId="1" fontId="0" fillId="0" borderId="8" xfId="0" applyNumberFormat="1" applyBorder="1" applyAlignment="1" applyProtection="1">
      <alignment wrapText="1"/>
    </xf>
    <xf numFmtId="2" fontId="0" fillId="0" borderId="6" xfId="0" applyNumberFormat="1" applyBorder="1" applyAlignment="1" applyProtection="1">
      <alignment wrapText="1"/>
    </xf>
    <xf numFmtId="2" fontId="0" fillId="0" borderId="7" xfId="0" applyNumberFormat="1" applyBorder="1" applyAlignment="1" applyProtection="1">
      <alignment wrapText="1"/>
    </xf>
    <xf numFmtId="2" fontId="0" fillId="0" borderId="8" xfId="0" applyNumberFormat="1" applyBorder="1" applyAlignment="1" applyProtection="1">
      <alignment wrapText="1"/>
    </xf>
    <xf numFmtId="172" fontId="0" fillId="0" borderId="6" xfId="0" applyNumberFormat="1" applyBorder="1" applyAlignment="1" applyProtection="1">
      <alignment wrapText="1"/>
    </xf>
    <xf numFmtId="172" fontId="0" fillId="0" borderId="7" xfId="0" applyNumberFormat="1" applyBorder="1" applyAlignment="1" applyProtection="1">
      <alignment wrapText="1"/>
    </xf>
    <xf numFmtId="172" fontId="0" fillId="0" borderId="8" xfId="0" applyNumberFormat="1" applyBorder="1" applyAlignment="1" applyProtection="1">
      <alignment wrapText="1"/>
    </xf>
    <xf numFmtId="0" fontId="0" fillId="0" borderId="0" xfId="0" applyBorder="1" applyAlignment="1" applyProtection="1">
      <alignment wrapText="1"/>
    </xf>
    <xf numFmtId="0" fontId="0" fillId="0" borderId="9" xfId="0" applyBorder="1" applyAlignment="1" applyProtection="1">
      <alignment wrapText="1"/>
    </xf>
    <xf numFmtId="2" fontId="0" fillId="0" borderId="3" xfId="0" applyNumberFormat="1" applyBorder="1" applyAlignment="1" applyProtection="1">
      <alignment wrapText="1"/>
    </xf>
    <xf numFmtId="2" fontId="0" fillId="0" borderId="5" xfId="0" applyNumberFormat="1" applyBorder="1" applyAlignment="1" applyProtection="1">
      <alignment wrapText="1"/>
    </xf>
    <xf numFmtId="0" fontId="0" fillId="2" borderId="3" xfId="0" applyFill="1" applyBorder="1" applyAlignment="1" applyProtection="1">
      <alignment wrapText="1"/>
      <protection locked="0"/>
    </xf>
    <xf numFmtId="0" fontId="0" fillId="2" borderId="8" xfId="0" applyFill="1" applyBorder="1" applyAlignment="1" applyProtection="1">
      <alignment wrapText="1"/>
      <protection locked="0"/>
    </xf>
    <xf numFmtId="2" fontId="0" fillId="2" borderId="5" xfId="0" applyNumberFormat="1" applyFill="1" applyBorder="1" applyAlignment="1" applyProtection="1">
      <alignment wrapText="1"/>
      <protection locked="0"/>
    </xf>
    <xf numFmtId="0" fontId="0" fillId="2" borderId="10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</xf>
    <xf numFmtId="0" fontId="0" fillId="0" borderId="6" xfId="0" applyFill="1" applyBorder="1" applyAlignment="1" applyProtection="1">
      <alignment wrapText="1"/>
    </xf>
    <xf numFmtId="0" fontId="0" fillId="0" borderId="4" xfId="0" applyFill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AX121"/>
  <sheetViews>
    <sheetView tabSelected="1" topLeftCell="E69" zoomScale="85" zoomScaleNormal="85" workbookViewId="0">
      <selection activeCell="AK102" sqref="AK102:AX120"/>
    </sheetView>
  </sheetViews>
  <sheetFormatPr defaultColWidth="9.5703125" defaultRowHeight="15"/>
  <cols>
    <col min="1" max="1" width="29.42578125" style="12" customWidth="1"/>
    <col min="2" max="2" width="11.7109375" style="12" bestFit="1" customWidth="1"/>
    <col min="3" max="5" width="6.7109375" style="12" bestFit="1" customWidth="1"/>
    <col min="6" max="16" width="7.140625" style="12" bestFit="1" customWidth="1"/>
    <col min="17" max="17" width="9.5703125" style="12"/>
    <col min="18" max="18" width="21.7109375" style="12" customWidth="1"/>
    <col min="19" max="19" width="6.42578125" style="12" customWidth="1"/>
    <col min="20" max="20" width="5.7109375" style="12" bestFit="1" customWidth="1"/>
    <col min="21" max="23" width="4.7109375" style="12" bestFit="1" customWidth="1"/>
    <col min="24" max="33" width="5.7109375" style="12" bestFit="1" customWidth="1"/>
    <col min="34" max="34" width="9.5703125" style="12"/>
    <col min="35" max="35" width="21.7109375" style="12" customWidth="1"/>
    <col min="36" max="36" width="6.42578125" style="12" customWidth="1"/>
    <col min="37" max="42" width="4.7109375" style="12" bestFit="1" customWidth="1"/>
    <col min="43" max="50" width="5.7109375" style="12" bestFit="1" customWidth="1"/>
    <col min="51" max="16384" width="9.5703125" style="12"/>
  </cols>
  <sheetData>
    <row r="1" spans="1:16">
      <c r="A1" s="8" t="s">
        <v>16</v>
      </c>
      <c r="B1" s="9"/>
      <c r="C1" s="10" t="s">
        <v>1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</row>
    <row r="2" spans="1:16">
      <c r="A2" s="13"/>
      <c r="B2" s="14"/>
      <c r="C2" s="1">
        <v>0</v>
      </c>
      <c r="D2" s="1">
        <v>0.5</v>
      </c>
      <c r="E2" s="1">
        <v>1</v>
      </c>
      <c r="F2" s="1">
        <v>1.5</v>
      </c>
      <c r="G2" s="1">
        <v>2.5</v>
      </c>
      <c r="H2" s="1">
        <v>4.9000000000000004</v>
      </c>
      <c r="I2" s="1">
        <v>7.4</v>
      </c>
      <c r="J2" s="1">
        <v>9.8000000000000007</v>
      </c>
      <c r="K2" s="1">
        <v>14.7</v>
      </c>
      <c r="L2" s="1">
        <v>19.600000000000001</v>
      </c>
      <c r="M2" s="1">
        <v>21.6</v>
      </c>
      <c r="N2" s="1">
        <v>30</v>
      </c>
      <c r="O2" s="1">
        <v>35</v>
      </c>
      <c r="P2" s="2">
        <v>37</v>
      </c>
    </row>
    <row r="3" spans="1:16">
      <c r="A3" s="13" t="s">
        <v>0</v>
      </c>
      <c r="B3" s="1">
        <v>475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4">
        <v>0</v>
      </c>
    </row>
    <row r="4" spans="1:16">
      <c r="A4" s="13"/>
      <c r="B4" s="1">
        <v>500</v>
      </c>
      <c r="C4" s="3">
        <v>62.975544999999997</v>
      </c>
      <c r="D4" s="3">
        <v>72.418480000000002</v>
      </c>
      <c r="E4" s="3">
        <v>77.309783999999993</v>
      </c>
      <c r="F4" s="3">
        <v>85.190218999999999</v>
      </c>
      <c r="G4" s="3">
        <v>99.592393000000001</v>
      </c>
      <c r="H4" s="3">
        <v>99.592393000000001</v>
      </c>
      <c r="I4" s="3">
        <v>99.592393000000001</v>
      </c>
      <c r="J4" s="3">
        <v>99.592393000000001</v>
      </c>
      <c r="K4" s="3">
        <v>99.592393000000001</v>
      </c>
      <c r="L4" s="3">
        <v>99.592393000000001</v>
      </c>
      <c r="M4" s="3">
        <v>99.592393000000001</v>
      </c>
      <c r="N4" s="3">
        <v>144.97282899999999</v>
      </c>
      <c r="O4" s="3">
        <v>144.97282899999999</v>
      </c>
      <c r="P4" s="4">
        <v>144.97282899999999</v>
      </c>
    </row>
    <row r="5" spans="1:16">
      <c r="A5" s="13"/>
      <c r="B5" s="1">
        <v>650</v>
      </c>
      <c r="C5" s="3">
        <v>59.986414000000003</v>
      </c>
      <c r="D5" s="3">
        <v>69.972828000000007</v>
      </c>
      <c r="E5" s="3">
        <v>83.016306</v>
      </c>
      <c r="F5" s="3">
        <v>89.605980000000002</v>
      </c>
      <c r="G5" s="3">
        <v>97.486414999999994</v>
      </c>
      <c r="H5" s="3">
        <v>108.016307</v>
      </c>
      <c r="I5" s="3">
        <v>116.983698</v>
      </c>
      <c r="J5" s="3">
        <v>124.796198</v>
      </c>
      <c r="K5" s="3">
        <v>130.02717699999999</v>
      </c>
      <c r="L5" s="3">
        <v>144.97282899999999</v>
      </c>
      <c r="M5" s="3">
        <v>144.97282899999999</v>
      </c>
      <c r="N5" s="3">
        <v>144.97282899999999</v>
      </c>
      <c r="O5" s="3">
        <v>144.97282899999999</v>
      </c>
      <c r="P5" s="4">
        <v>144.97282899999999</v>
      </c>
    </row>
    <row r="6" spans="1:16">
      <c r="A6" s="13"/>
      <c r="B6" s="1">
        <v>750</v>
      </c>
      <c r="C6" s="3">
        <v>55.978262000000001</v>
      </c>
      <c r="D6" s="3">
        <v>69.972828000000007</v>
      </c>
      <c r="E6" s="3">
        <v>72.010870999999995</v>
      </c>
      <c r="F6" s="3">
        <v>83.016306</v>
      </c>
      <c r="G6" s="3">
        <v>100.00000199999999</v>
      </c>
      <c r="H6" s="3">
        <v>108.49185</v>
      </c>
      <c r="I6" s="3">
        <v>116.71195899999999</v>
      </c>
      <c r="J6" s="3">
        <v>123.097829</v>
      </c>
      <c r="K6" s="3">
        <v>130.02717699999999</v>
      </c>
      <c r="L6" s="3">
        <v>144.97282899999999</v>
      </c>
      <c r="M6" s="3">
        <v>144.97282899999999</v>
      </c>
      <c r="N6" s="3">
        <v>144.97282899999999</v>
      </c>
      <c r="O6" s="3">
        <v>144.97282899999999</v>
      </c>
      <c r="P6" s="4">
        <v>144.97282899999999</v>
      </c>
    </row>
    <row r="7" spans="1:16">
      <c r="A7" s="13"/>
      <c r="B7" s="1">
        <v>1000</v>
      </c>
      <c r="C7" s="3">
        <v>55.027175</v>
      </c>
      <c r="D7" s="3">
        <v>69.972828000000007</v>
      </c>
      <c r="E7" s="3">
        <v>70.991849000000002</v>
      </c>
      <c r="F7" s="3">
        <v>75.000001999999995</v>
      </c>
      <c r="G7" s="3">
        <v>90.013588999999996</v>
      </c>
      <c r="H7" s="3">
        <v>105.027176</v>
      </c>
      <c r="I7" s="3">
        <v>119.021742</v>
      </c>
      <c r="J7" s="3">
        <v>130.91032899999999</v>
      </c>
      <c r="K7" s="3">
        <v>130.02717699999999</v>
      </c>
      <c r="L7" s="3">
        <v>144.97282899999999</v>
      </c>
      <c r="M7" s="3">
        <v>144.97282899999999</v>
      </c>
      <c r="N7" s="3">
        <v>144.97282899999999</v>
      </c>
      <c r="O7" s="3">
        <v>144.97282899999999</v>
      </c>
      <c r="P7" s="4">
        <v>144.97282899999999</v>
      </c>
    </row>
    <row r="8" spans="1:16">
      <c r="A8" s="13"/>
      <c r="B8" s="1">
        <v>1200</v>
      </c>
      <c r="C8" s="3">
        <v>55.027175</v>
      </c>
      <c r="D8" s="3">
        <v>69.972828000000007</v>
      </c>
      <c r="E8" s="3">
        <v>70.991849000000002</v>
      </c>
      <c r="F8" s="3">
        <v>72.010870999999995</v>
      </c>
      <c r="G8" s="3">
        <v>76.970110000000005</v>
      </c>
      <c r="H8" s="3">
        <v>94.972828000000007</v>
      </c>
      <c r="I8" s="3">
        <v>109.98641499999999</v>
      </c>
      <c r="J8" s="3">
        <v>119.633155</v>
      </c>
      <c r="K8" s="3">
        <v>132.13315499999999</v>
      </c>
      <c r="L8" s="3">
        <v>140.421199</v>
      </c>
      <c r="M8" s="3">
        <v>144.97282899999999</v>
      </c>
      <c r="N8" s="3">
        <v>144.97282899999999</v>
      </c>
      <c r="O8" s="3">
        <v>144.97282899999999</v>
      </c>
      <c r="P8" s="4">
        <v>144.97282899999999</v>
      </c>
    </row>
    <row r="9" spans="1:16">
      <c r="A9" s="13"/>
      <c r="B9" s="1">
        <v>1300</v>
      </c>
      <c r="C9" s="3">
        <v>55.027175</v>
      </c>
      <c r="D9" s="3">
        <v>62.975544999999997</v>
      </c>
      <c r="E9" s="3">
        <v>72.010870999999995</v>
      </c>
      <c r="F9" s="3">
        <v>72.010870999999995</v>
      </c>
      <c r="G9" s="3">
        <v>76.019023000000004</v>
      </c>
      <c r="H9" s="3">
        <v>91.032611000000003</v>
      </c>
      <c r="I9" s="3">
        <v>105.027176</v>
      </c>
      <c r="J9" s="3">
        <v>119.972829</v>
      </c>
      <c r="K9" s="3">
        <v>130.02717699999999</v>
      </c>
      <c r="L9" s="3">
        <v>139.19837200000001</v>
      </c>
      <c r="M9" s="3">
        <v>144.97282899999999</v>
      </c>
      <c r="N9" s="3">
        <v>144.97282899999999</v>
      </c>
      <c r="O9" s="3">
        <v>144.97282899999999</v>
      </c>
      <c r="P9" s="4">
        <v>144.97282899999999</v>
      </c>
    </row>
    <row r="10" spans="1:16">
      <c r="A10" s="13"/>
      <c r="B10" s="1">
        <v>1400</v>
      </c>
      <c r="C10" s="3">
        <v>55.027175</v>
      </c>
      <c r="D10" s="3">
        <v>62.975544999999997</v>
      </c>
      <c r="E10" s="3">
        <v>70.991849000000002</v>
      </c>
      <c r="F10" s="3">
        <v>73.980980000000002</v>
      </c>
      <c r="G10" s="3">
        <v>75.000001999999995</v>
      </c>
      <c r="H10" s="3">
        <v>87.975544999999997</v>
      </c>
      <c r="I10" s="3">
        <v>100.00000199999999</v>
      </c>
      <c r="J10" s="3">
        <v>113.994568</v>
      </c>
      <c r="K10" s="3">
        <v>127.989133</v>
      </c>
      <c r="L10" s="3">
        <v>139.67391599999999</v>
      </c>
      <c r="M10" s="3">
        <v>144.97282899999999</v>
      </c>
      <c r="N10" s="3">
        <v>144.97282899999999</v>
      </c>
      <c r="O10" s="3">
        <v>144.97282899999999</v>
      </c>
      <c r="P10" s="4">
        <v>144.97282899999999</v>
      </c>
    </row>
    <row r="11" spans="1:16">
      <c r="A11" s="13"/>
      <c r="B11" s="1">
        <v>1600</v>
      </c>
      <c r="C11" s="3">
        <v>55.027175</v>
      </c>
      <c r="D11" s="3">
        <v>62.975544999999997</v>
      </c>
      <c r="E11" s="3">
        <v>70.991849000000002</v>
      </c>
      <c r="F11" s="3">
        <v>72.010870999999995</v>
      </c>
      <c r="G11" s="3">
        <v>73.029893000000001</v>
      </c>
      <c r="H11" s="3">
        <v>84.986414999999994</v>
      </c>
      <c r="I11" s="3">
        <v>94.972828000000007</v>
      </c>
      <c r="J11" s="3">
        <v>111.005437</v>
      </c>
      <c r="K11" s="3">
        <v>122.01087200000001</v>
      </c>
      <c r="L11" s="3">
        <v>137.97554600000001</v>
      </c>
      <c r="M11" s="3">
        <v>144.97282899999999</v>
      </c>
      <c r="N11" s="3">
        <v>144.97282899999999</v>
      </c>
      <c r="O11" s="3">
        <v>144.97282899999999</v>
      </c>
      <c r="P11" s="4">
        <v>144.97282899999999</v>
      </c>
    </row>
    <row r="12" spans="1:16">
      <c r="A12" s="13"/>
      <c r="B12" s="1">
        <v>1800</v>
      </c>
      <c r="C12" s="3">
        <v>55.027175</v>
      </c>
      <c r="D12" s="3">
        <v>62.024458000000003</v>
      </c>
      <c r="E12" s="3">
        <v>68.002718999999999</v>
      </c>
      <c r="F12" s="3">
        <v>69.972828000000007</v>
      </c>
      <c r="G12" s="3">
        <v>75.000001999999995</v>
      </c>
      <c r="H12" s="3">
        <v>83.016306</v>
      </c>
      <c r="I12" s="3">
        <v>91.983698000000004</v>
      </c>
      <c r="J12" s="3">
        <v>101.970111</v>
      </c>
      <c r="K12" s="3">
        <v>119.021742</v>
      </c>
      <c r="L12" s="3">
        <v>129.00815499999999</v>
      </c>
      <c r="M12" s="3">
        <v>144.97282899999999</v>
      </c>
      <c r="N12" s="3">
        <v>144.97282899999999</v>
      </c>
      <c r="O12" s="3">
        <v>144.97282899999999</v>
      </c>
      <c r="P12" s="4">
        <v>144.97282899999999</v>
      </c>
    </row>
    <row r="13" spans="1:16">
      <c r="A13" s="13"/>
      <c r="B13" s="1">
        <v>2000</v>
      </c>
      <c r="C13" s="3">
        <v>49.796196999999999</v>
      </c>
      <c r="D13" s="3">
        <v>52.989131999999998</v>
      </c>
      <c r="E13" s="3">
        <v>59.986414000000003</v>
      </c>
      <c r="F13" s="3">
        <v>65.013587999999999</v>
      </c>
      <c r="G13" s="3">
        <v>69.972828000000007</v>
      </c>
      <c r="H13" s="3">
        <v>81.997283999999993</v>
      </c>
      <c r="I13" s="3">
        <v>91.032611000000003</v>
      </c>
      <c r="J13" s="3">
        <v>101.019024</v>
      </c>
      <c r="K13" s="3">
        <v>116.032611</v>
      </c>
      <c r="L13" s="3">
        <v>125.883155</v>
      </c>
      <c r="M13" s="3">
        <v>144.97282899999999</v>
      </c>
      <c r="N13" s="3">
        <v>144.97282899999999</v>
      </c>
      <c r="O13" s="3">
        <v>144.97282899999999</v>
      </c>
      <c r="P13" s="4">
        <v>144.97282899999999</v>
      </c>
    </row>
    <row r="14" spans="1:16">
      <c r="A14" s="13"/>
      <c r="B14" s="1">
        <v>2200</v>
      </c>
      <c r="C14" s="3">
        <v>48.233696999999999</v>
      </c>
      <c r="D14" s="3">
        <v>50.611414000000003</v>
      </c>
      <c r="E14" s="3">
        <v>54.415762000000001</v>
      </c>
      <c r="F14" s="3">
        <v>57.269022999999997</v>
      </c>
      <c r="G14" s="3">
        <v>66.983697000000006</v>
      </c>
      <c r="H14" s="3">
        <v>80.027175999999997</v>
      </c>
      <c r="I14" s="3">
        <v>90.013588999999996</v>
      </c>
      <c r="J14" s="3">
        <v>100.00000199999999</v>
      </c>
      <c r="K14" s="3">
        <v>113.994568</v>
      </c>
      <c r="L14" s="3">
        <v>124.932068</v>
      </c>
      <c r="M14" s="3">
        <v>144.97282899999999</v>
      </c>
      <c r="N14" s="3">
        <v>144.97282899999999</v>
      </c>
      <c r="O14" s="3">
        <v>144.97282899999999</v>
      </c>
      <c r="P14" s="4">
        <v>144.97282899999999</v>
      </c>
    </row>
    <row r="15" spans="1:16">
      <c r="A15" s="13"/>
      <c r="B15" s="1">
        <v>2400</v>
      </c>
      <c r="C15" s="3">
        <v>45.380436000000003</v>
      </c>
      <c r="D15" s="3">
        <v>48.709240000000001</v>
      </c>
      <c r="E15" s="3">
        <v>53.804349000000002</v>
      </c>
      <c r="F15" s="3">
        <v>57.269022999999997</v>
      </c>
      <c r="G15" s="3">
        <v>62.567936000000003</v>
      </c>
      <c r="H15" s="3">
        <v>75.000001999999995</v>
      </c>
      <c r="I15" s="3">
        <v>87.975544999999997</v>
      </c>
      <c r="J15" s="3">
        <v>97.010872000000006</v>
      </c>
      <c r="K15" s="3">
        <v>112.50000199999999</v>
      </c>
      <c r="L15" s="3">
        <v>123.980981</v>
      </c>
      <c r="M15" s="3">
        <v>144.97282899999999</v>
      </c>
      <c r="N15" s="3">
        <v>144.97282899999999</v>
      </c>
      <c r="O15" s="3">
        <v>144.97282899999999</v>
      </c>
      <c r="P15" s="4">
        <v>144.97282899999999</v>
      </c>
    </row>
    <row r="16" spans="1:16">
      <c r="A16" s="13"/>
      <c r="B16" s="1">
        <v>2500</v>
      </c>
      <c r="C16" s="3">
        <v>43.817936000000003</v>
      </c>
      <c r="D16" s="3">
        <v>45.923914000000003</v>
      </c>
      <c r="E16" s="3">
        <v>52.173914000000003</v>
      </c>
      <c r="F16" s="3">
        <v>54.687500999999997</v>
      </c>
      <c r="G16" s="3">
        <v>60.529893000000001</v>
      </c>
      <c r="H16" s="3">
        <v>68.070654000000005</v>
      </c>
      <c r="I16" s="3">
        <v>83.016306</v>
      </c>
      <c r="J16" s="3">
        <v>94.972828000000007</v>
      </c>
      <c r="K16" s="3">
        <v>112.02445899999999</v>
      </c>
      <c r="L16" s="3">
        <v>123.505437</v>
      </c>
      <c r="M16" s="3">
        <v>144.97282899999999</v>
      </c>
      <c r="N16" s="3">
        <v>144.97282899999999</v>
      </c>
      <c r="O16" s="3">
        <v>144.97282899999999</v>
      </c>
      <c r="P16" s="4">
        <v>144.97282899999999</v>
      </c>
    </row>
    <row r="17" spans="1:16">
      <c r="A17" s="13"/>
      <c r="B17" s="1">
        <v>2600</v>
      </c>
      <c r="C17" s="3">
        <v>44.429349000000002</v>
      </c>
      <c r="D17" s="3">
        <v>44.429349000000002</v>
      </c>
      <c r="E17" s="3">
        <v>49.116849000000002</v>
      </c>
      <c r="F17" s="3">
        <v>52.717391999999997</v>
      </c>
      <c r="G17" s="3">
        <v>58.016306</v>
      </c>
      <c r="H17" s="3">
        <v>66.576087999999999</v>
      </c>
      <c r="I17" s="3">
        <v>76.019023000000004</v>
      </c>
      <c r="J17" s="3">
        <v>87.975544999999997</v>
      </c>
      <c r="K17" s="3">
        <v>111.005437</v>
      </c>
      <c r="L17" s="3">
        <v>123.029894</v>
      </c>
      <c r="M17" s="3">
        <v>144.97282899999999</v>
      </c>
      <c r="N17" s="3">
        <v>144.97282899999999</v>
      </c>
      <c r="O17" s="3">
        <v>144.97282899999999</v>
      </c>
      <c r="P17" s="4">
        <v>144.97282899999999</v>
      </c>
    </row>
    <row r="18" spans="1:16">
      <c r="A18" s="13"/>
      <c r="B18" s="1">
        <v>2700</v>
      </c>
      <c r="C18" s="3">
        <v>44.769022999999997</v>
      </c>
      <c r="D18" s="3">
        <v>44.769022999999997</v>
      </c>
      <c r="E18" s="3">
        <v>46.807065999999999</v>
      </c>
      <c r="F18" s="3">
        <v>48.573371000000002</v>
      </c>
      <c r="G18" s="3">
        <v>53.804349000000002</v>
      </c>
      <c r="H18" s="3">
        <v>63.790762000000001</v>
      </c>
      <c r="I18" s="3">
        <v>74.184783999999993</v>
      </c>
      <c r="J18" s="3">
        <v>83.695654000000005</v>
      </c>
      <c r="K18" s="3">
        <v>105.978263</v>
      </c>
      <c r="L18" s="3">
        <v>122.48641600000001</v>
      </c>
      <c r="M18" s="3">
        <v>144.97282899999999</v>
      </c>
      <c r="N18" s="3">
        <v>144.97282899999999</v>
      </c>
      <c r="O18" s="3">
        <v>144.97282899999999</v>
      </c>
      <c r="P18" s="4">
        <v>144.97282899999999</v>
      </c>
    </row>
    <row r="19" spans="1:16">
      <c r="A19" s="13"/>
      <c r="B19" s="1">
        <v>2800</v>
      </c>
      <c r="C19" s="3">
        <v>45.380436000000003</v>
      </c>
      <c r="D19" s="3">
        <v>45.380436000000003</v>
      </c>
      <c r="E19" s="3">
        <v>46.127718000000002</v>
      </c>
      <c r="F19" s="3">
        <v>46.875000999999997</v>
      </c>
      <c r="G19" s="3">
        <v>50.000000999999997</v>
      </c>
      <c r="H19" s="3">
        <v>57.133153</v>
      </c>
      <c r="I19" s="3">
        <v>68.478262000000001</v>
      </c>
      <c r="J19" s="3">
        <v>79.483697000000006</v>
      </c>
      <c r="K19" s="3">
        <v>101.970111</v>
      </c>
      <c r="L19" s="3">
        <v>120.92391600000001</v>
      </c>
      <c r="M19" s="3">
        <v>144.97282899999999</v>
      </c>
      <c r="N19" s="3">
        <v>144.97282899999999</v>
      </c>
      <c r="O19" s="3">
        <v>144.97282899999999</v>
      </c>
      <c r="P19" s="4">
        <v>144.97282899999999</v>
      </c>
    </row>
    <row r="20" spans="1:16">
      <c r="A20" s="13"/>
      <c r="B20" s="1">
        <v>3000</v>
      </c>
      <c r="C20" s="3">
        <v>45.312500999999997</v>
      </c>
      <c r="D20" s="3">
        <v>45.312500999999997</v>
      </c>
      <c r="E20" s="3">
        <v>45.312500999999997</v>
      </c>
      <c r="F20" s="3">
        <v>45.312500999999997</v>
      </c>
      <c r="G20" s="3">
        <v>47.622284000000001</v>
      </c>
      <c r="H20" s="3">
        <v>53.804349000000002</v>
      </c>
      <c r="I20" s="3">
        <v>66.168480000000002</v>
      </c>
      <c r="J20" s="3">
        <v>76.086957999999996</v>
      </c>
      <c r="K20" s="3">
        <v>95.584241000000006</v>
      </c>
      <c r="L20" s="3">
        <v>115.013589</v>
      </c>
      <c r="M20" s="3">
        <v>144.97282899999999</v>
      </c>
      <c r="N20" s="3">
        <v>144.97282899999999</v>
      </c>
      <c r="O20" s="3">
        <v>144.97282899999999</v>
      </c>
      <c r="P20" s="4">
        <v>144.97282899999999</v>
      </c>
    </row>
    <row r="21" spans="1:16">
      <c r="A21" s="13"/>
      <c r="B21" s="1">
        <v>3250</v>
      </c>
      <c r="C21" s="3">
        <v>45.516305000000003</v>
      </c>
      <c r="D21" s="3">
        <v>45.516305000000003</v>
      </c>
      <c r="E21" s="3">
        <v>45.516305000000003</v>
      </c>
      <c r="F21" s="3">
        <v>45.516305000000003</v>
      </c>
      <c r="G21" s="3">
        <v>45.516305000000003</v>
      </c>
      <c r="H21" s="3">
        <v>45.516305000000003</v>
      </c>
      <c r="I21" s="3">
        <v>54.008153</v>
      </c>
      <c r="J21" s="3">
        <v>74.592393000000001</v>
      </c>
      <c r="K21" s="3">
        <v>94.972828000000007</v>
      </c>
      <c r="L21" s="3">
        <v>111.005437</v>
      </c>
      <c r="M21" s="3">
        <v>144.97282899999999</v>
      </c>
      <c r="N21" s="3">
        <v>144.97282899999999</v>
      </c>
      <c r="O21" s="3">
        <v>144.97282899999999</v>
      </c>
      <c r="P21" s="4">
        <v>144.97282899999999</v>
      </c>
    </row>
    <row r="22" spans="1:16">
      <c r="A22" s="13"/>
      <c r="B22" s="1">
        <v>3800</v>
      </c>
      <c r="C22" s="3">
        <v>44.972827000000002</v>
      </c>
      <c r="D22" s="3">
        <v>44.972827000000002</v>
      </c>
      <c r="E22" s="3">
        <v>44.972827000000002</v>
      </c>
      <c r="F22" s="3">
        <v>44.972827000000002</v>
      </c>
      <c r="G22" s="3">
        <v>44.972827000000002</v>
      </c>
      <c r="H22" s="3">
        <v>44.972827000000002</v>
      </c>
      <c r="I22" s="3">
        <v>50.475544999999997</v>
      </c>
      <c r="J22" s="3">
        <v>72.690218999999999</v>
      </c>
      <c r="K22" s="3">
        <v>84.986414999999994</v>
      </c>
      <c r="L22" s="3">
        <v>91.983698000000004</v>
      </c>
      <c r="M22" s="3">
        <v>101.290763</v>
      </c>
      <c r="N22" s="3">
        <v>101.290763</v>
      </c>
      <c r="O22" s="3">
        <v>101.290763</v>
      </c>
      <c r="P22" s="4">
        <v>144.97282899999999</v>
      </c>
    </row>
    <row r="23" spans="1:16" ht="15.75" thickBot="1">
      <c r="A23" s="17"/>
      <c r="B23" s="5">
        <v>4200</v>
      </c>
      <c r="C23" s="6">
        <v>44.972827000000002</v>
      </c>
      <c r="D23" s="6">
        <v>44.972827000000002</v>
      </c>
      <c r="E23" s="6">
        <v>44.972827000000002</v>
      </c>
      <c r="F23" s="6">
        <v>44.972827000000002</v>
      </c>
      <c r="G23" s="6">
        <v>44.972827000000002</v>
      </c>
      <c r="H23" s="6">
        <v>44.972827000000002</v>
      </c>
      <c r="I23" s="6">
        <v>69.497283999999993</v>
      </c>
      <c r="J23" s="6">
        <v>72.690218999999999</v>
      </c>
      <c r="K23" s="6">
        <v>83.967393000000001</v>
      </c>
      <c r="L23" s="6">
        <v>91.983698000000004</v>
      </c>
      <c r="M23" s="6">
        <v>70.176631999999998</v>
      </c>
      <c r="N23" s="6">
        <v>70.176631999999998</v>
      </c>
      <c r="O23" s="6">
        <v>70.176631999999998</v>
      </c>
      <c r="P23" s="7">
        <v>70.176631999999998</v>
      </c>
    </row>
    <row r="24" spans="1:16" ht="15.75" thickBot="1"/>
    <row r="25" spans="1:16">
      <c r="A25" s="42" t="s">
        <v>7</v>
      </c>
      <c r="B25" s="38">
        <v>27</v>
      </c>
    </row>
    <row r="26" spans="1:16" ht="15.75" thickBot="1">
      <c r="A26" s="43" t="s">
        <v>2</v>
      </c>
      <c r="B26" s="39">
        <v>200</v>
      </c>
    </row>
    <row r="27" spans="1:16" ht="15.75" thickBot="1">
      <c r="A27" s="44"/>
      <c r="B27" s="20"/>
    </row>
    <row r="28" spans="1:16">
      <c r="A28" s="42" t="s">
        <v>5</v>
      </c>
      <c r="B28" s="36">
        <f>B25*3386.39</f>
        <v>91432.53</v>
      </c>
    </row>
    <row r="29" spans="1:16">
      <c r="A29" s="44" t="s">
        <v>6</v>
      </c>
      <c r="B29" s="37">
        <f>CONVERT(B26,"F","K")</f>
        <v>366.48333333333329</v>
      </c>
    </row>
    <row r="30" spans="1:16" ht="30">
      <c r="A30" s="44" t="s">
        <v>3</v>
      </c>
      <c r="B30" s="40">
        <v>287.05799999999999</v>
      </c>
    </row>
    <row r="31" spans="1:16" ht="15.75" thickBot="1">
      <c r="A31" s="43" t="s">
        <v>4</v>
      </c>
      <c r="B31" s="30">
        <f>B28/($B$30*$B$29)</f>
        <v>0.86911421576413095</v>
      </c>
    </row>
    <row r="32" spans="1:16" ht="15.75" thickBot="1">
      <c r="A32" s="44"/>
      <c r="B32" s="20"/>
    </row>
    <row r="33" spans="1:16">
      <c r="A33" s="42" t="s">
        <v>11</v>
      </c>
      <c r="B33" s="38">
        <v>5.9</v>
      </c>
    </row>
    <row r="34" spans="1:16" ht="15.75" thickBot="1">
      <c r="A34" s="43" t="s">
        <v>12</v>
      </c>
      <c r="B34" s="39">
        <v>6</v>
      </c>
    </row>
    <row r="35" spans="1:16" ht="15.75" thickBot="1">
      <c r="A35" s="44"/>
      <c r="B35" s="20"/>
    </row>
    <row r="36" spans="1:16">
      <c r="A36" s="42" t="s">
        <v>14</v>
      </c>
      <c r="B36" s="38">
        <v>0.83199999999999996</v>
      </c>
    </row>
    <row r="37" spans="1:16" ht="15.75" thickBot="1">
      <c r="A37" s="43" t="s">
        <v>15</v>
      </c>
      <c r="B37" s="22">
        <f>Density_of_fuel__kg_L*10^-6</f>
        <v>8.3199999999999993E-7</v>
      </c>
    </row>
    <row r="38" spans="1:16" ht="15.75" thickBot="1"/>
    <row r="39" spans="1:16">
      <c r="A39" s="8" t="s">
        <v>25</v>
      </c>
      <c r="B39" s="9"/>
      <c r="C39" s="23" t="s">
        <v>10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ht="15.75" thickBot="1">
      <c r="A40" s="13"/>
      <c r="B40" s="14"/>
      <c r="C40" s="21">
        <f t="shared" ref="C40:P40" si="0">C2</f>
        <v>0</v>
      </c>
      <c r="D40" s="24">
        <f t="shared" si="0"/>
        <v>0.5</v>
      </c>
      <c r="E40" s="24">
        <f t="shared" si="0"/>
        <v>1</v>
      </c>
      <c r="F40" s="24">
        <f t="shared" si="0"/>
        <v>1.5</v>
      </c>
      <c r="G40" s="24">
        <f t="shared" si="0"/>
        <v>2.5</v>
      </c>
      <c r="H40" s="24">
        <f t="shared" si="0"/>
        <v>4.9000000000000004</v>
      </c>
      <c r="I40" s="24">
        <f t="shared" si="0"/>
        <v>7.4</v>
      </c>
      <c r="J40" s="24">
        <f t="shared" si="0"/>
        <v>9.8000000000000007</v>
      </c>
      <c r="K40" s="24">
        <f t="shared" si="0"/>
        <v>14.7</v>
      </c>
      <c r="L40" s="24">
        <f t="shared" si="0"/>
        <v>19.600000000000001</v>
      </c>
      <c r="M40" s="24">
        <f t="shared" si="0"/>
        <v>21.6</v>
      </c>
      <c r="N40" s="24">
        <f t="shared" si="0"/>
        <v>30</v>
      </c>
      <c r="O40" s="24">
        <f t="shared" si="0"/>
        <v>35</v>
      </c>
      <c r="P40" s="22">
        <f t="shared" si="0"/>
        <v>37</v>
      </c>
    </row>
    <row r="41" spans="1:16">
      <c r="A41" s="13"/>
      <c r="B41" s="14"/>
      <c r="C41" s="23" t="s">
        <v>9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  <row r="42" spans="1:16" ht="15.75" thickBot="1">
      <c r="A42" s="13"/>
      <c r="B42" s="14"/>
      <c r="C42" s="25">
        <f>BARO__Pa+(C40*6894.76)</f>
        <v>91432.53</v>
      </c>
      <c r="D42" s="26">
        <f>BARO__Pa+(D40*6894.76)</f>
        <v>94879.91</v>
      </c>
      <c r="E42" s="26">
        <f>BARO__Pa+(E40*6894.76)</f>
        <v>98327.29</v>
      </c>
      <c r="F42" s="26">
        <f>BARO__Pa+(F40*6894.76)</f>
        <v>101774.67</v>
      </c>
      <c r="G42" s="26">
        <f>BARO__Pa+(G40*6894.76)</f>
        <v>108669.43</v>
      </c>
      <c r="H42" s="26">
        <f>BARO__Pa+(H40*6894.76)</f>
        <v>125216.85399999999</v>
      </c>
      <c r="I42" s="26">
        <f>BARO__Pa+(I40*6894.76)</f>
        <v>142453.75400000002</v>
      </c>
      <c r="J42" s="26">
        <f>BARO__Pa+(J40*6894.76)</f>
        <v>159001.17800000001</v>
      </c>
      <c r="K42" s="26">
        <f>BARO__Pa+(K40*6894.76)</f>
        <v>192785.50199999998</v>
      </c>
      <c r="L42" s="26">
        <f>BARO__Pa+(L40*6894.76)</f>
        <v>226569.826</v>
      </c>
      <c r="M42" s="26">
        <f>BARO__Pa+(M40*6894.76)</f>
        <v>240359.34600000002</v>
      </c>
      <c r="N42" s="26">
        <f>BARO__Pa+(N40*6894.76)</f>
        <v>298275.33</v>
      </c>
      <c r="O42" s="26">
        <f>BARO__Pa+(O40*6894.76)</f>
        <v>332749.13</v>
      </c>
      <c r="P42" s="27">
        <f>BARO__Pa+(P40*6894.76)</f>
        <v>346538.65</v>
      </c>
    </row>
    <row r="43" spans="1:16">
      <c r="A43" s="13"/>
      <c r="B43" s="14"/>
      <c r="C43" s="23" t="s">
        <v>8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</row>
    <row r="44" spans="1:16" ht="15.75" thickBot="1">
      <c r="A44" s="13"/>
      <c r="B44" s="14"/>
      <c r="C44" s="28">
        <f t="shared" ref="C44:P44" si="1">C42/(specific_gas_constant_dry_air___J__kg·K*Charge_Temp__K)</f>
        <v>0.86911421576413095</v>
      </c>
      <c r="D44" s="29">
        <f t="shared" si="1"/>
        <v>0.90188337314324918</v>
      </c>
      <c r="E44" s="29">
        <f t="shared" si="1"/>
        <v>0.93465253052236741</v>
      </c>
      <c r="F44" s="29">
        <f t="shared" si="1"/>
        <v>0.96742168790148564</v>
      </c>
      <c r="G44" s="29">
        <f t="shared" si="1"/>
        <v>1.0329600026597221</v>
      </c>
      <c r="H44" s="29">
        <f t="shared" si="1"/>
        <v>1.1902519580794897</v>
      </c>
      <c r="I44" s="29">
        <f t="shared" si="1"/>
        <v>1.3540977449750811</v>
      </c>
      <c r="J44" s="29">
        <f t="shared" si="1"/>
        <v>1.5113897003948487</v>
      </c>
      <c r="K44" s="29">
        <f t="shared" si="1"/>
        <v>1.832527442710207</v>
      </c>
      <c r="L44" s="29">
        <f t="shared" si="1"/>
        <v>2.1536651850255661</v>
      </c>
      <c r="M44" s="29">
        <f t="shared" si="1"/>
        <v>2.2847418145420391</v>
      </c>
      <c r="N44" s="29">
        <f t="shared" si="1"/>
        <v>2.8352636585112254</v>
      </c>
      <c r="O44" s="29">
        <f t="shared" si="1"/>
        <v>3.1629552323024077</v>
      </c>
      <c r="P44" s="30">
        <f t="shared" si="1"/>
        <v>3.2940318618188811</v>
      </c>
    </row>
    <row r="45" spans="1:16">
      <c r="A45" s="13"/>
      <c r="B45" s="14"/>
      <c r="C45" s="23" t="s">
        <v>13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</row>
    <row r="46" spans="1:16" ht="15.75" thickBot="1">
      <c r="A46" s="13"/>
      <c r="B46" s="14"/>
      <c r="C46" s="31">
        <f t="shared" ref="C46:P46" si="2">C44*((Engine_Displacement__L*0.001)/Number_of_cylinders)</f>
        <v>8.5462897883472884E-4</v>
      </c>
      <c r="D46" s="32">
        <f t="shared" si="2"/>
        <v>8.8685198359086178E-4</v>
      </c>
      <c r="E46" s="32">
        <f t="shared" si="2"/>
        <v>9.1907498834699472E-4</v>
      </c>
      <c r="F46" s="32">
        <f t="shared" si="2"/>
        <v>9.5129799310312766E-4</v>
      </c>
      <c r="G46" s="32">
        <f t="shared" si="2"/>
        <v>1.0157440026153934E-3</v>
      </c>
      <c r="H46" s="32">
        <f t="shared" si="2"/>
        <v>1.1704144254448318E-3</v>
      </c>
      <c r="I46" s="32">
        <f t="shared" si="2"/>
        <v>1.3315294492254966E-3</v>
      </c>
      <c r="J46" s="32">
        <f t="shared" si="2"/>
        <v>1.4861998720549347E-3</v>
      </c>
      <c r="K46" s="32">
        <f t="shared" si="2"/>
        <v>1.8019853186650372E-3</v>
      </c>
      <c r="L46" s="32">
        <f t="shared" si="2"/>
        <v>2.1177707652751403E-3</v>
      </c>
      <c r="M46" s="32">
        <f t="shared" si="2"/>
        <v>2.246662784299672E-3</v>
      </c>
      <c r="N46" s="32">
        <f t="shared" si="2"/>
        <v>2.7880092642027054E-3</v>
      </c>
      <c r="O46" s="32">
        <f t="shared" si="2"/>
        <v>3.1102393117640346E-3</v>
      </c>
      <c r="P46" s="33">
        <f t="shared" si="2"/>
        <v>3.2391313307885668E-3</v>
      </c>
    </row>
    <row r="47" spans="1:16">
      <c r="A47" s="13" t="s">
        <v>0</v>
      </c>
      <c r="B47" s="34">
        <f t="shared" ref="B47:B67" si="3">B3</f>
        <v>475</v>
      </c>
      <c r="C47" s="15">
        <f>IF(C3&lt;&gt;0,C$46/(Density_of_fuel__kg_mm3*C3),0)</f>
        <v>0</v>
      </c>
      <c r="D47" s="15">
        <f>IF(D3&lt;&gt;0,D$46/(Density_of_fuel__kg_mm3*D3),0)</f>
        <v>0</v>
      </c>
      <c r="E47" s="15">
        <f>IF(E3&lt;&gt;0,E$46/(Density_of_fuel__kg_mm3*E3),0)</f>
        <v>0</v>
      </c>
      <c r="F47" s="15">
        <f>IF(F3&lt;&gt;0,F$46/(Density_of_fuel__kg_mm3*F3),0)</f>
        <v>0</v>
      </c>
      <c r="G47" s="15">
        <f>IF(G3&lt;&gt;0,G$46/(Density_of_fuel__kg_mm3*G3),0)</f>
        <v>0</v>
      </c>
      <c r="H47" s="15">
        <f>IF(H3&lt;&gt;0,H$46/(Density_of_fuel__kg_mm3*H3),0)</f>
        <v>0</v>
      </c>
      <c r="I47" s="15">
        <f>IF(I3&lt;&gt;0,I$46/(Density_of_fuel__kg_mm3*I3),0)</f>
        <v>0</v>
      </c>
      <c r="J47" s="15">
        <f>IF(J3&lt;&gt;0,J$46/(Density_of_fuel__kg_mm3*J3),0)</f>
        <v>0</v>
      </c>
      <c r="K47" s="15">
        <f>IF(K3&lt;&gt;0,K$46/(Density_of_fuel__kg_mm3*K3),0)</f>
        <v>0</v>
      </c>
      <c r="L47" s="15">
        <f>IF(L3&lt;&gt;0,L$46/(Density_of_fuel__kg_mm3*L3),0)</f>
        <v>0</v>
      </c>
      <c r="M47" s="15">
        <f>IF(M3&lt;&gt;0,M$46/(Density_of_fuel__kg_mm3*M3),0)</f>
        <v>0</v>
      </c>
      <c r="N47" s="15">
        <f>IF(N3&lt;&gt;0,N$46/(Density_of_fuel__kg_mm3*N3),0)</f>
        <v>0</v>
      </c>
      <c r="O47" s="15">
        <f>IF(O3&lt;&gt;0,O$46/(Density_of_fuel__kg_mm3*O3),0)</f>
        <v>0</v>
      </c>
      <c r="P47" s="15">
        <f>IF(P3&lt;&gt;0,P$46/(Density_of_fuel__kg_mm3*P3),0)</f>
        <v>0</v>
      </c>
    </row>
    <row r="48" spans="1:16">
      <c r="A48" s="13"/>
      <c r="B48" s="34">
        <f t="shared" si="3"/>
        <v>500</v>
      </c>
      <c r="C48" s="15">
        <f>IF(C4&lt;&gt;0,C$46/(Density_of_fuel__kg_mm3*C4),0)</f>
        <v>16.311066333267377</v>
      </c>
      <c r="D48" s="15">
        <f>IF(D4&lt;&gt;0,D$46/(Density_of_fuel__kg_mm3*D4),0)</f>
        <v>14.719003559490101</v>
      </c>
      <c r="E48" s="15">
        <f>IF(E4&lt;&gt;0,E$46/(Density_of_fuel__kg_mm3*E4),0)</f>
        <v>14.288714581288458</v>
      </c>
      <c r="F48" s="15">
        <f>IF(F4&lt;&gt;0,F$46/(Density_of_fuel__kg_mm3*F4),0)</f>
        <v>13.42157614292856</v>
      </c>
      <c r="G48" s="15">
        <f>IF(G4&lt;&gt;0,G$46/(Density_of_fuel__kg_mm3*G4),0)</f>
        <v>12.258427779616216</v>
      </c>
      <c r="H48" s="15">
        <f>IF(H4&lt;&gt;0,H$46/(Density_of_fuel__kg_mm3*H4),0)</f>
        <v>14.12505579121698</v>
      </c>
      <c r="I48" s="15">
        <f>IF(I4&lt;&gt;0,I$46/(Density_of_fuel__kg_mm3*I4),0)</f>
        <v>16.069459969967774</v>
      </c>
      <c r="J48" s="15">
        <f>IF(J4&lt;&gt;0,J$46/(Density_of_fuel__kg_mm3*J4),0)</f>
        <v>17.936087981568537</v>
      </c>
      <c r="K48" s="15">
        <f>IF(K4&lt;&gt;0,K$46/(Density_of_fuel__kg_mm3*K4),0)</f>
        <v>21.747120171920088</v>
      </c>
      <c r="L48" s="15">
        <f>IF(L4&lt;&gt;0,L$46/(Density_of_fuel__kg_mm3*L4),0)</f>
        <v>25.558152362271645</v>
      </c>
      <c r="M48" s="15">
        <f>IF(M4&lt;&gt;0,M$46/(Density_of_fuel__kg_mm3*M4),0)</f>
        <v>27.113675705272279</v>
      </c>
      <c r="N48" s="15">
        <f>IF(N4&lt;&gt;0,N$46/(Density_of_fuel__kg_mm3*N4),0)</f>
        <v>23.11448770390319</v>
      </c>
      <c r="O48" s="15">
        <f>IF(O4&lt;&gt;0,O$46/(Density_of_fuel__kg_mm3*O4),0)</f>
        <v>25.785993343363273</v>
      </c>
      <c r="P48" s="16">
        <f>IF(P4&lt;&gt;0,P$46/(Density_of_fuel__kg_mm3*P4),0)</f>
        <v>26.854595599147313</v>
      </c>
    </row>
    <row r="49" spans="1:16">
      <c r="A49" s="13"/>
      <c r="B49" s="34">
        <f t="shared" si="3"/>
        <v>650</v>
      </c>
      <c r="C49" s="15">
        <f>IF(C5&lt;&gt;0,C$46/(Density_of_fuel__kg_mm3*C5),0)</f>
        <v>17.123848941339695</v>
      </c>
      <c r="D49" s="15">
        <f>IF(D5&lt;&gt;0,D$46/(Density_of_fuel__kg_mm3*D5),0)</f>
        <v>15.233454118688224</v>
      </c>
      <c r="E49" s="15">
        <f>IF(E5&lt;&gt;0,E$46/(Density_of_fuel__kg_mm3*E5),0)</f>
        <v>13.306511589627476</v>
      </c>
      <c r="F49" s="15">
        <f>IF(F5&lt;&gt;0,F$46/(Density_of_fuel__kg_mm3*F5),0)</f>
        <v>12.760164120087289</v>
      </c>
      <c r="G49" s="15">
        <f>IF(G5&lt;&gt;0,G$46/(Density_of_fuel__kg_mm3*G5),0)</f>
        <v>12.523243951371644</v>
      </c>
      <c r="H49" s="15">
        <f>IF(H5&lt;&gt;0,H$46/(Density_of_fuel__kg_mm3*H5),0)</f>
        <v>13.023479015125073</v>
      </c>
      <c r="I49" s="15">
        <f>IF(I5&lt;&gt;0,I$46/(Density_of_fuel__kg_mm3*I5),0)</f>
        <v>13.680504206892135</v>
      </c>
      <c r="J49" s="15">
        <f>IF(J5&lt;&gt;0,J$46/(Density_of_fuel__kg_mm3*J5),0)</f>
        <v>14.313720704399588</v>
      </c>
      <c r="K49" s="15">
        <f>IF(K5&lt;&gt;0,K$46/(Density_of_fuel__kg_mm3*K5),0)</f>
        <v>16.656885035503716</v>
      </c>
      <c r="L49" s="15">
        <f>IF(L5&lt;&gt;0,L$46/(Density_of_fuel__kg_mm3*L5),0)</f>
        <v>17.557755973826215</v>
      </c>
      <c r="M49" s="15">
        <f>IF(M5&lt;&gt;0,M$46/(Density_of_fuel__kg_mm3*M5),0)</f>
        <v>18.626358229610251</v>
      </c>
      <c r="N49" s="15">
        <f>IF(N5&lt;&gt;0,N$46/(Density_of_fuel__kg_mm3*N5),0)</f>
        <v>23.11448770390319</v>
      </c>
      <c r="O49" s="15">
        <f>IF(O5&lt;&gt;0,O$46/(Density_of_fuel__kg_mm3*O5),0)</f>
        <v>25.785993343363273</v>
      </c>
      <c r="P49" s="16">
        <f>IF(P5&lt;&gt;0,P$46/(Density_of_fuel__kg_mm3*P5),0)</f>
        <v>26.854595599147313</v>
      </c>
    </row>
    <row r="50" spans="1:16">
      <c r="A50" s="13"/>
      <c r="B50" s="34">
        <f t="shared" si="3"/>
        <v>750</v>
      </c>
      <c r="C50" s="15">
        <f>IF(C6&lt;&gt;0,C$46/(Density_of_fuel__kg_mm3*C6),0)</f>
        <v>18.349949697771333</v>
      </c>
      <c r="D50" s="15">
        <f>IF(D6&lt;&gt;0,D$46/(Density_of_fuel__kg_mm3*D6),0)</f>
        <v>15.233454118688224</v>
      </c>
      <c r="E50" s="15">
        <f>IF(E6&lt;&gt;0,E$46/(Density_of_fuel__kg_mm3*E6),0)</f>
        <v>15.340148266184158</v>
      </c>
      <c r="F50" s="15">
        <f>IF(F6&lt;&gt;0,F$46/(Density_of_fuel__kg_mm3*F6),0)</f>
        <v>13.773041297950058</v>
      </c>
      <c r="G50" s="15">
        <f>IF(G6&lt;&gt;0,G$46/(Density_of_fuel__kg_mm3*G6),0)</f>
        <v>12.208461325727329</v>
      </c>
      <c r="H50" s="15">
        <f>IF(H6&lt;&gt;0,H$46/(Density_of_fuel__kg_mm3*H6),0)</f>
        <v>12.966394319073807</v>
      </c>
      <c r="I50" s="15">
        <f>IF(I6&lt;&gt;0,I$46/(Density_of_fuel__kg_mm3*I6),0)</f>
        <v>13.712356354388662</v>
      </c>
      <c r="J50" s="15">
        <f>IF(J6&lt;&gt;0,J$46/(Density_of_fuel__kg_mm3*J6),0)</f>
        <v>14.511205743059453</v>
      </c>
      <c r="K50" s="15">
        <f>IF(K6&lt;&gt;0,K$46/(Density_of_fuel__kg_mm3*K6),0)</f>
        <v>16.656885035503716</v>
      </c>
      <c r="L50" s="15">
        <f>IF(L6&lt;&gt;0,L$46/(Density_of_fuel__kg_mm3*L6),0)</f>
        <v>17.557755973826215</v>
      </c>
      <c r="M50" s="15">
        <f>IF(M6&lt;&gt;0,M$46/(Density_of_fuel__kg_mm3*M6),0)</f>
        <v>18.626358229610251</v>
      </c>
      <c r="N50" s="15">
        <f>IF(N6&lt;&gt;0,N$46/(Density_of_fuel__kg_mm3*N6),0)</f>
        <v>23.11448770390319</v>
      </c>
      <c r="O50" s="15">
        <f>IF(O6&lt;&gt;0,O$46/(Density_of_fuel__kg_mm3*O6),0)</f>
        <v>25.785993343363273</v>
      </c>
      <c r="P50" s="16">
        <f>IF(P6&lt;&gt;0,P$46/(Density_of_fuel__kg_mm3*P6),0)</f>
        <v>26.854595599147313</v>
      </c>
    </row>
    <row r="51" spans="1:16">
      <c r="A51" s="13"/>
      <c r="B51" s="34">
        <f t="shared" si="3"/>
        <v>1000</v>
      </c>
      <c r="C51" s="15">
        <f>IF(C7&lt;&gt;0,C$46/(Density_of_fuel__kg_mm3*C7),0)</f>
        <v>18.667109330411101</v>
      </c>
      <c r="D51" s="15">
        <f>IF(D7&lt;&gt;0,D$46/(Density_of_fuel__kg_mm3*D7),0)</f>
        <v>15.233454118688224</v>
      </c>
      <c r="E51" s="15">
        <f>IF(E7&lt;&gt;0,E$46/(Density_of_fuel__kg_mm3*E7),0)</f>
        <v>15.56034183469515</v>
      </c>
      <c r="F51" s="15">
        <f>IF(F7&lt;&gt;0,F$46/(Density_of_fuel__kg_mm3*F7),0)</f>
        <v>15.245159739345866</v>
      </c>
      <c r="G51" s="15">
        <f>IF(G7&lt;&gt;0,G$46/(Density_of_fuel__kg_mm3*G7),0)</f>
        <v>13.562909451256916</v>
      </c>
      <c r="H51" s="15">
        <f>IF(H7&lt;&gt;0,H$46/(Density_of_fuel__kg_mm3*H7),0)</f>
        <v>13.394134366764346</v>
      </c>
      <c r="I51" s="15">
        <f>IF(I7&lt;&gt;0,I$46/(Density_of_fuel__kg_mm3*I7),0)</f>
        <v>13.446248943548472</v>
      </c>
      <c r="J51" s="15">
        <f>IF(J7&lt;&gt;0,J$46/(Density_of_fuel__kg_mm3*J7),0)</f>
        <v>13.645202305946009</v>
      </c>
      <c r="K51" s="15">
        <f>IF(K7&lt;&gt;0,K$46/(Density_of_fuel__kg_mm3*K7),0)</f>
        <v>16.656885035503716</v>
      </c>
      <c r="L51" s="15">
        <f>IF(L7&lt;&gt;0,L$46/(Density_of_fuel__kg_mm3*L7),0)</f>
        <v>17.557755973826215</v>
      </c>
      <c r="M51" s="15">
        <f>IF(M7&lt;&gt;0,M$46/(Density_of_fuel__kg_mm3*M7),0)</f>
        <v>18.626358229610251</v>
      </c>
      <c r="N51" s="15">
        <f>IF(N7&lt;&gt;0,N$46/(Density_of_fuel__kg_mm3*N7),0)</f>
        <v>23.11448770390319</v>
      </c>
      <c r="O51" s="15">
        <f>IF(O7&lt;&gt;0,O$46/(Density_of_fuel__kg_mm3*O7),0)</f>
        <v>25.785993343363273</v>
      </c>
      <c r="P51" s="16">
        <f>IF(P7&lt;&gt;0,P$46/(Density_of_fuel__kg_mm3*P7),0)</f>
        <v>26.854595599147313</v>
      </c>
    </row>
    <row r="52" spans="1:16">
      <c r="A52" s="13"/>
      <c r="B52" s="34">
        <f t="shared" si="3"/>
        <v>1200</v>
      </c>
      <c r="C52" s="15">
        <f>IF(C8&lt;&gt;0,C$46/(Density_of_fuel__kg_mm3*C8),0)</f>
        <v>18.667109330411101</v>
      </c>
      <c r="D52" s="15">
        <f>IF(D8&lt;&gt;0,D$46/(Density_of_fuel__kg_mm3*D8),0)</f>
        <v>15.233454118688224</v>
      </c>
      <c r="E52" s="15">
        <f>IF(E8&lt;&gt;0,E$46/(Density_of_fuel__kg_mm3*E8),0)</f>
        <v>15.56034183469515</v>
      </c>
      <c r="F52" s="15">
        <f>IF(F8&lt;&gt;0,F$46/(Density_of_fuel__kg_mm3*F8),0)</f>
        <v>15.877977797841931</v>
      </c>
      <c r="G52" s="15">
        <f>IF(G8&lt;&gt;0,G$46/(Density_of_fuel__kg_mm3*G8),0)</f>
        <v>15.86130196500506</v>
      </c>
      <c r="H52" s="15">
        <f>IF(H8&lt;&gt;0,H$46/(Density_of_fuel__kg_mm3*H8),0)</f>
        <v>14.812111391542508</v>
      </c>
      <c r="I52" s="15">
        <f>IF(I8&lt;&gt;0,I$46/(Density_of_fuel__kg_mm3*I8),0)</f>
        <v>14.550851326746116</v>
      </c>
      <c r="J52" s="15">
        <f>IF(J8&lt;&gt;0,J$46/(Density_of_fuel__kg_mm3*J8),0)</f>
        <v>14.931462128060991</v>
      </c>
      <c r="K52" s="15">
        <f>IF(K8&lt;&gt;0,K$46/(Density_of_fuel__kg_mm3*K8),0)</f>
        <v>16.391402587640425</v>
      </c>
      <c r="L52" s="15">
        <f>IF(L8&lt;&gt;0,L$46/(Density_of_fuel__kg_mm3*L8),0)</f>
        <v>18.126875233541028</v>
      </c>
      <c r="M52" s="15">
        <f>IF(M8&lt;&gt;0,M$46/(Density_of_fuel__kg_mm3*M8),0)</f>
        <v>18.626358229610251</v>
      </c>
      <c r="N52" s="15">
        <f>IF(N8&lt;&gt;0,N$46/(Density_of_fuel__kg_mm3*N8),0)</f>
        <v>23.11448770390319</v>
      </c>
      <c r="O52" s="15">
        <f>IF(O8&lt;&gt;0,O$46/(Density_of_fuel__kg_mm3*O8),0)</f>
        <v>25.785993343363273</v>
      </c>
      <c r="P52" s="16">
        <f>IF(P8&lt;&gt;0,P$46/(Density_of_fuel__kg_mm3*P8),0)</f>
        <v>26.854595599147313</v>
      </c>
    </row>
    <row r="53" spans="1:16">
      <c r="A53" s="13"/>
      <c r="B53" s="34">
        <f t="shared" si="3"/>
        <v>1300</v>
      </c>
      <c r="C53" s="15">
        <f>IF(C9&lt;&gt;0,C$46/(Density_of_fuel__kg_mm3*C9),0)</f>
        <v>18.667109330411101</v>
      </c>
      <c r="D53" s="15">
        <f>IF(D9&lt;&gt;0,D$46/(Density_of_fuel__kg_mm3*D9),0)</f>
        <v>16.926060185630195</v>
      </c>
      <c r="E53" s="15">
        <f>IF(E9&lt;&gt;0,E$46/(Density_of_fuel__kg_mm3*E9),0)</f>
        <v>15.340148266184158</v>
      </c>
      <c r="F53" s="15">
        <f>IF(F9&lt;&gt;0,F$46/(Density_of_fuel__kg_mm3*F9),0)</f>
        <v>15.877977797841931</v>
      </c>
      <c r="G53" s="15">
        <f>IF(G9&lt;&gt;0,G$46/(Density_of_fuel__kg_mm3*G9),0)</f>
        <v>16.059745427005232</v>
      </c>
      <c r="H53" s="15">
        <f>IF(H9&lt;&gt;0,H$46/(Density_of_fuel__kg_mm3*H9),0)</f>
        <v>15.453232550978983</v>
      </c>
      <c r="I53" s="15">
        <f>IF(I9&lt;&gt;0,I$46/(Density_of_fuel__kg_mm3*I9),0)</f>
        <v>15.237922541369663</v>
      </c>
      <c r="J53" s="15">
        <f>IF(J9&lt;&gt;0,J$46/(Density_of_fuel__kg_mm3*J9),0)</f>
        <v>14.889187310428015</v>
      </c>
      <c r="K53" s="15">
        <f>IF(K9&lt;&gt;0,K$46/(Density_of_fuel__kg_mm3*K9),0)</f>
        <v>16.656885035503716</v>
      </c>
      <c r="L53" s="15">
        <f>IF(L9&lt;&gt;0,L$46/(Density_of_fuel__kg_mm3*L9),0)</f>
        <v>18.286115834869364</v>
      </c>
      <c r="M53" s="15">
        <f>IF(M9&lt;&gt;0,M$46/(Density_of_fuel__kg_mm3*M9),0)</f>
        <v>18.626358229610251</v>
      </c>
      <c r="N53" s="15">
        <f>IF(N9&lt;&gt;0,N$46/(Density_of_fuel__kg_mm3*N9),0)</f>
        <v>23.11448770390319</v>
      </c>
      <c r="O53" s="15">
        <f>IF(O9&lt;&gt;0,O$46/(Density_of_fuel__kg_mm3*O9),0)</f>
        <v>25.785993343363273</v>
      </c>
      <c r="P53" s="16">
        <f>IF(P9&lt;&gt;0,P$46/(Density_of_fuel__kg_mm3*P9),0)</f>
        <v>26.854595599147313</v>
      </c>
    </row>
    <row r="54" spans="1:16">
      <c r="A54" s="13"/>
      <c r="B54" s="34">
        <f t="shared" si="3"/>
        <v>1400</v>
      </c>
      <c r="C54" s="15">
        <f>IF(C10&lt;&gt;0,C$46/(Density_of_fuel__kg_mm3*C10),0)</f>
        <v>18.667109330411101</v>
      </c>
      <c r="D54" s="15">
        <f>IF(D10&lt;&gt;0,D$46/(Density_of_fuel__kg_mm3*D10),0)</f>
        <v>16.926060185630195</v>
      </c>
      <c r="E54" s="15">
        <f>IF(E10&lt;&gt;0,E$46/(Density_of_fuel__kg_mm3*E10),0)</f>
        <v>15.56034183469515</v>
      </c>
      <c r="F54" s="15">
        <f>IF(F10&lt;&gt;0,F$46/(Density_of_fuel__kg_mm3*F10),0)</f>
        <v>15.455148214328322</v>
      </c>
      <c r="G54" s="15">
        <f>IF(G10&lt;&gt;0,G$46/(Density_of_fuel__kg_mm3*G10),0)</f>
        <v>16.277948325783456</v>
      </c>
      <c r="H54" s="15">
        <f>IF(H10&lt;&gt;0,H$46/(Density_of_fuel__kg_mm3*H10),0)</f>
        <v>15.990217594057617</v>
      </c>
      <c r="I54" s="15">
        <f>IF(I10&lt;&gt;0,I$46/(Density_of_fuel__kg_mm3*I10),0)</f>
        <v>16.003959406188802</v>
      </c>
      <c r="J54" s="15">
        <f>IF(J10&lt;&gt;0,J$46/(Density_of_fuel__kg_mm3*J10),0)</f>
        <v>15.670026690595911</v>
      </c>
      <c r="K54" s="15">
        <f>IF(K10&lt;&gt;0,K$46/(Density_of_fuel__kg_mm3*K10),0)</f>
        <v>16.922122120946728</v>
      </c>
      <c r="L54" s="15">
        <f>IF(L10&lt;&gt;0,L$46/(Density_of_fuel__kg_mm3*L10),0)</f>
        <v>18.223857591400503</v>
      </c>
      <c r="M54" s="15">
        <f>IF(M10&lt;&gt;0,M$46/(Density_of_fuel__kg_mm3*M10),0)</f>
        <v>18.626358229610251</v>
      </c>
      <c r="N54" s="15">
        <f>IF(N10&lt;&gt;0,N$46/(Density_of_fuel__kg_mm3*N10),0)</f>
        <v>23.11448770390319</v>
      </c>
      <c r="O54" s="15">
        <f>IF(O10&lt;&gt;0,O$46/(Density_of_fuel__kg_mm3*O10),0)</f>
        <v>25.785993343363273</v>
      </c>
      <c r="P54" s="16">
        <f>IF(P10&lt;&gt;0,P$46/(Density_of_fuel__kg_mm3*P10),0)</f>
        <v>26.854595599147313</v>
      </c>
    </row>
    <row r="55" spans="1:16">
      <c r="A55" s="13"/>
      <c r="B55" s="34">
        <f t="shared" si="3"/>
        <v>1600</v>
      </c>
      <c r="C55" s="15">
        <f>IF(C11&lt;&gt;0,C$46/(Density_of_fuel__kg_mm3*C11),0)</f>
        <v>18.667109330411101</v>
      </c>
      <c r="D55" s="15">
        <f>IF(D11&lt;&gt;0,D$46/(Density_of_fuel__kg_mm3*D11),0)</f>
        <v>16.926060185630195</v>
      </c>
      <c r="E55" s="15">
        <f>IF(E11&lt;&gt;0,E$46/(Density_of_fuel__kg_mm3*E11),0)</f>
        <v>15.56034183469515</v>
      </c>
      <c r="F55" s="15">
        <f>IF(F11&lt;&gt;0,F$46/(Density_of_fuel__kg_mm3*F11),0)</f>
        <v>15.877977797841931</v>
      </c>
      <c r="G55" s="15">
        <f>IF(G11&lt;&gt;0,G$46/(Density_of_fuel__kg_mm3*G11),0)</f>
        <v>16.717074431283304</v>
      </c>
      <c r="H55" s="15">
        <f>IF(H11&lt;&gt;0,H$46/(Density_of_fuel__kg_mm3*H11),0)</f>
        <v>16.552623234028729</v>
      </c>
      <c r="I55" s="15">
        <f>IF(I11&lt;&gt;0,I$46/(Density_of_fuel__kg_mm3*I11),0)</f>
        <v>16.851093163476175</v>
      </c>
      <c r="J55" s="15">
        <f>IF(J11&lt;&gt;0,J$46/(Density_of_fuel__kg_mm3*J11),0)</f>
        <v>16.091985865007228</v>
      </c>
      <c r="K55" s="15">
        <f>IF(K11&lt;&gt;0,K$46/(Density_of_fuel__kg_mm3*K11),0)</f>
        <v>17.751268417949614</v>
      </c>
      <c r="L55" s="15">
        <f>IF(L11&lt;&gt;0,L$46/(Density_of_fuel__kg_mm3*L11),0)</f>
        <v>18.448178885389126</v>
      </c>
      <c r="M55" s="15">
        <f>IF(M11&lt;&gt;0,M$46/(Density_of_fuel__kg_mm3*M11),0)</f>
        <v>18.626358229610251</v>
      </c>
      <c r="N55" s="15">
        <f>IF(N11&lt;&gt;0,N$46/(Density_of_fuel__kg_mm3*N11),0)</f>
        <v>23.11448770390319</v>
      </c>
      <c r="O55" s="15">
        <f>IF(O11&lt;&gt;0,O$46/(Density_of_fuel__kg_mm3*O11),0)</f>
        <v>25.785993343363273</v>
      </c>
      <c r="P55" s="16">
        <f>IF(P11&lt;&gt;0,P$46/(Density_of_fuel__kg_mm3*P11),0)</f>
        <v>26.854595599147313</v>
      </c>
    </row>
    <row r="56" spans="1:16">
      <c r="A56" s="13"/>
      <c r="B56" s="34">
        <f t="shared" si="3"/>
        <v>1800</v>
      </c>
      <c r="C56" s="15">
        <f>IF(C12&lt;&gt;0,C$46/(Density_of_fuel__kg_mm3*C12),0)</f>
        <v>18.667109330411101</v>
      </c>
      <c r="D56" s="15">
        <f>IF(D12&lt;&gt;0,D$46/(Density_of_fuel__kg_mm3*D12),0)</f>
        <v>17.185605473454729</v>
      </c>
      <c r="E56" s="15">
        <f>IF(E12&lt;&gt;0,E$46/(Density_of_fuel__kg_mm3*E12),0)</f>
        <v>16.244312788685125</v>
      </c>
      <c r="F56" s="15">
        <f>IF(F12&lt;&gt;0,F$46/(Density_of_fuel__kg_mm3*F12),0)</f>
        <v>16.340443049425687</v>
      </c>
      <c r="G56" s="15">
        <f>IF(G12&lt;&gt;0,G$46/(Density_of_fuel__kg_mm3*G12),0)</f>
        <v>16.277948325783456</v>
      </c>
      <c r="H56" s="15">
        <f>IF(H12&lt;&gt;0,H$46/(Density_of_fuel__kg_mm3*H12),0)</f>
        <v>16.945443314543621</v>
      </c>
      <c r="I56" s="15">
        <f>IF(I12&lt;&gt;0,I$46/(Density_of_fuel__kg_mm3*I12),0)</f>
        <v>17.398691370581762</v>
      </c>
      <c r="J56" s="15">
        <f>IF(J12&lt;&gt;0,J$46/(Density_of_fuel__kg_mm3*J12),0)</f>
        <v>17.517857984316112</v>
      </c>
      <c r="K56" s="15">
        <f>IF(K12&lt;&gt;0,K$46/(Density_of_fuel__kg_mm3*K12),0)</f>
        <v>18.19707645330962</v>
      </c>
      <c r="L56" s="15">
        <f>IF(L12&lt;&gt;0,L$46/(Density_of_fuel__kg_mm3*L12),0)</f>
        <v>19.730516682586742</v>
      </c>
      <c r="M56" s="15">
        <f>IF(M12&lt;&gt;0,M$46/(Density_of_fuel__kg_mm3*M12),0)</f>
        <v>18.626358229610251</v>
      </c>
      <c r="N56" s="15">
        <f>IF(N12&lt;&gt;0,N$46/(Density_of_fuel__kg_mm3*N12),0)</f>
        <v>23.11448770390319</v>
      </c>
      <c r="O56" s="15">
        <f>IF(O12&lt;&gt;0,O$46/(Density_of_fuel__kg_mm3*O12),0)</f>
        <v>25.785993343363273</v>
      </c>
      <c r="P56" s="16">
        <f>IF(P12&lt;&gt;0,P$46/(Density_of_fuel__kg_mm3*P12),0)</f>
        <v>26.854595599147313</v>
      </c>
    </row>
    <row r="57" spans="1:16">
      <c r="A57" s="13"/>
      <c r="B57" s="34">
        <f t="shared" si="3"/>
        <v>2000</v>
      </c>
      <c r="C57" s="15">
        <f>IF(C13&lt;&gt;0,C$46/(Density_of_fuel__kg_mm3*C13),0)</f>
        <v>20.628046994606127</v>
      </c>
      <c r="D57" s="15">
        <f>IF(D13&lt;&gt;0,D$46/(Density_of_fuel__kg_mm3*D13),0)</f>
        <v>20.115971420193539</v>
      </c>
      <c r="E57" s="15">
        <f>IF(E13&lt;&gt;0,E$46/(Density_of_fuel__kg_mm3*E13),0)</f>
        <v>18.415127097230066</v>
      </c>
      <c r="F57" s="15">
        <f>IF(F13&lt;&gt;0,F$46/(Density_of_fuel__kg_mm3*F13),0)</f>
        <v>17.586892926771849</v>
      </c>
      <c r="G57" s="15">
        <f>IF(G13&lt;&gt;0,G$46/(Density_of_fuel__kg_mm3*G13),0)</f>
        <v>17.447431980163149</v>
      </c>
      <c r="H57" s="15">
        <f>IF(H13&lt;&gt;0,H$46/(Density_of_fuel__kg_mm3*H13),0)</f>
        <v>17.156032966967633</v>
      </c>
      <c r="I57" s="15">
        <f>IF(I13&lt;&gt;0,I$46/(Density_of_fuel__kg_mm3*I13),0)</f>
        <v>17.580468746818642</v>
      </c>
      <c r="J57" s="15">
        <f>IF(J13&lt;&gt;0,J$46/(Density_of_fuel__kg_mm3*J13),0)</f>
        <v>17.682787384116388</v>
      </c>
      <c r="K57" s="15">
        <f>IF(K13&lt;&gt;0,K$46/(Density_of_fuel__kg_mm3*K13),0)</f>
        <v>18.66585367780867</v>
      </c>
      <c r="L57" s="15">
        <f>IF(L13&lt;&gt;0,L$46/(Density_of_fuel__kg_mm3*L13),0)</f>
        <v>20.220319028524795</v>
      </c>
      <c r="M57" s="15">
        <f>IF(M13&lt;&gt;0,M$46/(Density_of_fuel__kg_mm3*M13),0)</f>
        <v>18.626358229610251</v>
      </c>
      <c r="N57" s="15">
        <f>IF(N13&lt;&gt;0,N$46/(Density_of_fuel__kg_mm3*N13),0)</f>
        <v>23.11448770390319</v>
      </c>
      <c r="O57" s="15">
        <f>IF(O13&lt;&gt;0,O$46/(Density_of_fuel__kg_mm3*O13),0)</f>
        <v>25.785993343363273</v>
      </c>
      <c r="P57" s="16">
        <f>IF(P13&lt;&gt;0,P$46/(Density_of_fuel__kg_mm3*P13),0)</f>
        <v>26.854595599147313</v>
      </c>
    </row>
    <row r="58" spans="1:16">
      <c r="A58" s="13"/>
      <c r="B58" s="34">
        <f t="shared" si="3"/>
        <v>2200</v>
      </c>
      <c r="C58" s="15">
        <f>IF(C14&lt;&gt;0,C$46/(Density_of_fuel__kg_mm3*C14),0)</f>
        <v>21.296279484209233</v>
      </c>
      <c r="D58" s="15">
        <f>IF(D14&lt;&gt;0,D$46/(Density_of_fuel__kg_mm3*D14),0)</f>
        <v>21.061017281454788</v>
      </c>
      <c r="E58" s="15">
        <f>IF(E14&lt;&gt;0,E$46/(Density_of_fuel__kg_mm3*E14),0)</f>
        <v>20.300321034134576</v>
      </c>
      <c r="F58" s="15">
        <f>IF(F14&lt;&gt;0,F$46/(Density_of_fuel__kg_mm3*F14),0)</f>
        <v>19.965191495256683</v>
      </c>
      <c r="G58" s="15">
        <f>IF(G14&lt;&gt;0,G$46/(Density_of_fuel__kg_mm3*G14),0)</f>
        <v>18.226019340044125</v>
      </c>
      <c r="H58" s="15">
        <f>IF(H14&lt;&gt;0,H$46/(Density_of_fuel__kg_mm3*H14),0)</f>
        <v>17.578379968147413</v>
      </c>
      <c r="I58" s="15">
        <f>IF(I14&lt;&gt;0,I$46/(Density_of_fuel__kg_mm3*I14),0)</f>
        <v>17.77949296774289</v>
      </c>
      <c r="J58" s="15">
        <f>IF(J14&lt;&gt;0,J$46/(Density_of_fuel__kg_mm3*J14),0)</f>
        <v>17.862978874169926</v>
      </c>
      <c r="K58" s="15">
        <f>IF(K14&lt;&gt;0,K$46/(Density_of_fuel__kg_mm3*K14),0)</f>
        <v>18.999569688093324</v>
      </c>
      <c r="L58" s="15">
        <f>IF(L14&lt;&gt;0,L$46/(Density_of_fuel__kg_mm3*L14),0)</f>
        <v>20.374252945346555</v>
      </c>
      <c r="M58" s="15">
        <f>IF(M14&lt;&gt;0,M$46/(Density_of_fuel__kg_mm3*M14),0)</f>
        <v>18.626358229610251</v>
      </c>
      <c r="N58" s="15">
        <f>IF(N14&lt;&gt;0,N$46/(Density_of_fuel__kg_mm3*N14),0)</f>
        <v>23.11448770390319</v>
      </c>
      <c r="O58" s="15">
        <f>IF(O14&lt;&gt;0,O$46/(Density_of_fuel__kg_mm3*O14),0)</f>
        <v>25.785993343363273</v>
      </c>
      <c r="P58" s="16">
        <f>IF(P14&lt;&gt;0,P$46/(Density_of_fuel__kg_mm3*P14),0)</f>
        <v>26.854595599147313</v>
      </c>
    </row>
    <row r="59" spans="1:16">
      <c r="A59" s="13"/>
      <c r="B59" s="34">
        <f t="shared" si="3"/>
        <v>2400</v>
      </c>
      <c r="C59" s="15">
        <f>IF(C15&lt;&gt;0,C$46/(Density_of_fuel__kg_mm3*C15),0)</f>
        <v>22.635267141740648</v>
      </c>
      <c r="D59" s="15">
        <f>IF(D15&lt;&gt;0,D$46/(Density_of_fuel__kg_mm3*D15),0)</f>
        <v>21.883483809085561</v>
      </c>
      <c r="E59" s="15">
        <f>IF(E15&lt;&gt;0,E$46/(Density_of_fuel__kg_mm3*E15),0)</f>
        <v>20.531006478994126</v>
      </c>
      <c r="F59" s="15">
        <f>IF(F15&lt;&gt;0,F$46/(Density_of_fuel__kg_mm3*F15),0)</f>
        <v>19.965191495256683</v>
      </c>
      <c r="G59" s="15">
        <f>IF(G15&lt;&gt;0,G$46/(Density_of_fuel__kg_mm3*G15),0)</f>
        <v>19.512329078422145</v>
      </c>
      <c r="H59" s="15">
        <f>IF(H15&lt;&gt;0,H$46/(Density_of_fuel__kg_mm3*H15),0)</f>
        <v>18.756640933233676</v>
      </c>
      <c r="I59" s="15">
        <f>IF(I15&lt;&gt;0,I$46/(Density_of_fuel__kg_mm3*I15),0)</f>
        <v>18.191373212030673</v>
      </c>
      <c r="J59" s="15">
        <f>IF(J15&lt;&gt;0,J$46/(Density_of_fuel__kg_mm3*J15),0)</f>
        <v>18.413378689585951</v>
      </c>
      <c r="K59" s="15">
        <f>IF(K15&lt;&gt;0,K$46/(Density_of_fuel__kg_mm3*K15),0)</f>
        <v>19.251979558010078</v>
      </c>
      <c r="L59" s="15">
        <f>IF(L15&lt;&gt;0,L$46/(Density_of_fuel__kg_mm3*L15),0)</f>
        <v>20.53054858807123</v>
      </c>
      <c r="M59" s="15">
        <f>IF(M15&lt;&gt;0,M$46/(Density_of_fuel__kg_mm3*M15),0)</f>
        <v>18.626358229610251</v>
      </c>
      <c r="N59" s="15">
        <f>IF(N15&lt;&gt;0,N$46/(Density_of_fuel__kg_mm3*N15),0)</f>
        <v>23.11448770390319</v>
      </c>
      <c r="O59" s="15">
        <f>IF(O15&lt;&gt;0,O$46/(Density_of_fuel__kg_mm3*O15),0)</f>
        <v>25.785993343363273</v>
      </c>
      <c r="P59" s="16">
        <f>IF(P15&lt;&gt;0,P$46/(Density_of_fuel__kg_mm3*P15),0)</f>
        <v>26.854595599147313</v>
      </c>
    </row>
    <row r="60" spans="1:16">
      <c r="A60" s="13"/>
      <c r="B60" s="34">
        <f t="shared" si="3"/>
        <v>2500</v>
      </c>
      <c r="C60" s="15">
        <f>IF(C16&lt;&gt;0,C$46/(Density_of_fuel__kg_mm3*C16),0)</f>
        <v>23.442416180183944</v>
      </c>
      <c r="D60" s="15">
        <f>IF(D16&lt;&gt;0,D$46/(Density_of_fuel__kg_mm3*D16),0)</f>
        <v>23.210736456236344</v>
      </c>
      <c r="E60" s="15">
        <f>IF(E16&lt;&gt;0,E$46/(Density_of_fuel__kg_mm3*E16),0)</f>
        <v>21.172600505245992</v>
      </c>
      <c r="F60" s="15">
        <f>IF(F16&lt;&gt;0,F$46/(Density_of_fuel__kg_mm3*F16),0)</f>
        <v>20.907647817757468</v>
      </c>
      <c r="G60" s="15">
        <f>IF(G16&lt;&gt;0,G$46/(Density_of_fuel__kg_mm3*G16),0)</f>
        <v>20.169309682897602</v>
      </c>
      <c r="H60" s="15">
        <f>IF(H16&lt;&gt;0,H$46/(Density_of_fuel__kg_mm3*H16),0)</f>
        <v>20.6659995878078</v>
      </c>
      <c r="I60" s="15">
        <f>IF(I16&lt;&gt;0,I$46/(Density_of_fuel__kg_mm3*I16),0)</f>
        <v>19.278091856156532</v>
      </c>
      <c r="J60" s="15">
        <f>IF(J16&lt;&gt;0,J$46/(Density_of_fuel__kg_mm3*J16),0)</f>
        <v>18.808515664532493</v>
      </c>
      <c r="K60" s="15">
        <f>IF(K16&lt;&gt;0,K$46/(Density_of_fuel__kg_mm3*K16),0)</f>
        <v>19.333704068859578</v>
      </c>
      <c r="L60" s="15">
        <f>IF(L16&lt;&gt;0,L$46/(Density_of_fuel__kg_mm3*L16),0)</f>
        <v>20.609599190497466</v>
      </c>
      <c r="M60" s="15">
        <f>IF(M16&lt;&gt;0,M$46/(Density_of_fuel__kg_mm3*M16),0)</f>
        <v>18.626358229610251</v>
      </c>
      <c r="N60" s="15">
        <f>IF(N16&lt;&gt;0,N$46/(Density_of_fuel__kg_mm3*N16),0)</f>
        <v>23.11448770390319</v>
      </c>
      <c r="O60" s="15">
        <f>IF(O16&lt;&gt;0,O$46/(Density_of_fuel__kg_mm3*O16),0)</f>
        <v>25.785993343363273</v>
      </c>
      <c r="P60" s="16">
        <f>IF(P16&lt;&gt;0,P$46/(Density_of_fuel__kg_mm3*P16),0)</f>
        <v>26.854595599147313</v>
      </c>
    </row>
    <row r="61" spans="1:16">
      <c r="A61" s="13"/>
      <c r="B61" s="34">
        <f t="shared" si="3"/>
        <v>2600</v>
      </c>
      <c r="C61" s="15">
        <f>IF(C17&lt;&gt;0,C$46/(Density_of_fuel__kg_mm3*C17),0)</f>
        <v>23.11981415412286</v>
      </c>
      <c r="D61" s="15">
        <f>IF(D17&lt;&gt;0,D$46/(Density_of_fuel__kg_mm3*D17),0)</f>
        <v>23.991525621788035</v>
      </c>
      <c r="E61" s="15">
        <f>IF(E17&lt;&gt;0,E$46/(Density_of_fuel__kg_mm3*E17),0)</f>
        <v>22.490397091984892</v>
      </c>
      <c r="F61" s="15">
        <f>IF(F17&lt;&gt;0,F$46/(Density_of_fuel__kg_mm3*F17),0)</f>
        <v>21.688990436804222</v>
      </c>
      <c r="G61" s="15">
        <f>IF(G17&lt;&gt;0,G$46/(Density_of_fuel__kg_mm3*G17),0)</f>
        <v>21.043155642995533</v>
      </c>
      <c r="H61" s="15">
        <f>IF(H17&lt;&gt;0,H$46/(Density_of_fuel__kg_mm3*H17),0)</f>
        <v>21.129930426458934</v>
      </c>
      <c r="I61" s="15">
        <f>IF(I17&lt;&gt;0,I$46/(Density_of_fuel__kg_mm3*I17),0)</f>
        <v>21.052572230858566</v>
      </c>
      <c r="J61" s="15">
        <f>IF(J17&lt;&gt;0,J$46/(Density_of_fuel__kg_mm3*J17),0)</f>
        <v>20.304482605284804</v>
      </c>
      <c r="K61" s="15">
        <f>IF(K17&lt;&gt;0,K$46/(Density_of_fuel__kg_mm3*K17),0)</f>
        <v>19.511186094245932</v>
      </c>
      <c r="L61" s="15">
        <f>IF(L17&lt;&gt;0,L$46/(Density_of_fuel__kg_mm3*L17),0)</f>
        <v>20.689260728918747</v>
      </c>
      <c r="M61" s="15">
        <f>IF(M17&lt;&gt;0,M$46/(Density_of_fuel__kg_mm3*M17),0)</f>
        <v>18.626358229610251</v>
      </c>
      <c r="N61" s="15">
        <f>IF(N17&lt;&gt;0,N$46/(Density_of_fuel__kg_mm3*N17),0)</f>
        <v>23.11448770390319</v>
      </c>
      <c r="O61" s="15">
        <f>IF(O17&lt;&gt;0,O$46/(Density_of_fuel__kg_mm3*O17),0)</f>
        <v>25.785993343363273</v>
      </c>
      <c r="P61" s="16">
        <f>IF(P17&lt;&gt;0,P$46/(Density_of_fuel__kg_mm3*P17),0)</f>
        <v>26.854595599147313</v>
      </c>
    </row>
    <row r="62" spans="1:16">
      <c r="A62" s="13"/>
      <c r="B62" s="34">
        <f t="shared" si="3"/>
        <v>2700</v>
      </c>
      <c r="C62" s="15">
        <f>IF(C18&lt;&gt;0,C$46/(Density_of_fuel__kg_mm3*C18),0)</f>
        <v>22.944398225278775</v>
      </c>
      <c r="D62" s="15">
        <f>IF(D18&lt;&gt;0,D$46/(Density_of_fuel__kg_mm3*D18),0)</f>
        <v>23.809495795627768</v>
      </c>
      <c r="E62" s="15">
        <f>IF(E18&lt;&gt;0,E$46/(Density_of_fuel__kg_mm3*E18),0)</f>
        <v>23.600228177452117</v>
      </c>
      <c r="F62" s="15">
        <f>IF(F18&lt;&gt;0,F$46/(Density_of_fuel__kg_mm3*F18),0)</f>
        <v>23.53937944601908</v>
      </c>
      <c r="G62" s="15">
        <f>IF(G18&lt;&gt;0,G$46/(Density_of_fuel__kg_mm3*G18),0)</f>
        <v>22.690473533833774</v>
      </c>
      <c r="H62" s="15">
        <f>IF(H18&lt;&gt;0,H$46/(Density_of_fuel__kg_mm3*H18),0)</f>
        <v>22.052536502163239</v>
      </c>
      <c r="I62" s="15">
        <f>IF(I18&lt;&gt;0,I$46/(Density_of_fuel__kg_mm3*I18),0)</f>
        <v>21.573102816162393</v>
      </c>
      <c r="J62" s="15">
        <f>IF(J18&lt;&gt;0,J$46/(Density_of_fuel__kg_mm3*J18),0)</f>
        <v>21.342779914748622</v>
      </c>
      <c r="K62" s="15">
        <f>IF(K18&lt;&gt;0,K$46/(Density_of_fuel__kg_mm3*K18),0)</f>
        <v>20.436716714068929</v>
      </c>
      <c r="L62" s="15">
        <f>IF(L18&lt;&gt;0,L$46/(Density_of_fuel__kg_mm3*L18),0)</f>
        <v>20.781059953760391</v>
      </c>
      <c r="M62" s="15">
        <f>IF(M18&lt;&gt;0,M$46/(Density_of_fuel__kg_mm3*M18),0)</f>
        <v>18.626358229610251</v>
      </c>
      <c r="N62" s="15">
        <f>IF(N18&lt;&gt;0,N$46/(Density_of_fuel__kg_mm3*N18),0)</f>
        <v>23.11448770390319</v>
      </c>
      <c r="O62" s="15">
        <f>IF(O18&lt;&gt;0,O$46/(Density_of_fuel__kg_mm3*O18),0)</f>
        <v>25.785993343363273</v>
      </c>
      <c r="P62" s="16">
        <f>IF(P18&lt;&gt;0,P$46/(Density_of_fuel__kg_mm3*P18),0)</f>
        <v>26.854595599147313</v>
      </c>
    </row>
    <row r="63" spans="1:16">
      <c r="A63" s="13"/>
      <c r="B63" s="34">
        <f t="shared" si="3"/>
        <v>2800</v>
      </c>
      <c r="C63" s="15">
        <f>IF(C19&lt;&gt;0,C$46/(Density_of_fuel__kg_mm3*C19),0)</f>
        <v>22.635267141740648</v>
      </c>
      <c r="D63" s="15">
        <f>IF(D19&lt;&gt;0,D$46/(Density_of_fuel__kg_mm3*D19),0)</f>
        <v>23.488709207043815</v>
      </c>
      <c r="E63" s="15">
        <f>IF(E19&lt;&gt;0,E$46/(Density_of_fuel__kg_mm3*E19),0)</f>
        <v>23.947801578154397</v>
      </c>
      <c r="F63" s="15">
        <f>IF(F19&lt;&gt;0,F$46/(Density_of_fuel__kg_mm3*F19),0)</f>
        <v>24.392255713045412</v>
      </c>
      <c r="G63" s="15">
        <f>IF(G19&lt;&gt;0,G$46/(Density_of_fuel__kg_mm3*G19),0)</f>
        <v>24.416922651454659</v>
      </c>
      <c r="H63" s="15">
        <f>IF(H19&lt;&gt;0,H$46/(Density_of_fuel__kg_mm3*H19),0)</f>
        <v>24.622273297358671</v>
      </c>
      <c r="I63" s="15">
        <f>IF(I19&lt;&gt;0,I$46/(Density_of_fuel__kg_mm3*I19),0)</f>
        <v>23.370861436681892</v>
      </c>
      <c r="J63" s="15">
        <f>IF(J19&lt;&gt;0,J$46/(Density_of_fuel__kg_mm3*J19),0)</f>
        <v>22.473764942551057</v>
      </c>
      <c r="K63" s="15">
        <f>IF(K19&lt;&gt;0,K$46/(Density_of_fuel__kg_mm3*K19),0)</f>
        <v>21.240025312712397</v>
      </c>
      <c r="L63" s="15">
        <f>IF(L19&lt;&gt;0,L$46/(Density_of_fuel__kg_mm3*L19),0)</f>
        <v>21.04957926120451</v>
      </c>
      <c r="M63" s="15">
        <f>IF(M19&lt;&gt;0,M$46/(Density_of_fuel__kg_mm3*M19),0)</f>
        <v>18.626358229610251</v>
      </c>
      <c r="N63" s="15">
        <f>IF(N19&lt;&gt;0,N$46/(Density_of_fuel__kg_mm3*N19),0)</f>
        <v>23.11448770390319</v>
      </c>
      <c r="O63" s="15">
        <f>IF(O19&lt;&gt;0,O$46/(Density_of_fuel__kg_mm3*O19),0)</f>
        <v>25.785993343363273</v>
      </c>
      <c r="P63" s="16">
        <f>IF(P19&lt;&gt;0,P$46/(Density_of_fuel__kg_mm3*P19),0)</f>
        <v>26.854595599147313</v>
      </c>
    </row>
    <row r="64" spans="1:16">
      <c r="A64" s="13"/>
      <c r="B64" s="34">
        <f t="shared" si="3"/>
        <v>3000</v>
      </c>
      <c r="C64" s="15">
        <f>IF(C20&lt;&gt;0,C$46/(Density_of_fuel__kg_mm3*C20),0)</f>
        <v>22.669203182332939</v>
      </c>
      <c r="D64" s="15">
        <f>IF(D20&lt;&gt;0,D$46/(Density_of_fuel__kg_mm3*D20),0)</f>
        <v>23.523924775038633</v>
      </c>
      <c r="E64" s="15">
        <f>IF(E20&lt;&gt;0,E$46/(Density_of_fuel__kg_mm3*E20),0)</f>
        <v>24.378646367744324</v>
      </c>
      <c r="F64" s="15">
        <f>IF(F20&lt;&gt;0,F$46/(Density_of_fuel__kg_mm3*F20),0)</f>
        <v>25.233367960450014</v>
      </c>
      <c r="G64" s="15">
        <f>IF(G20&lt;&gt;0,G$46/(Density_of_fuel__kg_mm3*G20),0)</f>
        <v>25.636026969845791</v>
      </c>
      <c r="H64" s="15">
        <f>IF(H20&lt;&gt;0,H$46/(Density_of_fuel__kg_mm3*H20),0)</f>
        <v>26.145620821577221</v>
      </c>
      <c r="I64" s="15">
        <f>IF(I20&lt;&gt;0,I$46/(Density_of_fuel__kg_mm3*I20),0)</f>
        <v>24.18668182534643</v>
      </c>
      <c r="J64" s="15">
        <f>IF(J20&lt;&gt;0,J$46/(Density_of_fuel__kg_mm3*J20),0)</f>
        <v>23.477057962324508</v>
      </c>
      <c r="K64" s="15">
        <f>IF(K20&lt;&gt;0,K$46/(Density_of_fuel__kg_mm3*K20),0)</f>
        <v>22.659046262449191</v>
      </c>
      <c r="L64" s="15">
        <f>IF(L20&lt;&gt;0,L$46/(Density_of_fuel__kg_mm3*L20),0)</f>
        <v>22.131276630427003</v>
      </c>
      <c r="M64" s="15">
        <f>IF(M20&lt;&gt;0,M$46/(Density_of_fuel__kg_mm3*M20),0)</f>
        <v>18.626358229610251</v>
      </c>
      <c r="N64" s="15">
        <f>IF(N20&lt;&gt;0,N$46/(Density_of_fuel__kg_mm3*N20),0)</f>
        <v>23.11448770390319</v>
      </c>
      <c r="O64" s="15">
        <f>IF(O20&lt;&gt;0,O$46/(Density_of_fuel__kg_mm3*O20),0)</f>
        <v>25.785993343363273</v>
      </c>
      <c r="P64" s="16">
        <f>IF(P20&lt;&gt;0,P$46/(Density_of_fuel__kg_mm3*P20),0)</f>
        <v>26.854595599147313</v>
      </c>
    </row>
    <row r="65" spans="1:50">
      <c r="A65" s="13"/>
      <c r="B65" s="34">
        <f t="shared" si="3"/>
        <v>3250</v>
      </c>
      <c r="C65" s="15">
        <f>IF(C21&lt;&gt;0,C$46/(Density_of_fuel__kg_mm3*C21),0)</f>
        <v>22.567699462174367</v>
      </c>
      <c r="D65" s="15">
        <f>IF(D21&lt;&gt;0,D$46/(Density_of_fuel__kg_mm3*D21),0)</f>
        <v>23.418593949857371</v>
      </c>
      <c r="E65" s="15">
        <f>IF(E21&lt;&gt;0,E$46/(Density_of_fuel__kg_mm3*E21),0)</f>
        <v>24.269488437540371</v>
      </c>
      <c r="F65" s="15">
        <f>IF(F21&lt;&gt;0,F$46/(Density_of_fuel__kg_mm3*F21),0)</f>
        <v>25.120382925223375</v>
      </c>
      <c r="G65" s="15">
        <f>IF(G21&lt;&gt;0,G$46/(Density_of_fuel__kg_mm3*G21),0)</f>
        <v>26.822171900589375</v>
      </c>
      <c r="H65" s="15">
        <f>IF(H21&lt;&gt;0,H$46/(Density_of_fuel__kg_mm3*H21),0)</f>
        <v>30.906465441467788</v>
      </c>
      <c r="I65" s="15">
        <f>IF(I21&lt;&gt;0,I$46/(Density_of_fuel__kg_mm3*I21),0)</f>
        <v>29.632488499038264</v>
      </c>
      <c r="J65" s="15">
        <f>IF(J21&lt;&gt;0,J$46/(Density_of_fuel__kg_mm3*J21),0)</f>
        <v>23.947454308684673</v>
      </c>
      <c r="K65" s="15">
        <f>IF(K21&lt;&gt;0,K$46/(Density_of_fuel__kg_mm3*K21),0)</f>
        <v>22.804919937522474</v>
      </c>
      <c r="L65" s="15">
        <f>IF(L21&lt;&gt;0,L$46/(Density_of_fuel__kg_mm3*L21),0)</f>
        <v>22.930386323484644</v>
      </c>
      <c r="M65" s="15">
        <f>IF(M21&lt;&gt;0,M$46/(Density_of_fuel__kg_mm3*M21),0)</f>
        <v>18.626358229610251</v>
      </c>
      <c r="N65" s="15">
        <f>IF(N21&lt;&gt;0,N$46/(Density_of_fuel__kg_mm3*N21),0)</f>
        <v>23.11448770390319</v>
      </c>
      <c r="O65" s="15">
        <f>IF(O21&lt;&gt;0,O$46/(Density_of_fuel__kg_mm3*O21),0)</f>
        <v>25.785993343363273</v>
      </c>
      <c r="P65" s="16">
        <f>IF(P21&lt;&gt;0,P$46/(Density_of_fuel__kg_mm3*P21),0)</f>
        <v>26.854595599147313</v>
      </c>
    </row>
    <row r="66" spans="1:50">
      <c r="A66" s="13"/>
      <c r="B66" s="34">
        <f t="shared" si="3"/>
        <v>3800</v>
      </c>
      <c r="C66" s="15">
        <f>IF(C22&lt;&gt;0,C$46/(Density_of_fuel__kg_mm3*C22),0)</f>
        <v>22.840420769382909</v>
      </c>
      <c r="D66" s="15">
        <f>IF(D22&lt;&gt;0,D$46/(Density_of_fuel__kg_mm3*D22),0)</f>
        <v>23.70159796476354</v>
      </c>
      <c r="E66" s="15">
        <f>IF(E22&lt;&gt;0,E$46/(Density_of_fuel__kg_mm3*E22),0)</f>
        <v>24.56277516014417</v>
      </c>
      <c r="F66" s="15">
        <f>IF(F22&lt;&gt;0,F$46/(Density_of_fuel__kg_mm3*F22),0)</f>
        <v>25.423952355524801</v>
      </c>
      <c r="G66" s="15">
        <f>IF(G22&lt;&gt;0,G$46/(Density_of_fuel__kg_mm3*G22),0)</f>
        <v>27.146306746286054</v>
      </c>
      <c r="H66" s="15">
        <f>IF(H22&lt;&gt;0,H$46/(Density_of_fuel__kg_mm3*H22),0)</f>
        <v>31.279957284113081</v>
      </c>
      <c r="I66" s="15">
        <f>IF(I22&lt;&gt;0,I$46/(Density_of_fuel__kg_mm3*I22),0)</f>
        <v>31.706363400866678</v>
      </c>
      <c r="J66" s="15">
        <f>IF(J22&lt;&gt;0,J$46/(Density_of_fuel__kg_mm3*J22),0)</f>
        <v>24.57411667920481</v>
      </c>
      <c r="K66" s="15">
        <f>IF(K22&lt;&gt;0,K$46/(Density_of_fuel__kg_mm3*K22),0)</f>
        <v>25.48463467696682</v>
      </c>
      <c r="L66" s="15">
        <f>IF(L22&lt;&gt;0,L$46/(Density_of_fuel__kg_mm3*L22),0)</f>
        <v>27.672268127524465</v>
      </c>
      <c r="M66" s="15">
        <f>IF(M22&lt;&gt;0,M$46/(Density_of_fuel__kg_mm3*M22),0)</f>
        <v>26.659053269388732</v>
      </c>
      <c r="N66" s="15">
        <f>IF(N22&lt;&gt;0,N$46/(Density_of_fuel__kg_mm3*N22),0)</f>
        <v>33.08270738685777</v>
      </c>
      <c r="O66" s="15">
        <f>IF(O22&lt;&gt;0,O$46/(Density_of_fuel__kg_mm3*O22),0)</f>
        <v>36.906311028208385</v>
      </c>
      <c r="P66" s="16">
        <f>IF(P22&lt;&gt;0,P$46/(Density_of_fuel__kg_mm3*P22),0)</f>
        <v>26.854595599147313</v>
      </c>
    </row>
    <row r="67" spans="1:50" ht="15.75" thickBot="1">
      <c r="A67" s="17"/>
      <c r="B67" s="24">
        <f t="shared" si="3"/>
        <v>4200</v>
      </c>
      <c r="C67" s="18">
        <f>IF(C23&lt;&gt;0,C$46/(Density_of_fuel__kg_mm3*C23),0)</f>
        <v>22.840420769382909</v>
      </c>
      <c r="D67" s="18">
        <f>IF(D23&lt;&gt;0,D$46/(Density_of_fuel__kg_mm3*D23),0)</f>
        <v>23.70159796476354</v>
      </c>
      <c r="E67" s="18">
        <f>IF(E23&lt;&gt;0,E$46/(Density_of_fuel__kg_mm3*E23),0)</f>
        <v>24.56277516014417</v>
      </c>
      <c r="F67" s="18">
        <f>IF(F23&lt;&gt;0,F$46/(Density_of_fuel__kg_mm3*F23),0)</f>
        <v>25.423952355524801</v>
      </c>
      <c r="G67" s="18">
        <f>IF(G23&lt;&gt;0,G$46/(Density_of_fuel__kg_mm3*G23),0)</f>
        <v>27.146306746286054</v>
      </c>
      <c r="H67" s="18">
        <f>IF(H23&lt;&gt;0,H$46/(Density_of_fuel__kg_mm3*H23),0)</f>
        <v>31.279957284113081</v>
      </c>
      <c r="I67" s="18">
        <f>IF(I23&lt;&gt;0,I$46/(Density_of_fuel__kg_mm3*I23),0)</f>
        <v>23.028180103078547</v>
      </c>
      <c r="J67" s="18">
        <f>IF(J23&lt;&gt;0,J$46/(Density_of_fuel__kg_mm3*J23),0)</f>
        <v>24.57411667920481</v>
      </c>
      <c r="K67" s="18">
        <f>IF(K23&lt;&gt;0,K$46/(Density_of_fuel__kg_mm3*K23),0)</f>
        <v>25.793914296947303</v>
      </c>
      <c r="L67" s="18">
        <f>IF(L23&lt;&gt;0,L$46/(Density_of_fuel__kg_mm3*L23),0)</f>
        <v>27.672268127524465</v>
      </c>
      <c r="M67" s="18">
        <f>IF(M23&lt;&gt;0,M$46/(Density_of_fuel__kg_mm3*M23),0)</f>
        <v>38.478846441562332</v>
      </c>
      <c r="N67" s="18">
        <f>IF(N23&lt;&gt;0,N$46/(Density_of_fuel__kg_mm3*N23),0)</f>
        <v>47.750548548989357</v>
      </c>
      <c r="O67" s="18">
        <f>IF(O23&lt;&gt;0,O$46/(Density_of_fuel__kg_mm3*O23),0)</f>
        <v>53.269418851029243</v>
      </c>
      <c r="P67" s="19">
        <f>IF(P23&lt;&gt;0,P$46/(Density_of_fuel__kg_mm3*P23),0)</f>
        <v>55.476966971845208</v>
      </c>
    </row>
    <row r="69" spans="1:50" ht="15.75" thickBot="1"/>
    <row r="70" spans="1:50" ht="30.75" thickBot="1">
      <c r="R70" s="35" t="s">
        <v>19</v>
      </c>
      <c r="S70" s="41">
        <v>17</v>
      </c>
      <c r="AI70" s="35" t="s">
        <v>20</v>
      </c>
      <c r="AJ70" s="41">
        <v>18</v>
      </c>
    </row>
    <row r="71" spans="1:50" ht="15.75" thickBot="1"/>
    <row r="72" spans="1:50">
      <c r="A72" s="8" t="s">
        <v>17</v>
      </c>
      <c r="B72" s="9"/>
      <c r="C72" s="10" t="s">
        <v>1</v>
      </c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/>
      <c r="R72" s="8" t="s">
        <v>23</v>
      </c>
      <c r="S72" s="9"/>
      <c r="T72" s="10" t="s">
        <v>1</v>
      </c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1"/>
      <c r="AI72" s="8" t="s">
        <v>24</v>
      </c>
      <c r="AJ72" s="9"/>
      <c r="AK72" s="10" t="s">
        <v>1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1"/>
    </row>
    <row r="73" spans="1:50">
      <c r="A73" s="13"/>
      <c r="B73" s="14"/>
      <c r="C73" s="34">
        <f t="shared" ref="C73:P73" si="4">C2</f>
        <v>0</v>
      </c>
      <c r="D73" s="34">
        <f t="shared" si="4"/>
        <v>0.5</v>
      </c>
      <c r="E73" s="34">
        <f t="shared" si="4"/>
        <v>1</v>
      </c>
      <c r="F73" s="34">
        <f t="shared" si="4"/>
        <v>1.5</v>
      </c>
      <c r="G73" s="34">
        <f t="shared" si="4"/>
        <v>2.5</v>
      </c>
      <c r="H73" s="34">
        <f t="shared" si="4"/>
        <v>4.9000000000000004</v>
      </c>
      <c r="I73" s="34">
        <f t="shared" si="4"/>
        <v>7.4</v>
      </c>
      <c r="J73" s="34">
        <f t="shared" si="4"/>
        <v>9.8000000000000007</v>
      </c>
      <c r="K73" s="34">
        <f t="shared" si="4"/>
        <v>14.7</v>
      </c>
      <c r="L73" s="34">
        <f t="shared" si="4"/>
        <v>19.600000000000001</v>
      </c>
      <c r="M73" s="34">
        <f t="shared" si="4"/>
        <v>21.6</v>
      </c>
      <c r="N73" s="34">
        <f t="shared" si="4"/>
        <v>30</v>
      </c>
      <c r="O73" s="34">
        <f t="shared" si="4"/>
        <v>35</v>
      </c>
      <c r="P73" s="20">
        <f t="shared" si="4"/>
        <v>37</v>
      </c>
      <c r="R73" s="13"/>
      <c r="S73" s="14"/>
      <c r="T73" s="34">
        <f t="shared" ref="T73:AG73" si="5">C2</f>
        <v>0</v>
      </c>
      <c r="U73" s="34">
        <f t="shared" si="5"/>
        <v>0.5</v>
      </c>
      <c r="V73" s="34">
        <f t="shared" si="5"/>
        <v>1</v>
      </c>
      <c r="W73" s="34">
        <f t="shared" si="5"/>
        <v>1.5</v>
      </c>
      <c r="X73" s="34">
        <f t="shared" si="5"/>
        <v>2.5</v>
      </c>
      <c r="Y73" s="34">
        <f t="shared" si="5"/>
        <v>4.9000000000000004</v>
      </c>
      <c r="Z73" s="34">
        <f t="shared" si="5"/>
        <v>7.4</v>
      </c>
      <c r="AA73" s="34">
        <f t="shared" si="5"/>
        <v>9.8000000000000007</v>
      </c>
      <c r="AB73" s="34">
        <f t="shared" si="5"/>
        <v>14.7</v>
      </c>
      <c r="AC73" s="34">
        <f t="shared" si="5"/>
        <v>19.600000000000001</v>
      </c>
      <c r="AD73" s="34">
        <f t="shared" si="5"/>
        <v>21.6</v>
      </c>
      <c r="AE73" s="34">
        <f t="shared" si="5"/>
        <v>30</v>
      </c>
      <c r="AF73" s="34">
        <f t="shared" si="5"/>
        <v>35</v>
      </c>
      <c r="AG73" s="20">
        <f t="shared" si="5"/>
        <v>37</v>
      </c>
      <c r="AI73" s="13"/>
      <c r="AJ73" s="14"/>
      <c r="AK73" s="34">
        <f t="shared" ref="AK73:AX73" si="6">C2</f>
        <v>0</v>
      </c>
      <c r="AL73" s="34">
        <f t="shared" si="6"/>
        <v>0.5</v>
      </c>
      <c r="AM73" s="34">
        <f t="shared" si="6"/>
        <v>1</v>
      </c>
      <c r="AN73" s="34">
        <f t="shared" si="6"/>
        <v>1.5</v>
      </c>
      <c r="AO73" s="34">
        <f t="shared" si="6"/>
        <v>2.5</v>
      </c>
      <c r="AP73" s="34">
        <f t="shared" si="6"/>
        <v>4.9000000000000004</v>
      </c>
      <c r="AQ73" s="34">
        <f t="shared" si="6"/>
        <v>7.4</v>
      </c>
      <c r="AR73" s="34">
        <f t="shared" si="6"/>
        <v>9.8000000000000007</v>
      </c>
      <c r="AS73" s="34">
        <f t="shared" si="6"/>
        <v>14.7</v>
      </c>
      <c r="AT73" s="34">
        <f t="shared" si="6"/>
        <v>19.600000000000001</v>
      </c>
      <c r="AU73" s="34">
        <f t="shared" si="6"/>
        <v>21.6</v>
      </c>
      <c r="AV73" s="34">
        <f t="shared" si="6"/>
        <v>30</v>
      </c>
      <c r="AW73" s="34">
        <f t="shared" si="6"/>
        <v>35</v>
      </c>
      <c r="AX73" s="20">
        <f t="shared" si="6"/>
        <v>37</v>
      </c>
    </row>
    <row r="74" spans="1:50">
      <c r="A74" s="13" t="s">
        <v>0</v>
      </c>
      <c r="B74" s="34">
        <f t="shared" ref="B74:B94" si="7">B3</f>
        <v>475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4">
        <v>0</v>
      </c>
      <c r="R74" s="13" t="s">
        <v>0</v>
      </c>
      <c r="S74" s="34">
        <f t="shared" ref="S74:S94" si="8">B3</f>
        <v>475</v>
      </c>
      <c r="T74" s="15">
        <f>MIN($S$70,C74)</f>
        <v>0</v>
      </c>
      <c r="U74" s="15">
        <f t="shared" ref="U74:AG74" si="9">MIN($S$70,D74)</f>
        <v>0</v>
      </c>
      <c r="V74" s="15">
        <f t="shared" si="9"/>
        <v>0</v>
      </c>
      <c r="W74" s="15">
        <f t="shared" si="9"/>
        <v>0</v>
      </c>
      <c r="X74" s="15">
        <f t="shared" si="9"/>
        <v>0</v>
      </c>
      <c r="Y74" s="15">
        <f t="shared" si="9"/>
        <v>0</v>
      </c>
      <c r="Z74" s="15">
        <f t="shared" si="9"/>
        <v>0</v>
      </c>
      <c r="AA74" s="15">
        <f t="shared" si="9"/>
        <v>0</v>
      </c>
      <c r="AB74" s="15">
        <f t="shared" si="9"/>
        <v>0</v>
      </c>
      <c r="AC74" s="15">
        <f t="shared" si="9"/>
        <v>0</v>
      </c>
      <c r="AD74" s="15">
        <f t="shared" si="9"/>
        <v>0</v>
      </c>
      <c r="AE74" s="15">
        <f t="shared" si="9"/>
        <v>0</v>
      </c>
      <c r="AF74" s="15">
        <f t="shared" si="9"/>
        <v>0</v>
      </c>
      <c r="AG74" s="16">
        <f t="shared" si="9"/>
        <v>0</v>
      </c>
      <c r="AI74" s="13" t="s">
        <v>0</v>
      </c>
      <c r="AJ74" s="34">
        <f t="shared" ref="AJ74:AJ94" si="10">B3</f>
        <v>475</v>
      </c>
      <c r="AK74" s="15">
        <f>MAX($AJ$70,C74)</f>
        <v>18</v>
      </c>
      <c r="AL74" s="15">
        <f t="shared" ref="AL74:AX74" si="11">MAX($AJ$70,D74)</f>
        <v>18</v>
      </c>
      <c r="AM74" s="15">
        <f t="shared" si="11"/>
        <v>18</v>
      </c>
      <c r="AN74" s="15">
        <f t="shared" si="11"/>
        <v>18</v>
      </c>
      <c r="AO74" s="15">
        <f t="shared" si="11"/>
        <v>18</v>
      </c>
      <c r="AP74" s="15">
        <f t="shared" si="11"/>
        <v>18</v>
      </c>
      <c r="AQ74" s="15">
        <f t="shared" si="11"/>
        <v>18</v>
      </c>
      <c r="AR74" s="15">
        <f t="shared" si="11"/>
        <v>18</v>
      </c>
      <c r="AS74" s="15">
        <f t="shared" si="11"/>
        <v>18</v>
      </c>
      <c r="AT74" s="15">
        <f t="shared" si="11"/>
        <v>18</v>
      </c>
      <c r="AU74" s="15">
        <f t="shared" si="11"/>
        <v>18</v>
      </c>
      <c r="AV74" s="15">
        <f t="shared" si="11"/>
        <v>18</v>
      </c>
      <c r="AW74" s="15">
        <f t="shared" si="11"/>
        <v>18</v>
      </c>
      <c r="AX74" s="16">
        <f t="shared" si="11"/>
        <v>18</v>
      </c>
    </row>
    <row r="75" spans="1:50">
      <c r="A75" s="13"/>
      <c r="B75" s="34">
        <f t="shared" si="7"/>
        <v>500</v>
      </c>
      <c r="C75" s="3">
        <v>16.311066333267377</v>
      </c>
      <c r="D75" s="3">
        <v>14.719003559490101</v>
      </c>
      <c r="E75" s="3">
        <v>14.288714581288458</v>
      </c>
      <c r="F75" s="3">
        <v>13.42157614292856</v>
      </c>
      <c r="G75" s="3">
        <v>12.258427779616216</v>
      </c>
      <c r="H75" s="3">
        <v>14.12505579121698</v>
      </c>
      <c r="I75" s="3">
        <v>16.069459969967774</v>
      </c>
      <c r="J75" s="3">
        <v>17.936087981568537</v>
      </c>
      <c r="K75" s="3">
        <v>21.747120171920088</v>
      </c>
      <c r="L75" s="3">
        <v>25.558152362271645</v>
      </c>
      <c r="M75" s="3">
        <v>27.113675705272279</v>
      </c>
      <c r="N75" s="3">
        <v>23.11448770390319</v>
      </c>
      <c r="O75" s="3">
        <v>25.785993343363273</v>
      </c>
      <c r="P75" s="4">
        <v>26.854595599147313</v>
      </c>
      <c r="R75" s="13"/>
      <c r="S75" s="34">
        <f t="shared" si="8"/>
        <v>500</v>
      </c>
      <c r="T75" s="15">
        <f t="shared" ref="T75:T94" si="12">MIN($S$70,C75)</f>
        <v>16.311066333267377</v>
      </c>
      <c r="U75" s="15">
        <f t="shared" ref="U75:U94" si="13">MIN($S$70,D75)</f>
        <v>14.719003559490101</v>
      </c>
      <c r="V75" s="15">
        <f t="shared" ref="V75:V94" si="14">MIN($S$70,E75)</f>
        <v>14.288714581288458</v>
      </c>
      <c r="W75" s="15">
        <f t="shared" ref="W75:W94" si="15">MIN($S$70,F75)</f>
        <v>13.42157614292856</v>
      </c>
      <c r="X75" s="15">
        <f t="shared" ref="X75:X94" si="16">MIN($S$70,G75)</f>
        <v>12.258427779616216</v>
      </c>
      <c r="Y75" s="15">
        <f t="shared" ref="Y75:Y94" si="17">MIN($S$70,H75)</f>
        <v>14.12505579121698</v>
      </c>
      <c r="Z75" s="15">
        <f t="shared" ref="Z75:Z94" si="18">MIN($S$70,I75)</f>
        <v>16.069459969967774</v>
      </c>
      <c r="AA75" s="15">
        <f t="shared" ref="AA75:AA94" si="19">MIN($S$70,J75)</f>
        <v>17</v>
      </c>
      <c r="AB75" s="15">
        <f t="shared" ref="AB75:AB94" si="20">MIN($S$70,K75)</f>
        <v>17</v>
      </c>
      <c r="AC75" s="15">
        <f t="shared" ref="AC75:AC94" si="21">MIN($S$70,L75)</f>
        <v>17</v>
      </c>
      <c r="AD75" s="15">
        <f t="shared" ref="AD75:AD94" si="22">MIN($S$70,M75)</f>
        <v>17</v>
      </c>
      <c r="AE75" s="15">
        <f t="shared" ref="AE75:AE94" si="23">MIN($S$70,N75)</f>
        <v>17</v>
      </c>
      <c r="AF75" s="15">
        <f t="shared" ref="AF75:AF94" si="24">MIN($S$70,O75)</f>
        <v>17</v>
      </c>
      <c r="AG75" s="16">
        <f t="shared" ref="AG75:AG94" si="25">MIN($S$70,P75)</f>
        <v>17</v>
      </c>
      <c r="AI75" s="13"/>
      <c r="AJ75" s="34">
        <f t="shared" si="10"/>
        <v>500</v>
      </c>
      <c r="AK75" s="15">
        <f t="shared" ref="AK75:AK94" si="26">MAX($AJ$70,C75)</f>
        <v>18</v>
      </c>
      <c r="AL75" s="15">
        <f t="shared" ref="AL75:AL94" si="27">MAX($AJ$70,D75)</f>
        <v>18</v>
      </c>
      <c r="AM75" s="15">
        <f t="shared" ref="AM75:AM94" si="28">MAX($AJ$70,E75)</f>
        <v>18</v>
      </c>
      <c r="AN75" s="15">
        <f t="shared" ref="AN75:AN94" si="29">MAX($AJ$70,F75)</f>
        <v>18</v>
      </c>
      <c r="AO75" s="15">
        <f t="shared" ref="AO75:AO94" si="30">MAX($AJ$70,G75)</f>
        <v>18</v>
      </c>
      <c r="AP75" s="15">
        <f t="shared" ref="AP75:AP94" si="31">MAX($AJ$70,H75)</f>
        <v>18</v>
      </c>
      <c r="AQ75" s="15">
        <f t="shared" ref="AQ75:AQ94" si="32">MAX($AJ$70,I75)</f>
        <v>18</v>
      </c>
      <c r="AR75" s="15">
        <f t="shared" ref="AR75:AR94" si="33">MAX($AJ$70,J75)</f>
        <v>18</v>
      </c>
      <c r="AS75" s="15">
        <f t="shared" ref="AS75:AS94" si="34">MAX($AJ$70,K75)</f>
        <v>21.747120171920088</v>
      </c>
      <c r="AT75" s="15">
        <f t="shared" ref="AT75:AT94" si="35">MAX($AJ$70,L75)</f>
        <v>25.558152362271645</v>
      </c>
      <c r="AU75" s="15">
        <f t="shared" ref="AU75:AU94" si="36">MAX($AJ$70,M75)</f>
        <v>27.113675705272279</v>
      </c>
      <c r="AV75" s="15">
        <f t="shared" ref="AV75:AV94" si="37">MAX($AJ$70,N75)</f>
        <v>23.11448770390319</v>
      </c>
      <c r="AW75" s="15">
        <f t="shared" ref="AW75:AW94" si="38">MAX($AJ$70,O75)</f>
        <v>25.785993343363273</v>
      </c>
      <c r="AX75" s="16">
        <f t="shared" ref="AX75:AX94" si="39">MAX($AJ$70,P75)</f>
        <v>26.854595599147313</v>
      </c>
    </row>
    <row r="76" spans="1:50">
      <c r="A76" s="13"/>
      <c r="B76" s="34">
        <f t="shared" si="7"/>
        <v>650</v>
      </c>
      <c r="C76" s="3">
        <v>17.123848941339695</v>
      </c>
      <c r="D76" s="3">
        <v>15.233454118688224</v>
      </c>
      <c r="E76" s="3">
        <v>13.306511589627476</v>
      </c>
      <c r="F76" s="3">
        <v>12.760164120087289</v>
      </c>
      <c r="G76" s="3">
        <v>12.523243951371644</v>
      </c>
      <c r="H76" s="3">
        <v>13.023479015125073</v>
      </c>
      <c r="I76" s="3">
        <v>13.680504206892135</v>
      </c>
      <c r="J76" s="3">
        <v>14.313720704399588</v>
      </c>
      <c r="K76" s="3">
        <v>16.656885035503716</v>
      </c>
      <c r="L76" s="3">
        <v>17.557755973826215</v>
      </c>
      <c r="M76" s="3">
        <v>18.626358229610251</v>
      </c>
      <c r="N76" s="3">
        <v>23.11448770390319</v>
      </c>
      <c r="O76" s="3">
        <v>25.785993343363273</v>
      </c>
      <c r="P76" s="4">
        <v>26.854595599147313</v>
      </c>
      <c r="R76" s="13"/>
      <c r="S76" s="34">
        <f t="shared" si="8"/>
        <v>650</v>
      </c>
      <c r="T76" s="15">
        <f t="shared" si="12"/>
        <v>17</v>
      </c>
      <c r="U76" s="15">
        <f t="shared" si="13"/>
        <v>15.233454118688224</v>
      </c>
      <c r="V76" s="15">
        <f t="shared" si="14"/>
        <v>13.306511589627476</v>
      </c>
      <c r="W76" s="15">
        <f t="shared" si="15"/>
        <v>12.760164120087289</v>
      </c>
      <c r="X76" s="15">
        <f t="shared" si="16"/>
        <v>12.523243951371644</v>
      </c>
      <c r="Y76" s="15">
        <f t="shared" si="17"/>
        <v>13.023479015125073</v>
      </c>
      <c r="Z76" s="15">
        <f t="shared" si="18"/>
        <v>13.680504206892135</v>
      </c>
      <c r="AA76" s="15">
        <f t="shared" si="19"/>
        <v>14.313720704399588</v>
      </c>
      <c r="AB76" s="15">
        <f t="shared" si="20"/>
        <v>16.656885035503716</v>
      </c>
      <c r="AC76" s="15">
        <f t="shared" si="21"/>
        <v>17</v>
      </c>
      <c r="AD76" s="15">
        <f t="shared" si="22"/>
        <v>17</v>
      </c>
      <c r="AE76" s="15">
        <f t="shared" si="23"/>
        <v>17</v>
      </c>
      <c r="AF76" s="15">
        <f t="shared" si="24"/>
        <v>17</v>
      </c>
      <c r="AG76" s="16">
        <f t="shared" si="25"/>
        <v>17</v>
      </c>
      <c r="AI76" s="13"/>
      <c r="AJ76" s="34">
        <f t="shared" si="10"/>
        <v>650</v>
      </c>
      <c r="AK76" s="15">
        <f t="shared" si="26"/>
        <v>18</v>
      </c>
      <c r="AL76" s="15">
        <f t="shared" si="27"/>
        <v>18</v>
      </c>
      <c r="AM76" s="15">
        <f t="shared" si="28"/>
        <v>18</v>
      </c>
      <c r="AN76" s="15">
        <f t="shared" si="29"/>
        <v>18</v>
      </c>
      <c r="AO76" s="15">
        <f t="shared" si="30"/>
        <v>18</v>
      </c>
      <c r="AP76" s="15">
        <f t="shared" si="31"/>
        <v>18</v>
      </c>
      <c r="AQ76" s="15">
        <f t="shared" si="32"/>
        <v>18</v>
      </c>
      <c r="AR76" s="15">
        <f t="shared" si="33"/>
        <v>18</v>
      </c>
      <c r="AS76" s="15">
        <f t="shared" si="34"/>
        <v>18</v>
      </c>
      <c r="AT76" s="15">
        <f t="shared" si="35"/>
        <v>18</v>
      </c>
      <c r="AU76" s="15">
        <f t="shared" si="36"/>
        <v>18.626358229610251</v>
      </c>
      <c r="AV76" s="15">
        <f t="shared" si="37"/>
        <v>23.11448770390319</v>
      </c>
      <c r="AW76" s="15">
        <f t="shared" si="38"/>
        <v>25.785993343363273</v>
      </c>
      <c r="AX76" s="16">
        <f t="shared" si="39"/>
        <v>26.854595599147313</v>
      </c>
    </row>
    <row r="77" spans="1:50">
      <c r="A77" s="13"/>
      <c r="B77" s="34">
        <f t="shared" si="7"/>
        <v>750</v>
      </c>
      <c r="C77" s="3">
        <v>18.349949697771333</v>
      </c>
      <c r="D77" s="3">
        <v>15.233454118688224</v>
      </c>
      <c r="E77" s="3">
        <v>15.340148266184158</v>
      </c>
      <c r="F77" s="3">
        <v>13.773041297950058</v>
      </c>
      <c r="G77" s="3">
        <v>12.208461325727329</v>
      </c>
      <c r="H77" s="3">
        <v>12.966394319073807</v>
      </c>
      <c r="I77" s="3">
        <v>13.712356354388662</v>
      </c>
      <c r="J77" s="3">
        <v>14.511205743059453</v>
      </c>
      <c r="K77" s="3">
        <v>16.656885035503716</v>
      </c>
      <c r="L77" s="3">
        <v>17.557755973826215</v>
      </c>
      <c r="M77" s="3">
        <v>18.626358229610251</v>
      </c>
      <c r="N77" s="3">
        <v>23.11448770390319</v>
      </c>
      <c r="O77" s="3">
        <v>25.785993343363273</v>
      </c>
      <c r="P77" s="4">
        <v>26.854595599147313</v>
      </c>
      <c r="R77" s="13"/>
      <c r="S77" s="34">
        <f t="shared" si="8"/>
        <v>750</v>
      </c>
      <c r="T77" s="15">
        <f t="shared" si="12"/>
        <v>17</v>
      </c>
      <c r="U77" s="15">
        <f t="shared" si="13"/>
        <v>15.233454118688224</v>
      </c>
      <c r="V77" s="15">
        <f t="shared" si="14"/>
        <v>15.340148266184158</v>
      </c>
      <c r="W77" s="15">
        <f t="shared" si="15"/>
        <v>13.773041297950058</v>
      </c>
      <c r="X77" s="15">
        <f t="shared" si="16"/>
        <v>12.208461325727329</v>
      </c>
      <c r="Y77" s="15">
        <f t="shared" si="17"/>
        <v>12.966394319073807</v>
      </c>
      <c r="Z77" s="15">
        <f t="shared" si="18"/>
        <v>13.712356354388662</v>
      </c>
      <c r="AA77" s="15">
        <f t="shared" si="19"/>
        <v>14.511205743059453</v>
      </c>
      <c r="AB77" s="15">
        <f t="shared" si="20"/>
        <v>16.656885035503716</v>
      </c>
      <c r="AC77" s="15">
        <f t="shared" si="21"/>
        <v>17</v>
      </c>
      <c r="AD77" s="15">
        <f t="shared" si="22"/>
        <v>17</v>
      </c>
      <c r="AE77" s="15">
        <f t="shared" si="23"/>
        <v>17</v>
      </c>
      <c r="AF77" s="15">
        <f t="shared" si="24"/>
        <v>17</v>
      </c>
      <c r="AG77" s="16">
        <f t="shared" si="25"/>
        <v>17</v>
      </c>
      <c r="AI77" s="13"/>
      <c r="AJ77" s="34">
        <f t="shared" si="10"/>
        <v>750</v>
      </c>
      <c r="AK77" s="15">
        <f t="shared" si="26"/>
        <v>18.349949697771333</v>
      </c>
      <c r="AL77" s="15">
        <f t="shared" si="27"/>
        <v>18</v>
      </c>
      <c r="AM77" s="15">
        <f t="shared" si="28"/>
        <v>18</v>
      </c>
      <c r="AN77" s="15">
        <f t="shared" si="29"/>
        <v>18</v>
      </c>
      <c r="AO77" s="15">
        <f t="shared" si="30"/>
        <v>18</v>
      </c>
      <c r="AP77" s="15">
        <f t="shared" si="31"/>
        <v>18</v>
      </c>
      <c r="AQ77" s="15">
        <f t="shared" si="32"/>
        <v>18</v>
      </c>
      <c r="AR77" s="15">
        <f t="shared" si="33"/>
        <v>18</v>
      </c>
      <c r="AS77" s="15">
        <f t="shared" si="34"/>
        <v>18</v>
      </c>
      <c r="AT77" s="15">
        <f t="shared" si="35"/>
        <v>18</v>
      </c>
      <c r="AU77" s="15">
        <f t="shared" si="36"/>
        <v>18.626358229610251</v>
      </c>
      <c r="AV77" s="15">
        <f t="shared" si="37"/>
        <v>23.11448770390319</v>
      </c>
      <c r="AW77" s="15">
        <f t="shared" si="38"/>
        <v>25.785993343363273</v>
      </c>
      <c r="AX77" s="16">
        <f t="shared" si="39"/>
        <v>26.854595599147313</v>
      </c>
    </row>
    <row r="78" spans="1:50">
      <c r="A78" s="13"/>
      <c r="B78" s="34">
        <f t="shared" si="7"/>
        <v>1000</v>
      </c>
      <c r="C78" s="3">
        <v>18.667109330411101</v>
      </c>
      <c r="D78" s="3">
        <v>15.233454118688224</v>
      </c>
      <c r="E78" s="3">
        <v>15.56034183469515</v>
      </c>
      <c r="F78" s="3">
        <v>15.245159739345866</v>
      </c>
      <c r="G78" s="3">
        <v>13.562909451256916</v>
      </c>
      <c r="H78" s="3">
        <v>13.394134366764346</v>
      </c>
      <c r="I78" s="3">
        <v>13.446248943548472</v>
      </c>
      <c r="J78" s="3">
        <v>13.645202305946009</v>
      </c>
      <c r="K78" s="3">
        <v>16.656885035503716</v>
      </c>
      <c r="L78" s="3">
        <v>17.557755973826215</v>
      </c>
      <c r="M78" s="3">
        <v>18.626358229610251</v>
      </c>
      <c r="N78" s="3">
        <v>23.11448770390319</v>
      </c>
      <c r="O78" s="3">
        <v>25.785993343363273</v>
      </c>
      <c r="P78" s="4">
        <v>26.854595599147313</v>
      </c>
      <c r="R78" s="13"/>
      <c r="S78" s="34">
        <f t="shared" si="8"/>
        <v>1000</v>
      </c>
      <c r="T78" s="15">
        <f t="shared" si="12"/>
        <v>17</v>
      </c>
      <c r="U78" s="15">
        <f t="shared" si="13"/>
        <v>15.233454118688224</v>
      </c>
      <c r="V78" s="15">
        <f t="shared" si="14"/>
        <v>15.56034183469515</v>
      </c>
      <c r="W78" s="15">
        <f t="shared" si="15"/>
        <v>15.245159739345866</v>
      </c>
      <c r="X78" s="15">
        <f t="shared" si="16"/>
        <v>13.562909451256916</v>
      </c>
      <c r="Y78" s="15">
        <f t="shared" si="17"/>
        <v>13.394134366764346</v>
      </c>
      <c r="Z78" s="15">
        <f t="shared" si="18"/>
        <v>13.446248943548472</v>
      </c>
      <c r="AA78" s="15">
        <f t="shared" si="19"/>
        <v>13.645202305946009</v>
      </c>
      <c r="AB78" s="15">
        <f t="shared" si="20"/>
        <v>16.656885035503716</v>
      </c>
      <c r="AC78" s="15">
        <f t="shared" si="21"/>
        <v>17</v>
      </c>
      <c r="AD78" s="15">
        <f t="shared" si="22"/>
        <v>17</v>
      </c>
      <c r="AE78" s="15">
        <f t="shared" si="23"/>
        <v>17</v>
      </c>
      <c r="AF78" s="15">
        <f t="shared" si="24"/>
        <v>17</v>
      </c>
      <c r="AG78" s="16">
        <f t="shared" si="25"/>
        <v>17</v>
      </c>
      <c r="AI78" s="13"/>
      <c r="AJ78" s="34">
        <f t="shared" si="10"/>
        <v>1000</v>
      </c>
      <c r="AK78" s="15">
        <f t="shared" si="26"/>
        <v>18.667109330411101</v>
      </c>
      <c r="AL78" s="15">
        <f t="shared" si="27"/>
        <v>18</v>
      </c>
      <c r="AM78" s="15">
        <f t="shared" si="28"/>
        <v>18</v>
      </c>
      <c r="AN78" s="15">
        <f t="shared" si="29"/>
        <v>18</v>
      </c>
      <c r="AO78" s="15">
        <f t="shared" si="30"/>
        <v>18</v>
      </c>
      <c r="AP78" s="15">
        <f t="shared" si="31"/>
        <v>18</v>
      </c>
      <c r="AQ78" s="15">
        <f t="shared" si="32"/>
        <v>18</v>
      </c>
      <c r="AR78" s="15">
        <f t="shared" si="33"/>
        <v>18</v>
      </c>
      <c r="AS78" s="15">
        <f t="shared" si="34"/>
        <v>18</v>
      </c>
      <c r="AT78" s="15">
        <f t="shared" si="35"/>
        <v>18</v>
      </c>
      <c r="AU78" s="15">
        <f t="shared" si="36"/>
        <v>18.626358229610251</v>
      </c>
      <c r="AV78" s="15">
        <f t="shared" si="37"/>
        <v>23.11448770390319</v>
      </c>
      <c r="AW78" s="15">
        <f t="shared" si="38"/>
        <v>25.785993343363273</v>
      </c>
      <c r="AX78" s="16">
        <f t="shared" si="39"/>
        <v>26.854595599147313</v>
      </c>
    </row>
    <row r="79" spans="1:50">
      <c r="A79" s="13"/>
      <c r="B79" s="34">
        <f t="shared" si="7"/>
        <v>1200</v>
      </c>
      <c r="C79" s="3">
        <v>18.667109330411101</v>
      </c>
      <c r="D79" s="3">
        <v>15.233454118688224</v>
      </c>
      <c r="E79" s="3">
        <v>15.56034183469515</v>
      </c>
      <c r="F79" s="3">
        <v>15.877977797841931</v>
      </c>
      <c r="G79" s="3">
        <v>15.86130196500506</v>
      </c>
      <c r="H79" s="3">
        <v>14.812111391542508</v>
      </c>
      <c r="I79" s="3">
        <v>14.550851326746116</v>
      </c>
      <c r="J79" s="3">
        <v>14.931462128060991</v>
      </c>
      <c r="K79" s="3">
        <v>16.391402587640425</v>
      </c>
      <c r="L79" s="3">
        <v>18.126875233541028</v>
      </c>
      <c r="M79" s="3">
        <v>18.626358229610251</v>
      </c>
      <c r="N79" s="3">
        <v>23.11448770390319</v>
      </c>
      <c r="O79" s="3">
        <v>25.785993343363273</v>
      </c>
      <c r="P79" s="4">
        <v>26.854595599147313</v>
      </c>
      <c r="R79" s="13"/>
      <c r="S79" s="34">
        <f t="shared" si="8"/>
        <v>1200</v>
      </c>
      <c r="T79" s="15">
        <f t="shared" si="12"/>
        <v>17</v>
      </c>
      <c r="U79" s="15">
        <f t="shared" si="13"/>
        <v>15.233454118688224</v>
      </c>
      <c r="V79" s="15">
        <f t="shared" si="14"/>
        <v>15.56034183469515</v>
      </c>
      <c r="W79" s="15">
        <f t="shared" si="15"/>
        <v>15.877977797841931</v>
      </c>
      <c r="X79" s="15">
        <f t="shared" si="16"/>
        <v>15.86130196500506</v>
      </c>
      <c r="Y79" s="15">
        <f t="shared" si="17"/>
        <v>14.812111391542508</v>
      </c>
      <c r="Z79" s="15">
        <f t="shared" si="18"/>
        <v>14.550851326746116</v>
      </c>
      <c r="AA79" s="15">
        <f t="shared" si="19"/>
        <v>14.931462128060991</v>
      </c>
      <c r="AB79" s="15">
        <f t="shared" si="20"/>
        <v>16.391402587640425</v>
      </c>
      <c r="AC79" s="15">
        <f t="shared" si="21"/>
        <v>17</v>
      </c>
      <c r="AD79" s="15">
        <f t="shared" si="22"/>
        <v>17</v>
      </c>
      <c r="AE79" s="15">
        <f t="shared" si="23"/>
        <v>17</v>
      </c>
      <c r="AF79" s="15">
        <f t="shared" si="24"/>
        <v>17</v>
      </c>
      <c r="AG79" s="16">
        <f t="shared" si="25"/>
        <v>17</v>
      </c>
      <c r="AI79" s="13"/>
      <c r="AJ79" s="34">
        <f t="shared" si="10"/>
        <v>1200</v>
      </c>
      <c r="AK79" s="15">
        <f t="shared" si="26"/>
        <v>18.667109330411101</v>
      </c>
      <c r="AL79" s="15">
        <f t="shared" si="27"/>
        <v>18</v>
      </c>
      <c r="AM79" s="15">
        <f t="shared" si="28"/>
        <v>18</v>
      </c>
      <c r="AN79" s="15">
        <f t="shared" si="29"/>
        <v>18</v>
      </c>
      <c r="AO79" s="15">
        <f t="shared" si="30"/>
        <v>18</v>
      </c>
      <c r="AP79" s="15">
        <f t="shared" si="31"/>
        <v>18</v>
      </c>
      <c r="AQ79" s="15">
        <f t="shared" si="32"/>
        <v>18</v>
      </c>
      <c r="AR79" s="15">
        <f t="shared" si="33"/>
        <v>18</v>
      </c>
      <c r="AS79" s="15">
        <f t="shared" si="34"/>
        <v>18</v>
      </c>
      <c r="AT79" s="15">
        <f t="shared" si="35"/>
        <v>18.126875233541028</v>
      </c>
      <c r="AU79" s="15">
        <f t="shared" si="36"/>
        <v>18.626358229610251</v>
      </c>
      <c r="AV79" s="15">
        <f t="shared" si="37"/>
        <v>23.11448770390319</v>
      </c>
      <c r="AW79" s="15">
        <f t="shared" si="38"/>
        <v>25.785993343363273</v>
      </c>
      <c r="AX79" s="16">
        <f t="shared" si="39"/>
        <v>26.854595599147313</v>
      </c>
    </row>
    <row r="80" spans="1:50">
      <c r="A80" s="13"/>
      <c r="B80" s="34">
        <f t="shared" si="7"/>
        <v>1300</v>
      </c>
      <c r="C80" s="3">
        <v>18.667109330411101</v>
      </c>
      <c r="D80" s="3">
        <v>16.926060185630195</v>
      </c>
      <c r="E80" s="3">
        <v>15.340148266184158</v>
      </c>
      <c r="F80" s="3">
        <v>15.877977797841931</v>
      </c>
      <c r="G80" s="3">
        <v>16.059745427005232</v>
      </c>
      <c r="H80" s="3">
        <v>15.453232550978983</v>
      </c>
      <c r="I80" s="3">
        <v>15.237922541369663</v>
      </c>
      <c r="J80" s="3">
        <v>14.889187310428015</v>
      </c>
      <c r="K80" s="3">
        <v>16.656885035503716</v>
      </c>
      <c r="L80" s="3">
        <v>18.286115834869364</v>
      </c>
      <c r="M80" s="3">
        <v>18.626358229610251</v>
      </c>
      <c r="N80" s="3">
        <v>23.11448770390319</v>
      </c>
      <c r="O80" s="3">
        <v>25.785993343363273</v>
      </c>
      <c r="P80" s="4">
        <v>26.854595599147313</v>
      </c>
      <c r="R80" s="13"/>
      <c r="S80" s="34">
        <f t="shared" si="8"/>
        <v>1300</v>
      </c>
      <c r="T80" s="15">
        <f t="shared" si="12"/>
        <v>17</v>
      </c>
      <c r="U80" s="15">
        <f t="shared" si="13"/>
        <v>16.926060185630195</v>
      </c>
      <c r="V80" s="15">
        <f t="shared" si="14"/>
        <v>15.340148266184158</v>
      </c>
      <c r="W80" s="15">
        <f t="shared" si="15"/>
        <v>15.877977797841931</v>
      </c>
      <c r="X80" s="15">
        <f t="shared" si="16"/>
        <v>16.059745427005232</v>
      </c>
      <c r="Y80" s="15">
        <f t="shared" si="17"/>
        <v>15.453232550978983</v>
      </c>
      <c r="Z80" s="15">
        <f t="shared" si="18"/>
        <v>15.237922541369663</v>
      </c>
      <c r="AA80" s="15">
        <f t="shared" si="19"/>
        <v>14.889187310428015</v>
      </c>
      <c r="AB80" s="15">
        <f t="shared" si="20"/>
        <v>16.656885035503716</v>
      </c>
      <c r="AC80" s="15">
        <f t="shared" si="21"/>
        <v>17</v>
      </c>
      <c r="AD80" s="15">
        <f t="shared" si="22"/>
        <v>17</v>
      </c>
      <c r="AE80" s="15">
        <f t="shared" si="23"/>
        <v>17</v>
      </c>
      <c r="AF80" s="15">
        <f t="shared" si="24"/>
        <v>17</v>
      </c>
      <c r="AG80" s="16">
        <f t="shared" si="25"/>
        <v>17</v>
      </c>
      <c r="AI80" s="13"/>
      <c r="AJ80" s="34">
        <f t="shared" si="10"/>
        <v>1300</v>
      </c>
      <c r="AK80" s="15">
        <f t="shared" si="26"/>
        <v>18.667109330411101</v>
      </c>
      <c r="AL80" s="15">
        <f t="shared" si="27"/>
        <v>18</v>
      </c>
      <c r="AM80" s="15">
        <f t="shared" si="28"/>
        <v>18</v>
      </c>
      <c r="AN80" s="15">
        <f t="shared" si="29"/>
        <v>18</v>
      </c>
      <c r="AO80" s="15">
        <f t="shared" si="30"/>
        <v>18</v>
      </c>
      <c r="AP80" s="15">
        <f t="shared" si="31"/>
        <v>18</v>
      </c>
      <c r="AQ80" s="15">
        <f t="shared" si="32"/>
        <v>18</v>
      </c>
      <c r="AR80" s="15">
        <f t="shared" si="33"/>
        <v>18</v>
      </c>
      <c r="AS80" s="15">
        <f t="shared" si="34"/>
        <v>18</v>
      </c>
      <c r="AT80" s="15">
        <f t="shared" si="35"/>
        <v>18.286115834869364</v>
      </c>
      <c r="AU80" s="15">
        <f t="shared" si="36"/>
        <v>18.626358229610251</v>
      </c>
      <c r="AV80" s="15">
        <f t="shared" si="37"/>
        <v>23.11448770390319</v>
      </c>
      <c r="AW80" s="15">
        <f t="shared" si="38"/>
        <v>25.785993343363273</v>
      </c>
      <c r="AX80" s="16">
        <f t="shared" si="39"/>
        <v>26.854595599147313</v>
      </c>
    </row>
    <row r="81" spans="1:50">
      <c r="A81" s="13"/>
      <c r="B81" s="34">
        <f t="shared" si="7"/>
        <v>1400</v>
      </c>
      <c r="C81" s="3">
        <v>18.667109330411101</v>
      </c>
      <c r="D81" s="3">
        <v>16.926060185630195</v>
      </c>
      <c r="E81" s="3">
        <v>15.56034183469515</v>
      </c>
      <c r="F81" s="3">
        <v>15.455148214328322</v>
      </c>
      <c r="G81" s="3">
        <v>16.277948325783456</v>
      </c>
      <c r="H81" s="3">
        <v>15.990217594057617</v>
      </c>
      <c r="I81" s="3">
        <v>16.003959406188802</v>
      </c>
      <c r="J81" s="3">
        <v>15.670026690595911</v>
      </c>
      <c r="K81" s="3">
        <v>16.922122120946728</v>
      </c>
      <c r="L81" s="3">
        <v>18.223857591400503</v>
      </c>
      <c r="M81" s="3">
        <v>18.626358229610251</v>
      </c>
      <c r="N81" s="3">
        <v>23.11448770390319</v>
      </c>
      <c r="O81" s="3">
        <v>25.785993343363273</v>
      </c>
      <c r="P81" s="4">
        <v>26.854595599147313</v>
      </c>
      <c r="R81" s="13"/>
      <c r="S81" s="34">
        <f t="shared" si="8"/>
        <v>1400</v>
      </c>
      <c r="T81" s="15">
        <f t="shared" si="12"/>
        <v>17</v>
      </c>
      <c r="U81" s="15">
        <f t="shared" si="13"/>
        <v>16.926060185630195</v>
      </c>
      <c r="V81" s="15">
        <f t="shared" si="14"/>
        <v>15.56034183469515</v>
      </c>
      <c r="W81" s="15">
        <f t="shared" si="15"/>
        <v>15.455148214328322</v>
      </c>
      <c r="X81" s="15">
        <f t="shared" si="16"/>
        <v>16.277948325783456</v>
      </c>
      <c r="Y81" s="15">
        <f t="shared" si="17"/>
        <v>15.990217594057617</v>
      </c>
      <c r="Z81" s="15">
        <f t="shared" si="18"/>
        <v>16.003959406188802</v>
      </c>
      <c r="AA81" s="15">
        <f t="shared" si="19"/>
        <v>15.670026690595911</v>
      </c>
      <c r="AB81" s="15">
        <f t="shared" si="20"/>
        <v>16.922122120946728</v>
      </c>
      <c r="AC81" s="15">
        <f t="shared" si="21"/>
        <v>17</v>
      </c>
      <c r="AD81" s="15">
        <f t="shared" si="22"/>
        <v>17</v>
      </c>
      <c r="AE81" s="15">
        <f t="shared" si="23"/>
        <v>17</v>
      </c>
      <c r="AF81" s="15">
        <f t="shared" si="24"/>
        <v>17</v>
      </c>
      <c r="AG81" s="16">
        <f t="shared" si="25"/>
        <v>17</v>
      </c>
      <c r="AI81" s="13"/>
      <c r="AJ81" s="34">
        <f t="shared" si="10"/>
        <v>1400</v>
      </c>
      <c r="AK81" s="15">
        <f t="shared" si="26"/>
        <v>18.667109330411101</v>
      </c>
      <c r="AL81" s="15">
        <f t="shared" si="27"/>
        <v>18</v>
      </c>
      <c r="AM81" s="15">
        <f t="shared" si="28"/>
        <v>18</v>
      </c>
      <c r="AN81" s="15">
        <f t="shared" si="29"/>
        <v>18</v>
      </c>
      <c r="AO81" s="15">
        <f t="shared" si="30"/>
        <v>18</v>
      </c>
      <c r="AP81" s="15">
        <f t="shared" si="31"/>
        <v>18</v>
      </c>
      <c r="AQ81" s="15">
        <f t="shared" si="32"/>
        <v>18</v>
      </c>
      <c r="AR81" s="15">
        <f t="shared" si="33"/>
        <v>18</v>
      </c>
      <c r="AS81" s="15">
        <f t="shared" si="34"/>
        <v>18</v>
      </c>
      <c r="AT81" s="15">
        <f t="shared" si="35"/>
        <v>18.223857591400503</v>
      </c>
      <c r="AU81" s="15">
        <f t="shared" si="36"/>
        <v>18.626358229610251</v>
      </c>
      <c r="AV81" s="15">
        <f t="shared" si="37"/>
        <v>23.11448770390319</v>
      </c>
      <c r="AW81" s="15">
        <f t="shared" si="38"/>
        <v>25.785993343363273</v>
      </c>
      <c r="AX81" s="16">
        <f t="shared" si="39"/>
        <v>26.854595599147313</v>
      </c>
    </row>
    <row r="82" spans="1:50">
      <c r="A82" s="13"/>
      <c r="B82" s="34">
        <f t="shared" si="7"/>
        <v>1600</v>
      </c>
      <c r="C82" s="3">
        <v>18.667109330411101</v>
      </c>
      <c r="D82" s="3">
        <v>16.926060185630195</v>
      </c>
      <c r="E82" s="3">
        <v>15.56034183469515</v>
      </c>
      <c r="F82" s="3">
        <v>15.877977797841931</v>
      </c>
      <c r="G82" s="3">
        <v>16.717074431283304</v>
      </c>
      <c r="H82" s="3">
        <v>16.552623234028729</v>
      </c>
      <c r="I82" s="3">
        <v>16.851093163476175</v>
      </c>
      <c r="J82" s="3">
        <v>16.091985865007228</v>
      </c>
      <c r="K82" s="3">
        <v>17.751268417949614</v>
      </c>
      <c r="L82" s="3">
        <v>18.448178885389126</v>
      </c>
      <c r="M82" s="3">
        <v>18.626358229610251</v>
      </c>
      <c r="N82" s="3">
        <v>23.11448770390319</v>
      </c>
      <c r="O82" s="3">
        <v>25.785993343363273</v>
      </c>
      <c r="P82" s="4">
        <v>26.854595599147313</v>
      </c>
      <c r="R82" s="13"/>
      <c r="S82" s="34">
        <f t="shared" si="8"/>
        <v>1600</v>
      </c>
      <c r="T82" s="15">
        <f t="shared" si="12"/>
        <v>17</v>
      </c>
      <c r="U82" s="15">
        <f t="shared" si="13"/>
        <v>16.926060185630195</v>
      </c>
      <c r="V82" s="15">
        <f t="shared" si="14"/>
        <v>15.56034183469515</v>
      </c>
      <c r="W82" s="15">
        <f t="shared" si="15"/>
        <v>15.877977797841931</v>
      </c>
      <c r="X82" s="15">
        <f t="shared" si="16"/>
        <v>16.717074431283304</v>
      </c>
      <c r="Y82" s="15">
        <f t="shared" si="17"/>
        <v>16.552623234028729</v>
      </c>
      <c r="Z82" s="15">
        <f t="shared" si="18"/>
        <v>16.851093163476175</v>
      </c>
      <c r="AA82" s="15">
        <f t="shared" si="19"/>
        <v>16.091985865007228</v>
      </c>
      <c r="AB82" s="15">
        <f t="shared" si="20"/>
        <v>17</v>
      </c>
      <c r="AC82" s="15">
        <f t="shared" si="21"/>
        <v>17</v>
      </c>
      <c r="AD82" s="15">
        <f t="shared" si="22"/>
        <v>17</v>
      </c>
      <c r="AE82" s="15">
        <f t="shared" si="23"/>
        <v>17</v>
      </c>
      <c r="AF82" s="15">
        <f t="shared" si="24"/>
        <v>17</v>
      </c>
      <c r="AG82" s="16">
        <f t="shared" si="25"/>
        <v>17</v>
      </c>
      <c r="AI82" s="13"/>
      <c r="AJ82" s="34">
        <f t="shared" si="10"/>
        <v>1600</v>
      </c>
      <c r="AK82" s="15">
        <f t="shared" si="26"/>
        <v>18.667109330411101</v>
      </c>
      <c r="AL82" s="15">
        <f t="shared" si="27"/>
        <v>18</v>
      </c>
      <c r="AM82" s="15">
        <f t="shared" si="28"/>
        <v>18</v>
      </c>
      <c r="AN82" s="15">
        <f t="shared" si="29"/>
        <v>18</v>
      </c>
      <c r="AO82" s="15">
        <f t="shared" si="30"/>
        <v>18</v>
      </c>
      <c r="AP82" s="15">
        <f t="shared" si="31"/>
        <v>18</v>
      </c>
      <c r="AQ82" s="15">
        <f t="shared" si="32"/>
        <v>18</v>
      </c>
      <c r="AR82" s="15">
        <f t="shared" si="33"/>
        <v>18</v>
      </c>
      <c r="AS82" s="15">
        <f t="shared" si="34"/>
        <v>18</v>
      </c>
      <c r="AT82" s="15">
        <f t="shared" si="35"/>
        <v>18.448178885389126</v>
      </c>
      <c r="AU82" s="15">
        <f t="shared" si="36"/>
        <v>18.626358229610251</v>
      </c>
      <c r="AV82" s="15">
        <f t="shared" si="37"/>
        <v>23.11448770390319</v>
      </c>
      <c r="AW82" s="15">
        <f t="shared" si="38"/>
        <v>25.785993343363273</v>
      </c>
      <c r="AX82" s="16">
        <f t="shared" si="39"/>
        <v>26.854595599147313</v>
      </c>
    </row>
    <row r="83" spans="1:50">
      <c r="A83" s="13"/>
      <c r="B83" s="34">
        <f t="shared" si="7"/>
        <v>1800</v>
      </c>
      <c r="C83" s="3">
        <v>18.667109330411101</v>
      </c>
      <c r="D83" s="3">
        <v>17.185605473454729</v>
      </c>
      <c r="E83" s="3">
        <v>16.244312788685125</v>
      </c>
      <c r="F83" s="3">
        <v>16.340443049425687</v>
      </c>
      <c r="G83" s="3">
        <v>16.277948325783456</v>
      </c>
      <c r="H83" s="3">
        <v>16.945443314543621</v>
      </c>
      <c r="I83" s="3">
        <v>17.398691370581762</v>
      </c>
      <c r="J83" s="3">
        <v>17.517857984316112</v>
      </c>
      <c r="K83" s="3">
        <v>18.19707645330962</v>
      </c>
      <c r="L83" s="3">
        <v>19.730516682586742</v>
      </c>
      <c r="M83" s="3">
        <v>18.626358229610251</v>
      </c>
      <c r="N83" s="3">
        <v>23.11448770390319</v>
      </c>
      <c r="O83" s="3">
        <v>25.785993343363273</v>
      </c>
      <c r="P83" s="4">
        <v>26.854595599147313</v>
      </c>
      <c r="R83" s="13"/>
      <c r="S83" s="34">
        <f t="shared" si="8"/>
        <v>1800</v>
      </c>
      <c r="T83" s="15">
        <f t="shared" si="12"/>
        <v>17</v>
      </c>
      <c r="U83" s="15">
        <f t="shared" si="13"/>
        <v>17</v>
      </c>
      <c r="V83" s="15">
        <f t="shared" si="14"/>
        <v>16.244312788685125</v>
      </c>
      <c r="W83" s="15">
        <f t="shared" si="15"/>
        <v>16.340443049425687</v>
      </c>
      <c r="X83" s="15">
        <f t="shared" si="16"/>
        <v>16.277948325783456</v>
      </c>
      <c r="Y83" s="15">
        <f t="shared" si="17"/>
        <v>16.945443314543621</v>
      </c>
      <c r="Z83" s="15">
        <f t="shared" si="18"/>
        <v>17</v>
      </c>
      <c r="AA83" s="15">
        <f t="shared" si="19"/>
        <v>17</v>
      </c>
      <c r="AB83" s="15">
        <f t="shared" si="20"/>
        <v>17</v>
      </c>
      <c r="AC83" s="15">
        <f t="shared" si="21"/>
        <v>17</v>
      </c>
      <c r="AD83" s="15">
        <f t="shared" si="22"/>
        <v>17</v>
      </c>
      <c r="AE83" s="15">
        <f t="shared" si="23"/>
        <v>17</v>
      </c>
      <c r="AF83" s="15">
        <f t="shared" si="24"/>
        <v>17</v>
      </c>
      <c r="AG83" s="16">
        <f t="shared" si="25"/>
        <v>17</v>
      </c>
      <c r="AI83" s="13"/>
      <c r="AJ83" s="34">
        <f t="shared" si="10"/>
        <v>1800</v>
      </c>
      <c r="AK83" s="15">
        <f t="shared" si="26"/>
        <v>18.667109330411101</v>
      </c>
      <c r="AL83" s="15">
        <f t="shared" si="27"/>
        <v>18</v>
      </c>
      <c r="AM83" s="15">
        <f t="shared" si="28"/>
        <v>18</v>
      </c>
      <c r="AN83" s="15">
        <f t="shared" si="29"/>
        <v>18</v>
      </c>
      <c r="AO83" s="15">
        <f t="shared" si="30"/>
        <v>18</v>
      </c>
      <c r="AP83" s="15">
        <f t="shared" si="31"/>
        <v>18</v>
      </c>
      <c r="AQ83" s="15">
        <f t="shared" si="32"/>
        <v>18</v>
      </c>
      <c r="AR83" s="15">
        <f t="shared" si="33"/>
        <v>18</v>
      </c>
      <c r="AS83" s="15">
        <f t="shared" si="34"/>
        <v>18.19707645330962</v>
      </c>
      <c r="AT83" s="15">
        <f t="shared" si="35"/>
        <v>19.730516682586742</v>
      </c>
      <c r="AU83" s="15">
        <f t="shared" si="36"/>
        <v>18.626358229610251</v>
      </c>
      <c r="AV83" s="15">
        <f t="shared" si="37"/>
        <v>23.11448770390319</v>
      </c>
      <c r="AW83" s="15">
        <f t="shared" si="38"/>
        <v>25.785993343363273</v>
      </c>
      <c r="AX83" s="16">
        <f t="shared" si="39"/>
        <v>26.854595599147313</v>
      </c>
    </row>
    <row r="84" spans="1:50">
      <c r="A84" s="13"/>
      <c r="B84" s="34">
        <f t="shared" si="7"/>
        <v>2000</v>
      </c>
      <c r="C84" s="3">
        <v>20.628046994606127</v>
      </c>
      <c r="D84" s="3">
        <v>20.115971420193539</v>
      </c>
      <c r="E84" s="3">
        <v>18.415127097230066</v>
      </c>
      <c r="F84" s="3">
        <v>17.586892926771849</v>
      </c>
      <c r="G84" s="3">
        <v>17.447431980163149</v>
      </c>
      <c r="H84" s="3">
        <v>17.156032966967633</v>
      </c>
      <c r="I84" s="3">
        <v>17.580468746818642</v>
      </c>
      <c r="J84" s="3">
        <v>17.682787384116388</v>
      </c>
      <c r="K84" s="3">
        <v>18.66585367780867</v>
      </c>
      <c r="L84" s="3">
        <v>20.220319028524795</v>
      </c>
      <c r="M84" s="3">
        <v>18.626358229610251</v>
      </c>
      <c r="N84" s="3">
        <v>23.11448770390319</v>
      </c>
      <c r="O84" s="3">
        <v>25.785993343363273</v>
      </c>
      <c r="P84" s="4">
        <v>26.854595599147313</v>
      </c>
      <c r="R84" s="13"/>
      <c r="S84" s="34">
        <f t="shared" si="8"/>
        <v>2000</v>
      </c>
      <c r="T84" s="15">
        <f t="shared" si="12"/>
        <v>17</v>
      </c>
      <c r="U84" s="15">
        <f t="shared" si="13"/>
        <v>17</v>
      </c>
      <c r="V84" s="15">
        <f t="shared" si="14"/>
        <v>17</v>
      </c>
      <c r="W84" s="15">
        <f t="shared" si="15"/>
        <v>17</v>
      </c>
      <c r="X84" s="15">
        <f t="shared" si="16"/>
        <v>17</v>
      </c>
      <c r="Y84" s="15">
        <f t="shared" si="17"/>
        <v>17</v>
      </c>
      <c r="Z84" s="15">
        <f t="shared" si="18"/>
        <v>17</v>
      </c>
      <c r="AA84" s="15">
        <f t="shared" si="19"/>
        <v>17</v>
      </c>
      <c r="AB84" s="15">
        <f t="shared" si="20"/>
        <v>17</v>
      </c>
      <c r="AC84" s="15">
        <f t="shared" si="21"/>
        <v>17</v>
      </c>
      <c r="AD84" s="15">
        <f t="shared" si="22"/>
        <v>17</v>
      </c>
      <c r="AE84" s="15">
        <f t="shared" si="23"/>
        <v>17</v>
      </c>
      <c r="AF84" s="15">
        <f t="shared" si="24"/>
        <v>17</v>
      </c>
      <c r="AG84" s="16">
        <f t="shared" si="25"/>
        <v>17</v>
      </c>
      <c r="AI84" s="13"/>
      <c r="AJ84" s="34">
        <f t="shared" si="10"/>
        <v>2000</v>
      </c>
      <c r="AK84" s="15">
        <f t="shared" si="26"/>
        <v>20.628046994606127</v>
      </c>
      <c r="AL84" s="15">
        <f t="shared" si="27"/>
        <v>20.115971420193539</v>
      </c>
      <c r="AM84" s="15">
        <f t="shared" si="28"/>
        <v>18.415127097230066</v>
      </c>
      <c r="AN84" s="15">
        <f t="shared" si="29"/>
        <v>18</v>
      </c>
      <c r="AO84" s="15">
        <f t="shared" si="30"/>
        <v>18</v>
      </c>
      <c r="AP84" s="15">
        <f t="shared" si="31"/>
        <v>18</v>
      </c>
      <c r="AQ84" s="15">
        <f t="shared" si="32"/>
        <v>18</v>
      </c>
      <c r="AR84" s="15">
        <f t="shared" si="33"/>
        <v>18</v>
      </c>
      <c r="AS84" s="15">
        <f t="shared" si="34"/>
        <v>18.66585367780867</v>
      </c>
      <c r="AT84" s="15">
        <f t="shared" si="35"/>
        <v>20.220319028524795</v>
      </c>
      <c r="AU84" s="15">
        <f t="shared" si="36"/>
        <v>18.626358229610251</v>
      </c>
      <c r="AV84" s="15">
        <f t="shared" si="37"/>
        <v>23.11448770390319</v>
      </c>
      <c r="AW84" s="15">
        <f t="shared" si="38"/>
        <v>25.785993343363273</v>
      </c>
      <c r="AX84" s="16">
        <f t="shared" si="39"/>
        <v>26.854595599147313</v>
      </c>
    </row>
    <row r="85" spans="1:50">
      <c r="A85" s="13"/>
      <c r="B85" s="34">
        <f t="shared" si="7"/>
        <v>2200</v>
      </c>
      <c r="C85" s="3">
        <v>21.296279484209233</v>
      </c>
      <c r="D85" s="3">
        <v>21.061017281454788</v>
      </c>
      <c r="E85" s="3">
        <v>20.300321034134576</v>
      </c>
      <c r="F85" s="3">
        <v>19.965191495256683</v>
      </c>
      <c r="G85" s="3">
        <v>18.226019340044125</v>
      </c>
      <c r="H85" s="3">
        <v>17.578379968147413</v>
      </c>
      <c r="I85" s="3">
        <v>17.77949296774289</v>
      </c>
      <c r="J85" s="3">
        <v>17.862978874169926</v>
      </c>
      <c r="K85" s="3">
        <v>18.999569688093324</v>
      </c>
      <c r="L85" s="3">
        <v>20.374252945346555</v>
      </c>
      <c r="M85" s="3">
        <v>18.626358229610251</v>
      </c>
      <c r="N85" s="3">
        <v>23.11448770390319</v>
      </c>
      <c r="O85" s="3">
        <v>25.785993343363273</v>
      </c>
      <c r="P85" s="4">
        <v>26.854595599147313</v>
      </c>
      <c r="R85" s="13"/>
      <c r="S85" s="34">
        <f t="shared" si="8"/>
        <v>2200</v>
      </c>
      <c r="T85" s="15">
        <f t="shared" si="12"/>
        <v>17</v>
      </c>
      <c r="U85" s="15">
        <f t="shared" si="13"/>
        <v>17</v>
      </c>
      <c r="V85" s="15">
        <f t="shared" si="14"/>
        <v>17</v>
      </c>
      <c r="W85" s="15">
        <f t="shared" si="15"/>
        <v>17</v>
      </c>
      <c r="X85" s="15">
        <f t="shared" si="16"/>
        <v>17</v>
      </c>
      <c r="Y85" s="15">
        <f t="shared" si="17"/>
        <v>17</v>
      </c>
      <c r="Z85" s="15">
        <f t="shared" si="18"/>
        <v>17</v>
      </c>
      <c r="AA85" s="15">
        <f t="shared" si="19"/>
        <v>17</v>
      </c>
      <c r="AB85" s="15">
        <f t="shared" si="20"/>
        <v>17</v>
      </c>
      <c r="AC85" s="15">
        <f t="shared" si="21"/>
        <v>17</v>
      </c>
      <c r="AD85" s="15">
        <f t="shared" si="22"/>
        <v>17</v>
      </c>
      <c r="AE85" s="15">
        <f t="shared" si="23"/>
        <v>17</v>
      </c>
      <c r="AF85" s="15">
        <f t="shared" si="24"/>
        <v>17</v>
      </c>
      <c r="AG85" s="16">
        <f t="shared" si="25"/>
        <v>17</v>
      </c>
      <c r="AI85" s="13"/>
      <c r="AJ85" s="34">
        <f t="shared" si="10"/>
        <v>2200</v>
      </c>
      <c r="AK85" s="15">
        <f t="shared" si="26"/>
        <v>21.296279484209233</v>
      </c>
      <c r="AL85" s="15">
        <f t="shared" si="27"/>
        <v>21.061017281454788</v>
      </c>
      <c r="AM85" s="15">
        <f t="shared" si="28"/>
        <v>20.300321034134576</v>
      </c>
      <c r="AN85" s="15">
        <f t="shared" si="29"/>
        <v>19.965191495256683</v>
      </c>
      <c r="AO85" s="15">
        <f t="shared" si="30"/>
        <v>18.226019340044125</v>
      </c>
      <c r="AP85" s="15">
        <f t="shared" si="31"/>
        <v>18</v>
      </c>
      <c r="AQ85" s="15">
        <f t="shared" si="32"/>
        <v>18</v>
      </c>
      <c r="AR85" s="15">
        <f t="shared" si="33"/>
        <v>18</v>
      </c>
      <c r="AS85" s="15">
        <f t="shared" si="34"/>
        <v>18.999569688093324</v>
      </c>
      <c r="AT85" s="15">
        <f t="shared" si="35"/>
        <v>20.374252945346555</v>
      </c>
      <c r="AU85" s="15">
        <f t="shared" si="36"/>
        <v>18.626358229610251</v>
      </c>
      <c r="AV85" s="15">
        <f t="shared" si="37"/>
        <v>23.11448770390319</v>
      </c>
      <c r="AW85" s="15">
        <f t="shared" si="38"/>
        <v>25.785993343363273</v>
      </c>
      <c r="AX85" s="16">
        <f t="shared" si="39"/>
        <v>26.854595599147313</v>
      </c>
    </row>
    <row r="86" spans="1:50">
      <c r="A86" s="13"/>
      <c r="B86" s="34">
        <f t="shared" si="7"/>
        <v>2400</v>
      </c>
      <c r="C86" s="3">
        <v>22.635267141740648</v>
      </c>
      <c r="D86" s="3">
        <v>21.883483809085561</v>
      </c>
      <c r="E86" s="3">
        <v>20.531006478994126</v>
      </c>
      <c r="F86" s="3">
        <v>19.965191495256683</v>
      </c>
      <c r="G86" s="3">
        <v>19.512329078422145</v>
      </c>
      <c r="H86" s="3">
        <v>18.756640933233676</v>
      </c>
      <c r="I86" s="3">
        <v>18.191373212030673</v>
      </c>
      <c r="J86" s="3">
        <v>18.413378689585951</v>
      </c>
      <c r="K86" s="3">
        <v>19.251979558010078</v>
      </c>
      <c r="L86" s="3">
        <v>20.53054858807123</v>
      </c>
      <c r="M86" s="3">
        <v>18.626358229610251</v>
      </c>
      <c r="N86" s="3">
        <v>23.11448770390319</v>
      </c>
      <c r="O86" s="3">
        <v>25.785993343363273</v>
      </c>
      <c r="P86" s="4">
        <v>26.854595599147313</v>
      </c>
      <c r="R86" s="13"/>
      <c r="S86" s="34">
        <f t="shared" si="8"/>
        <v>2400</v>
      </c>
      <c r="T86" s="15">
        <f t="shared" si="12"/>
        <v>17</v>
      </c>
      <c r="U86" s="15">
        <f t="shared" si="13"/>
        <v>17</v>
      </c>
      <c r="V86" s="15">
        <f t="shared" si="14"/>
        <v>17</v>
      </c>
      <c r="W86" s="15">
        <f t="shared" si="15"/>
        <v>17</v>
      </c>
      <c r="X86" s="15">
        <f t="shared" si="16"/>
        <v>17</v>
      </c>
      <c r="Y86" s="15">
        <f t="shared" si="17"/>
        <v>17</v>
      </c>
      <c r="Z86" s="15">
        <f t="shared" si="18"/>
        <v>17</v>
      </c>
      <c r="AA86" s="15">
        <f t="shared" si="19"/>
        <v>17</v>
      </c>
      <c r="AB86" s="15">
        <f t="shared" si="20"/>
        <v>17</v>
      </c>
      <c r="AC86" s="15">
        <f t="shared" si="21"/>
        <v>17</v>
      </c>
      <c r="AD86" s="15">
        <f t="shared" si="22"/>
        <v>17</v>
      </c>
      <c r="AE86" s="15">
        <f t="shared" si="23"/>
        <v>17</v>
      </c>
      <c r="AF86" s="15">
        <f t="shared" si="24"/>
        <v>17</v>
      </c>
      <c r="AG86" s="16">
        <f t="shared" si="25"/>
        <v>17</v>
      </c>
      <c r="AI86" s="13"/>
      <c r="AJ86" s="34">
        <f t="shared" si="10"/>
        <v>2400</v>
      </c>
      <c r="AK86" s="15">
        <f t="shared" si="26"/>
        <v>22.635267141740648</v>
      </c>
      <c r="AL86" s="15">
        <f t="shared" si="27"/>
        <v>21.883483809085561</v>
      </c>
      <c r="AM86" s="15">
        <f t="shared" si="28"/>
        <v>20.531006478994126</v>
      </c>
      <c r="AN86" s="15">
        <f t="shared" si="29"/>
        <v>19.965191495256683</v>
      </c>
      <c r="AO86" s="15">
        <f t="shared" si="30"/>
        <v>19.512329078422145</v>
      </c>
      <c r="AP86" s="15">
        <f t="shared" si="31"/>
        <v>18.756640933233676</v>
      </c>
      <c r="AQ86" s="15">
        <f t="shared" si="32"/>
        <v>18.191373212030673</v>
      </c>
      <c r="AR86" s="15">
        <f t="shared" si="33"/>
        <v>18.413378689585951</v>
      </c>
      <c r="AS86" s="15">
        <f t="shared" si="34"/>
        <v>19.251979558010078</v>
      </c>
      <c r="AT86" s="15">
        <f t="shared" si="35"/>
        <v>20.53054858807123</v>
      </c>
      <c r="AU86" s="15">
        <f t="shared" si="36"/>
        <v>18.626358229610251</v>
      </c>
      <c r="AV86" s="15">
        <f t="shared" si="37"/>
        <v>23.11448770390319</v>
      </c>
      <c r="AW86" s="15">
        <f t="shared" si="38"/>
        <v>25.785993343363273</v>
      </c>
      <c r="AX86" s="16">
        <f t="shared" si="39"/>
        <v>26.854595599147313</v>
      </c>
    </row>
    <row r="87" spans="1:50">
      <c r="A87" s="13"/>
      <c r="B87" s="34">
        <f t="shared" si="7"/>
        <v>2500</v>
      </c>
      <c r="C87" s="3">
        <v>23.442416180183944</v>
      </c>
      <c r="D87" s="3">
        <v>23.210736456236344</v>
      </c>
      <c r="E87" s="3">
        <v>21.172600505245992</v>
      </c>
      <c r="F87" s="3">
        <v>20.907647817757468</v>
      </c>
      <c r="G87" s="3">
        <v>20.169309682897602</v>
      </c>
      <c r="H87" s="3">
        <v>20.6659995878078</v>
      </c>
      <c r="I87" s="3">
        <v>19.278091856156532</v>
      </c>
      <c r="J87" s="3">
        <v>18.808515664532493</v>
      </c>
      <c r="K87" s="3">
        <v>19.333704068859578</v>
      </c>
      <c r="L87" s="3">
        <v>20.609599190497466</v>
      </c>
      <c r="M87" s="3">
        <v>18.626358229610251</v>
      </c>
      <c r="N87" s="3">
        <v>23.11448770390319</v>
      </c>
      <c r="O87" s="3">
        <v>25.785993343363273</v>
      </c>
      <c r="P87" s="4">
        <v>26.854595599147313</v>
      </c>
      <c r="R87" s="13"/>
      <c r="S87" s="34">
        <f t="shared" si="8"/>
        <v>2500</v>
      </c>
      <c r="T87" s="15">
        <f t="shared" si="12"/>
        <v>17</v>
      </c>
      <c r="U87" s="15">
        <f t="shared" si="13"/>
        <v>17</v>
      </c>
      <c r="V87" s="15">
        <f t="shared" si="14"/>
        <v>17</v>
      </c>
      <c r="W87" s="15">
        <f t="shared" si="15"/>
        <v>17</v>
      </c>
      <c r="X87" s="15">
        <f t="shared" si="16"/>
        <v>17</v>
      </c>
      <c r="Y87" s="15">
        <f t="shared" si="17"/>
        <v>17</v>
      </c>
      <c r="Z87" s="15">
        <f t="shared" si="18"/>
        <v>17</v>
      </c>
      <c r="AA87" s="15">
        <f t="shared" si="19"/>
        <v>17</v>
      </c>
      <c r="AB87" s="15">
        <f t="shared" si="20"/>
        <v>17</v>
      </c>
      <c r="AC87" s="15">
        <f t="shared" si="21"/>
        <v>17</v>
      </c>
      <c r="AD87" s="15">
        <f t="shared" si="22"/>
        <v>17</v>
      </c>
      <c r="AE87" s="15">
        <f t="shared" si="23"/>
        <v>17</v>
      </c>
      <c r="AF87" s="15">
        <f t="shared" si="24"/>
        <v>17</v>
      </c>
      <c r="AG87" s="16">
        <f t="shared" si="25"/>
        <v>17</v>
      </c>
      <c r="AI87" s="13"/>
      <c r="AJ87" s="34">
        <f t="shared" si="10"/>
        <v>2500</v>
      </c>
      <c r="AK87" s="15">
        <f t="shared" si="26"/>
        <v>23.442416180183944</v>
      </c>
      <c r="AL87" s="15">
        <f t="shared" si="27"/>
        <v>23.210736456236344</v>
      </c>
      <c r="AM87" s="15">
        <f t="shared" si="28"/>
        <v>21.172600505245992</v>
      </c>
      <c r="AN87" s="15">
        <f t="shared" si="29"/>
        <v>20.907647817757468</v>
      </c>
      <c r="AO87" s="15">
        <f t="shared" si="30"/>
        <v>20.169309682897602</v>
      </c>
      <c r="AP87" s="15">
        <f t="shared" si="31"/>
        <v>20.6659995878078</v>
      </c>
      <c r="AQ87" s="15">
        <f t="shared" si="32"/>
        <v>19.278091856156532</v>
      </c>
      <c r="AR87" s="15">
        <f t="shared" si="33"/>
        <v>18.808515664532493</v>
      </c>
      <c r="AS87" s="15">
        <f t="shared" si="34"/>
        <v>19.333704068859578</v>
      </c>
      <c r="AT87" s="15">
        <f t="shared" si="35"/>
        <v>20.609599190497466</v>
      </c>
      <c r="AU87" s="15">
        <f t="shared" si="36"/>
        <v>18.626358229610251</v>
      </c>
      <c r="AV87" s="15">
        <f t="shared" si="37"/>
        <v>23.11448770390319</v>
      </c>
      <c r="AW87" s="15">
        <f t="shared" si="38"/>
        <v>25.785993343363273</v>
      </c>
      <c r="AX87" s="16">
        <f t="shared" si="39"/>
        <v>26.854595599147313</v>
      </c>
    </row>
    <row r="88" spans="1:50">
      <c r="A88" s="13"/>
      <c r="B88" s="34">
        <f t="shared" si="7"/>
        <v>2600</v>
      </c>
      <c r="C88" s="3">
        <v>23.11981415412286</v>
      </c>
      <c r="D88" s="3">
        <v>23.991525621788035</v>
      </c>
      <c r="E88" s="3">
        <v>22.490397091984892</v>
      </c>
      <c r="F88" s="3">
        <v>21.688990436804222</v>
      </c>
      <c r="G88" s="3">
        <v>21.043155642995533</v>
      </c>
      <c r="H88" s="3">
        <v>21.129930426458934</v>
      </c>
      <c r="I88" s="3">
        <v>21.052572230858566</v>
      </c>
      <c r="J88" s="3">
        <v>20.304482605284804</v>
      </c>
      <c r="K88" s="3">
        <v>19.511186094245932</v>
      </c>
      <c r="L88" s="3">
        <v>20.689260728918747</v>
      </c>
      <c r="M88" s="3">
        <v>18.626358229610251</v>
      </c>
      <c r="N88" s="3">
        <v>23.11448770390319</v>
      </c>
      <c r="O88" s="3">
        <v>25.785993343363273</v>
      </c>
      <c r="P88" s="4">
        <v>26.854595599147313</v>
      </c>
      <c r="R88" s="13"/>
      <c r="S88" s="34">
        <f t="shared" si="8"/>
        <v>2600</v>
      </c>
      <c r="T88" s="15">
        <f t="shared" si="12"/>
        <v>17</v>
      </c>
      <c r="U88" s="15">
        <f t="shared" si="13"/>
        <v>17</v>
      </c>
      <c r="V88" s="15">
        <f t="shared" si="14"/>
        <v>17</v>
      </c>
      <c r="W88" s="15">
        <f t="shared" si="15"/>
        <v>17</v>
      </c>
      <c r="X88" s="15">
        <f t="shared" si="16"/>
        <v>17</v>
      </c>
      <c r="Y88" s="15">
        <f t="shared" si="17"/>
        <v>17</v>
      </c>
      <c r="Z88" s="15">
        <f t="shared" si="18"/>
        <v>17</v>
      </c>
      <c r="AA88" s="15">
        <f t="shared" si="19"/>
        <v>17</v>
      </c>
      <c r="AB88" s="15">
        <f t="shared" si="20"/>
        <v>17</v>
      </c>
      <c r="AC88" s="15">
        <f t="shared" si="21"/>
        <v>17</v>
      </c>
      <c r="AD88" s="15">
        <f t="shared" si="22"/>
        <v>17</v>
      </c>
      <c r="AE88" s="15">
        <f t="shared" si="23"/>
        <v>17</v>
      </c>
      <c r="AF88" s="15">
        <f t="shared" si="24"/>
        <v>17</v>
      </c>
      <c r="AG88" s="16">
        <f t="shared" si="25"/>
        <v>17</v>
      </c>
      <c r="AI88" s="13"/>
      <c r="AJ88" s="34">
        <f t="shared" si="10"/>
        <v>2600</v>
      </c>
      <c r="AK88" s="15">
        <f t="shared" si="26"/>
        <v>23.11981415412286</v>
      </c>
      <c r="AL88" s="15">
        <f t="shared" si="27"/>
        <v>23.991525621788035</v>
      </c>
      <c r="AM88" s="15">
        <f t="shared" si="28"/>
        <v>22.490397091984892</v>
      </c>
      <c r="AN88" s="15">
        <f t="shared" si="29"/>
        <v>21.688990436804222</v>
      </c>
      <c r="AO88" s="15">
        <f t="shared" si="30"/>
        <v>21.043155642995533</v>
      </c>
      <c r="AP88" s="15">
        <f t="shared" si="31"/>
        <v>21.129930426458934</v>
      </c>
      <c r="AQ88" s="15">
        <f t="shared" si="32"/>
        <v>21.052572230858566</v>
      </c>
      <c r="AR88" s="15">
        <f t="shared" si="33"/>
        <v>20.304482605284804</v>
      </c>
      <c r="AS88" s="15">
        <f t="shared" si="34"/>
        <v>19.511186094245932</v>
      </c>
      <c r="AT88" s="15">
        <f t="shared" si="35"/>
        <v>20.689260728918747</v>
      </c>
      <c r="AU88" s="15">
        <f t="shared" si="36"/>
        <v>18.626358229610251</v>
      </c>
      <c r="AV88" s="15">
        <f t="shared" si="37"/>
        <v>23.11448770390319</v>
      </c>
      <c r="AW88" s="15">
        <f t="shared" si="38"/>
        <v>25.785993343363273</v>
      </c>
      <c r="AX88" s="16">
        <f t="shared" si="39"/>
        <v>26.854595599147313</v>
      </c>
    </row>
    <row r="89" spans="1:50">
      <c r="A89" s="13"/>
      <c r="B89" s="34">
        <f t="shared" si="7"/>
        <v>2700</v>
      </c>
      <c r="C89" s="3">
        <v>22.944398225278775</v>
      </c>
      <c r="D89" s="3">
        <v>23.809495795627768</v>
      </c>
      <c r="E89" s="3">
        <v>23.600228177452117</v>
      </c>
      <c r="F89" s="3">
        <v>23.53937944601908</v>
      </c>
      <c r="G89" s="3">
        <v>22.690473533833774</v>
      </c>
      <c r="H89" s="3">
        <v>22.052536502163239</v>
      </c>
      <c r="I89" s="3">
        <v>21.573102816162393</v>
      </c>
      <c r="J89" s="3">
        <v>21.342779914748622</v>
      </c>
      <c r="K89" s="3">
        <v>20.436716714068929</v>
      </c>
      <c r="L89" s="3">
        <v>20.781059953760391</v>
      </c>
      <c r="M89" s="3">
        <v>18.626358229610251</v>
      </c>
      <c r="N89" s="3">
        <v>23.11448770390319</v>
      </c>
      <c r="O89" s="3">
        <v>25.785993343363273</v>
      </c>
      <c r="P89" s="4">
        <v>26.854595599147313</v>
      </c>
      <c r="R89" s="13"/>
      <c r="S89" s="34">
        <f t="shared" si="8"/>
        <v>2700</v>
      </c>
      <c r="T89" s="15">
        <f t="shared" si="12"/>
        <v>17</v>
      </c>
      <c r="U89" s="15">
        <f t="shared" si="13"/>
        <v>17</v>
      </c>
      <c r="V89" s="15">
        <f t="shared" si="14"/>
        <v>17</v>
      </c>
      <c r="W89" s="15">
        <f t="shared" si="15"/>
        <v>17</v>
      </c>
      <c r="X89" s="15">
        <f t="shared" si="16"/>
        <v>17</v>
      </c>
      <c r="Y89" s="15">
        <f t="shared" si="17"/>
        <v>17</v>
      </c>
      <c r="Z89" s="15">
        <f t="shared" si="18"/>
        <v>17</v>
      </c>
      <c r="AA89" s="15">
        <f t="shared" si="19"/>
        <v>17</v>
      </c>
      <c r="AB89" s="15">
        <f t="shared" si="20"/>
        <v>17</v>
      </c>
      <c r="AC89" s="15">
        <f t="shared" si="21"/>
        <v>17</v>
      </c>
      <c r="AD89" s="15">
        <f t="shared" si="22"/>
        <v>17</v>
      </c>
      <c r="AE89" s="15">
        <f t="shared" si="23"/>
        <v>17</v>
      </c>
      <c r="AF89" s="15">
        <f t="shared" si="24"/>
        <v>17</v>
      </c>
      <c r="AG89" s="16">
        <f t="shared" si="25"/>
        <v>17</v>
      </c>
      <c r="AI89" s="13"/>
      <c r="AJ89" s="34">
        <f t="shared" si="10"/>
        <v>2700</v>
      </c>
      <c r="AK89" s="15">
        <f t="shared" si="26"/>
        <v>22.944398225278775</v>
      </c>
      <c r="AL89" s="15">
        <f t="shared" si="27"/>
        <v>23.809495795627768</v>
      </c>
      <c r="AM89" s="15">
        <f t="shared" si="28"/>
        <v>23.600228177452117</v>
      </c>
      <c r="AN89" s="15">
        <f t="shared" si="29"/>
        <v>23.53937944601908</v>
      </c>
      <c r="AO89" s="15">
        <f t="shared" si="30"/>
        <v>22.690473533833774</v>
      </c>
      <c r="AP89" s="15">
        <f t="shared" si="31"/>
        <v>22.052536502163239</v>
      </c>
      <c r="AQ89" s="15">
        <f t="shared" si="32"/>
        <v>21.573102816162393</v>
      </c>
      <c r="AR89" s="15">
        <f t="shared" si="33"/>
        <v>21.342779914748622</v>
      </c>
      <c r="AS89" s="15">
        <f t="shared" si="34"/>
        <v>20.436716714068929</v>
      </c>
      <c r="AT89" s="15">
        <f t="shared" si="35"/>
        <v>20.781059953760391</v>
      </c>
      <c r="AU89" s="15">
        <f t="shared" si="36"/>
        <v>18.626358229610251</v>
      </c>
      <c r="AV89" s="15">
        <f t="shared" si="37"/>
        <v>23.11448770390319</v>
      </c>
      <c r="AW89" s="15">
        <f t="shared" si="38"/>
        <v>25.785993343363273</v>
      </c>
      <c r="AX89" s="16">
        <f t="shared" si="39"/>
        <v>26.854595599147313</v>
      </c>
    </row>
    <row r="90" spans="1:50">
      <c r="A90" s="13"/>
      <c r="B90" s="34">
        <f t="shared" si="7"/>
        <v>2800</v>
      </c>
      <c r="C90" s="3">
        <v>22.635267141740648</v>
      </c>
      <c r="D90" s="3">
        <v>23.488709207043815</v>
      </c>
      <c r="E90" s="3">
        <v>23.947801578154397</v>
      </c>
      <c r="F90" s="3">
        <v>24.392255713045412</v>
      </c>
      <c r="G90" s="3">
        <v>24.416922651454659</v>
      </c>
      <c r="H90" s="3">
        <v>24.622273297358671</v>
      </c>
      <c r="I90" s="3">
        <v>23.370861436681892</v>
      </c>
      <c r="J90" s="3">
        <v>22.473764942551057</v>
      </c>
      <c r="K90" s="3">
        <v>21.240025312712397</v>
      </c>
      <c r="L90" s="3">
        <v>21.04957926120451</v>
      </c>
      <c r="M90" s="3">
        <v>18.626358229610251</v>
      </c>
      <c r="N90" s="3">
        <v>23.11448770390319</v>
      </c>
      <c r="O90" s="3">
        <v>25.785993343363273</v>
      </c>
      <c r="P90" s="4">
        <v>26.854595599147313</v>
      </c>
      <c r="R90" s="13"/>
      <c r="S90" s="34">
        <f t="shared" si="8"/>
        <v>2800</v>
      </c>
      <c r="T90" s="15">
        <f t="shared" si="12"/>
        <v>17</v>
      </c>
      <c r="U90" s="15">
        <f t="shared" si="13"/>
        <v>17</v>
      </c>
      <c r="V90" s="15">
        <f t="shared" si="14"/>
        <v>17</v>
      </c>
      <c r="W90" s="15">
        <f t="shared" si="15"/>
        <v>17</v>
      </c>
      <c r="X90" s="15">
        <f t="shared" si="16"/>
        <v>17</v>
      </c>
      <c r="Y90" s="15">
        <f t="shared" si="17"/>
        <v>17</v>
      </c>
      <c r="Z90" s="15">
        <f t="shared" si="18"/>
        <v>17</v>
      </c>
      <c r="AA90" s="15">
        <f t="shared" si="19"/>
        <v>17</v>
      </c>
      <c r="AB90" s="15">
        <f t="shared" si="20"/>
        <v>17</v>
      </c>
      <c r="AC90" s="15">
        <f t="shared" si="21"/>
        <v>17</v>
      </c>
      <c r="AD90" s="15">
        <f t="shared" si="22"/>
        <v>17</v>
      </c>
      <c r="AE90" s="15">
        <f t="shared" si="23"/>
        <v>17</v>
      </c>
      <c r="AF90" s="15">
        <f t="shared" si="24"/>
        <v>17</v>
      </c>
      <c r="AG90" s="16">
        <f t="shared" si="25"/>
        <v>17</v>
      </c>
      <c r="AI90" s="13"/>
      <c r="AJ90" s="34">
        <f t="shared" si="10"/>
        <v>2800</v>
      </c>
      <c r="AK90" s="15">
        <f t="shared" si="26"/>
        <v>22.635267141740648</v>
      </c>
      <c r="AL90" s="15">
        <f t="shared" si="27"/>
        <v>23.488709207043815</v>
      </c>
      <c r="AM90" s="15">
        <f t="shared" si="28"/>
        <v>23.947801578154397</v>
      </c>
      <c r="AN90" s="15">
        <f t="shared" si="29"/>
        <v>24.392255713045412</v>
      </c>
      <c r="AO90" s="15">
        <f t="shared" si="30"/>
        <v>24.416922651454659</v>
      </c>
      <c r="AP90" s="15">
        <f t="shared" si="31"/>
        <v>24.622273297358671</v>
      </c>
      <c r="AQ90" s="15">
        <f t="shared" si="32"/>
        <v>23.370861436681892</v>
      </c>
      <c r="AR90" s="15">
        <f t="shared" si="33"/>
        <v>22.473764942551057</v>
      </c>
      <c r="AS90" s="15">
        <f t="shared" si="34"/>
        <v>21.240025312712397</v>
      </c>
      <c r="AT90" s="15">
        <f t="shared" si="35"/>
        <v>21.04957926120451</v>
      </c>
      <c r="AU90" s="15">
        <f t="shared" si="36"/>
        <v>18.626358229610251</v>
      </c>
      <c r="AV90" s="15">
        <f t="shared" si="37"/>
        <v>23.11448770390319</v>
      </c>
      <c r="AW90" s="15">
        <f t="shared" si="38"/>
        <v>25.785993343363273</v>
      </c>
      <c r="AX90" s="16">
        <f t="shared" si="39"/>
        <v>26.854595599147313</v>
      </c>
    </row>
    <row r="91" spans="1:50">
      <c r="A91" s="13"/>
      <c r="B91" s="34">
        <f t="shared" si="7"/>
        <v>3000</v>
      </c>
      <c r="C91" s="3">
        <v>22.669203182332939</v>
      </c>
      <c r="D91" s="3">
        <v>23.523924775038633</v>
      </c>
      <c r="E91" s="3">
        <v>24.378646367744324</v>
      </c>
      <c r="F91" s="3">
        <v>25.233367960450014</v>
      </c>
      <c r="G91" s="3">
        <v>25.636026969845791</v>
      </c>
      <c r="H91" s="3">
        <v>26.145620821577221</v>
      </c>
      <c r="I91" s="3">
        <v>24.18668182534643</v>
      </c>
      <c r="J91" s="3">
        <v>23.477057962324508</v>
      </c>
      <c r="K91" s="3">
        <v>22.659046262449191</v>
      </c>
      <c r="L91" s="3">
        <v>22.131276630427003</v>
      </c>
      <c r="M91" s="3">
        <v>18.626358229610251</v>
      </c>
      <c r="N91" s="3">
        <v>23.11448770390319</v>
      </c>
      <c r="O91" s="3">
        <v>25.785993343363273</v>
      </c>
      <c r="P91" s="4">
        <v>26.854595599147313</v>
      </c>
      <c r="R91" s="13"/>
      <c r="S91" s="34">
        <f t="shared" si="8"/>
        <v>3000</v>
      </c>
      <c r="T91" s="15">
        <f t="shared" si="12"/>
        <v>17</v>
      </c>
      <c r="U91" s="15">
        <f t="shared" si="13"/>
        <v>17</v>
      </c>
      <c r="V91" s="15">
        <f t="shared" si="14"/>
        <v>17</v>
      </c>
      <c r="W91" s="15">
        <f t="shared" si="15"/>
        <v>17</v>
      </c>
      <c r="X91" s="15">
        <f t="shared" si="16"/>
        <v>17</v>
      </c>
      <c r="Y91" s="15">
        <f t="shared" si="17"/>
        <v>17</v>
      </c>
      <c r="Z91" s="15">
        <f t="shared" si="18"/>
        <v>17</v>
      </c>
      <c r="AA91" s="15">
        <f t="shared" si="19"/>
        <v>17</v>
      </c>
      <c r="AB91" s="15">
        <f t="shared" si="20"/>
        <v>17</v>
      </c>
      <c r="AC91" s="15">
        <f t="shared" si="21"/>
        <v>17</v>
      </c>
      <c r="AD91" s="15">
        <f t="shared" si="22"/>
        <v>17</v>
      </c>
      <c r="AE91" s="15">
        <f t="shared" si="23"/>
        <v>17</v>
      </c>
      <c r="AF91" s="15">
        <f t="shared" si="24"/>
        <v>17</v>
      </c>
      <c r="AG91" s="16">
        <f t="shared" si="25"/>
        <v>17</v>
      </c>
      <c r="AI91" s="13"/>
      <c r="AJ91" s="34">
        <f t="shared" si="10"/>
        <v>3000</v>
      </c>
      <c r="AK91" s="15">
        <f t="shared" si="26"/>
        <v>22.669203182332939</v>
      </c>
      <c r="AL91" s="15">
        <f t="shared" si="27"/>
        <v>23.523924775038633</v>
      </c>
      <c r="AM91" s="15">
        <f t="shared" si="28"/>
        <v>24.378646367744324</v>
      </c>
      <c r="AN91" s="15">
        <f t="shared" si="29"/>
        <v>25.233367960450014</v>
      </c>
      <c r="AO91" s="15">
        <f t="shared" si="30"/>
        <v>25.636026969845791</v>
      </c>
      <c r="AP91" s="15">
        <f t="shared" si="31"/>
        <v>26.145620821577221</v>
      </c>
      <c r="AQ91" s="15">
        <f t="shared" si="32"/>
        <v>24.18668182534643</v>
      </c>
      <c r="AR91" s="15">
        <f t="shared" si="33"/>
        <v>23.477057962324508</v>
      </c>
      <c r="AS91" s="15">
        <f t="shared" si="34"/>
        <v>22.659046262449191</v>
      </c>
      <c r="AT91" s="15">
        <f t="shared" si="35"/>
        <v>22.131276630427003</v>
      </c>
      <c r="AU91" s="15">
        <f t="shared" si="36"/>
        <v>18.626358229610251</v>
      </c>
      <c r="AV91" s="15">
        <f t="shared" si="37"/>
        <v>23.11448770390319</v>
      </c>
      <c r="AW91" s="15">
        <f t="shared" si="38"/>
        <v>25.785993343363273</v>
      </c>
      <c r="AX91" s="16">
        <f t="shared" si="39"/>
        <v>26.854595599147313</v>
      </c>
    </row>
    <row r="92" spans="1:50">
      <c r="A92" s="13"/>
      <c r="B92" s="34">
        <f t="shared" si="7"/>
        <v>3250</v>
      </c>
      <c r="C92" s="3">
        <v>22.567699462174367</v>
      </c>
      <c r="D92" s="3">
        <v>23.418593949857371</v>
      </c>
      <c r="E92" s="3">
        <v>24.269488437540371</v>
      </c>
      <c r="F92" s="3">
        <v>25.120382925223375</v>
      </c>
      <c r="G92" s="3">
        <v>26.822171900589375</v>
      </c>
      <c r="H92" s="3">
        <v>30.906465441467788</v>
      </c>
      <c r="I92" s="3">
        <v>29.632488499038264</v>
      </c>
      <c r="J92" s="3">
        <v>23.947454308684673</v>
      </c>
      <c r="K92" s="3">
        <v>22.804919937522474</v>
      </c>
      <c r="L92" s="3">
        <v>22.930386323484644</v>
      </c>
      <c r="M92" s="3">
        <v>18.626358229610251</v>
      </c>
      <c r="N92" s="3">
        <v>23.11448770390319</v>
      </c>
      <c r="O92" s="3">
        <v>25.785993343363273</v>
      </c>
      <c r="P92" s="4">
        <v>26.854595599147313</v>
      </c>
      <c r="R92" s="13"/>
      <c r="S92" s="34">
        <f t="shared" si="8"/>
        <v>3250</v>
      </c>
      <c r="T92" s="15">
        <f t="shared" si="12"/>
        <v>17</v>
      </c>
      <c r="U92" s="15">
        <f t="shared" si="13"/>
        <v>17</v>
      </c>
      <c r="V92" s="15">
        <f t="shared" si="14"/>
        <v>17</v>
      </c>
      <c r="W92" s="15">
        <f t="shared" si="15"/>
        <v>17</v>
      </c>
      <c r="X92" s="15">
        <f t="shared" si="16"/>
        <v>17</v>
      </c>
      <c r="Y92" s="15">
        <f t="shared" si="17"/>
        <v>17</v>
      </c>
      <c r="Z92" s="15">
        <f t="shared" si="18"/>
        <v>17</v>
      </c>
      <c r="AA92" s="15">
        <f t="shared" si="19"/>
        <v>17</v>
      </c>
      <c r="AB92" s="15">
        <f t="shared" si="20"/>
        <v>17</v>
      </c>
      <c r="AC92" s="15">
        <f t="shared" si="21"/>
        <v>17</v>
      </c>
      <c r="AD92" s="15">
        <f t="shared" si="22"/>
        <v>17</v>
      </c>
      <c r="AE92" s="15">
        <f t="shared" si="23"/>
        <v>17</v>
      </c>
      <c r="AF92" s="15">
        <f t="shared" si="24"/>
        <v>17</v>
      </c>
      <c r="AG92" s="16">
        <f t="shared" si="25"/>
        <v>17</v>
      </c>
      <c r="AI92" s="13"/>
      <c r="AJ92" s="34">
        <f t="shared" si="10"/>
        <v>3250</v>
      </c>
      <c r="AK92" s="15">
        <f t="shared" si="26"/>
        <v>22.567699462174367</v>
      </c>
      <c r="AL92" s="15">
        <f t="shared" si="27"/>
        <v>23.418593949857371</v>
      </c>
      <c r="AM92" s="15">
        <f t="shared" si="28"/>
        <v>24.269488437540371</v>
      </c>
      <c r="AN92" s="15">
        <f t="shared" si="29"/>
        <v>25.120382925223375</v>
      </c>
      <c r="AO92" s="15">
        <f t="shared" si="30"/>
        <v>26.822171900589375</v>
      </c>
      <c r="AP92" s="15">
        <f t="shared" si="31"/>
        <v>30.906465441467788</v>
      </c>
      <c r="AQ92" s="15">
        <f t="shared" si="32"/>
        <v>29.632488499038264</v>
      </c>
      <c r="AR92" s="15">
        <f t="shared" si="33"/>
        <v>23.947454308684673</v>
      </c>
      <c r="AS92" s="15">
        <f t="shared" si="34"/>
        <v>22.804919937522474</v>
      </c>
      <c r="AT92" s="15">
        <f t="shared" si="35"/>
        <v>22.930386323484644</v>
      </c>
      <c r="AU92" s="15">
        <f t="shared" si="36"/>
        <v>18.626358229610251</v>
      </c>
      <c r="AV92" s="15">
        <f t="shared" si="37"/>
        <v>23.11448770390319</v>
      </c>
      <c r="AW92" s="15">
        <f t="shared" si="38"/>
        <v>25.785993343363273</v>
      </c>
      <c r="AX92" s="16">
        <f t="shared" si="39"/>
        <v>26.854595599147313</v>
      </c>
    </row>
    <row r="93" spans="1:50">
      <c r="A93" s="13"/>
      <c r="B93" s="34">
        <f t="shared" si="7"/>
        <v>3800</v>
      </c>
      <c r="C93" s="3">
        <v>22.840420769382909</v>
      </c>
      <c r="D93" s="3">
        <v>23.70159796476354</v>
      </c>
      <c r="E93" s="3">
        <v>24.56277516014417</v>
      </c>
      <c r="F93" s="3">
        <v>25.423952355524801</v>
      </c>
      <c r="G93" s="3">
        <v>27.146306746286054</v>
      </c>
      <c r="H93" s="3">
        <v>31.279957284113081</v>
      </c>
      <c r="I93" s="3">
        <v>31.706363400866678</v>
      </c>
      <c r="J93" s="3">
        <v>24.57411667920481</v>
      </c>
      <c r="K93" s="3">
        <v>25.48463467696682</v>
      </c>
      <c r="L93" s="3">
        <v>27.672268127524465</v>
      </c>
      <c r="M93" s="3">
        <v>26.659053269388732</v>
      </c>
      <c r="N93" s="3">
        <v>33.08270738685777</v>
      </c>
      <c r="O93" s="3">
        <v>36.906311028208385</v>
      </c>
      <c r="P93" s="4">
        <v>26.854595599147313</v>
      </c>
      <c r="R93" s="13"/>
      <c r="S93" s="34">
        <f t="shared" si="8"/>
        <v>3800</v>
      </c>
      <c r="T93" s="15">
        <f t="shared" si="12"/>
        <v>17</v>
      </c>
      <c r="U93" s="15">
        <f t="shared" si="13"/>
        <v>17</v>
      </c>
      <c r="V93" s="15">
        <f t="shared" si="14"/>
        <v>17</v>
      </c>
      <c r="W93" s="15">
        <f t="shared" si="15"/>
        <v>17</v>
      </c>
      <c r="X93" s="15">
        <f t="shared" si="16"/>
        <v>17</v>
      </c>
      <c r="Y93" s="15">
        <f t="shared" si="17"/>
        <v>17</v>
      </c>
      <c r="Z93" s="15">
        <f t="shared" si="18"/>
        <v>17</v>
      </c>
      <c r="AA93" s="15">
        <f t="shared" si="19"/>
        <v>17</v>
      </c>
      <c r="AB93" s="15">
        <f t="shared" si="20"/>
        <v>17</v>
      </c>
      <c r="AC93" s="15">
        <f t="shared" si="21"/>
        <v>17</v>
      </c>
      <c r="AD93" s="15">
        <f t="shared" si="22"/>
        <v>17</v>
      </c>
      <c r="AE93" s="15">
        <f t="shared" si="23"/>
        <v>17</v>
      </c>
      <c r="AF93" s="15">
        <f t="shared" si="24"/>
        <v>17</v>
      </c>
      <c r="AG93" s="16">
        <f t="shared" si="25"/>
        <v>17</v>
      </c>
      <c r="AI93" s="13"/>
      <c r="AJ93" s="34">
        <f t="shared" si="10"/>
        <v>3800</v>
      </c>
      <c r="AK93" s="15">
        <f t="shared" si="26"/>
        <v>22.840420769382909</v>
      </c>
      <c r="AL93" s="15">
        <f t="shared" si="27"/>
        <v>23.70159796476354</v>
      </c>
      <c r="AM93" s="15">
        <f t="shared" si="28"/>
        <v>24.56277516014417</v>
      </c>
      <c r="AN93" s="15">
        <f t="shared" si="29"/>
        <v>25.423952355524801</v>
      </c>
      <c r="AO93" s="15">
        <f t="shared" si="30"/>
        <v>27.146306746286054</v>
      </c>
      <c r="AP93" s="15">
        <f t="shared" si="31"/>
        <v>31.279957284113081</v>
      </c>
      <c r="AQ93" s="15">
        <f t="shared" si="32"/>
        <v>31.706363400866678</v>
      </c>
      <c r="AR93" s="15">
        <f t="shared" si="33"/>
        <v>24.57411667920481</v>
      </c>
      <c r="AS93" s="15">
        <f t="shared" si="34"/>
        <v>25.48463467696682</v>
      </c>
      <c r="AT93" s="15">
        <f t="shared" si="35"/>
        <v>27.672268127524465</v>
      </c>
      <c r="AU93" s="15">
        <f t="shared" si="36"/>
        <v>26.659053269388732</v>
      </c>
      <c r="AV93" s="15">
        <f t="shared" si="37"/>
        <v>33.08270738685777</v>
      </c>
      <c r="AW93" s="15">
        <f t="shared" si="38"/>
        <v>36.906311028208385</v>
      </c>
      <c r="AX93" s="16">
        <f t="shared" si="39"/>
        <v>26.854595599147313</v>
      </c>
    </row>
    <row r="94" spans="1:50" ht="15.75" thickBot="1">
      <c r="A94" s="17"/>
      <c r="B94" s="24">
        <f t="shared" si="7"/>
        <v>4200</v>
      </c>
      <c r="C94" s="6">
        <v>22.840420769382909</v>
      </c>
      <c r="D94" s="6">
        <v>23.70159796476354</v>
      </c>
      <c r="E94" s="6">
        <v>24.56277516014417</v>
      </c>
      <c r="F94" s="6">
        <v>25.423952355524801</v>
      </c>
      <c r="G94" s="6">
        <v>27.146306746286054</v>
      </c>
      <c r="H94" s="6">
        <v>31.279957284113081</v>
      </c>
      <c r="I94" s="6">
        <v>23.028180103078547</v>
      </c>
      <c r="J94" s="6">
        <v>24.57411667920481</v>
      </c>
      <c r="K94" s="6">
        <v>25.793914296947303</v>
      </c>
      <c r="L94" s="6">
        <v>27.672268127524465</v>
      </c>
      <c r="M94" s="6">
        <v>38.478846441562332</v>
      </c>
      <c r="N94" s="6">
        <v>47.750548548989357</v>
      </c>
      <c r="O94" s="6">
        <v>53.269418851029243</v>
      </c>
      <c r="P94" s="7">
        <v>55.476966971845208</v>
      </c>
      <c r="R94" s="17"/>
      <c r="S94" s="24">
        <f t="shared" si="8"/>
        <v>4200</v>
      </c>
      <c r="T94" s="18">
        <f t="shared" si="12"/>
        <v>17</v>
      </c>
      <c r="U94" s="18">
        <f t="shared" si="13"/>
        <v>17</v>
      </c>
      <c r="V94" s="18">
        <f t="shared" si="14"/>
        <v>17</v>
      </c>
      <c r="W94" s="18">
        <f t="shared" si="15"/>
        <v>17</v>
      </c>
      <c r="X94" s="18">
        <f t="shared" si="16"/>
        <v>17</v>
      </c>
      <c r="Y94" s="18">
        <f t="shared" si="17"/>
        <v>17</v>
      </c>
      <c r="Z94" s="18">
        <f t="shared" si="18"/>
        <v>17</v>
      </c>
      <c r="AA94" s="18">
        <f t="shared" si="19"/>
        <v>17</v>
      </c>
      <c r="AB94" s="18">
        <f t="shared" si="20"/>
        <v>17</v>
      </c>
      <c r="AC94" s="18">
        <f t="shared" si="21"/>
        <v>17</v>
      </c>
      <c r="AD94" s="18">
        <f t="shared" si="22"/>
        <v>17</v>
      </c>
      <c r="AE94" s="18">
        <f t="shared" si="23"/>
        <v>17</v>
      </c>
      <c r="AF94" s="18">
        <f t="shared" si="24"/>
        <v>17</v>
      </c>
      <c r="AG94" s="19">
        <f t="shared" si="25"/>
        <v>17</v>
      </c>
      <c r="AI94" s="17"/>
      <c r="AJ94" s="24">
        <f t="shared" si="10"/>
        <v>4200</v>
      </c>
      <c r="AK94" s="18">
        <f t="shared" si="26"/>
        <v>22.840420769382909</v>
      </c>
      <c r="AL94" s="18">
        <f t="shared" si="27"/>
        <v>23.70159796476354</v>
      </c>
      <c r="AM94" s="18">
        <f t="shared" si="28"/>
        <v>24.56277516014417</v>
      </c>
      <c r="AN94" s="18">
        <f t="shared" si="29"/>
        <v>25.423952355524801</v>
      </c>
      <c r="AO94" s="18">
        <f t="shared" si="30"/>
        <v>27.146306746286054</v>
      </c>
      <c r="AP94" s="18">
        <f t="shared" si="31"/>
        <v>31.279957284113081</v>
      </c>
      <c r="AQ94" s="18">
        <f t="shared" si="32"/>
        <v>23.028180103078547</v>
      </c>
      <c r="AR94" s="18">
        <f t="shared" si="33"/>
        <v>24.57411667920481</v>
      </c>
      <c r="AS94" s="18">
        <f t="shared" si="34"/>
        <v>25.793914296947303</v>
      </c>
      <c r="AT94" s="18">
        <f t="shared" si="35"/>
        <v>27.672268127524465</v>
      </c>
      <c r="AU94" s="18">
        <f t="shared" si="36"/>
        <v>38.478846441562332</v>
      </c>
      <c r="AV94" s="18">
        <f t="shared" si="37"/>
        <v>47.750548548989357</v>
      </c>
      <c r="AW94" s="18">
        <f t="shared" si="38"/>
        <v>53.269418851029243</v>
      </c>
      <c r="AX94" s="19">
        <f t="shared" si="39"/>
        <v>55.476966971845208</v>
      </c>
    </row>
    <row r="96" spans="1:50" ht="15.75" thickBot="1"/>
    <row r="97" spans="1:50" ht="15.75" thickBot="1">
      <c r="R97" s="35" t="s">
        <v>26</v>
      </c>
      <c r="S97" s="41">
        <v>145</v>
      </c>
    </row>
    <row r="98" spans="1:50" ht="15.75" thickBot="1"/>
    <row r="99" spans="1:50">
      <c r="A99" s="8" t="s">
        <v>18</v>
      </c>
      <c r="B99" s="9"/>
      <c r="C99" s="10" t="s">
        <v>1</v>
      </c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1"/>
      <c r="R99" s="8" t="s">
        <v>21</v>
      </c>
      <c r="S99" s="9"/>
      <c r="T99" s="10" t="s">
        <v>1</v>
      </c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1"/>
      <c r="AI99" s="8" t="s">
        <v>22</v>
      </c>
      <c r="AJ99" s="9"/>
      <c r="AK99" s="10" t="s">
        <v>1</v>
      </c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1"/>
    </row>
    <row r="100" spans="1:50">
      <c r="A100" s="13"/>
      <c r="B100" s="14"/>
      <c r="C100" s="34">
        <f t="shared" ref="C100:P100" si="40">C2</f>
        <v>0</v>
      </c>
      <c r="D100" s="34">
        <f t="shared" si="40"/>
        <v>0.5</v>
      </c>
      <c r="E100" s="34">
        <f t="shared" si="40"/>
        <v>1</v>
      </c>
      <c r="F100" s="34">
        <f t="shared" si="40"/>
        <v>1.5</v>
      </c>
      <c r="G100" s="34">
        <f t="shared" si="40"/>
        <v>2.5</v>
      </c>
      <c r="H100" s="34">
        <f t="shared" si="40"/>
        <v>4.9000000000000004</v>
      </c>
      <c r="I100" s="34">
        <f t="shared" si="40"/>
        <v>7.4</v>
      </c>
      <c r="J100" s="34">
        <f t="shared" si="40"/>
        <v>9.8000000000000007</v>
      </c>
      <c r="K100" s="34">
        <f t="shared" si="40"/>
        <v>14.7</v>
      </c>
      <c r="L100" s="34">
        <f t="shared" si="40"/>
        <v>19.600000000000001</v>
      </c>
      <c r="M100" s="34">
        <f t="shared" si="40"/>
        <v>21.6</v>
      </c>
      <c r="N100" s="34">
        <f t="shared" si="40"/>
        <v>30</v>
      </c>
      <c r="O100" s="34">
        <f t="shared" si="40"/>
        <v>35</v>
      </c>
      <c r="P100" s="20">
        <f t="shared" si="40"/>
        <v>37</v>
      </c>
      <c r="R100" s="13"/>
      <c r="S100" s="14"/>
      <c r="T100" s="34">
        <f t="shared" ref="T100:AG100" si="41">C2</f>
        <v>0</v>
      </c>
      <c r="U100" s="34">
        <f t="shared" si="41"/>
        <v>0.5</v>
      </c>
      <c r="V100" s="34">
        <f t="shared" si="41"/>
        <v>1</v>
      </c>
      <c r="W100" s="34">
        <f t="shared" si="41"/>
        <v>1.5</v>
      </c>
      <c r="X100" s="34">
        <f t="shared" si="41"/>
        <v>2.5</v>
      </c>
      <c r="Y100" s="34">
        <f t="shared" si="41"/>
        <v>4.9000000000000004</v>
      </c>
      <c r="Z100" s="34">
        <f t="shared" si="41"/>
        <v>7.4</v>
      </c>
      <c r="AA100" s="34">
        <f t="shared" si="41"/>
        <v>9.8000000000000007</v>
      </c>
      <c r="AB100" s="34">
        <f t="shared" si="41"/>
        <v>14.7</v>
      </c>
      <c r="AC100" s="34">
        <f t="shared" si="41"/>
        <v>19.600000000000001</v>
      </c>
      <c r="AD100" s="34">
        <f t="shared" si="41"/>
        <v>21.6</v>
      </c>
      <c r="AE100" s="34">
        <f t="shared" si="41"/>
        <v>30</v>
      </c>
      <c r="AF100" s="34">
        <f t="shared" si="41"/>
        <v>35</v>
      </c>
      <c r="AG100" s="20">
        <f t="shared" si="41"/>
        <v>37</v>
      </c>
      <c r="AI100" s="13"/>
      <c r="AJ100" s="14"/>
      <c r="AK100" s="34">
        <f t="shared" ref="AK100:AX100" si="42">C2</f>
        <v>0</v>
      </c>
      <c r="AL100" s="34">
        <f t="shared" si="42"/>
        <v>0.5</v>
      </c>
      <c r="AM100" s="34">
        <f t="shared" si="42"/>
        <v>1</v>
      </c>
      <c r="AN100" s="34">
        <f t="shared" si="42"/>
        <v>1.5</v>
      </c>
      <c r="AO100" s="34">
        <f t="shared" si="42"/>
        <v>2.5</v>
      </c>
      <c r="AP100" s="34">
        <f t="shared" si="42"/>
        <v>4.9000000000000004</v>
      </c>
      <c r="AQ100" s="34">
        <f t="shared" si="42"/>
        <v>7.4</v>
      </c>
      <c r="AR100" s="34">
        <f t="shared" si="42"/>
        <v>9.8000000000000007</v>
      </c>
      <c r="AS100" s="34">
        <f t="shared" si="42"/>
        <v>14.7</v>
      </c>
      <c r="AT100" s="34">
        <f t="shared" si="42"/>
        <v>19.600000000000001</v>
      </c>
      <c r="AU100" s="34">
        <f t="shared" si="42"/>
        <v>21.6</v>
      </c>
      <c r="AV100" s="34">
        <f t="shared" si="42"/>
        <v>30</v>
      </c>
      <c r="AW100" s="34">
        <f t="shared" si="42"/>
        <v>35</v>
      </c>
      <c r="AX100" s="20">
        <f t="shared" si="42"/>
        <v>37</v>
      </c>
    </row>
    <row r="101" spans="1:50">
      <c r="A101" s="13" t="s">
        <v>0</v>
      </c>
      <c r="B101" s="34">
        <f t="shared" ref="B101:B121" si="43">B3</f>
        <v>475</v>
      </c>
      <c r="C101" s="15">
        <f>IF(C74&lt;&gt;0,C$46/(Density_of_fuel__kg_mm3*C74),0)</f>
        <v>0</v>
      </c>
      <c r="D101" s="15">
        <f>IF(D74&lt;&gt;0,D$46/(Density_of_fuel__kg_mm3*D74),0)</f>
        <v>0</v>
      </c>
      <c r="E101" s="15">
        <f>IF(E74&lt;&gt;0,E$46/(Density_of_fuel__kg_mm3*E74),0)</f>
        <v>0</v>
      </c>
      <c r="F101" s="15">
        <f>IF(F74&lt;&gt;0,F$46/(Density_of_fuel__kg_mm3*F74),0)</f>
        <v>0</v>
      </c>
      <c r="G101" s="15">
        <f>IF(G74&lt;&gt;0,G$46/(Density_of_fuel__kg_mm3*G74),0)</f>
        <v>0</v>
      </c>
      <c r="H101" s="15">
        <f>IF(H74&lt;&gt;0,H$46/(Density_of_fuel__kg_mm3*H74),0)</f>
        <v>0</v>
      </c>
      <c r="I101" s="15">
        <f>IF(I74&lt;&gt;0,I$46/(Density_of_fuel__kg_mm3*I74),0)</f>
        <v>0</v>
      </c>
      <c r="J101" s="15">
        <f>IF(J74&lt;&gt;0,J$46/(Density_of_fuel__kg_mm3*J74),0)</f>
        <v>0</v>
      </c>
      <c r="K101" s="15">
        <f>IF(K74&lt;&gt;0,K$46/(Density_of_fuel__kg_mm3*K74),0)</f>
        <v>0</v>
      </c>
      <c r="L101" s="15">
        <f>IF(L74&lt;&gt;0,L$46/(Density_of_fuel__kg_mm3*L74),0)</f>
        <v>0</v>
      </c>
      <c r="M101" s="15">
        <f>IF(M74&lt;&gt;0,M$46/(Density_of_fuel__kg_mm3*M74),0)</f>
        <v>0</v>
      </c>
      <c r="N101" s="15">
        <f>IF(N74&lt;&gt;0,N$46/(Density_of_fuel__kg_mm3*N74),0)</f>
        <v>0</v>
      </c>
      <c r="O101" s="15">
        <f>IF(O74&lt;&gt;0,O$46/(Density_of_fuel__kg_mm3*O74),0)</f>
        <v>0</v>
      </c>
      <c r="P101" s="16">
        <f>IF(P74&lt;&gt;0,P$46/(Density_of_fuel__kg_mm3*P74),0)</f>
        <v>0</v>
      </c>
      <c r="R101" s="13" t="s">
        <v>0</v>
      </c>
      <c r="S101" s="34">
        <f t="shared" ref="S101:S121" si="44">B3</f>
        <v>475</v>
      </c>
      <c r="T101" s="15">
        <f>MIN($S$97,IF(T74&lt;&gt;0,C$46/(Density_of_fuel__kg_mm3*T74),0))</f>
        <v>0</v>
      </c>
      <c r="U101" s="15">
        <f>MIN($S$97,IF(U74&lt;&gt;0,D$46/(Density_of_fuel__kg_mm3*U74),0))</f>
        <v>0</v>
      </c>
      <c r="V101" s="15">
        <f>MIN($S$97,IF(V74&lt;&gt;0,E$46/(Density_of_fuel__kg_mm3*V74),0))</f>
        <v>0</v>
      </c>
      <c r="W101" s="15">
        <f>MIN($S$97,IF(W74&lt;&gt;0,F$46/(Density_of_fuel__kg_mm3*W74),0))</f>
        <v>0</v>
      </c>
      <c r="X101" s="15">
        <f>MIN($S$97,IF(X74&lt;&gt;0,G$46/(Density_of_fuel__kg_mm3*X74),0))</f>
        <v>0</v>
      </c>
      <c r="Y101" s="15">
        <f>MIN($S$97,IF(Y74&lt;&gt;0,H$46/(Density_of_fuel__kg_mm3*Y74),0))</f>
        <v>0</v>
      </c>
      <c r="Z101" s="15">
        <f>MIN($S$97,IF(Z74&lt;&gt;0,I$46/(Density_of_fuel__kg_mm3*Z74),0))</f>
        <v>0</v>
      </c>
      <c r="AA101" s="15">
        <f>MIN($S$97,IF(AA74&lt;&gt;0,J$46/(Density_of_fuel__kg_mm3*AA74),0))</f>
        <v>0</v>
      </c>
      <c r="AB101" s="15">
        <f>MIN($S$97,IF(AB74&lt;&gt;0,K$46/(Density_of_fuel__kg_mm3*AB74),0))</f>
        <v>0</v>
      </c>
      <c r="AC101" s="15">
        <f>MIN($S$97,IF(AC74&lt;&gt;0,L$46/(Density_of_fuel__kg_mm3*AC74),0))</f>
        <v>0</v>
      </c>
      <c r="AD101" s="15">
        <f>MIN($S$97,IF(AD74&lt;&gt;0,M$46/(Density_of_fuel__kg_mm3*AD74),0))</f>
        <v>0</v>
      </c>
      <c r="AE101" s="15">
        <f>MIN($S$97,IF(AE74&lt;&gt;0,N$46/(Density_of_fuel__kg_mm3*AE74),0))</f>
        <v>0</v>
      </c>
      <c r="AF101" s="15">
        <f>MIN($S$97,IF(AF74&lt;&gt;0,O$46/(Density_of_fuel__kg_mm3*AF74),0))</f>
        <v>0</v>
      </c>
      <c r="AG101" s="16">
        <f>MIN($S$97,IF(AG74&lt;&gt;0,P$46/(Density_of_fuel__kg_mm3*AG74),0))</f>
        <v>0</v>
      </c>
      <c r="AI101" s="13" t="s">
        <v>0</v>
      </c>
      <c r="AJ101" s="34">
        <f t="shared" ref="AJ101:AJ121" si="45">B3</f>
        <v>475</v>
      </c>
      <c r="AK101" s="15">
        <f>IF(AK74&lt;&gt;0,C$46/(Density_of_fuel__kg_mm3*AK74),0)</f>
        <v>57.066571770481367</v>
      </c>
      <c r="AL101" s="15">
        <f>IF(AL74&lt;&gt;0,D$46/(Density_of_fuel__kg_mm3*AL74),0)</f>
        <v>59.218214716270154</v>
      </c>
      <c r="AM101" s="15">
        <f>IF(AM74&lt;&gt;0,E$46/(Density_of_fuel__kg_mm3*AM74),0)</f>
        <v>61.369857662058948</v>
      </c>
      <c r="AN101" s="15">
        <f>IF(AN74&lt;&gt;0,F$46/(Density_of_fuel__kg_mm3*AN74),0)</f>
        <v>63.521500607847742</v>
      </c>
      <c r="AO101" s="15">
        <f>IF(AO74&lt;&gt;0,G$46/(Density_of_fuel__kg_mm3*AO74),0)</f>
        <v>67.824786499425315</v>
      </c>
      <c r="AP101" s="15">
        <f>IF(AP74&lt;&gt;0,H$46/(Density_of_fuel__kg_mm3*AP74),0)</f>
        <v>78.152672639211531</v>
      </c>
      <c r="AQ101" s="15">
        <f>IF(AQ74&lt;&gt;0,I$46/(Density_of_fuel__kg_mm3*AQ74),0)</f>
        <v>88.9108873681555</v>
      </c>
      <c r="AR101" s="15">
        <f>IF(AR74&lt;&gt;0,J$46/(Density_of_fuel__kg_mm3*AR74),0)</f>
        <v>99.238773507941701</v>
      </c>
      <c r="AS101" s="15">
        <f>IF(AS74&lt;&gt;0,K$46/(Density_of_fuel__kg_mm3*AS74),0)</f>
        <v>120.32487437667183</v>
      </c>
      <c r="AT101" s="15">
        <f>IF(AT74&lt;&gt;0,L$46/(Density_of_fuel__kg_mm3*AT74),0)</f>
        <v>141.410975245402</v>
      </c>
      <c r="AU101" s="15">
        <f>IF(AU74&lt;&gt;0,M$46/(Density_of_fuel__kg_mm3*AU74),0)</f>
        <v>150.01754702855717</v>
      </c>
      <c r="AV101" s="15">
        <f>IF(AV74&lt;&gt;0,N$46/(Density_of_fuel__kg_mm3*AV74),0)</f>
        <v>186.16514851780889</v>
      </c>
      <c r="AW101" s="15">
        <f>IF(AW74&lt;&gt;0,O$46/(Density_of_fuel__kg_mm3*AW74),0)</f>
        <v>207.68157797569677</v>
      </c>
      <c r="AX101" s="16">
        <f>IF(AX74&lt;&gt;0,P$46/(Density_of_fuel__kg_mm3*AX74),0)</f>
        <v>216.28814975885197</v>
      </c>
    </row>
    <row r="102" spans="1:50">
      <c r="A102" s="13"/>
      <c r="B102" s="34">
        <f t="shared" si="43"/>
        <v>500</v>
      </c>
      <c r="C102" s="15">
        <f>IF(C75&lt;&gt;0,C$46/(Density_of_fuel__kg_mm3*C75),0)</f>
        <v>62.97554499999999</v>
      </c>
      <c r="D102" s="15">
        <f>IF(D75&lt;&gt;0,D$46/(Density_of_fuel__kg_mm3*D75),0)</f>
        <v>72.418480000000017</v>
      </c>
      <c r="E102" s="15">
        <f>IF(E75&lt;&gt;0,E$46/(Density_of_fuel__kg_mm3*E75),0)</f>
        <v>77.309783999999993</v>
      </c>
      <c r="F102" s="15">
        <f>IF(F75&lt;&gt;0,F$46/(Density_of_fuel__kg_mm3*F75),0)</f>
        <v>85.190218999999999</v>
      </c>
      <c r="G102" s="15">
        <f>IF(G75&lt;&gt;0,G$46/(Density_of_fuel__kg_mm3*G75),0)</f>
        <v>99.592393000000015</v>
      </c>
      <c r="H102" s="15">
        <f>IF(H75&lt;&gt;0,H$46/(Density_of_fuel__kg_mm3*H75),0)</f>
        <v>99.592393000000015</v>
      </c>
      <c r="I102" s="15">
        <f>IF(I75&lt;&gt;0,I$46/(Density_of_fuel__kg_mm3*I75),0)</f>
        <v>99.592393000000001</v>
      </c>
      <c r="J102" s="15">
        <f>IF(J75&lt;&gt;0,J$46/(Density_of_fuel__kg_mm3*J75),0)</f>
        <v>99.592393000000001</v>
      </c>
      <c r="K102" s="15">
        <f>IF(K75&lt;&gt;0,K$46/(Density_of_fuel__kg_mm3*K75),0)</f>
        <v>99.592393000000001</v>
      </c>
      <c r="L102" s="15">
        <f>IF(L75&lt;&gt;0,L$46/(Density_of_fuel__kg_mm3*L75),0)</f>
        <v>99.592393000000001</v>
      </c>
      <c r="M102" s="15">
        <f>IF(M75&lt;&gt;0,M$46/(Density_of_fuel__kg_mm3*M75),0)</f>
        <v>99.592393000000001</v>
      </c>
      <c r="N102" s="15">
        <f>IF(N75&lt;&gt;0,N$46/(Density_of_fuel__kg_mm3*N75),0)</f>
        <v>144.97282899999999</v>
      </c>
      <c r="O102" s="15">
        <f>IF(O75&lt;&gt;0,O$46/(Density_of_fuel__kg_mm3*O75),0)</f>
        <v>144.97282899999999</v>
      </c>
      <c r="P102" s="16">
        <f>IF(P75&lt;&gt;0,P$46/(Density_of_fuel__kg_mm3*P75),0)</f>
        <v>144.97282899999999</v>
      </c>
      <c r="R102" s="13"/>
      <c r="S102" s="34">
        <f t="shared" si="44"/>
        <v>500</v>
      </c>
      <c r="T102" s="15">
        <f>MIN($S$97,IF(T75&lt;&gt;0,C$46/(Density_of_fuel__kg_mm3*T75),0))</f>
        <v>62.97554499999999</v>
      </c>
      <c r="U102" s="15">
        <f>MIN($S$97,IF(U75&lt;&gt;0,D$46/(Density_of_fuel__kg_mm3*U75),0))</f>
        <v>72.418480000000017</v>
      </c>
      <c r="V102" s="15">
        <f>MIN($S$97,IF(V75&lt;&gt;0,E$46/(Density_of_fuel__kg_mm3*V75),0))</f>
        <v>77.309783999999993</v>
      </c>
      <c r="W102" s="15">
        <f>MIN($S$97,IF(W75&lt;&gt;0,F$46/(Density_of_fuel__kg_mm3*W75),0))</f>
        <v>85.190218999999999</v>
      </c>
      <c r="X102" s="15">
        <f>MIN($S$97,IF(X75&lt;&gt;0,G$46/(Density_of_fuel__kg_mm3*X75),0))</f>
        <v>99.592393000000015</v>
      </c>
      <c r="Y102" s="15">
        <f>MIN($S$97,IF(Y75&lt;&gt;0,H$46/(Density_of_fuel__kg_mm3*Y75),0))</f>
        <v>99.592393000000015</v>
      </c>
      <c r="Z102" s="15">
        <f>MIN($S$97,IF(Z75&lt;&gt;0,I$46/(Density_of_fuel__kg_mm3*Z75),0))</f>
        <v>99.592393000000001</v>
      </c>
      <c r="AA102" s="15">
        <f>MIN($S$97,IF(AA75&lt;&gt;0,J$46/(Density_of_fuel__kg_mm3*AA75),0))</f>
        <v>105.07634842017356</v>
      </c>
      <c r="AB102" s="15">
        <f>MIN($S$97,IF(AB75&lt;&gt;0,K$46/(Density_of_fuel__kg_mm3*AB75),0))</f>
        <v>127.40280816353487</v>
      </c>
      <c r="AC102" s="15">
        <f>MIN($S$97,IF(AC75&lt;&gt;0,L$46/(Density_of_fuel__kg_mm3*AC75),0))</f>
        <v>145</v>
      </c>
      <c r="AD102" s="15">
        <f>MIN($S$97,IF(AD75&lt;&gt;0,M$46/(Density_of_fuel__kg_mm3*AD75),0))</f>
        <v>145</v>
      </c>
      <c r="AE102" s="15">
        <f>MIN($S$97,IF(AE75&lt;&gt;0,N$46/(Density_of_fuel__kg_mm3*AE75),0))</f>
        <v>145</v>
      </c>
      <c r="AF102" s="15">
        <f>MIN($S$97,IF(AF75&lt;&gt;0,O$46/(Density_of_fuel__kg_mm3*AF75),0))</f>
        <v>145</v>
      </c>
      <c r="AG102" s="16">
        <f>MIN($S$97,IF(AG75&lt;&gt;0,P$46/(Density_of_fuel__kg_mm3*AG75),0))</f>
        <v>145</v>
      </c>
      <c r="AI102" s="13"/>
      <c r="AJ102" s="34">
        <f t="shared" si="45"/>
        <v>500</v>
      </c>
      <c r="AK102" s="15">
        <f>IF(AK75&lt;&gt;0,C$46/(Density_of_fuel__kg_mm3*AK75),0)</f>
        <v>57.066571770481367</v>
      </c>
      <c r="AL102" s="15">
        <f>IF(AL75&lt;&gt;0,D$46/(Density_of_fuel__kg_mm3*AL75),0)</f>
        <v>59.218214716270154</v>
      </c>
      <c r="AM102" s="15">
        <f>IF(AM75&lt;&gt;0,E$46/(Density_of_fuel__kg_mm3*AM75),0)</f>
        <v>61.369857662058948</v>
      </c>
      <c r="AN102" s="15">
        <f>IF(AN75&lt;&gt;0,F$46/(Density_of_fuel__kg_mm3*AN75),0)</f>
        <v>63.521500607847742</v>
      </c>
      <c r="AO102" s="15">
        <f>IF(AO75&lt;&gt;0,G$46/(Density_of_fuel__kg_mm3*AO75),0)</f>
        <v>67.824786499425315</v>
      </c>
      <c r="AP102" s="15">
        <f>IF(AP75&lt;&gt;0,H$46/(Density_of_fuel__kg_mm3*AP75),0)</f>
        <v>78.152672639211531</v>
      </c>
      <c r="AQ102" s="15">
        <f>IF(AQ75&lt;&gt;0,I$46/(Density_of_fuel__kg_mm3*AQ75),0)</f>
        <v>88.9108873681555</v>
      </c>
      <c r="AR102" s="15">
        <f>IF(AR75&lt;&gt;0,J$46/(Density_of_fuel__kg_mm3*AR75),0)</f>
        <v>99.238773507941701</v>
      </c>
      <c r="AS102" s="15">
        <f>IF(AS75&lt;&gt;0,K$46/(Density_of_fuel__kg_mm3*AS75),0)</f>
        <v>99.592393000000001</v>
      </c>
      <c r="AT102" s="15">
        <f>IF(AT75&lt;&gt;0,L$46/(Density_of_fuel__kg_mm3*AT75),0)</f>
        <v>99.592393000000001</v>
      </c>
      <c r="AU102" s="15">
        <f>IF(AU75&lt;&gt;0,M$46/(Density_of_fuel__kg_mm3*AU75),0)</f>
        <v>99.592393000000001</v>
      </c>
      <c r="AV102" s="15">
        <f>IF(AV75&lt;&gt;0,N$46/(Density_of_fuel__kg_mm3*AV75),0)</f>
        <v>144.97282899999999</v>
      </c>
      <c r="AW102" s="15">
        <f>IF(AW75&lt;&gt;0,O$46/(Density_of_fuel__kg_mm3*AW75),0)</f>
        <v>144.97282899999999</v>
      </c>
      <c r="AX102" s="16">
        <f>IF(AX75&lt;&gt;0,P$46/(Density_of_fuel__kg_mm3*AX75),0)</f>
        <v>144.97282899999999</v>
      </c>
    </row>
    <row r="103" spans="1:50">
      <c r="A103" s="13"/>
      <c r="B103" s="34">
        <f t="shared" si="43"/>
        <v>650</v>
      </c>
      <c r="C103" s="15">
        <f>IF(C76&lt;&gt;0,C$46/(Density_of_fuel__kg_mm3*C76),0)</f>
        <v>59.986413999999996</v>
      </c>
      <c r="D103" s="15">
        <f>IF(D76&lt;&gt;0,D$46/(Density_of_fuel__kg_mm3*D76),0)</f>
        <v>69.972828000000007</v>
      </c>
      <c r="E103" s="15">
        <f>IF(E76&lt;&gt;0,E$46/(Density_of_fuel__kg_mm3*E76),0)</f>
        <v>83.016306000000014</v>
      </c>
      <c r="F103" s="15">
        <f>IF(F76&lt;&gt;0,F$46/(Density_of_fuel__kg_mm3*F76),0)</f>
        <v>89.605980000000002</v>
      </c>
      <c r="G103" s="15">
        <f>IF(G76&lt;&gt;0,G$46/(Density_of_fuel__kg_mm3*G76),0)</f>
        <v>97.48641499999998</v>
      </c>
      <c r="H103" s="15">
        <f>IF(H76&lt;&gt;0,H$46/(Density_of_fuel__kg_mm3*H76),0)</f>
        <v>108.016307</v>
      </c>
      <c r="I103" s="15">
        <f>IF(I76&lt;&gt;0,I$46/(Density_of_fuel__kg_mm3*I76),0)</f>
        <v>116.983698</v>
      </c>
      <c r="J103" s="15">
        <f>IF(J76&lt;&gt;0,J$46/(Density_of_fuel__kg_mm3*J76),0)</f>
        <v>124.796198</v>
      </c>
      <c r="K103" s="15">
        <f>IF(K76&lt;&gt;0,K$46/(Density_of_fuel__kg_mm3*K76),0)</f>
        <v>130.02717699999999</v>
      </c>
      <c r="L103" s="15">
        <f>IF(L76&lt;&gt;0,L$46/(Density_of_fuel__kg_mm3*L76),0)</f>
        <v>144.97282899999999</v>
      </c>
      <c r="M103" s="15">
        <f>IF(M76&lt;&gt;0,M$46/(Density_of_fuel__kg_mm3*M76),0)</f>
        <v>144.97282899999999</v>
      </c>
      <c r="N103" s="15">
        <f>IF(N76&lt;&gt;0,N$46/(Density_of_fuel__kg_mm3*N76),0)</f>
        <v>144.97282899999999</v>
      </c>
      <c r="O103" s="15">
        <f>IF(O76&lt;&gt;0,O$46/(Density_of_fuel__kg_mm3*O76),0)</f>
        <v>144.97282899999999</v>
      </c>
      <c r="P103" s="16">
        <f>IF(P76&lt;&gt;0,P$46/(Density_of_fuel__kg_mm3*P76),0)</f>
        <v>144.97282899999999</v>
      </c>
      <c r="R103" s="13"/>
      <c r="S103" s="34">
        <f t="shared" si="44"/>
        <v>650</v>
      </c>
      <c r="T103" s="15">
        <f>MIN($S$97,IF(T76&lt;&gt;0,C$46/(Density_of_fuel__kg_mm3*T76),0))</f>
        <v>60.423428933450857</v>
      </c>
      <c r="U103" s="15">
        <f>MIN($S$97,IF(U76&lt;&gt;0,D$46/(Density_of_fuel__kg_mm3*U76),0))</f>
        <v>69.972828000000007</v>
      </c>
      <c r="V103" s="15">
        <f>MIN($S$97,IF(V76&lt;&gt;0,E$46/(Density_of_fuel__kg_mm3*V76),0))</f>
        <v>83.016306000000014</v>
      </c>
      <c r="W103" s="15">
        <f>MIN($S$97,IF(W76&lt;&gt;0,F$46/(Density_of_fuel__kg_mm3*W76),0))</f>
        <v>89.605980000000002</v>
      </c>
      <c r="X103" s="15">
        <f>MIN($S$97,IF(X76&lt;&gt;0,G$46/(Density_of_fuel__kg_mm3*X76),0))</f>
        <v>97.48641499999998</v>
      </c>
      <c r="Y103" s="15">
        <f>MIN($S$97,IF(Y76&lt;&gt;0,H$46/(Density_of_fuel__kg_mm3*Y76),0))</f>
        <v>108.016307</v>
      </c>
      <c r="Z103" s="15">
        <f>MIN($S$97,IF(Z76&lt;&gt;0,I$46/(Density_of_fuel__kg_mm3*Z76),0))</f>
        <v>116.983698</v>
      </c>
      <c r="AA103" s="15">
        <f>MIN($S$97,IF(AA76&lt;&gt;0,J$46/(Density_of_fuel__kg_mm3*AA76),0))</f>
        <v>124.796198</v>
      </c>
      <c r="AB103" s="15">
        <f>MIN($S$97,IF(AB76&lt;&gt;0,K$46/(Density_of_fuel__kg_mm3*AB76),0))</f>
        <v>130.02717699999999</v>
      </c>
      <c r="AC103" s="15">
        <f>MIN($S$97,IF(AC76&lt;&gt;0,L$46/(Density_of_fuel__kg_mm3*AC76),0))</f>
        <v>145</v>
      </c>
      <c r="AD103" s="15">
        <f>MIN($S$97,IF(AD76&lt;&gt;0,M$46/(Density_of_fuel__kg_mm3*AD76),0))</f>
        <v>145</v>
      </c>
      <c r="AE103" s="15">
        <f>MIN($S$97,IF(AE76&lt;&gt;0,N$46/(Density_of_fuel__kg_mm3*AE76),0))</f>
        <v>145</v>
      </c>
      <c r="AF103" s="15">
        <f>MIN($S$97,IF(AF76&lt;&gt;0,O$46/(Density_of_fuel__kg_mm3*AF76),0))</f>
        <v>145</v>
      </c>
      <c r="AG103" s="16">
        <f>MIN($S$97,IF(AG76&lt;&gt;0,P$46/(Density_of_fuel__kg_mm3*AG76),0))</f>
        <v>145</v>
      </c>
      <c r="AI103" s="13"/>
      <c r="AJ103" s="34">
        <f t="shared" si="45"/>
        <v>650</v>
      </c>
      <c r="AK103" s="15">
        <f>IF(AK76&lt;&gt;0,C$46/(Density_of_fuel__kg_mm3*AK76),0)</f>
        <v>57.066571770481367</v>
      </c>
      <c r="AL103" s="15">
        <f>IF(AL76&lt;&gt;0,D$46/(Density_of_fuel__kg_mm3*AL76),0)</f>
        <v>59.218214716270154</v>
      </c>
      <c r="AM103" s="15">
        <f>IF(AM76&lt;&gt;0,E$46/(Density_of_fuel__kg_mm3*AM76),0)</f>
        <v>61.369857662058948</v>
      </c>
      <c r="AN103" s="15">
        <f>IF(AN76&lt;&gt;0,F$46/(Density_of_fuel__kg_mm3*AN76),0)</f>
        <v>63.521500607847742</v>
      </c>
      <c r="AO103" s="15">
        <f>IF(AO76&lt;&gt;0,G$46/(Density_of_fuel__kg_mm3*AO76),0)</f>
        <v>67.824786499425315</v>
      </c>
      <c r="AP103" s="15">
        <f>IF(AP76&lt;&gt;0,H$46/(Density_of_fuel__kg_mm3*AP76),0)</f>
        <v>78.152672639211531</v>
      </c>
      <c r="AQ103" s="15">
        <f>IF(AQ76&lt;&gt;0,I$46/(Density_of_fuel__kg_mm3*AQ76),0)</f>
        <v>88.9108873681555</v>
      </c>
      <c r="AR103" s="15">
        <f>IF(AR76&lt;&gt;0,J$46/(Density_of_fuel__kg_mm3*AR76),0)</f>
        <v>99.238773507941701</v>
      </c>
      <c r="AS103" s="15">
        <f>IF(AS76&lt;&gt;0,K$46/(Density_of_fuel__kg_mm3*AS76),0)</f>
        <v>120.32487437667183</v>
      </c>
      <c r="AT103" s="15">
        <f>IF(AT76&lt;&gt;0,L$46/(Density_of_fuel__kg_mm3*AT76),0)</f>
        <v>141.410975245402</v>
      </c>
      <c r="AU103" s="15">
        <f>IF(AU76&lt;&gt;0,M$46/(Density_of_fuel__kg_mm3*AU76),0)</f>
        <v>144.97282899999999</v>
      </c>
      <c r="AV103" s="15">
        <f>IF(AV76&lt;&gt;0,N$46/(Density_of_fuel__kg_mm3*AV76),0)</f>
        <v>144.97282899999999</v>
      </c>
      <c r="AW103" s="15">
        <f>IF(AW76&lt;&gt;0,O$46/(Density_of_fuel__kg_mm3*AW76),0)</f>
        <v>144.97282899999999</v>
      </c>
      <c r="AX103" s="16">
        <f>IF(AX76&lt;&gt;0,P$46/(Density_of_fuel__kg_mm3*AX76),0)</f>
        <v>144.97282899999999</v>
      </c>
    </row>
    <row r="104" spans="1:50">
      <c r="A104" s="13"/>
      <c r="B104" s="34">
        <f t="shared" si="43"/>
        <v>750</v>
      </c>
      <c r="C104" s="15">
        <f>IF(C77&lt;&gt;0,C$46/(Density_of_fuel__kg_mm3*C77),0)</f>
        <v>55.978262000000008</v>
      </c>
      <c r="D104" s="15">
        <f>IF(D77&lt;&gt;0,D$46/(Density_of_fuel__kg_mm3*D77),0)</f>
        <v>69.972828000000007</v>
      </c>
      <c r="E104" s="15">
        <f>IF(E77&lt;&gt;0,E$46/(Density_of_fuel__kg_mm3*E77),0)</f>
        <v>72.010870999999995</v>
      </c>
      <c r="F104" s="15">
        <f>IF(F77&lt;&gt;0,F$46/(Density_of_fuel__kg_mm3*F77),0)</f>
        <v>83.016306</v>
      </c>
      <c r="G104" s="15">
        <f>IF(G77&lt;&gt;0,G$46/(Density_of_fuel__kg_mm3*G77),0)</f>
        <v>100.00000200000001</v>
      </c>
      <c r="H104" s="15">
        <f>IF(H77&lt;&gt;0,H$46/(Density_of_fuel__kg_mm3*H77),0)</f>
        <v>108.49184999999999</v>
      </c>
      <c r="I104" s="15">
        <f>IF(I77&lt;&gt;0,I$46/(Density_of_fuel__kg_mm3*I77),0)</f>
        <v>116.71195899999998</v>
      </c>
      <c r="J104" s="15">
        <f>IF(J77&lt;&gt;0,J$46/(Density_of_fuel__kg_mm3*J77),0)</f>
        <v>123.09782899999999</v>
      </c>
      <c r="K104" s="15">
        <f>IF(K77&lt;&gt;0,K$46/(Density_of_fuel__kg_mm3*K77),0)</f>
        <v>130.02717699999999</v>
      </c>
      <c r="L104" s="15">
        <f>IF(L77&lt;&gt;0,L$46/(Density_of_fuel__kg_mm3*L77),0)</f>
        <v>144.97282899999999</v>
      </c>
      <c r="M104" s="15">
        <f>IF(M77&lt;&gt;0,M$46/(Density_of_fuel__kg_mm3*M77),0)</f>
        <v>144.97282899999999</v>
      </c>
      <c r="N104" s="15">
        <f>IF(N77&lt;&gt;0,N$46/(Density_of_fuel__kg_mm3*N77),0)</f>
        <v>144.97282899999999</v>
      </c>
      <c r="O104" s="15">
        <f>IF(O77&lt;&gt;0,O$46/(Density_of_fuel__kg_mm3*O77),0)</f>
        <v>144.97282899999999</v>
      </c>
      <c r="P104" s="16">
        <f>IF(P77&lt;&gt;0,P$46/(Density_of_fuel__kg_mm3*P77),0)</f>
        <v>144.97282899999999</v>
      </c>
      <c r="R104" s="13"/>
      <c r="S104" s="34">
        <f t="shared" si="44"/>
        <v>750</v>
      </c>
      <c r="T104" s="15">
        <f>MIN($S$97,IF(T77&lt;&gt;0,C$46/(Density_of_fuel__kg_mm3*T77),0))</f>
        <v>60.423428933450857</v>
      </c>
      <c r="U104" s="15">
        <f>MIN($S$97,IF(U77&lt;&gt;0,D$46/(Density_of_fuel__kg_mm3*U77),0))</f>
        <v>69.972828000000007</v>
      </c>
      <c r="V104" s="15">
        <f>MIN($S$97,IF(V77&lt;&gt;0,E$46/(Density_of_fuel__kg_mm3*V77),0))</f>
        <v>72.010870999999995</v>
      </c>
      <c r="W104" s="15">
        <f>MIN($S$97,IF(W77&lt;&gt;0,F$46/(Density_of_fuel__kg_mm3*W77),0))</f>
        <v>83.016306</v>
      </c>
      <c r="X104" s="15">
        <f>MIN($S$97,IF(X77&lt;&gt;0,G$46/(Density_of_fuel__kg_mm3*X77),0))</f>
        <v>100.00000200000001</v>
      </c>
      <c r="Y104" s="15">
        <f>MIN($S$97,IF(Y77&lt;&gt;0,H$46/(Density_of_fuel__kg_mm3*Y77),0))</f>
        <v>108.49184999999999</v>
      </c>
      <c r="Z104" s="15">
        <f>MIN($S$97,IF(Z77&lt;&gt;0,I$46/(Density_of_fuel__kg_mm3*Z77),0))</f>
        <v>116.71195899999998</v>
      </c>
      <c r="AA104" s="15">
        <f>MIN($S$97,IF(AA77&lt;&gt;0,J$46/(Density_of_fuel__kg_mm3*AA77),0))</f>
        <v>123.09782899999999</v>
      </c>
      <c r="AB104" s="15">
        <f>MIN($S$97,IF(AB77&lt;&gt;0,K$46/(Density_of_fuel__kg_mm3*AB77),0))</f>
        <v>130.02717699999999</v>
      </c>
      <c r="AC104" s="15">
        <f>MIN($S$97,IF(AC77&lt;&gt;0,L$46/(Density_of_fuel__kg_mm3*AC77),0))</f>
        <v>145</v>
      </c>
      <c r="AD104" s="15">
        <f>MIN($S$97,IF(AD77&lt;&gt;0,M$46/(Density_of_fuel__kg_mm3*AD77),0))</f>
        <v>145</v>
      </c>
      <c r="AE104" s="15">
        <f>MIN($S$97,IF(AE77&lt;&gt;0,N$46/(Density_of_fuel__kg_mm3*AE77),0))</f>
        <v>145</v>
      </c>
      <c r="AF104" s="15">
        <f>MIN($S$97,IF(AF77&lt;&gt;0,O$46/(Density_of_fuel__kg_mm3*AF77),0))</f>
        <v>145</v>
      </c>
      <c r="AG104" s="16">
        <f>MIN($S$97,IF(AG77&lt;&gt;0,P$46/(Density_of_fuel__kg_mm3*AG77),0))</f>
        <v>145</v>
      </c>
      <c r="AI104" s="13"/>
      <c r="AJ104" s="34">
        <f t="shared" si="45"/>
        <v>750</v>
      </c>
      <c r="AK104" s="15">
        <f>IF(AK77&lt;&gt;0,C$46/(Density_of_fuel__kg_mm3*AK77),0)</f>
        <v>55.978262000000008</v>
      </c>
      <c r="AL104" s="15">
        <f>IF(AL77&lt;&gt;0,D$46/(Density_of_fuel__kg_mm3*AL77),0)</f>
        <v>59.218214716270154</v>
      </c>
      <c r="AM104" s="15">
        <f>IF(AM77&lt;&gt;0,E$46/(Density_of_fuel__kg_mm3*AM77),0)</f>
        <v>61.369857662058948</v>
      </c>
      <c r="AN104" s="15">
        <f>IF(AN77&lt;&gt;0,F$46/(Density_of_fuel__kg_mm3*AN77),0)</f>
        <v>63.521500607847742</v>
      </c>
      <c r="AO104" s="15">
        <f>IF(AO77&lt;&gt;0,G$46/(Density_of_fuel__kg_mm3*AO77),0)</f>
        <v>67.824786499425315</v>
      </c>
      <c r="AP104" s="15">
        <f>IF(AP77&lt;&gt;0,H$46/(Density_of_fuel__kg_mm3*AP77),0)</f>
        <v>78.152672639211531</v>
      </c>
      <c r="AQ104" s="15">
        <f>IF(AQ77&lt;&gt;0,I$46/(Density_of_fuel__kg_mm3*AQ77),0)</f>
        <v>88.9108873681555</v>
      </c>
      <c r="AR104" s="15">
        <f>IF(AR77&lt;&gt;0,J$46/(Density_of_fuel__kg_mm3*AR77),0)</f>
        <v>99.238773507941701</v>
      </c>
      <c r="AS104" s="15">
        <f>IF(AS77&lt;&gt;0,K$46/(Density_of_fuel__kg_mm3*AS77),0)</f>
        <v>120.32487437667183</v>
      </c>
      <c r="AT104" s="15">
        <f>IF(AT77&lt;&gt;0,L$46/(Density_of_fuel__kg_mm3*AT77),0)</f>
        <v>141.410975245402</v>
      </c>
      <c r="AU104" s="15">
        <f>IF(AU77&lt;&gt;0,M$46/(Density_of_fuel__kg_mm3*AU77),0)</f>
        <v>144.97282899999999</v>
      </c>
      <c r="AV104" s="15">
        <f>IF(AV77&lt;&gt;0,N$46/(Density_of_fuel__kg_mm3*AV77),0)</f>
        <v>144.97282899999999</v>
      </c>
      <c r="AW104" s="15">
        <f>IF(AW77&lt;&gt;0,O$46/(Density_of_fuel__kg_mm3*AW77),0)</f>
        <v>144.97282899999999</v>
      </c>
      <c r="AX104" s="16">
        <f>IF(AX77&lt;&gt;0,P$46/(Density_of_fuel__kg_mm3*AX77),0)</f>
        <v>144.97282899999999</v>
      </c>
    </row>
    <row r="105" spans="1:50">
      <c r="A105" s="13"/>
      <c r="B105" s="34">
        <f t="shared" si="43"/>
        <v>1000</v>
      </c>
      <c r="C105" s="15">
        <f>IF(C78&lt;&gt;0,C$46/(Density_of_fuel__kg_mm3*C78),0)</f>
        <v>55.027175000000007</v>
      </c>
      <c r="D105" s="15">
        <f>IF(D78&lt;&gt;0,D$46/(Density_of_fuel__kg_mm3*D78),0)</f>
        <v>69.972828000000007</v>
      </c>
      <c r="E105" s="15">
        <f>IF(E78&lt;&gt;0,E$46/(Density_of_fuel__kg_mm3*E78),0)</f>
        <v>70.991849000000002</v>
      </c>
      <c r="F105" s="15">
        <f>IF(F78&lt;&gt;0,F$46/(Density_of_fuel__kg_mm3*F78),0)</f>
        <v>75.000001999999995</v>
      </c>
      <c r="G105" s="15">
        <f>IF(G78&lt;&gt;0,G$46/(Density_of_fuel__kg_mm3*G78),0)</f>
        <v>90.01358900000001</v>
      </c>
      <c r="H105" s="15">
        <f>IF(H78&lt;&gt;0,H$46/(Density_of_fuel__kg_mm3*H78),0)</f>
        <v>105.027176</v>
      </c>
      <c r="I105" s="15">
        <f>IF(I78&lt;&gt;0,I$46/(Density_of_fuel__kg_mm3*I78),0)</f>
        <v>119.021742</v>
      </c>
      <c r="J105" s="15">
        <f>IF(J78&lt;&gt;0,J$46/(Density_of_fuel__kg_mm3*J78),0)</f>
        <v>130.91032899999999</v>
      </c>
      <c r="K105" s="15">
        <f>IF(K78&lt;&gt;0,K$46/(Density_of_fuel__kg_mm3*K78),0)</f>
        <v>130.02717699999999</v>
      </c>
      <c r="L105" s="15">
        <f>IF(L78&lt;&gt;0,L$46/(Density_of_fuel__kg_mm3*L78),0)</f>
        <v>144.97282899999999</v>
      </c>
      <c r="M105" s="15">
        <f>IF(M78&lt;&gt;0,M$46/(Density_of_fuel__kg_mm3*M78),0)</f>
        <v>144.97282899999999</v>
      </c>
      <c r="N105" s="15">
        <f>IF(N78&lt;&gt;0,N$46/(Density_of_fuel__kg_mm3*N78),0)</f>
        <v>144.97282899999999</v>
      </c>
      <c r="O105" s="15">
        <f>IF(O78&lt;&gt;0,O$46/(Density_of_fuel__kg_mm3*O78),0)</f>
        <v>144.97282899999999</v>
      </c>
      <c r="P105" s="16">
        <f>IF(P78&lt;&gt;0,P$46/(Density_of_fuel__kg_mm3*P78),0)</f>
        <v>144.97282899999999</v>
      </c>
      <c r="R105" s="13"/>
      <c r="S105" s="34">
        <f t="shared" si="44"/>
        <v>1000</v>
      </c>
      <c r="T105" s="15">
        <f>MIN($S$97,IF(T78&lt;&gt;0,C$46/(Density_of_fuel__kg_mm3*T78),0))</f>
        <v>60.423428933450857</v>
      </c>
      <c r="U105" s="15">
        <f>MIN($S$97,IF(U78&lt;&gt;0,D$46/(Density_of_fuel__kg_mm3*U78),0))</f>
        <v>69.972828000000007</v>
      </c>
      <c r="V105" s="15">
        <f>MIN($S$97,IF(V78&lt;&gt;0,E$46/(Density_of_fuel__kg_mm3*V78),0))</f>
        <v>70.991849000000002</v>
      </c>
      <c r="W105" s="15">
        <f>MIN($S$97,IF(W78&lt;&gt;0,F$46/(Density_of_fuel__kg_mm3*W78),0))</f>
        <v>75.000001999999995</v>
      </c>
      <c r="X105" s="15">
        <f>MIN($S$97,IF(X78&lt;&gt;0,G$46/(Density_of_fuel__kg_mm3*X78),0))</f>
        <v>90.01358900000001</v>
      </c>
      <c r="Y105" s="15">
        <f>MIN($S$97,IF(Y78&lt;&gt;0,H$46/(Density_of_fuel__kg_mm3*Y78),0))</f>
        <v>105.027176</v>
      </c>
      <c r="Z105" s="15">
        <f>MIN($S$97,IF(Z78&lt;&gt;0,I$46/(Density_of_fuel__kg_mm3*Z78),0))</f>
        <v>119.021742</v>
      </c>
      <c r="AA105" s="15">
        <f>MIN($S$97,IF(AA78&lt;&gt;0,J$46/(Density_of_fuel__kg_mm3*AA78),0))</f>
        <v>130.91032899999999</v>
      </c>
      <c r="AB105" s="15">
        <f>MIN($S$97,IF(AB78&lt;&gt;0,K$46/(Density_of_fuel__kg_mm3*AB78),0))</f>
        <v>130.02717699999999</v>
      </c>
      <c r="AC105" s="15">
        <f>MIN($S$97,IF(AC78&lt;&gt;0,L$46/(Density_of_fuel__kg_mm3*AC78),0))</f>
        <v>145</v>
      </c>
      <c r="AD105" s="15">
        <f>MIN($S$97,IF(AD78&lt;&gt;0,M$46/(Density_of_fuel__kg_mm3*AD78),0))</f>
        <v>145</v>
      </c>
      <c r="AE105" s="15">
        <f>MIN($S$97,IF(AE78&lt;&gt;0,N$46/(Density_of_fuel__kg_mm3*AE78),0))</f>
        <v>145</v>
      </c>
      <c r="AF105" s="15">
        <f>MIN($S$97,IF(AF78&lt;&gt;0,O$46/(Density_of_fuel__kg_mm3*AF78),0))</f>
        <v>145</v>
      </c>
      <c r="AG105" s="16">
        <f>MIN($S$97,IF(AG78&lt;&gt;0,P$46/(Density_of_fuel__kg_mm3*AG78),0))</f>
        <v>145</v>
      </c>
      <c r="AI105" s="13"/>
      <c r="AJ105" s="34">
        <f t="shared" si="45"/>
        <v>1000</v>
      </c>
      <c r="AK105" s="15">
        <f>IF(AK78&lt;&gt;0,C$46/(Density_of_fuel__kg_mm3*AK78),0)</f>
        <v>55.027175000000007</v>
      </c>
      <c r="AL105" s="15">
        <f>IF(AL78&lt;&gt;0,D$46/(Density_of_fuel__kg_mm3*AL78),0)</f>
        <v>59.218214716270154</v>
      </c>
      <c r="AM105" s="15">
        <f>IF(AM78&lt;&gt;0,E$46/(Density_of_fuel__kg_mm3*AM78),0)</f>
        <v>61.369857662058948</v>
      </c>
      <c r="AN105" s="15">
        <f>IF(AN78&lt;&gt;0,F$46/(Density_of_fuel__kg_mm3*AN78),0)</f>
        <v>63.521500607847742</v>
      </c>
      <c r="AO105" s="15">
        <f>IF(AO78&lt;&gt;0,G$46/(Density_of_fuel__kg_mm3*AO78),0)</f>
        <v>67.824786499425315</v>
      </c>
      <c r="AP105" s="15">
        <f>IF(AP78&lt;&gt;0,H$46/(Density_of_fuel__kg_mm3*AP78),0)</f>
        <v>78.152672639211531</v>
      </c>
      <c r="AQ105" s="15">
        <f>IF(AQ78&lt;&gt;0,I$46/(Density_of_fuel__kg_mm3*AQ78),0)</f>
        <v>88.9108873681555</v>
      </c>
      <c r="AR105" s="15">
        <f>IF(AR78&lt;&gt;0,J$46/(Density_of_fuel__kg_mm3*AR78),0)</f>
        <v>99.238773507941701</v>
      </c>
      <c r="AS105" s="15">
        <f>IF(AS78&lt;&gt;0,K$46/(Density_of_fuel__kg_mm3*AS78),0)</f>
        <v>120.32487437667183</v>
      </c>
      <c r="AT105" s="15">
        <f>IF(AT78&lt;&gt;0,L$46/(Density_of_fuel__kg_mm3*AT78),0)</f>
        <v>141.410975245402</v>
      </c>
      <c r="AU105" s="15">
        <f>IF(AU78&lt;&gt;0,M$46/(Density_of_fuel__kg_mm3*AU78),0)</f>
        <v>144.97282899999999</v>
      </c>
      <c r="AV105" s="15">
        <f>IF(AV78&lt;&gt;0,N$46/(Density_of_fuel__kg_mm3*AV78),0)</f>
        <v>144.97282899999999</v>
      </c>
      <c r="AW105" s="15">
        <f>IF(AW78&lt;&gt;0,O$46/(Density_of_fuel__kg_mm3*AW78),0)</f>
        <v>144.97282899999999</v>
      </c>
      <c r="AX105" s="16">
        <f>IF(AX78&lt;&gt;0,P$46/(Density_of_fuel__kg_mm3*AX78),0)</f>
        <v>144.97282899999999</v>
      </c>
    </row>
    <row r="106" spans="1:50">
      <c r="A106" s="13"/>
      <c r="B106" s="34">
        <f t="shared" si="43"/>
        <v>1200</v>
      </c>
      <c r="C106" s="15">
        <f>IF(C79&lt;&gt;0,C$46/(Density_of_fuel__kg_mm3*C79),0)</f>
        <v>55.027175000000007</v>
      </c>
      <c r="D106" s="15">
        <f>IF(D79&lt;&gt;0,D$46/(Density_of_fuel__kg_mm3*D79),0)</f>
        <v>69.972828000000007</v>
      </c>
      <c r="E106" s="15">
        <f>IF(E79&lt;&gt;0,E$46/(Density_of_fuel__kg_mm3*E79),0)</f>
        <v>70.991849000000002</v>
      </c>
      <c r="F106" s="15">
        <f>IF(F79&lt;&gt;0,F$46/(Density_of_fuel__kg_mm3*F79),0)</f>
        <v>72.010870999999995</v>
      </c>
      <c r="G106" s="15">
        <f>IF(G79&lt;&gt;0,G$46/(Density_of_fuel__kg_mm3*G79),0)</f>
        <v>76.970110000000005</v>
      </c>
      <c r="H106" s="15">
        <f>IF(H79&lt;&gt;0,H$46/(Density_of_fuel__kg_mm3*H79),0)</f>
        <v>94.972828000000007</v>
      </c>
      <c r="I106" s="15">
        <f>IF(I79&lt;&gt;0,I$46/(Density_of_fuel__kg_mm3*I79),0)</f>
        <v>109.98641499999999</v>
      </c>
      <c r="J106" s="15">
        <f>IF(J79&lt;&gt;0,J$46/(Density_of_fuel__kg_mm3*J79),0)</f>
        <v>119.633155</v>
      </c>
      <c r="K106" s="15">
        <f>IF(K79&lt;&gt;0,K$46/(Density_of_fuel__kg_mm3*K79),0)</f>
        <v>132.13315499999999</v>
      </c>
      <c r="L106" s="15">
        <f>IF(L79&lt;&gt;0,L$46/(Density_of_fuel__kg_mm3*L79),0)</f>
        <v>140.421199</v>
      </c>
      <c r="M106" s="15">
        <f>IF(M79&lt;&gt;0,M$46/(Density_of_fuel__kg_mm3*M79),0)</f>
        <v>144.97282899999999</v>
      </c>
      <c r="N106" s="15">
        <f>IF(N79&lt;&gt;0,N$46/(Density_of_fuel__kg_mm3*N79),0)</f>
        <v>144.97282899999999</v>
      </c>
      <c r="O106" s="15">
        <f>IF(O79&lt;&gt;0,O$46/(Density_of_fuel__kg_mm3*O79),0)</f>
        <v>144.97282899999999</v>
      </c>
      <c r="P106" s="16">
        <f>IF(P79&lt;&gt;0,P$46/(Density_of_fuel__kg_mm3*P79),0)</f>
        <v>144.97282899999999</v>
      </c>
      <c r="R106" s="13"/>
      <c r="S106" s="34">
        <f t="shared" si="44"/>
        <v>1200</v>
      </c>
      <c r="T106" s="15">
        <f>MIN($S$97,IF(T79&lt;&gt;0,C$46/(Density_of_fuel__kg_mm3*T79),0))</f>
        <v>60.423428933450857</v>
      </c>
      <c r="U106" s="15">
        <f>MIN($S$97,IF(U79&lt;&gt;0,D$46/(Density_of_fuel__kg_mm3*U79),0))</f>
        <v>69.972828000000007</v>
      </c>
      <c r="V106" s="15">
        <f>MIN($S$97,IF(V79&lt;&gt;0,E$46/(Density_of_fuel__kg_mm3*V79),0))</f>
        <v>70.991849000000002</v>
      </c>
      <c r="W106" s="15">
        <f>MIN($S$97,IF(W79&lt;&gt;0,F$46/(Density_of_fuel__kg_mm3*W79),0))</f>
        <v>72.010870999999995</v>
      </c>
      <c r="X106" s="15">
        <f>MIN($S$97,IF(X79&lt;&gt;0,G$46/(Density_of_fuel__kg_mm3*X79),0))</f>
        <v>76.970110000000005</v>
      </c>
      <c r="Y106" s="15">
        <f>MIN($S$97,IF(Y79&lt;&gt;0,H$46/(Density_of_fuel__kg_mm3*Y79),0))</f>
        <v>94.972828000000007</v>
      </c>
      <c r="Z106" s="15">
        <f>MIN($S$97,IF(Z79&lt;&gt;0,I$46/(Density_of_fuel__kg_mm3*Z79),0))</f>
        <v>109.98641499999999</v>
      </c>
      <c r="AA106" s="15">
        <f>MIN($S$97,IF(AA79&lt;&gt;0,J$46/(Density_of_fuel__kg_mm3*AA79),0))</f>
        <v>119.633155</v>
      </c>
      <c r="AB106" s="15">
        <f>MIN($S$97,IF(AB79&lt;&gt;0,K$46/(Density_of_fuel__kg_mm3*AB79),0))</f>
        <v>132.13315499999999</v>
      </c>
      <c r="AC106" s="15">
        <f>MIN($S$97,IF(AC79&lt;&gt;0,L$46/(Density_of_fuel__kg_mm3*AC79),0))</f>
        <v>145</v>
      </c>
      <c r="AD106" s="15">
        <f>MIN($S$97,IF(AD79&lt;&gt;0,M$46/(Density_of_fuel__kg_mm3*AD79),0))</f>
        <v>145</v>
      </c>
      <c r="AE106" s="15">
        <f>MIN($S$97,IF(AE79&lt;&gt;0,N$46/(Density_of_fuel__kg_mm3*AE79),0))</f>
        <v>145</v>
      </c>
      <c r="AF106" s="15">
        <f>MIN($S$97,IF(AF79&lt;&gt;0,O$46/(Density_of_fuel__kg_mm3*AF79),0))</f>
        <v>145</v>
      </c>
      <c r="AG106" s="16">
        <f>MIN($S$97,IF(AG79&lt;&gt;0,P$46/(Density_of_fuel__kg_mm3*AG79),0))</f>
        <v>145</v>
      </c>
      <c r="AI106" s="13"/>
      <c r="AJ106" s="34">
        <f t="shared" si="45"/>
        <v>1200</v>
      </c>
      <c r="AK106" s="15">
        <f>IF(AK79&lt;&gt;0,C$46/(Density_of_fuel__kg_mm3*AK79),0)</f>
        <v>55.027175000000007</v>
      </c>
      <c r="AL106" s="15">
        <f>IF(AL79&lt;&gt;0,D$46/(Density_of_fuel__kg_mm3*AL79),0)</f>
        <v>59.218214716270154</v>
      </c>
      <c r="AM106" s="15">
        <f>IF(AM79&lt;&gt;0,E$46/(Density_of_fuel__kg_mm3*AM79),0)</f>
        <v>61.369857662058948</v>
      </c>
      <c r="AN106" s="15">
        <f>IF(AN79&lt;&gt;0,F$46/(Density_of_fuel__kg_mm3*AN79),0)</f>
        <v>63.521500607847742</v>
      </c>
      <c r="AO106" s="15">
        <f>IF(AO79&lt;&gt;0,G$46/(Density_of_fuel__kg_mm3*AO79),0)</f>
        <v>67.824786499425315</v>
      </c>
      <c r="AP106" s="15">
        <f>IF(AP79&lt;&gt;0,H$46/(Density_of_fuel__kg_mm3*AP79),0)</f>
        <v>78.152672639211531</v>
      </c>
      <c r="AQ106" s="15">
        <f>IF(AQ79&lt;&gt;0,I$46/(Density_of_fuel__kg_mm3*AQ79),0)</f>
        <v>88.9108873681555</v>
      </c>
      <c r="AR106" s="15">
        <f>IF(AR79&lt;&gt;0,J$46/(Density_of_fuel__kg_mm3*AR79),0)</f>
        <v>99.238773507941701</v>
      </c>
      <c r="AS106" s="15">
        <f>IF(AS79&lt;&gt;0,K$46/(Density_of_fuel__kg_mm3*AS79),0)</f>
        <v>120.32487437667183</v>
      </c>
      <c r="AT106" s="15">
        <f>IF(AT79&lt;&gt;0,L$46/(Density_of_fuel__kg_mm3*AT79),0)</f>
        <v>140.421199</v>
      </c>
      <c r="AU106" s="15">
        <f>IF(AU79&lt;&gt;0,M$46/(Density_of_fuel__kg_mm3*AU79),0)</f>
        <v>144.97282899999999</v>
      </c>
      <c r="AV106" s="15">
        <f>IF(AV79&lt;&gt;0,N$46/(Density_of_fuel__kg_mm3*AV79),0)</f>
        <v>144.97282899999999</v>
      </c>
      <c r="AW106" s="15">
        <f>IF(AW79&lt;&gt;0,O$46/(Density_of_fuel__kg_mm3*AW79),0)</f>
        <v>144.97282899999999</v>
      </c>
      <c r="AX106" s="16">
        <f>IF(AX79&lt;&gt;0,P$46/(Density_of_fuel__kg_mm3*AX79),0)</f>
        <v>144.97282899999999</v>
      </c>
    </row>
    <row r="107" spans="1:50">
      <c r="A107" s="13"/>
      <c r="B107" s="34">
        <f t="shared" si="43"/>
        <v>1300</v>
      </c>
      <c r="C107" s="15">
        <f>IF(C80&lt;&gt;0,C$46/(Density_of_fuel__kg_mm3*C80),0)</f>
        <v>55.027175000000007</v>
      </c>
      <c r="D107" s="15">
        <f>IF(D80&lt;&gt;0,D$46/(Density_of_fuel__kg_mm3*D80),0)</f>
        <v>62.975545000000004</v>
      </c>
      <c r="E107" s="15">
        <f>IF(E80&lt;&gt;0,E$46/(Density_of_fuel__kg_mm3*E80),0)</f>
        <v>72.010870999999995</v>
      </c>
      <c r="F107" s="15">
        <f>IF(F80&lt;&gt;0,F$46/(Density_of_fuel__kg_mm3*F80),0)</f>
        <v>72.010870999999995</v>
      </c>
      <c r="G107" s="15">
        <f>IF(G80&lt;&gt;0,G$46/(Density_of_fuel__kg_mm3*G80),0)</f>
        <v>76.019023000000004</v>
      </c>
      <c r="H107" s="15">
        <f>IF(H80&lt;&gt;0,H$46/(Density_of_fuel__kg_mm3*H80),0)</f>
        <v>91.032611000000003</v>
      </c>
      <c r="I107" s="15">
        <f>IF(I80&lt;&gt;0,I$46/(Density_of_fuel__kg_mm3*I80),0)</f>
        <v>105.02717600000001</v>
      </c>
      <c r="J107" s="15">
        <f>IF(J80&lt;&gt;0,J$46/(Density_of_fuel__kg_mm3*J80),0)</f>
        <v>119.972829</v>
      </c>
      <c r="K107" s="15">
        <f>IF(K80&lt;&gt;0,K$46/(Density_of_fuel__kg_mm3*K80),0)</f>
        <v>130.02717699999999</v>
      </c>
      <c r="L107" s="15">
        <f>IF(L80&lt;&gt;0,L$46/(Density_of_fuel__kg_mm3*L80),0)</f>
        <v>139.19837200000001</v>
      </c>
      <c r="M107" s="15">
        <f>IF(M80&lt;&gt;0,M$46/(Density_of_fuel__kg_mm3*M80),0)</f>
        <v>144.97282899999999</v>
      </c>
      <c r="N107" s="15">
        <f>IF(N80&lt;&gt;0,N$46/(Density_of_fuel__kg_mm3*N80),0)</f>
        <v>144.97282899999999</v>
      </c>
      <c r="O107" s="15">
        <f>IF(O80&lt;&gt;0,O$46/(Density_of_fuel__kg_mm3*O80),0)</f>
        <v>144.97282899999999</v>
      </c>
      <c r="P107" s="16">
        <f>IF(P80&lt;&gt;0,P$46/(Density_of_fuel__kg_mm3*P80),0)</f>
        <v>144.97282899999999</v>
      </c>
      <c r="R107" s="13"/>
      <c r="S107" s="34">
        <f t="shared" si="44"/>
        <v>1300</v>
      </c>
      <c r="T107" s="15">
        <f>MIN($S$97,IF(T80&lt;&gt;0,C$46/(Density_of_fuel__kg_mm3*T80),0))</f>
        <v>60.423428933450857</v>
      </c>
      <c r="U107" s="15">
        <f>MIN($S$97,IF(U80&lt;&gt;0,D$46/(Density_of_fuel__kg_mm3*U80),0))</f>
        <v>62.975545000000004</v>
      </c>
      <c r="V107" s="15">
        <f>MIN($S$97,IF(V80&lt;&gt;0,E$46/(Density_of_fuel__kg_mm3*V80),0))</f>
        <v>72.010870999999995</v>
      </c>
      <c r="W107" s="15">
        <f>MIN($S$97,IF(W80&lt;&gt;0,F$46/(Density_of_fuel__kg_mm3*W80),0))</f>
        <v>72.010870999999995</v>
      </c>
      <c r="X107" s="15">
        <f>MIN($S$97,IF(X80&lt;&gt;0,G$46/(Density_of_fuel__kg_mm3*X80),0))</f>
        <v>76.019023000000004</v>
      </c>
      <c r="Y107" s="15">
        <f>MIN($S$97,IF(Y80&lt;&gt;0,H$46/(Density_of_fuel__kg_mm3*Y80),0))</f>
        <v>91.032611000000003</v>
      </c>
      <c r="Z107" s="15">
        <f>MIN($S$97,IF(Z80&lt;&gt;0,I$46/(Density_of_fuel__kg_mm3*Z80),0))</f>
        <v>105.02717600000001</v>
      </c>
      <c r="AA107" s="15">
        <f>MIN($S$97,IF(AA80&lt;&gt;0,J$46/(Density_of_fuel__kg_mm3*AA80),0))</f>
        <v>119.972829</v>
      </c>
      <c r="AB107" s="15">
        <f>MIN($S$97,IF(AB80&lt;&gt;0,K$46/(Density_of_fuel__kg_mm3*AB80),0))</f>
        <v>130.02717699999999</v>
      </c>
      <c r="AC107" s="15">
        <f>MIN($S$97,IF(AC80&lt;&gt;0,L$46/(Density_of_fuel__kg_mm3*AC80),0))</f>
        <v>145</v>
      </c>
      <c r="AD107" s="15">
        <f>MIN($S$97,IF(AD80&lt;&gt;0,M$46/(Density_of_fuel__kg_mm3*AD80),0))</f>
        <v>145</v>
      </c>
      <c r="AE107" s="15">
        <f>MIN($S$97,IF(AE80&lt;&gt;0,N$46/(Density_of_fuel__kg_mm3*AE80),0))</f>
        <v>145</v>
      </c>
      <c r="AF107" s="15">
        <f>MIN($S$97,IF(AF80&lt;&gt;0,O$46/(Density_of_fuel__kg_mm3*AF80),0))</f>
        <v>145</v>
      </c>
      <c r="AG107" s="16">
        <f>MIN($S$97,IF(AG80&lt;&gt;0,P$46/(Density_of_fuel__kg_mm3*AG80),0))</f>
        <v>145</v>
      </c>
      <c r="AI107" s="13"/>
      <c r="AJ107" s="34">
        <f t="shared" si="45"/>
        <v>1300</v>
      </c>
      <c r="AK107" s="15">
        <f>IF(AK80&lt;&gt;0,C$46/(Density_of_fuel__kg_mm3*AK80),0)</f>
        <v>55.027175000000007</v>
      </c>
      <c r="AL107" s="15">
        <f>IF(AL80&lt;&gt;0,D$46/(Density_of_fuel__kg_mm3*AL80),0)</f>
        <v>59.218214716270154</v>
      </c>
      <c r="AM107" s="15">
        <f>IF(AM80&lt;&gt;0,E$46/(Density_of_fuel__kg_mm3*AM80),0)</f>
        <v>61.369857662058948</v>
      </c>
      <c r="AN107" s="15">
        <f>IF(AN80&lt;&gt;0,F$46/(Density_of_fuel__kg_mm3*AN80),0)</f>
        <v>63.521500607847742</v>
      </c>
      <c r="AO107" s="15">
        <f>IF(AO80&lt;&gt;0,G$46/(Density_of_fuel__kg_mm3*AO80),0)</f>
        <v>67.824786499425315</v>
      </c>
      <c r="AP107" s="15">
        <f>IF(AP80&lt;&gt;0,H$46/(Density_of_fuel__kg_mm3*AP80),0)</f>
        <v>78.152672639211531</v>
      </c>
      <c r="AQ107" s="15">
        <f>IF(AQ80&lt;&gt;0,I$46/(Density_of_fuel__kg_mm3*AQ80),0)</f>
        <v>88.9108873681555</v>
      </c>
      <c r="AR107" s="15">
        <f>IF(AR80&lt;&gt;0,J$46/(Density_of_fuel__kg_mm3*AR80),0)</f>
        <v>99.238773507941701</v>
      </c>
      <c r="AS107" s="15">
        <f>IF(AS80&lt;&gt;0,K$46/(Density_of_fuel__kg_mm3*AS80),0)</f>
        <v>120.32487437667183</v>
      </c>
      <c r="AT107" s="15">
        <f>IF(AT80&lt;&gt;0,L$46/(Density_of_fuel__kg_mm3*AT80),0)</f>
        <v>139.19837200000001</v>
      </c>
      <c r="AU107" s="15">
        <f>IF(AU80&lt;&gt;0,M$46/(Density_of_fuel__kg_mm3*AU80),0)</f>
        <v>144.97282899999999</v>
      </c>
      <c r="AV107" s="15">
        <f>IF(AV80&lt;&gt;0,N$46/(Density_of_fuel__kg_mm3*AV80),0)</f>
        <v>144.97282899999999</v>
      </c>
      <c r="AW107" s="15">
        <f>IF(AW80&lt;&gt;0,O$46/(Density_of_fuel__kg_mm3*AW80),0)</f>
        <v>144.97282899999999</v>
      </c>
      <c r="AX107" s="16">
        <f>IF(AX80&lt;&gt;0,P$46/(Density_of_fuel__kg_mm3*AX80),0)</f>
        <v>144.97282899999999</v>
      </c>
    </row>
    <row r="108" spans="1:50">
      <c r="A108" s="13"/>
      <c r="B108" s="34">
        <f t="shared" si="43"/>
        <v>1400</v>
      </c>
      <c r="C108" s="15">
        <f>IF(C81&lt;&gt;0,C$46/(Density_of_fuel__kg_mm3*C81),0)</f>
        <v>55.027175000000007</v>
      </c>
      <c r="D108" s="15">
        <f>IF(D81&lt;&gt;0,D$46/(Density_of_fuel__kg_mm3*D81),0)</f>
        <v>62.975545000000004</v>
      </c>
      <c r="E108" s="15">
        <f>IF(E81&lt;&gt;0,E$46/(Density_of_fuel__kg_mm3*E81),0)</f>
        <v>70.991849000000002</v>
      </c>
      <c r="F108" s="15">
        <f>IF(F81&lt;&gt;0,F$46/(Density_of_fuel__kg_mm3*F81),0)</f>
        <v>73.980980000000002</v>
      </c>
      <c r="G108" s="15">
        <f>IF(G81&lt;&gt;0,G$46/(Density_of_fuel__kg_mm3*G81),0)</f>
        <v>75.000001999999995</v>
      </c>
      <c r="H108" s="15">
        <f>IF(H81&lt;&gt;0,H$46/(Density_of_fuel__kg_mm3*H81),0)</f>
        <v>87.975544999999997</v>
      </c>
      <c r="I108" s="15">
        <f>IF(I81&lt;&gt;0,I$46/(Density_of_fuel__kg_mm3*I81),0)</f>
        <v>100.00000199999999</v>
      </c>
      <c r="J108" s="15">
        <f>IF(J81&lt;&gt;0,J$46/(Density_of_fuel__kg_mm3*J81),0)</f>
        <v>113.99456799999999</v>
      </c>
      <c r="K108" s="15">
        <f>IF(K81&lt;&gt;0,K$46/(Density_of_fuel__kg_mm3*K81),0)</f>
        <v>127.989133</v>
      </c>
      <c r="L108" s="15">
        <f>IF(L81&lt;&gt;0,L$46/(Density_of_fuel__kg_mm3*L81),0)</f>
        <v>139.67391599999999</v>
      </c>
      <c r="M108" s="15">
        <f>IF(M81&lt;&gt;0,M$46/(Density_of_fuel__kg_mm3*M81),0)</f>
        <v>144.97282899999999</v>
      </c>
      <c r="N108" s="15">
        <f>IF(N81&lt;&gt;0,N$46/(Density_of_fuel__kg_mm3*N81),0)</f>
        <v>144.97282899999999</v>
      </c>
      <c r="O108" s="15">
        <f>IF(O81&lt;&gt;0,O$46/(Density_of_fuel__kg_mm3*O81),0)</f>
        <v>144.97282899999999</v>
      </c>
      <c r="P108" s="16">
        <f>IF(P81&lt;&gt;0,P$46/(Density_of_fuel__kg_mm3*P81),0)</f>
        <v>144.97282899999999</v>
      </c>
      <c r="R108" s="13"/>
      <c r="S108" s="34">
        <f t="shared" si="44"/>
        <v>1400</v>
      </c>
      <c r="T108" s="15">
        <f>MIN($S$97,IF(T81&lt;&gt;0,C$46/(Density_of_fuel__kg_mm3*T81),0))</f>
        <v>60.423428933450857</v>
      </c>
      <c r="U108" s="15">
        <f>MIN($S$97,IF(U81&lt;&gt;0,D$46/(Density_of_fuel__kg_mm3*U81),0))</f>
        <v>62.975545000000004</v>
      </c>
      <c r="V108" s="15">
        <f>MIN($S$97,IF(V81&lt;&gt;0,E$46/(Density_of_fuel__kg_mm3*V81),0))</f>
        <v>70.991849000000002</v>
      </c>
      <c r="W108" s="15">
        <f>MIN($S$97,IF(W81&lt;&gt;0,F$46/(Density_of_fuel__kg_mm3*W81),0))</f>
        <v>73.980980000000002</v>
      </c>
      <c r="X108" s="15">
        <f>MIN($S$97,IF(X81&lt;&gt;0,G$46/(Density_of_fuel__kg_mm3*X81),0))</f>
        <v>75.000001999999995</v>
      </c>
      <c r="Y108" s="15">
        <f>MIN($S$97,IF(Y81&lt;&gt;0,H$46/(Density_of_fuel__kg_mm3*Y81),0))</f>
        <v>87.975544999999997</v>
      </c>
      <c r="Z108" s="15">
        <f>MIN($S$97,IF(Z81&lt;&gt;0,I$46/(Density_of_fuel__kg_mm3*Z81),0))</f>
        <v>100.00000199999999</v>
      </c>
      <c r="AA108" s="15">
        <f>MIN($S$97,IF(AA81&lt;&gt;0,J$46/(Density_of_fuel__kg_mm3*AA81),0))</f>
        <v>113.99456799999999</v>
      </c>
      <c r="AB108" s="15">
        <f>MIN($S$97,IF(AB81&lt;&gt;0,K$46/(Density_of_fuel__kg_mm3*AB81),0))</f>
        <v>127.989133</v>
      </c>
      <c r="AC108" s="15">
        <f>MIN($S$97,IF(AC81&lt;&gt;0,L$46/(Density_of_fuel__kg_mm3*AC81),0))</f>
        <v>145</v>
      </c>
      <c r="AD108" s="15">
        <f>MIN($S$97,IF(AD81&lt;&gt;0,M$46/(Density_of_fuel__kg_mm3*AD81),0))</f>
        <v>145</v>
      </c>
      <c r="AE108" s="15">
        <f>MIN($S$97,IF(AE81&lt;&gt;0,N$46/(Density_of_fuel__kg_mm3*AE81),0))</f>
        <v>145</v>
      </c>
      <c r="AF108" s="15">
        <f>MIN($S$97,IF(AF81&lt;&gt;0,O$46/(Density_of_fuel__kg_mm3*AF81),0))</f>
        <v>145</v>
      </c>
      <c r="AG108" s="16">
        <f>MIN($S$97,IF(AG81&lt;&gt;0,P$46/(Density_of_fuel__kg_mm3*AG81),0))</f>
        <v>145</v>
      </c>
      <c r="AI108" s="13"/>
      <c r="AJ108" s="34">
        <f t="shared" si="45"/>
        <v>1400</v>
      </c>
      <c r="AK108" s="15">
        <f>IF(AK81&lt;&gt;0,C$46/(Density_of_fuel__kg_mm3*AK81),0)</f>
        <v>55.027175000000007</v>
      </c>
      <c r="AL108" s="15">
        <f>IF(AL81&lt;&gt;0,D$46/(Density_of_fuel__kg_mm3*AL81),0)</f>
        <v>59.218214716270154</v>
      </c>
      <c r="AM108" s="15">
        <f>IF(AM81&lt;&gt;0,E$46/(Density_of_fuel__kg_mm3*AM81),0)</f>
        <v>61.369857662058948</v>
      </c>
      <c r="AN108" s="15">
        <f>IF(AN81&lt;&gt;0,F$46/(Density_of_fuel__kg_mm3*AN81),0)</f>
        <v>63.521500607847742</v>
      </c>
      <c r="AO108" s="15">
        <f>IF(AO81&lt;&gt;0,G$46/(Density_of_fuel__kg_mm3*AO81),0)</f>
        <v>67.824786499425315</v>
      </c>
      <c r="AP108" s="15">
        <f>IF(AP81&lt;&gt;0,H$46/(Density_of_fuel__kg_mm3*AP81),0)</f>
        <v>78.152672639211531</v>
      </c>
      <c r="AQ108" s="15">
        <f>IF(AQ81&lt;&gt;0,I$46/(Density_of_fuel__kg_mm3*AQ81),0)</f>
        <v>88.9108873681555</v>
      </c>
      <c r="AR108" s="15">
        <f>IF(AR81&lt;&gt;0,J$46/(Density_of_fuel__kg_mm3*AR81),0)</f>
        <v>99.238773507941701</v>
      </c>
      <c r="AS108" s="15">
        <f>IF(AS81&lt;&gt;0,K$46/(Density_of_fuel__kg_mm3*AS81),0)</f>
        <v>120.32487437667183</v>
      </c>
      <c r="AT108" s="15">
        <f>IF(AT81&lt;&gt;0,L$46/(Density_of_fuel__kg_mm3*AT81),0)</f>
        <v>139.67391599999999</v>
      </c>
      <c r="AU108" s="15">
        <f>IF(AU81&lt;&gt;0,M$46/(Density_of_fuel__kg_mm3*AU81),0)</f>
        <v>144.97282899999999</v>
      </c>
      <c r="AV108" s="15">
        <f>IF(AV81&lt;&gt;0,N$46/(Density_of_fuel__kg_mm3*AV81),0)</f>
        <v>144.97282899999999</v>
      </c>
      <c r="AW108" s="15">
        <f>IF(AW81&lt;&gt;0,O$46/(Density_of_fuel__kg_mm3*AW81),0)</f>
        <v>144.97282899999999</v>
      </c>
      <c r="AX108" s="16">
        <f>IF(AX81&lt;&gt;0,P$46/(Density_of_fuel__kg_mm3*AX81),0)</f>
        <v>144.97282899999999</v>
      </c>
    </row>
    <row r="109" spans="1:50">
      <c r="A109" s="13"/>
      <c r="B109" s="34">
        <f t="shared" si="43"/>
        <v>1600</v>
      </c>
      <c r="C109" s="15">
        <f>IF(C82&lt;&gt;0,C$46/(Density_of_fuel__kg_mm3*C82),0)</f>
        <v>55.027175000000007</v>
      </c>
      <c r="D109" s="15">
        <f>IF(D82&lt;&gt;0,D$46/(Density_of_fuel__kg_mm3*D82),0)</f>
        <v>62.975545000000004</v>
      </c>
      <c r="E109" s="15">
        <f>IF(E82&lt;&gt;0,E$46/(Density_of_fuel__kg_mm3*E82),0)</f>
        <v>70.991849000000002</v>
      </c>
      <c r="F109" s="15">
        <f>IF(F82&lt;&gt;0,F$46/(Density_of_fuel__kg_mm3*F82),0)</f>
        <v>72.010870999999995</v>
      </c>
      <c r="G109" s="15">
        <f>IF(G82&lt;&gt;0,G$46/(Density_of_fuel__kg_mm3*G82),0)</f>
        <v>73.029893000000001</v>
      </c>
      <c r="H109" s="15">
        <f>IF(H82&lt;&gt;0,H$46/(Density_of_fuel__kg_mm3*H82),0)</f>
        <v>84.986414999999994</v>
      </c>
      <c r="I109" s="15">
        <f>IF(I82&lt;&gt;0,I$46/(Density_of_fuel__kg_mm3*I82),0)</f>
        <v>94.972828000000007</v>
      </c>
      <c r="J109" s="15">
        <f>IF(J82&lt;&gt;0,J$46/(Density_of_fuel__kg_mm3*J82),0)</f>
        <v>111.00543700000001</v>
      </c>
      <c r="K109" s="15">
        <f>IF(K82&lt;&gt;0,K$46/(Density_of_fuel__kg_mm3*K82),0)</f>
        <v>122.01087200000001</v>
      </c>
      <c r="L109" s="15">
        <f>IF(L82&lt;&gt;0,L$46/(Density_of_fuel__kg_mm3*L82),0)</f>
        <v>137.97554600000001</v>
      </c>
      <c r="M109" s="15">
        <f>IF(M82&lt;&gt;0,M$46/(Density_of_fuel__kg_mm3*M82),0)</f>
        <v>144.97282899999999</v>
      </c>
      <c r="N109" s="15">
        <f>IF(N82&lt;&gt;0,N$46/(Density_of_fuel__kg_mm3*N82),0)</f>
        <v>144.97282899999999</v>
      </c>
      <c r="O109" s="15">
        <f>IF(O82&lt;&gt;0,O$46/(Density_of_fuel__kg_mm3*O82),0)</f>
        <v>144.97282899999999</v>
      </c>
      <c r="P109" s="16">
        <f>IF(P82&lt;&gt;0,P$46/(Density_of_fuel__kg_mm3*P82),0)</f>
        <v>144.97282899999999</v>
      </c>
      <c r="R109" s="13"/>
      <c r="S109" s="34">
        <f t="shared" si="44"/>
        <v>1600</v>
      </c>
      <c r="T109" s="15">
        <f>MIN($S$97,IF(T82&lt;&gt;0,C$46/(Density_of_fuel__kg_mm3*T82),0))</f>
        <v>60.423428933450857</v>
      </c>
      <c r="U109" s="15">
        <f>MIN($S$97,IF(U82&lt;&gt;0,D$46/(Density_of_fuel__kg_mm3*U82),0))</f>
        <v>62.975545000000004</v>
      </c>
      <c r="V109" s="15">
        <f>MIN($S$97,IF(V82&lt;&gt;0,E$46/(Density_of_fuel__kg_mm3*V82),0))</f>
        <v>70.991849000000002</v>
      </c>
      <c r="W109" s="15">
        <f>MIN($S$97,IF(W82&lt;&gt;0,F$46/(Density_of_fuel__kg_mm3*W82),0))</f>
        <v>72.010870999999995</v>
      </c>
      <c r="X109" s="15">
        <f>MIN($S$97,IF(X82&lt;&gt;0,G$46/(Density_of_fuel__kg_mm3*X82),0))</f>
        <v>73.029893000000001</v>
      </c>
      <c r="Y109" s="15">
        <f>MIN($S$97,IF(Y82&lt;&gt;0,H$46/(Density_of_fuel__kg_mm3*Y82),0))</f>
        <v>84.986414999999994</v>
      </c>
      <c r="Z109" s="15">
        <f>MIN($S$97,IF(Z82&lt;&gt;0,I$46/(Density_of_fuel__kg_mm3*Z82),0))</f>
        <v>94.972828000000007</v>
      </c>
      <c r="AA109" s="15">
        <f>MIN($S$97,IF(AA82&lt;&gt;0,J$46/(Density_of_fuel__kg_mm3*AA82),0))</f>
        <v>111.00543700000001</v>
      </c>
      <c r="AB109" s="15">
        <f>MIN($S$97,IF(AB82&lt;&gt;0,K$46/(Density_of_fuel__kg_mm3*AB82),0))</f>
        <v>127.40280816353487</v>
      </c>
      <c r="AC109" s="15">
        <f>MIN($S$97,IF(AC82&lt;&gt;0,L$46/(Density_of_fuel__kg_mm3*AC82),0))</f>
        <v>145</v>
      </c>
      <c r="AD109" s="15">
        <f>MIN($S$97,IF(AD82&lt;&gt;0,M$46/(Density_of_fuel__kg_mm3*AD82),0))</f>
        <v>145</v>
      </c>
      <c r="AE109" s="15">
        <f>MIN($S$97,IF(AE82&lt;&gt;0,N$46/(Density_of_fuel__kg_mm3*AE82),0))</f>
        <v>145</v>
      </c>
      <c r="AF109" s="15">
        <f>MIN($S$97,IF(AF82&lt;&gt;0,O$46/(Density_of_fuel__kg_mm3*AF82),0))</f>
        <v>145</v>
      </c>
      <c r="AG109" s="16">
        <f>MIN($S$97,IF(AG82&lt;&gt;0,P$46/(Density_of_fuel__kg_mm3*AG82),0))</f>
        <v>145</v>
      </c>
      <c r="AI109" s="13"/>
      <c r="AJ109" s="34">
        <f t="shared" si="45"/>
        <v>1600</v>
      </c>
      <c r="AK109" s="15">
        <f>IF(AK82&lt;&gt;0,C$46/(Density_of_fuel__kg_mm3*AK82),0)</f>
        <v>55.027175000000007</v>
      </c>
      <c r="AL109" s="15">
        <f>IF(AL82&lt;&gt;0,D$46/(Density_of_fuel__kg_mm3*AL82),0)</f>
        <v>59.218214716270154</v>
      </c>
      <c r="AM109" s="15">
        <f>IF(AM82&lt;&gt;0,E$46/(Density_of_fuel__kg_mm3*AM82),0)</f>
        <v>61.369857662058948</v>
      </c>
      <c r="AN109" s="15">
        <f>IF(AN82&lt;&gt;0,F$46/(Density_of_fuel__kg_mm3*AN82),0)</f>
        <v>63.521500607847742</v>
      </c>
      <c r="AO109" s="15">
        <f>IF(AO82&lt;&gt;0,G$46/(Density_of_fuel__kg_mm3*AO82),0)</f>
        <v>67.824786499425315</v>
      </c>
      <c r="AP109" s="15">
        <f>IF(AP82&lt;&gt;0,H$46/(Density_of_fuel__kg_mm3*AP82),0)</f>
        <v>78.152672639211531</v>
      </c>
      <c r="AQ109" s="15">
        <f>IF(AQ82&lt;&gt;0,I$46/(Density_of_fuel__kg_mm3*AQ82),0)</f>
        <v>88.9108873681555</v>
      </c>
      <c r="AR109" s="15">
        <f>IF(AR82&lt;&gt;0,J$46/(Density_of_fuel__kg_mm3*AR82),0)</f>
        <v>99.238773507941701</v>
      </c>
      <c r="AS109" s="15">
        <f>IF(AS82&lt;&gt;0,K$46/(Density_of_fuel__kg_mm3*AS82),0)</f>
        <v>120.32487437667183</v>
      </c>
      <c r="AT109" s="15">
        <f>IF(AT82&lt;&gt;0,L$46/(Density_of_fuel__kg_mm3*AT82),0)</f>
        <v>137.97554600000001</v>
      </c>
      <c r="AU109" s="15">
        <f>IF(AU82&lt;&gt;0,M$46/(Density_of_fuel__kg_mm3*AU82),0)</f>
        <v>144.97282899999999</v>
      </c>
      <c r="AV109" s="15">
        <f>IF(AV82&lt;&gt;0,N$46/(Density_of_fuel__kg_mm3*AV82),0)</f>
        <v>144.97282899999999</v>
      </c>
      <c r="AW109" s="15">
        <f>IF(AW82&lt;&gt;0,O$46/(Density_of_fuel__kg_mm3*AW82),0)</f>
        <v>144.97282899999999</v>
      </c>
      <c r="AX109" s="16">
        <f>IF(AX82&lt;&gt;0,P$46/(Density_of_fuel__kg_mm3*AX82),0)</f>
        <v>144.97282899999999</v>
      </c>
    </row>
    <row r="110" spans="1:50">
      <c r="A110" s="13"/>
      <c r="B110" s="34">
        <f t="shared" si="43"/>
        <v>1800</v>
      </c>
      <c r="C110" s="15">
        <f>IF(C83&lt;&gt;0,C$46/(Density_of_fuel__kg_mm3*C83),0)</f>
        <v>55.027175000000007</v>
      </c>
      <c r="D110" s="15">
        <f>IF(D83&lt;&gt;0,D$46/(Density_of_fuel__kg_mm3*D83),0)</f>
        <v>62.024457999999996</v>
      </c>
      <c r="E110" s="15">
        <f>IF(E83&lt;&gt;0,E$46/(Density_of_fuel__kg_mm3*E83),0)</f>
        <v>68.002719000000013</v>
      </c>
      <c r="F110" s="15">
        <f>IF(F83&lt;&gt;0,F$46/(Density_of_fuel__kg_mm3*F83),0)</f>
        <v>69.972828000000007</v>
      </c>
      <c r="G110" s="15">
        <f>IF(G83&lt;&gt;0,G$46/(Density_of_fuel__kg_mm3*G83),0)</f>
        <v>75.000001999999995</v>
      </c>
      <c r="H110" s="15">
        <f>IF(H83&lt;&gt;0,H$46/(Density_of_fuel__kg_mm3*H83),0)</f>
        <v>83.016306</v>
      </c>
      <c r="I110" s="15">
        <f>IF(I83&lt;&gt;0,I$46/(Density_of_fuel__kg_mm3*I83),0)</f>
        <v>91.983698000000004</v>
      </c>
      <c r="J110" s="15">
        <f>IF(J83&lt;&gt;0,J$46/(Density_of_fuel__kg_mm3*J83),0)</f>
        <v>101.97011100000002</v>
      </c>
      <c r="K110" s="15">
        <f>IF(K83&lt;&gt;0,K$46/(Density_of_fuel__kg_mm3*K83),0)</f>
        <v>119.02174200000002</v>
      </c>
      <c r="L110" s="15">
        <f>IF(L83&lt;&gt;0,L$46/(Density_of_fuel__kg_mm3*L83),0)</f>
        <v>129.00815500000002</v>
      </c>
      <c r="M110" s="15">
        <f>IF(M83&lt;&gt;0,M$46/(Density_of_fuel__kg_mm3*M83),0)</f>
        <v>144.97282899999999</v>
      </c>
      <c r="N110" s="15">
        <f>IF(N83&lt;&gt;0,N$46/(Density_of_fuel__kg_mm3*N83),0)</f>
        <v>144.97282899999999</v>
      </c>
      <c r="O110" s="15">
        <f>IF(O83&lt;&gt;0,O$46/(Density_of_fuel__kg_mm3*O83),0)</f>
        <v>144.97282899999999</v>
      </c>
      <c r="P110" s="16">
        <f>IF(P83&lt;&gt;0,P$46/(Density_of_fuel__kg_mm3*P83),0)</f>
        <v>144.97282899999999</v>
      </c>
      <c r="R110" s="13"/>
      <c r="S110" s="34">
        <f t="shared" si="44"/>
        <v>1800</v>
      </c>
      <c r="T110" s="15">
        <f>MIN($S$97,IF(T83&lt;&gt;0,C$46/(Density_of_fuel__kg_mm3*T83),0))</f>
        <v>60.423428933450857</v>
      </c>
      <c r="U110" s="15">
        <f>MIN($S$97,IF(U83&lt;&gt;0,D$46/(Density_of_fuel__kg_mm3*U83),0))</f>
        <v>62.701639111344868</v>
      </c>
      <c r="V110" s="15">
        <f>MIN($S$97,IF(V83&lt;&gt;0,E$46/(Density_of_fuel__kg_mm3*V83),0))</f>
        <v>68.002719000000013</v>
      </c>
      <c r="W110" s="15">
        <f>MIN($S$97,IF(W83&lt;&gt;0,F$46/(Density_of_fuel__kg_mm3*W83),0))</f>
        <v>69.972828000000007</v>
      </c>
      <c r="X110" s="15">
        <f>MIN($S$97,IF(X83&lt;&gt;0,G$46/(Density_of_fuel__kg_mm3*X83),0))</f>
        <v>75.000001999999995</v>
      </c>
      <c r="Y110" s="15">
        <f>MIN($S$97,IF(Y83&lt;&gt;0,H$46/(Density_of_fuel__kg_mm3*Y83),0))</f>
        <v>83.016306</v>
      </c>
      <c r="Z110" s="15">
        <f>MIN($S$97,IF(Z83&lt;&gt;0,I$46/(Density_of_fuel__kg_mm3*Z83),0))</f>
        <v>94.140939566282285</v>
      </c>
      <c r="AA110" s="15">
        <f>MIN($S$97,IF(AA83&lt;&gt;0,J$46/(Density_of_fuel__kg_mm3*AA83),0))</f>
        <v>105.07634842017356</v>
      </c>
      <c r="AB110" s="15">
        <f>MIN($S$97,IF(AB83&lt;&gt;0,K$46/(Density_of_fuel__kg_mm3*AB83),0))</f>
        <v>127.40280816353487</v>
      </c>
      <c r="AC110" s="15">
        <f>MIN($S$97,IF(AC83&lt;&gt;0,L$46/(Density_of_fuel__kg_mm3*AC83),0))</f>
        <v>145</v>
      </c>
      <c r="AD110" s="15">
        <f>MIN($S$97,IF(AD83&lt;&gt;0,M$46/(Density_of_fuel__kg_mm3*AD83),0))</f>
        <v>145</v>
      </c>
      <c r="AE110" s="15">
        <f>MIN($S$97,IF(AE83&lt;&gt;0,N$46/(Density_of_fuel__kg_mm3*AE83),0))</f>
        <v>145</v>
      </c>
      <c r="AF110" s="15">
        <f>MIN($S$97,IF(AF83&lt;&gt;0,O$46/(Density_of_fuel__kg_mm3*AF83),0))</f>
        <v>145</v>
      </c>
      <c r="AG110" s="16">
        <f>MIN($S$97,IF(AG83&lt;&gt;0,P$46/(Density_of_fuel__kg_mm3*AG83),0))</f>
        <v>145</v>
      </c>
      <c r="AI110" s="13"/>
      <c r="AJ110" s="34">
        <f t="shared" si="45"/>
        <v>1800</v>
      </c>
      <c r="AK110" s="15">
        <f>IF(AK83&lt;&gt;0,C$46/(Density_of_fuel__kg_mm3*AK83),0)</f>
        <v>55.027175000000007</v>
      </c>
      <c r="AL110" s="15">
        <f>IF(AL83&lt;&gt;0,D$46/(Density_of_fuel__kg_mm3*AL83),0)</f>
        <v>59.218214716270154</v>
      </c>
      <c r="AM110" s="15">
        <f>IF(AM83&lt;&gt;0,E$46/(Density_of_fuel__kg_mm3*AM83),0)</f>
        <v>61.369857662058948</v>
      </c>
      <c r="AN110" s="15">
        <f>IF(AN83&lt;&gt;0,F$46/(Density_of_fuel__kg_mm3*AN83),0)</f>
        <v>63.521500607847742</v>
      </c>
      <c r="AO110" s="15">
        <f>IF(AO83&lt;&gt;0,G$46/(Density_of_fuel__kg_mm3*AO83),0)</f>
        <v>67.824786499425315</v>
      </c>
      <c r="AP110" s="15">
        <f>IF(AP83&lt;&gt;0,H$46/(Density_of_fuel__kg_mm3*AP83),0)</f>
        <v>78.152672639211531</v>
      </c>
      <c r="AQ110" s="15">
        <f>IF(AQ83&lt;&gt;0,I$46/(Density_of_fuel__kg_mm3*AQ83),0)</f>
        <v>88.9108873681555</v>
      </c>
      <c r="AR110" s="15">
        <f>IF(AR83&lt;&gt;0,J$46/(Density_of_fuel__kg_mm3*AR83),0)</f>
        <v>99.238773507941701</v>
      </c>
      <c r="AS110" s="15">
        <f>IF(AS83&lt;&gt;0,K$46/(Density_of_fuel__kg_mm3*AS83),0)</f>
        <v>119.02174200000002</v>
      </c>
      <c r="AT110" s="15">
        <f>IF(AT83&lt;&gt;0,L$46/(Density_of_fuel__kg_mm3*AT83),0)</f>
        <v>129.00815500000002</v>
      </c>
      <c r="AU110" s="15">
        <f>IF(AU83&lt;&gt;0,M$46/(Density_of_fuel__kg_mm3*AU83),0)</f>
        <v>144.97282899999999</v>
      </c>
      <c r="AV110" s="15">
        <f>IF(AV83&lt;&gt;0,N$46/(Density_of_fuel__kg_mm3*AV83),0)</f>
        <v>144.97282899999999</v>
      </c>
      <c r="AW110" s="15">
        <f>IF(AW83&lt;&gt;0,O$46/(Density_of_fuel__kg_mm3*AW83),0)</f>
        <v>144.97282899999999</v>
      </c>
      <c r="AX110" s="16">
        <f>IF(AX83&lt;&gt;0,P$46/(Density_of_fuel__kg_mm3*AX83),0)</f>
        <v>144.97282899999999</v>
      </c>
    </row>
    <row r="111" spans="1:50">
      <c r="A111" s="13"/>
      <c r="B111" s="34">
        <f t="shared" si="43"/>
        <v>2000</v>
      </c>
      <c r="C111" s="15">
        <f>IF(C84&lt;&gt;0,C$46/(Density_of_fuel__kg_mm3*C84),0)</f>
        <v>49.796196999999992</v>
      </c>
      <c r="D111" s="15">
        <f>IF(D84&lt;&gt;0,D$46/(Density_of_fuel__kg_mm3*D84),0)</f>
        <v>52.989131999999998</v>
      </c>
      <c r="E111" s="15">
        <f>IF(E84&lt;&gt;0,E$46/(Density_of_fuel__kg_mm3*E84),0)</f>
        <v>59.986413999999996</v>
      </c>
      <c r="F111" s="15">
        <f>IF(F84&lt;&gt;0,F$46/(Density_of_fuel__kg_mm3*F84),0)</f>
        <v>65.013587999999999</v>
      </c>
      <c r="G111" s="15">
        <f>IF(G84&lt;&gt;0,G$46/(Density_of_fuel__kg_mm3*G84),0)</f>
        <v>69.972828000000007</v>
      </c>
      <c r="H111" s="15">
        <f>IF(H84&lt;&gt;0,H$46/(Density_of_fuel__kg_mm3*H84),0)</f>
        <v>81.997283999999993</v>
      </c>
      <c r="I111" s="15">
        <f>IF(I84&lt;&gt;0,I$46/(Density_of_fuel__kg_mm3*I84),0)</f>
        <v>91.032611000000003</v>
      </c>
      <c r="J111" s="15">
        <f>IF(J84&lt;&gt;0,J$46/(Density_of_fuel__kg_mm3*J84),0)</f>
        <v>101.01902399999999</v>
      </c>
      <c r="K111" s="15">
        <f>IF(K84&lt;&gt;0,K$46/(Density_of_fuel__kg_mm3*K84),0)</f>
        <v>116.03261100000002</v>
      </c>
      <c r="L111" s="15">
        <f>IF(L84&lt;&gt;0,L$46/(Density_of_fuel__kg_mm3*L84),0)</f>
        <v>125.883155</v>
      </c>
      <c r="M111" s="15">
        <f>IF(M84&lt;&gt;0,M$46/(Density_of_fuel__kg_mm3*M84),0)</f>
        <v>144.97282899999999</v>
      </c>
      <c r="N111" s="15">
        <f>IF(N84&lt;&gt;0,N$46/(Density_of_fuel__kg_mm3*N84),0)</f>
        <v>144.97282899999999</v>
      </c>
      <c r="O111" s="15">
        <f>IF(O84&lt;&gt;0,O$46/(Density_of_fuel__kg_mm3*O84),0)</f>
        <v>144.97282899999999</v>
      </c>
      <c r="P111" s="16">
        <f>IF(P84&lt;&gt;0,P$46/(Density_of_fuel__kg_mm3*P84),0)</f>
        <v>144.97282899999999</v>
      </c>
      <c r="R111" s="13"/>
      <c r="S111" s="34">
        <f t="shared" si="44"/>
        <v>2000</v>
      </c>
      <c r="T111" s="15">
        <f>MIN($S$97,IF(T84&lt;&gt;0,C$46/(Density_of_fuel__kg_mm3*T84),0))</f>
        <v>60.423428933450857</v>
      </c>
      <c r="U111" s="15">
        <f>MIN($S$97,IF(U84&lt;&gt;0,D$46/(Density_of_fuel__kg_mm3*U84),0))</f>
        <v>62.701639111344868</v>
      </c>
      <c r="V111" s="15">
        <f>MIN($S$97,IF(V84&lt;&gt;0,E$46/(Density_of_fuel__kg_mm3*V84),0))</f>
        <v>64.979849289238885</v>
      </c>
      <c r="W111" s="15">
        <f>MIN($S$97,IF(W84&lt;&gt;0,F$46/(Density_of_fuel__kg_mm3*W84),0))</f>
        <v>67.258059467132895</v>
      </c>
      <c r="X111" s="15">
        <f>MIN($S$97,IF(X84&lt;&gt;0,G$46/(Density_of_fuel__kg_mm3*X84),0))</f>
        <v>71.814479822920916</v>
      </c>
      <c r="Y111" s="15">
        <f>MIN($S$97,IF(Y84&lt;&gt;0,H$46/(Density_of_fuel__kg_mm3*Y84),0))</f>
        <v>82.749888676812205</v>
      </c>
      <c r="Z111" s="15">
        <f>MIN($S$97,IF(Z84&lt;&gt;0,I$46/(Density_of_fuel__kg_mm3*Z84),0))</f>
        <v>94.140939566282285</v>
      </c>
      <c r="AA111" s="15">
        <f>MIN($S$97,IF(AA84&lt;&gt;0,J$46/(Density_of_fuel__kg_mm3*AA84),0))</f>
        <v>105.07634842017356</v>
      </c>
      <c r="AB111" s="15">
        <f>MIN($S$97,IF(AB84&lt;&gt;0,K$46/(Density_of_fuel__kg_mm3*AB84),0))</f>
        <v>127.40280816353487</v>
      </c>
      <c r="AC111" s="15">
        <f>MIN($S$97,IF(AC84&lt;&gt;0,L$46/(Density_of_fuel__kg_mm3*AC84),0))</f>
        <v>145</v>
      </c>
      <c r="AD111" s="15">
        <f>MIN($S$97,IF(AD84&lt;&gt;0,M$46/(Density_of_fuel__kg_mm3*AD84),0))</f>
        <v>145</v>
      </c>
      <c r="AE111" s="15">
        <f>MIN($S$97,IF(AE84&lt;&gt;0,N$46/(Density_of_fuel__kg_mm3*AE84),0))</f>
        <v>145</v>
      </c>
      <c r="AF111" s="15">
        <f>MIN($S$97,IF(AF84&lt;&gt;0,O$46/(Density_of_fuel__kg_mm3*AF84),0))</f>
        <v>145</v>
      </c>
      <c r="AG111" s="16">
        <f>MIN($S$97,IF(AG84&lt;&gt;0,P$46/(Density_of_fuel__kg_mm3*AG84),0))</f>
        <v>145</v>
      </c>
      <c r="AI111" s="13"/>
      <c r="AJ111" s="34">
        <f t="shared" si="45"/>
        <v>2000</v>
      </c>
      <c r="AK111" s="15">
        <f>IF(AK84&lt;&gt;0,C$46/(Density_of_fuel__kg_mm3*AK84),0)</f>
        <v>49.796196999999992</v>
      </c>
      <c r="AL111" s="15">
        <f>IF(AL84&lt;&gt;0,D$46/(Density_of_fuel__kg_mm3*AL84),0)</f>
        <v>52.989131999999998</v>
      </c>
      <c r="AM111" s="15">
        <f>IF(AM84&lt;&gt;0,E$46/(Density_of_fuel__kg_mm3*AM84),0)</f>
        <v>59.986413999999996</v>
      </c>
      <c r="AN111" s="15">
        <f>IF(AN84&lt;&gt;0,F$46/(Density_of_fuel__kg_mm3*AN84),0)</f>
        <v>63.521500607847742</v>
      </c>
      <c r="AO111" s="15">
        <f>IF(AO84&lt;&gt;0,G$46/(Density_of_fuel__kg_mm3*AO84),0)</f>
        <v>67.824786499425315</v>
      </c>
      <c r="AP111" s="15">
        <f>IF(AP84&lt;&gt;0,H$46/(Density_of_fuel__kg_mm3*AP84),0)</f>
        <v>78.152672639211531</v>
      </c>
      <c r="AQ111" s="15">
        <f>IF(AQ84&lt;&gt;0,I$46/(Density_of_fuel__kg_mm3*AQ84),0)</f>
        <v>88.9108873681555</v>
      </c>
      <c r="AR111" s="15">
        <f>IF(AR84&lt;&gt;0,J$46/(Density_of_fuel__kg_mm3*AR84),0)</f>
        <v>99.238773507941701</v>
      </c>
      <c r="AS111" s="15">
        <f>IF(AS84&lt;&gt;0,K$46/(Density_of_fuel__kg_mm3*AS84),0)</f>
        <v>116.03261100000002</v>
      </c>
      <c r="AT111" s="15">
        <f>IF(AT84&lt;&gt;0,L$46/(Density_of_fuel__kg_mm3*AT84),0)</f>
        <v>125.883155</v>
      </c>
      <c r="AU111" s="15">
        <f>IF(AU84&lt;&gt;0,M$46/(Density_of_fuel__kg_mm3*AU84),0)</f>
        <v>144.97282899999999</v>
      </c>
      <c r="AV111" s="15">
        <f>IF(AV84&lt;&gt;0,N$46/(Density_of_fuel__kg_mm3*AV84),0)</f>
        <v>144.97282899999999</v>
      </c>
      <c r="AW111" s="15">
        <f>IF(AW84&lt;&gt;0,O$46/(Density_of_fuel__kg_mm3*AW84),0)</f>
        <v>144.97282899999999</v>
      </c>
      <c r="AX111" s="16">
        <f>IF(AX84&lt;&gt;0,P$46/(Density_of_fuel__kg_mm3*AX84),0)</f>
        <v>144.97282899999999</v>
      </c>
    </row>
    <row r="112" spans="1:50">
      <c r="A112" s="13"/>
      <c r="B112" s="34">
        <f t="shared" si="43"/>
        <v>2200</v>
      </c>
      <c r="C112" s="15">
        <f>IF(C85&lt;&gt;0,C$46/(Density_of_fuel__kg_mm3*C85),0)</f>
        <v>48.233697000000006</v>
      </c>
      <c r="D112" s="15">
        <f>IF(D85&lt;&gt;0,D$46/(Density_of_fuel__kg_mm3*D85),0)</f>
        <v>50.611413999999996</v>
      </c>
      <c r="E112" s="15">
        <f>IF(E85&lt;&gt;0,E$46/(Density_of_fuel__kg_mm3*E85),0)</f>
        <v>54.415762000000001</v>
      </c>
      <c r="F112" s="15">
        <f>IF(F85&lt;&gt;0,F$46/(Density_of_fuel__kg_mm3*F85),0)</f>
        <v>57.269022999999997</v>
      </c>
      <c r="G112" s="15">
        <f>IF(G85&lt;&gt;0,G$46/(Density_of_fuel__kg_mm3*G85),0)</f>
        <v>66.983697000000006</v>
      </c>
      <c r="H112" s="15">
        <f>IF(H85&lt;&gt;0,H$46/(Density_of_fuel__kg_mm3*H85),0)</f>
        <v>80.027176000000011</v>
      </c>
      <c r="I112" s="15">
        <f>IF(I85&lt;&gt;0,I$46/(Density_of_fuel__kg_mm3*I85),0)</f>
        <v>90.01358900000001</v>
      </c>
      <c r="J112" s="15">
        <f>IF(J85&lt;&gt;0,J$46/(Density_of_fuel__kg_mm3*J85),0)</f>
        <v>100.00000200000001</v>
      </c>
      <c r="K112" s="15">
        <f>IF(K85&lt;&gt;0,K$46/(Density_of_fuel__kg_mm3*K85),0)</f>
        <v>113.99456799999999</v>
      </c>
      <c r="L112" s="15">
        <f>IF(L85&lt;&gt;0,L$46/(Density_of_fuel__kg_mm3*L85),0)</f>
        <v>124.932068</v>
      </c>
      <c r="M112" s="15">
        <f>IF(M85&lt;&gt;0,M$46/(Density_of_fuel__kg_mm3*M85),0)</f>
        <v>144.97282899999999</v>
      </c>
      <c r="N112" s="15">
        <f>IF(N85&lt;&gt;0,N$46/(Density_of_fuel__kg_mm3*N85),0)</f>
        <v>144.97282899999999</v>
      </c>
      <c r="O112" s="15">
        <f>IF(O85&lt;&gt;0,O$46/(Density_of_fuel__kg_mm3*O85),0)</f>
        <v>144.97282899999999</v>
      </c>
      <c r="P112" s="16">
        <f>IF(P85&lt;&gt;0,P$46/(Density_of_fuel__kg_mm3*P85),0)</f>
        <v>144.97282899999999</v>
      </c>
      <c r="R112" s="13"/>
      <c r="S112" s="34">
        <f t="shared" si="44"/>
        <v>2200</v>
      </c>
      <c r="T112" s="15">
        <f>MIN($S$97,IF(T85&lt;&gt;0,C$46/(Density_of_fuel__kg_mm3*T85),0))</f>
        <v>60.423428933450857</v>
      </c>
      <c r="U112" s="15">
        <f>MIN($S$97,IF(U85&lt;&gt;0,D$46/(Density_of_fuel__kg_mm3*U85),0))</f>
        <v>62.701639111344868</v>
      </c>
      <c r="V112" s="15">
        <f>MIN($S$97,IF(V85&lt;&gt;0,E$46/(Density_of_fuel__kg_mm3*V85),0))</f>
        <v>64.979849289238885</v>
      </c>
      <c r="W112" s="15">
        <f>MIN($S$97,IF(W85&lt;&gt;0,F$46/(Density_of_fuel__kg_mm3*W85),0))</f>
        <v>67.258059467132895</v>
      </c>
      <c r="X112" s="15">
        <f>MIN($S$97,IF(X85&lt;&gt;0,G$46/(Density_of_fuel__kg_mm3*X85),0))</f>
        <v>71.814479822920916</v>
      </c>
      <c r="Y112" s="15">
        <f>MIN($S$97,IF(Y85&lt;&gt;0,H$46/(Density_of_fuel__kg_mm3*Y85),0))</f>
        <v>82.749888676812205</v>
      </c>
      <c r="Z112" s="15">
        <f>MIN($S$97,IF(Z85&lt;&gt;0,I$46/(Density_of_fuel__kg_mm3*Z85),0))</f>
        <v>94.140939566282285</v>
      </c>
      <c r="AA112" s="15">
        <f>MIN($S$97,IF(AA85&lt;&gt;0,J$46/(Density_of_fuel__kg_mm3*AA85),0))</f>
        <v>105.07634842017356</v>
      </c>
      <c r="AB112" s="15">
        <f>MIN($S$97,IF(AB85&lt;&gt;0,K$46/(Density_of_fuel__kg_mm3*AB85),0))</f>
        <v>127.40280816353487</v>
      </c>
      <c r="AC112" s="15">
        <f>MIN($S$97,IF(AC85&lt;&gt;0,L$46/(Density_of_fuel__kg_mm3*AC85),0))</f>
        <v>145</v>
      </c>
      <c r="AD112" s="15">
        <f>MIN($S$97,IF(AD85&lt;&gt;0,M$46/(Density_of_fuel__kg_mm3*AD85),0))</f>
        <v>145</v>
      </c>
      <c r="AE112" s="15">
        <f>MIN($S$97,IF(AE85&lt;&gt;0,N$46/(Density_of_fuel__kg_mm3*AE85),0))</f>
        <v>145</v>
      </c>
      <c r="AF112" s="15">
        <f>MIN($S$97,IF(AF85&lt;&gt;0,O$46/(Density_of_fuel__kg_mm3*AF85),0))</f>
        <v>145</v>
      </c>
      <c r="AG112" s="16">
        <f>MIN($S$97,IF(AG85&lt;&gt;0,P$46/(Density_of_fuel__kg_mm3*AG85),0))</f>
        <v>145</v>
      </c>
      <c r="AI112" s="13"/>
      <c r="AJ112" s="34">
        <f t="shared" si="45"/>
        <v>2200</v>
      </c>
      <c r="AK112" s="15">
        <f>IF(AK85&lt;&gt;0,C$46/(Density_of_fuel__kg_mm3*AK85),0)</f>
        <v>48.233697000000006</v>
      </c>
      <c r="AL112" s="15">
        <f>IF(AL85&lt;&gt;0,D$46/(Density_of_fuel__kg_mm3*AL85),0)</f>
        <v>50.611413999999996</v>
      </c>
      <c r="AM112" s="15">
        <f>IF(AM85&lt;&gt;0,E$46/(Density_of_fuel__kg_mm3*AM85),0)</f>
        <v>54.415762000000001</v>
      </c>
      <c r="AN112" s="15">
        <f>IF(AN85&lt;&gt;0,F$46/(Density_of_fuel__kg_mm3*AN85),0)</f>
        <v>57.269022999999997</v>
      </c>
      <c r="AO112" s="15">
        <f>IF(AO85&lt;&gt;0,G$46/(Density_of_fuel__kg_mm3*AO85),0)</f>
        <v>66.983697000000006</v>
      </c>
      <c r="AP112" s="15">
        <f>IF(AP85&lt;&gt;0,H$46/(Density_of_fuel__kg_mm3*AP85),0)</f>
        <v>78.152672639211531</v>
      </c>
      <c r="AQ112" s="15">
        <f>IF(AQ85&lt;&gt;0,I$46/(Density_of_fuel__kg_mm3*AQ85),0)</f>
        <v>88.9108873681555</v>
      </c>
      <c r="AR112" s="15">
        <f>IF(AR85&lt;&gt;0,J$46/(Density_of_fuel__kg_mm3*AR85),0)</f>
        <v>99.238773507941701</v>
      </c>
      <c r="AS112" s="15">
        <f>IF(AS85&lt;&gt;0,K$46/(Density_of_fuel__kg_mm3*AS85),0)</f>
        <v>113.99456799999999</v>
      </c>
      <c r="AT112" s="15">
        <f>IF(AT85&lt;&gt;0,L$46/(Density_of_fuel__kg_mm3*AT85),0)</f>
        <v>124.932068</v>
      </c>
      <c r="AU112" s="15">
        <f>IF(AU85&lt;&gt;0,M$46/(Density_of_fuel__kg_mm3*AU85),0)</f>
        <v>144.97282899999999</v>
      </c>
      <c r="AV112" s="15">
        <f>IF(AV85&lt;&gt;0,N$46/(Density_of_fuel__kg_mm3*AV85),0)</f>
        <v>144.97282899999999</v>
      </c>
      <c r="AW112" s="15">
        <f>IF(AW85&lt;&gt;0,O$46/(Density_of_fuel__kg_mm3*AW85),0)</f>
        <v>144.97282899999999</v>
      </c>
      <c r="AX112" s="16">
        <f>IF(AX85&lt;&gt;0,P$46/(Density_of_fuel__kg_mm3*AX85),0)</f>
        <v>144.97282899999999</v>
      </c>
    </row>
    <row r="113" spans="1:50">
      <c r="A113" s="13"/>
      <c r="B113" s="34">
        <f t="shared" si="43"/>
        <v>2400</v>
      </c>
      <c r="C113" s="15">
        <f>IF(C86&lt;&gt;0,C$46/(Density_of_fuel__kg_mm3*C86),0)</f>
        <v>45.38043600000001</v>
      </c>
      <c r="D113" s="15">
        <f>IF(D86&lt;&gt;0,D$46/(Density_of_fuel__kg_mm3*D86),0)</f>
        <v>48.709240000000001</v>
      </c>
      <c r="E113" s="15">
        <f>IF(E86&lt;&gt;0,E$46/(Density_of_fuel__kg_mm3*E86),0)</f>
        <v>53.804348999999995</v>
      </c>
      <c r="F113" s="15">
        <f>IF(F86&lt;&gt;0,F$46/(Density_of_fuel__kg_mm3*F86),0)</f>
        <v>57.269022999999997</v>
      </c>
      <c r="G113" s="15">
        <f>IF(G86&lt;&gt;0,G$46/(Density_of_fuel__kg_mm3*G86),0)</f>
        <v>62.567935999999996</v>
      </c>
      <c r="H113" s="15">
        <f>IF(H86&lt;&gt;0,H$46/(Density_of_fuel__kg_mm3*H86),0)</f>
        <v>75.000002000000009</v>
      </c>
      <c r="I113" s="15">
        <f>IF(I86&lt;&gt;0,I$46/(Density_of_fuel__kg_mm3*I86),0)</f>
        <v>87.975544999999997</v>
      </c>
      <c r="J113" s="15">
        <f>IF(J86&lt;&gt;0,J$46/(Density_of_fuel__kg_mm3*J86),0)</f>
        <v>97.010871999999992</v>
      </c>
      <c r="K113" s="15">
        <f>IF(K86&lt;&gt;0,K$46/(Density_of_fuel__kg_mm3*K86),0)</f>
        <v>112.50000200000001</v>
      </c>
      <c r="L113" s="15">
        <f>IF(L86&lt;&gt;0,L$46/(Density_of_fuel__kg_mm3*L86),0)</f>
        <v>123.980981</v>
      </c>
      <c r="M113" s="15">
        <f>IF(M86&lt;&gt;0,M$46/(Density_of_fuel__kg_mm3*M86),0)</f>
        <v>144.97282899999999</v>
      </c>
      <c r="N113" s="15">
        <f>IF(N86&lt;&gt;0,N$46/(Density_of_fuel__kg_mm3*N86),0)</f>
        <v>144.97282899999999</v>
      </c>
      <c r="O113" s="15">
        <f>IF(O86&lt;&gt;0,O$46/(Density_of_fuel__kg_mm3*O86),0)</f>
        <v>144.97282899999999</v>
      </c>
      <c r="P113" s="16">
        <f>IF(P86&lt;&gt;0,P$46/(Density_of_fuel__kg_mm3*P86),0)</f>
        <v>144.97282899999999</v>
      </c>
      <c r="R113" s="13"/>
      <c r="S113" s="34">
        <f t="shared" si="44"/>
        <v>2400</v>
      </c>
      <c r="T113" s="15">
        <f>MIN($S$97,IF(T86&lt;&gt;0,C$46/(Density_of_fuel__kg_mm3*T86),0))</f>
        <v>60.423428933450857</v>
      </c>
      <c r="U113" s="15">
        <f>MIN($S$97,IF(U86&lt;&gt;0,D$46/(Density_of_fuel__kg_mm3*U86),0))</f>
        <v>62.701639111344868</v>
      </c>
      <c r="V113" s="15">
        <f>MIN($S$97,IF(V86&lt;&gt;0,E$46/(Density_of_fuel__kg_mm3*V86),0))</f>
        <v>64.979849289238885</v>
      </c>
      <c r="W113" s="15">
        <f>MIN($S$97,IF(W86&lt;&gt;0,F$46/(Density_of_fuel__kg_mm3*W86),0))</f>
        <v>67.258059467132895</v>
      </c>
      <c r="X113" s="15">
        <f>MIN($S$97,IF(X86&lt;&gt;0,G$46/(Density_of_fuel__kg_mm3*X86),0))</f>
        <v>71.814479822920916</v>
      </c>
      <c r="Y113" s="15">
        <f>MIN($S$97,IF(Y86&lt;&gt;0,H$46/(Density_of_fuel__kg_mm3*Y86),0))</f>
        <v>82.749888676812205</v>
      </c>
      <c r="Z113" s="15">
        <f>MIN($S$97,IF(Z86&lt;&gt;0,I$46/(Density_of_fuel__kg_mm3*Z86),0))</f>
        <v>94.140939566282285</v>
      </c>
      <c r="AA113" s="15">
        <f>MIN($S$97,IF(AA86&lt;&gt;0,J$46/(Density_of_fuel__kg_mm3*AA86),0))</f>
        <v>105.07634842017356</v>
      </c>
      <c r="AB113" s="15">
        <f>MIN($S$97,IF(AB86&lt;&gt;0,K$46/(Density_of_fuel__kg_mm3*AB86),0))</f>
        <v>127.40280816353487</v>
      </c>
      <c r="AC113" s="15">
        <f>MIN($S$97,IF(AC86&lt;&gt;0,L$46/(Density_of_fuel__kg_mm3*AC86),0))</f>
        <v>145</v>
      </c>
      <c r="AD113" s="15">
        <f>MIN($S$97,IF(AD86&lt;&gt;0,M$46/(Density_of_fuel__kg_mm3*AD86),0))</f>
        <v>145</v>
      </c>
      <c r="AE113" s="15">
        <f>MIN($S$97,IF(AE86&lt;&gt;0,N$46/(Density_of_fuel__kg_mm3*AE86),0))</f>
        <v>145</v>
      </c>
      <c r="AF113" s="15">
        <f>MIN($S$97,IF(AF86&lt;&gt;0,O$46/(Density_of_fuel__kg_mm3*AF86),0))</f>
        <v>145</v>
      </c>
      <c r="AG113" s="16">
        <f>MIN($S$97,IF(AG86&lt;&gt;0,P$46/(Density_of_fuel__kg_mm3*AG86),0))</f>
        <v>145</v>
      </c>
      <c r="AI113" s="13"/>
      <c r="AJ113" s="34">
        <f t="shared" si="45"/>
        <v>2400</v>
      </c>
      <c r="AK113" s="15">
        <f>IF(AK86&lt;&gt;0,C$46/(Density_of_fuel__kg_mm3*AK86),0)</f>
        <v>45.38043600000001</v>
      </c>
      <c r="AL113" s="15">
        <f>IF(AL86&lt;&gt;0,D$46/(Density_of_fuel__kg_mm3*AL86),0)</f>
        <v>48.709240000000001</v>
      </c>
      <c r="AM113" s="15">
        <f>IF(AM86&lt;&gt;0,E$46/(Density_of_fuel__kg_mm3*AM86),0)</f>
        <v>53.804348999999995</v>
      </c>
      <c r="AN113" s="15">
        <f>IF(AN86&lt;&gt;0,F$46/(Density_of_fuel__kg_mm3*AN86),0)</f>
        <v>57.269022999999997</v>
      </c>
      <c r="AO113" s="15">
        <f>IF(AO86&lt;&gt;0,G$46/(Density_of_fuel__kg_mm3*AO86),0)</f>
        <v>62.567935999999996</v>
      </c>
      <c r="AP113" s="15">
        <f>IF(AP86&lt;&gt;0,H$46/(Density_of_fuel__kg_mm3*AP86),0)</f>
        <v>75.000002000000009</v>
      </c>
      <c r="AQ113" s="15">
        <f>IF(AQ86&lt;&gt;0,I$46/(Density_of_fuel__kg_mm3*AQ86),0)</f>
        <v>87.975544999999997</v>
      </c>
      <c r="AR113" s="15">
        <f>IF(AR86&lt;&gt;0,J$46/(Density_of_fuel__kg_mm3*AR86),0)</f>
        <v>97.010871999999992</v>
      </c>
      <c r="AS113" s="15">
        <f>IF(AS86&lt;&gt;0,K$46/(Density_of_fuel__kg_mm3*AS86),0)</f>
        <v>112.50000200000001</v>
      </c>
      <c r="AT113" s="15">
        <f>IF(AT86&lt;&gt;0,L$46/(Density_of_fuel__kg_mm3*AT86),0)</f>
        <v>123.980981</v>
      </c>
      <c r="AU113" s="15">
        <f>IF(AU86&lt;&gt;0,M$46/(Density_of_fuel__kg_mm3*AU86),0)</f>
        <v>144.97282899999999</v>
      </c>
      <c r="AV113" s="15">
        <f>IF(AV86&lt;&gt;0,N$46/(Density_of_fuel__kg_mm3*AV86),0)</f>
        <v>144.97282899999999</v>
      </c>
      <c r="AW113" s="15">
        <f>IF(AW86&lt;&gt;0,O$46/(Density_of_fuel__kg_mm3*AW86),0)</f>
        <v>144.97282899999999</v>
      </c>
      <c r="AX113" s="16">
        <f>IF(AX86&lt;&gt;0,P$46/(Density_of_fuel__kg_mm3*AX86),0)</f>
        <v>144.97282899999999</v>
      </c>
    </row>
    <row r="114" spans="1:50">
      <c r="A114" s="13"/>
      <c r="B114" s="34">
        <f t="shared" si="43"/>
        <v>2500</v>
      </c>
      <c r="C114" s="15">
        <f>IF(C87&lt;&gt;0,C$46/(Density_of_fuel__kg_mm3*C87),0)</f>
        <v>43.817935999999996</v>
      </c>
      <c r="D114" s="15">
        <f>IF(D87&lt;&gt;0,D$46/(Density_of_fuel__kg_mm3*D87),0)</f>
        <v>45.923914000000011</v>
      </c>
      <c r="E114" s="15">
        <f>IF(E87&lt;&gt;0,E$46/(Density_of_fuel__kg_mm3*E87),0)</f>
        <v>52.173914000000011</v>
      </c>
      <c r="F114" s="15">
        <f>IF(F87&lt;&gt;0,F$46/(Density_of_fuel__kg_mm3*F87),0)</f>
        <v>54.687500999999997</v>
      </c>
      <c r="G114" s="15">
        <f>IF(G87&lt;&gt;0,G$46/(Density_of_fuel__kg_mm3*G87),0)</f>
        <v>60.529892999999987</v>
      </c>
      <c r="H114" s="15">
        <f>IF(H87&lt;&gt;0,H$46/(Density_of_fuel__kg_mm3*H87),0)</f>
        <v>68.070654000000019</v>
      </c>
      <c r="I114" s="15">
        <f>IF(I87&lt;&gt;0,I$46/(Density_of_fuel__kg_mm3*I87),0)</f>
        <v>83.016306000000014</v>
      </c>
      <c r="J114" s="15">
        <f>IF(J87&lt;&gt;0,J$46/(Density_of_fuel__kg_mm3*J87),0)</f>
        <v>94.972828000000021</v>
      </c>
      <c r="K114" s="15">
        <f>IF(K87&lt;&gt;0,K$46/(Density_of_fuel__kg_mm3*K87),0)</f>
        <v>112.02445900000001</v>
      </c>
      <c r="L114" s="15">
        <f>IF(L87&lt;&gt;0,L$46/(Density_of_fuel__kg_mm3*L87),0)</f>
        <v>123.50543700000001</v>
      </c>
      <c r="M114" s="15">
        <f>IF(M87&lt;&gt;0,M$46/(Density_of_fuel__kg_mm3*M87),0)</f>
        <v>144.97282899999999</v>
      </c>
      <c r="N114" s="15">
        <f>IF(N87&lt;&gt;0,N$46/(Density_of_fuel__kg_mm3*N87),0)</f>
        <v>144.97282899999999</v>
      </c>
      <c r="O114" s="15">
        <f>IF(O87&lt;&gt;0,O$46/(Density_of_fuel__kg_mm3*O87),0)</f>
        <v>144.97282899999999</v>
      </c>
      <c r="P114" s="16">
        <f>IF(P87&lt;&gt;0,P$46/(Density_of_fuel__kg_mm3*P87),0)</f>
        <v>144.97282899999999</v>
      </c>
      <c r="R114" s="13"/>
      <c r="S114" s="34">
        <f t="shared" si="44"/>
        <v>2500</v>
      </c>
      <c r="T114" s="15">
        <f>MIN($S$97,IF(T87&lt;&gt;0,C$46/(Density_of_fuel__kg_mm3*T87),0))</f>
        <v>60.423428933450857</v>
      </c>
      <c r="U114" s="15">
        <f>MIN($S$97,IF(U87&lt;&gt;0,D$46/(Density_of_fuel__kg_mm3*U87),0))</f>
        <v>62.701639111344868</v>
      </c>
      <c r="V114" s="15">
        <f>MIN($S$97,IF(V87&lt;&gt;0,E$46/(Density_of_fuel__kg_mm3*V87),0))</f>
        <v>64.979849289238885</v>
      </c>
      <c r="W114" s="15">
        <f>MIN($S$97,IF(W87&lt;&gt;0,F$46/(Density_of_fuel__kg_mm3*W87),0))</f>
        <v>67.258059467132895</v>
      </c>
      <c r="X114" s="15">
        <f>MIN($S$97,IF(X87&lt;&gt;0,G$46/(Density_of_fuel__kg_mm3*X87),0))</f>
        <v>71.814479822920916</v>
      </c>
      <c r="Y114" s="15">
        <f>MIN($S$97,IF(Y87&lt;&gt;0,H$46/(Density_of_fuel__kg_mm3*Y87),0))</f>
        <v>82.749888676812205</v>
      </c>
      <c r="Z114" s="15">
        <f>MIN($S$97,IF(Z87&lt;&gt;0,I$46/(Density_of_fuel__kg_mm3*Z87),0))</f>
        <v>94.140939566282285</v>
      </c>
      <c r="AA114" s="15">
        <f>MIN($S$97,IF(AA87&lt;&gt;0,J$46/(Density_of_fuel__kg_mm3*AA87),0))</f>
        <v>105.07634842017356</v>
      </c>
      <c r="AB114" s="15">
        <f>MIN($S$97,IF(AB87&lt;&gt;0,K$46/(Density_of_fuel__kg_mm3*AB87),0))</f>
        <v>127.40280816353487</v>
      </c>
      <c r="AC114" s="15">
        <f>MIN($S$97,IF(AC87&lt;&gt;0,L$46/(Density_of_fuel__kg_mm3*AC87),0))</f>
        <v>145</v>
      </c>
      <c r="AD114" s="15">
        <f>MIN($S$97,IF(AD87&lt;&gt;0,M$46/(Density_of_fuel__kg_mm3*AD87),0))</f>
        <v>145</v>
      </c>
      <c r="AE114" s="15">
        <f>MIN($S$97,IF(AE87&lt;&gt;0,N$46/(Density_of_fuel__kg_mm3*AE87),0))</f>
        <v>145</v>
      </c>
      <c r="AF114" s="15">
        <f>MIN($S$97,IF(AF87&lt;&gt;0,O$46/(Density_of_fuel__kg_mm3*AF87),0))</f>
        <v>145</v>
      </c>
      <c r="AG114" s="16">
        <f>MIN($S$97,IF(AG87&lt;&gt;0,P$46/(Density_of_fuel__kg_mm3*AG87),0))</f>
        <v>145</v>
      </c>
      <c r="AI114" s="13"/>
      <c r="AJ114" s="34">
        <f t="shared" si="45"/>
        <v>2500</v>
      </c>
      <c r="AK114" s="15">
        <f>IF(AK87&lt;&gt;0,C$46/(Density_of_fuel__kg_mm3*AK87),0)</f>
        <v>43.817935999999996</v>
      </c>
      <c r="AL114" s="15">
        <f>IF(AL87&lt;&gt;0,D$46/(Density_of_fuel__kg_mm3*AL87),0)</f>
        <v>45.923914000000011</v>
      </c>
      <c r="AM114" s="15">
        <f>IF(AM87&lt;&gt;0,E$46/(Density_of_fuel__kg_mm3*AM87),0)</f>
        <v>52.173914000000011</v>
      </c>
      <c r="AN114" s="15">
        <f>IF(AN87&lt;&gt;0,F$46/(Density_of_fuel__kg_mm3*AN87),0)</f>
        <v>54.687500999999997</v>
      </c>
      <c r="AO114" s="15">
        <f>IF(AO87&lt;&gt;0,G$46/(Density_of_fuel__kg_mm3*AO87),0)</f>
        <v>60.529892999999987</v>
      </c>
      <c r="AP114" s="15">
        <f>IF(AP87&lt;&gt;0,H$46/(Density_of_fuel__kg_mm3*AP87),0)</f>
        <v>68.070654000000019</v>
      </c>
      <c r="AQ114" s="15">
        <f>IF(AQ87&lt;&gt;0,I$46/(Density_of_fuel__kg_mm3*AQ87),0)</f>
        <v>83.016306000000014</v>
      </c>
      <c r="AR114" s="15">
        <f>IF(AR87&lt;&gt;0,J$46/(Density_of_fuel__kg_mm3*AR87),0)</f>
        <v>94.972828000000021</v>
      </c>
      <c r="AS114" s="15">
        <f>IF(AS87&lt;&gt;0,K$46/(Density_of_fuel__kg_mm3*AS87),0)</f>
        <v>112.02445900000001</v>
      </c>
      <c r="AT114" s="15">
        <f>IF(AT87&lt;&gt;0,L$46/(Density_of_fuel__kg_mm3*AT87),0)</f>
        <v>123.50543700000001</v>
      </c>
      <c r="AU114" s="15">
        <f>IF(AU87&lt;&gt;0,M$46/(Density_of_fuel__kg_mm3*AU87),0)</f>
        <v>144.97282899999999</v>
      </c>
      <c r="AV114" s="15">
        <f>IF(AV87&lt;&gt;0,N$46/(Density_of_fuel__kg_mm3*AV87),0)</f>
        <v>144.97282899999999</v>
      </c>
      <c r="AW114" s="15">
        <f>IF(AW87&lt;&gt;0,O$46/(Density_of_fuel__kg_mm3*AW87),0)</f>
        <v>144.97282899999999</v>
      </c>
      <c r="AX114" s="16">
        <f>IF(AX87&lt;&gt;0,P$46/(Density_of_fuel__kg_mm3*AX87),0)</f>
        <v>144.97282899999999</v>
      </c>
    </row>
    <row r="115" spans="1:50">
      <c r="A115" s="13"/>
      <c r="B115" s="34">
        <f t="shared" si="43"/>
        <v>2600</v>
      </c>
      <c r="C115" s="15">
        <f>IF(C88&lt;&gt;0,C$46/(Density_of_fuel__kg_mm3*C88),0)</f>
        <v>44.429349000000009</v>
      </c>
      <c r="D115" s="15">
        <f>IF(D88&lt;&gt;0,D$46/(Density_of_fuel__kg_mm3*D88),0)</f>
        <v>44.429349000000009</v>
      </c>
      <c r="E115" s="15">
        <f>IF(E88&lt;&gt;0,E$46/(Density_of_fuel__kg_mm3*E88),0)</f>
        <v>49.116849000000002</v>
      </c>
      <c r="F115" s="15">
        <f>IF(F88&lt;&gt;0,F$46/(Density_of_fuel__kg_mm3*F88),0)</f>
        <v>52.717391999999997</v>
      </c>
      <c r="G115" s="15">
        <f>IF(G88&lt;&gt;0,G$46/(Density_of_fuel__kg_mm3*G88),0)</f>
        <v>58.016306000000007</v>
      </c>
      <c r="H115" s="15">
        <f>IF(H88&lt;&gt;0,H$46/(Density_of_fuel__kg_mm3*H88),0)</f>
        <v>66.576087999999999</v>
      </c>
      <c r="I115" s="15">
        <f>IF(I88&lt;&gt;0,I$46/(Density_of_fuel__kg_mm3*I88),0)</f>
        <v>76.019023000000018</v>
      </c>
      <c r="J115" s="15">
        <f>IF(J88&lt;&gt;0,J$46/(Density_of_fuel__kg_mm3*J88),0)</f>
        <v>87.975545000000011</v>
      </c>
      <c r="K115" s="15">
        <f>IF(K88&lt;&gt;0,K$46/(Density_of_fuel__kg_mm3*K88),0)</f>
        <v>111.005437</v>
      </c>
      <c r="L115" s="15">
        <f>IF(L88&lt;&gt;0,L$46/(Density_of_fuel__kg_mm3*L88),0)</f>
        <v>123.02989400000001</v>
      </c>
      <c r="M115" s="15">
        <f>IF(M88&lt;&gt;0,M$46/(Density_of_fuel__kg_mm3*M88),0)</f>
        <v>144.97282899999999</v>
      </c>
      <c r="N115" s="15">
        <f>IF(N88&lt;&gt;0,N$46/(Density_of_fuel__kg_mm3*N88),0)</f>
        <v>144.97282899999999</v>
      </c>
      <c r="O115" s="15">
        <f>IF(O88&lt;&gt;0,O$46/(Density_of_fuel__kg_mm3*O88),0)</f>
        <v>144.97282899999999</v>
      </c>
      <c r="P115" s="16">
        <f>IF(P88&lt;&gt;0,P$46/(Density_of_fuel__kg_mm3*P88),0)</f>
        <v>144.97282899999999</v>
      </c>
      <c r="R115" s="13"/>
      <c r="S115" s="34">
        <f t="shared" si="44"/>
        <v>2600</v>
      </c>
      <c r="T115" s="15">
        <f>MIN($S$97,IF(T88&lt;&gt;0,C$46/(Density_of_fuel__kg_mm3*T88),0))</f>
        <v>60.423428933450857</v>
      </c>
      <c r="U115" s="15">
        <f>MIN($S$97,IF(U88&lt;&gt;0,D$46/(Density_of_fuel__kg_mm3*U88),0))</f>
        <v>62.701639111344868</v>
      </c>
      <c r="V115" s="15">
        <f>MIN($S$97,IF(V88&lt;&gt;0,E$46/(Density_of_fuel__kg_mm3*V88),0))</f>
        <v>64.979849289238885</v>
      </c>
      <c r="W115" s="15">
        <f>MIN($S$97,IF(W88&lt;&gt;0,F$46/(Density_of_fuel__kg_mm3*W88),0))</f>
        <v>67.258059467132895</v>
      </c>
      <c r="X115" s="15">
        <f>MIN($S$97,IF(X88&lt;&gt;0,G$46/(Density_of_fuel__kg_mm3*X88),0))</f>
        <v>71.814479822920916</v>
      </c>
      <c r="Y115" s="15">
        <f>MIN($S$97,IF(Y88&lt;&gt;0,H$46/(Density_of_fuel__kg_mm3*Y88),0))</f>
        <v>82.749888676812205</v>
      </c>
      <c r="Z115" s="15">
        <f>MIN($S$97,IF(Z88&lt;&gt;0,I$46/(Density_of_fuel__kg_mm3*Z88),0))</f>
        <v>94.140939566282285</v>
      </c>
      <c r="AA115" s="15">
        <f>MIN($S$97,IF(AA88&lt;&gt;0,J$46/(Density_of_fuel__kg_mm3*AA88),0))</f>
        <v>105.07634842017356</v>
      </c>
      <c r="AB115" s="15">
        <f>MIN($S$97,IF(AB88&lt;&gt;0,K$46/(Density_of_fuel__kg_mm3*AB88),0))</f>
        <v>127.40280816353487</v>
      </c>
      <c r="AC115" s="15">
        <f>MIN($S$97,IF(AC88&lt;&gt;0,L$46/(Density_of_fuel__kg_mm3*AC88),0))</f>
        <v>145</v>
      </c>
      <c r="AD115" s="15">
        <f>MIN($S$97,IF(AD88&lt;&gt;0,M$46/(Density_of_fuel__kg_mm3*AD88),0))</f>
        <v>145</v>
      </c>
      <c r="AE115" s="15">
        <f>MIN($S$97,IF(AE88&lt;&gt;0,N$46/(Density_of_fuel__kg_mm3*AE88),0))</f>
        <v>145</v>
      </c>
      <c r="AF115" s="15">
        <f>MIN($S$97,IF(AF88&lt;&gt;0,O$46/(Density_of_fuel__kg_mm3*AF88),0))</f>
        <v>145</v>
      </c>
      <c r="AG115" s="16">
        <f>MIN($S$97,IF(AG88&lt;&gt;0,P$46/(Density_of_fuel__kg_mm3*AG88),0))</f>
        <v>145</v>
      </c>
      <c r="AI115" s="13"/>
      <c r="AJ115" s="34">
        <f t="shared" si="45"/>
        <v>2600</v>
      </c>
      <c r="AK115" s="15">
        <f>IF(AK88&lt;&gt;0,C$46/(Density_of_fuel__kg_mm3*AK88),0)</f>
        <v>44.429349000000009</v>
      </c>
      <c r="AL115" s="15">
        <f>IF(AL88&lt;&gt;0,D$46/(Density_of_fuel__kg_mm3*AL88),0)</f>
        <v>44.429349000000009</v>
      </c>
      <c r="AM115" s="15">
        <f>IF(AM88&lt;&gt;0,E$46/(Density_of_fuel__kg_mm3*AM88),0)</f>
        <v>49.116849000000002</v>
      </c>
      <c r="AN115" s="15">
        <f>IF(AN88&lt;&gt;0,F$46/(Density_of_fuel__kg_mm3*AN88),0)</f>
        <v>52.717391999999997</v>
      </c>
      <c r="AO115" s="15">
        <f>IF(AO88&lt;&gt;0,G$46/(Density_of_fuel__kg_mm3*AO88),0)</f>
        <v>58.016306000000007</v>
      </c>
      <c r="AP115" s="15">
        <f>IF(AP88&lt;&gt;0,H$46/(Density_of_fuel__kg_mm3*AP88),0)</f>
        <v>66.576087999999999</v>
      </c>
      <c r="AQ115" s="15">
        <f>IF(AQ88&lt;&gt;0,I$46/(Density_of_fuel__kg_mm3*AQ88),0)</f>
        <v>76.019023000000018</v>
      </c>
      <c r="AR115" s="15">
        <f>IF(AR88&lt;&gt;0,J$46/(Density_of_fuel__kg_mm3*AR88),0)</f>
        <v>87.975545000000011</v>
      </c>
      <c r="AS115" s="15">
        <f>IF(AS88&lt;&gt;0,K$46/(Density_of_fuel__kg_mm3*AS88),0)</f>
        <v>111.005437</v>
      </c>
      <c r="AT115" s="15">
        <f>IF(AT88&lt;&gt;0,L$46/(Density_of_fuel__kg_mm3*AT88),0)</f>
        <v>123.02989400000001</v>
      </c>
      <c r="AU115" s="15">
        <f>IF(AU88&lt;&gt;0,M$46/(Density_of_fuel__kg_mm3*AU88),0)</f>
        <v>144.97282899999999</v>
      </c>
      <c r="AV115" s="15">
        <f>IF(AV88&lt;&gt;0,N$46/(Density_of_fuel__kg_mm3*AV88),0)</f>
        <v>144.97282899999999</v>
      </c>
      <c r="AW115" s="15">
        <f>IF(AW88&lt;&gt;0,O$46/(Density_of_fuel__kg_mm3*AW88),0)</f>
        <v>144.97282899999999</v>
      </c>
      <c r="AX115" s="16">
        <f>IF(AX88&lt;&gt;0,P$46/(Density_of_fuel__kg_mm3*AX88),0)</f>
        <v>144.97282899999999</v>
      </c>
    </row>
    <row r="116" spans="1:50">
      <c r="A116" s="13"/>
      <c r="B116" s="34">
        <f t="shared" si="43"/>
        <v>2700</v>
      </c>
      <c r="C116" s="15">
        <f>IF(C89&lt;&gt;0,C$46/(Density_of_fuel__kg_mm3*C89),0)</f>
        <v>44.769022999999997</v>
      </c>
      <c r="D116" s="15">
        <f>IF(D89&lt;&gt;0,D$46/(Density_of_fuel__kg_mm3*D89),0)</f>
        <v>44.769022999999997</v>
      </c>
      <c r="E116" s="15">
        <f>IF(E89&lt;&gt;0,E$46/(Density_of_fuel__kg_mm3*E89),0)</f>
        <v>46.807066000000006</v>
      </c>
      <c r="F116" s="15">
        <f>IF(F89&lt;&gt;0,F$46/(Density_of_fuel__kg_mm3*F89),0)</f>
        <v>48.573371000000002</v>
      </c>
      <c r="G116" s="15">
        <f>IF(G89&lt;&gt;0,G$46/(Density_of_fuel__kg_mm3*G89),0)</f>
        <v>53.804348999999995</v>
      </c>
      <c r="H116" s="15">
        <f>IF(H89&lt;&gt;0,H$46/(Density_of_fuel__kg_mm3*H89),0)</f>
        <v>63.790761999999994</v>
      </c>
      <c r="I116" s="15">
        <f>IF(I89&lt;&gt;0,I$46/(Density_of_fuel__kg_mm3*I89),0)</f>
        <v>74.184783999999993</v>
      </c>
      <c r="J116" s="15">
        <f>IF(J89&lt;&gt;0,J$46/(Density_of_fuel__kg_mm3*J89),0)</f>
        <v>83.695654000000019</v>
      </c>
      <c r="K116" s="15">
        <f>IF(K89&lt;&gt;0,K$46/(Density_of_fuel__kg_mm3*K89),0)</f>
        <v>105.978263</v>
      </c>
      <c r="L116" s="15">
        <f>IF(L89&lt;&gt;0,L$46/(Density_of_fuel__kg_mm3*L89),0)</f>
        <v>122.48641600000002</v>
      </c>
      <c r="M116" s="15">
        <f>IF(M89&lt;&gt;0,M$46/(Density_of_fuel__kg_mm3*M89),0)</f>
        <v>144.97282899999999</v>
      </c>
      <c r="N116" s="15">
        <f>IF(N89&lt;&gt;0,N$46/(Density_of_fuel__kg_mm3*N89),0)</f>
        <v>144.97282899999999</v>
      </c>
      <c r="O116" s="15">
        <f>IF(O89&lt;&gt;0,O$46/(Density_of_fuel__kg_mm3*O89),0)</f>
        <v>144.97282899999999</v>
      </c>
      <c r="P116" s="16">
        <f>IF(P89&lt;&gt;0,P$46/(Density_of_fuel__kg_mm3*P89),0)</f>
        <v>144.97282899999999</v>
      </c>
      <c r="R116" s="13"/>
      <c r="S116" s="34">
        <f t="shared" si="44"/>
        <v>2700</v>
      </c>
      <c r="T116" s="15">
        <f>MIN($S$97,IF(T89&lt;&gt;0,C$46/(Density_of_fuel__kg_mm3*T89),0))</f>
        <v>60.423428933450857</v>
      </c>
      <c r="U116" s="15">
        <f>MIN($S$97,IF(U89&lt;&gt;0,D$46/(Density_of_fuel__kg_mm3*U89),0))</f>
        <v>62.701639111344868</v>
      </c>
      <c r="V116" s="15">
        <f>MIN($S$97,IF(V89&lt;&gt;0,E$46/(Density_of_fuel__kg_mm3*V89),0))</f>
        <v>64.979849289238885</v>
      </c>
      <c r="W116" s="15">
        <f>MIN($S$97,IF(W89&lt;&gt;0,F$46/(Density_of_fuel__kg_mm3*W89),0))</f>
        <v>67.258059467132895</v>
      </c>
      <c r="X116" s="15">
        <f>MIN($S$97,IF(X89&lt;&gt;0,G$46/(Density_of_fuel__kg_mm3*X89),0))</f>
        <v>71.814479822920916</v>
      </c>
      <c r="Y116" s="15">
        <f>MIN($S$97,IF(Y89&lt;&gt;0,H$46/(Density_of_fuel__kg_mm3*Y89),0))</f>
        <v>82.749888676812205</v>
      </c>
      <c r="Z116" s="15">
        <f>MIN($S$97,IF(Z89&lt;&gt;0,I$46/(Density_of_fuel__kg_mm3*Z89),0))</f>
        <v>94.140939566282285</v>
      </c>
      <c r="AA116" s="15">
        <f>MIN($S$97,IF(AA89&lt;&gt;0,J$46/(Density_of_fuel__kg_mm3*AA89),0))</f>
        <v>105.07634842017356</v>
      </c>
      <c r="AB116" s="15">
        <f>MIN($S$97,IF(AB89&lt;&gt;0,K$46/(Density_of_fuel__kg_mm3*AB89),0))</f>
        <v>127.40280816353487</v>
      </c>
      <c r="AC116" s="15">
        <f>MIN($S$97,IF(AC89&lt;&gt;0,L$46/(Density_of_fuel__kg_mm3*AC89),0))</f>
        <v>145</v>
      </c>
      <c r="AD116" s="15">
        <f>MIN($S$97,IF(AD89&lt;&gt;0,M$46/(Density_of_fuel__kg_mm3*AD89),0))</f>
        <v>145</v>
      </c>
      <c r="AE116" s="15">
        <f>MIN($S$97,IF(AE89&lt;&gt;0,N$46/(Density_of_fuel__kg_mm3*AE89),0))</f>
        <v>145</v>
      </c>
      <c r="AF116" s="15">
        <f>MIN($S$97,IF(AF89&lt;&gt;0,O$46/(Density_of_fuel__kg_mm3*AF89),0))</f>
        <v>145</v>
      </c>
      <c r="AG116" s="16">
        <f>MIN($S$97,IF(AG89&lt;&gt;0,P$46/(Density_of_fuel__kg_mm3*AG89),0))</f>
        <v>145</v>
      </c>
      <c r="AI116" s="13"/>
      <c r="AJ116" s="34">
        <f t="shared" si="45"/>
        <v>2700</v>
      </c>
      <c r="AK116" s="15">
        <f>IF(AK89&lt;&gt;0,C$46/(Density_of_fuel__kg_mm3*AK89),0)</f>
        <v>44.769022999999997</v>
      </c>
      <c r="AL116" s="15">
        <f>IF(AL89&lt;&gt;0,D$46/(Density_of_fuel__kg_mm3*AL89),0)</f>
        <v>44.769022999999997</v>
      </c>
      <c r="AM116" s="15">
        <f>IF(AM89&lt;&gt;0,E$46/(Density_of_fuel__kg_mm3*AM89),0)</f>
        <v>46.807066000000006</v>
      </c>
      <c r="AN116" s="15">
        <f>IF(AN89&lt;&gt;0,F$46/(Density_of_fuel__kg_mm3*AN89),0)</f>
        <v>48.573371000000002</v>
      </c>
      <c r="AO116" s="15">
        <f>IF(AO89&lt;&gt;0,G$46/(Density_of_fuel__kg_mm3*AO89),0)</f>
        <v>53.804348999999995</v>
      </c>
      <c r="AP116" s="15">
        <f>IF(AP89&lt;&gt;0,H$46/(Density_of_fuel__kg_mm3*AP89),0)</f>
        <v>63.790761999999994</v>
      </c>
      <c r="AQ116" s="15">
        <f>IF(AQ89&lt;&gt;0,I$46/(Density_of_fuel__kg_mm3*AQ89),0)</f>
        <v>74.184783999999993</v>
      </c>
      <c r="AR116" s="15">
        <f>IF(AR89&lt;&gt;0,J$46/(Density_of_fuel__kg_mm3*AR89),0)</f>
        <v>83.695654000000019</v>
      </c>
      <c r="AS116" s="15">
        <f>IF(AS89&lt;&gt;0,K$46/(Density_of_fuel__kg_mm3*AS89),0)</f>
        <v>105.978263</v>
      </c>
      <c r="AT116" s="15">
        <f>IF(AT89&lt;&gt;0,L$46/(Density_of_fuel__kg_mm3*AT89),0)</f>
        <v>122.48641600000002</v>
      </c>
      <c r="AU116" s="15">
        <f>IF(AU89&lt;&gt;0,M$46/(Density_of_fuel__kg_mm3*AU89),0)</f>
        <v>144.97282899999999</v>
      </c>
      <c r="AV116" s="15">
        <f>IF(AV89&lt;&gt;0,N$46/(Density_of_fuel__kg_mm3*AV89),0)</f>
        <v>144.97282899999999</v>
      </c>
      <c r="AW116" s="15">
        <f>IF(AW89&lt;&gt;0,O$46/(Density_of_fuel__kg_mm3*AW89),0)</f>
        <v>144.97282899999999</v>
      </c>
      <c r="AX116" s="16">
        <f>IF(AX89&lt;&gt;0,P$46/(Density_of_fuel__kg_mm3*AX89),0)</f>
        <v>144.97282899999999</v>
      </c>
    </row>
    <row r="117" spans="1:50">
      <c r="A117" s="13"/>
      <c r="B117" s="34">
        <f t="shared" si="43"/>
        <v>2800</v>
      </c>
      <c r="C117" s="15">
        <f>IF(C90&lt;&gt;0,C$46/(Density_of_fuel__kg_mm3*C90),0)</f>
        <v>45.38043600000001</v>
      </c>
      <c r="D117" s="15">
        <f>IF(D90&lt;&gt;0,D$46/(Density_of_fuel__kg_mm3*D90),0)</f>
        <v>45.38043600000001</v>
      </c>
      <c r="E117" s="15">
        <f>IF(E90&lt;&gt;0,E$46/(Density_of_fuel__kg_mm3*E90),0)</f>
        <v>46.127718000000002</v>
      </c>
      <c r="F117" s="15">
        <f>IF(F90&lt;&gt;0,F$46/(Density_of_fuel__kg_mm3*F90),0)</f>
        <v>46.87500099999999</v>
      </c>
      <c r="G117" s="15">
        <f>IF(G90&lt;&gt;0,G$46/(Density_of_fuel__kg_mm3*G90),0)</f>
        <v>50.000001000000005</v>
      </c>
      <c r="H117" s="15">
        <f>IF(H90&lt;&gt;0,H$46/(Density_of_fuel__kg_mm3*H90),0)</f>
        <v>57.133153</v>
      </c>
      <c r="I117" s="15">
        <f>IF(I90&lt;&gt;0,I$46/(Density_of_fuel__kg_mm3*I90),0)</f>
        <v>68.478261999999987</v>
      </c>
      <c r="J117" s="15">
        <f>IF(J90&lt;&gt;0,J$46/(Density_of_fuel__kg_mm3*J90),0)</f>
        <v>79.483696999999992</v>
      </c>
      <c r="K117" s="15">
        <f>IF(K90&lt;&gt;0,K$46/(Density_of_fuel__kg_mm3*K90),0)</f>
        <v>101.970111</v>
      </c>
      <c r="L117" s="15">
        <f>IF(L90&lt;&gt;0,L$46/(Density_of_fuel__kg_mm3*L90),0)</f>
        <v>120.92391600000001</v>
      </c>
      <c r="M117" s="15">
        <f>IF(M90&lt;&gt;0,M$46/(Density_of_fuel__kg_mm3*M90),0)</f>
        <v>144.97282899999999</v>
      </c>
      <c r="N117" s="15">
        <f>IF(N90&lt;&gt;0,N$46/(Density_of_fuel__kg_mm3*N90),0)</f>
        <v>144.97282899999999</v>
      </c>
      <c r="O117" s="15">
        <f>IF(O90&lt;&gt;0,O$46/(Density_of_fuel__kg_mm3*O90),0)</f>
        <v>144.97282899999999</v>
      </c>
      <c r="P117" s="16">
        <f>IF(P90&lt;&gt;0,P$46/(Density_of_fuel__kg_mm3*P90),0)</f>
        <v>144.97282899999999</v>
      </c>
      <c r="R117" s="13"/>
      <c r="S117" s="34">
        <f t="shared" si="44"/>
        <v>2800</v>
      </c>
      <c r="T117" s="15">
        <f>MIN($S$97,IF(T90&lt;&gt;0,C$46/(Density_of_fuel__kg_mm3*T90),0))</f>
        <v>60.423428933450857</v>
      </c>
      <c r="U117" s="15">
        <f>MIN($S$97,IF(U90&lt;&gt;0,D$46/(Density_of_fuel__kg_mm3*U90),0))</f>
        <v>62.701639111344868</v>
      </c>
      <c r="V117" s="15">
        <f>MIN($S$97,IF(V90&lt;&gt;0,E$46/(Density_of_fuel__kg_mm3*V90),0))</f>
        <v>64.979849289238885</v>
      </c>
      <c r="W117" s="15">
        <f>MIN($S$97,IF(W90&lt;&gt;0,F$46/(Density_of_fuel__kg_mm3*W90),0))</f>
        <v>67.258059467132895</v>
      </c>
      <c r="X117" s="15">
        <f>MIN($S$97,IF(X90&lt;&gt;0,G$46/(Density_of_fuel__kg_mm3*X90),0))</f>
        <v>71.814479822920916</v>
      </c>
      <c r="Y117" s="15">
        <f>MIN($S$97,IF(Y90&lt;&gt;0,H$46/(Density_of_fuel__kg_mm3*Y90),0))</f>
        <v>82.749888676812205</v>
      </c>
      <c r="Z117" s="15">
        <f>MIN($S$97,IF(Z90&lt;&gt;0,I$46/(Density_of_fuel__kg_mm3*Z90),0))</f>
        <v>94.140939566282285</v>
      </c>
      <c r="AA117" s="15">
        <f>MIN($S$97,IF(AA90&lt;&gt;0,J$46/(Density_of_fuel__kg_mm3*AA90),0))</f>
        <v>105.07634842017356</v>
      </c>
      <c r="AB117" s="15">
        <f>MIN($S$97,IF(AB90&lt;&gt;0,K$46/(Density_of_fuel__kg_mm3*AB90),0))</f>
        <v>127.40280816353487</v>
      </c>
      <c r="AC117" s="15">
        <f>MIN($S$97,IF(AC90&lt;&gt;0,L$46/(Density_of_fuel__kg_mm3*AC90),0))</f>
        <v>145</v>
      </c>
      <c r="AD117" s="15">
        <f>MIN($S$97,IF(AD90&lt;&gt;0,M$46/(Density_of_fuel__kg_mm3*AD90),0))</f>
        <v>145</v>
      </c>
      <c r="AE117" s="15">
        <f>MIN($S$97,IF(AE90&lt;&gt;0,N$46/(Density_of_fuel__kg_mm3*AE90),0))</f>
        <v>145</v>
      </c>
      <c r="AF117" s="15">
        <f>MIN($S$97,IF(AF90&lt;&gt;0,O$46/(Density_of_fuel__kg_mm3*AF90),0))</f>
        <v>145</v>
      </c>
      <c r="AG117" s="16">
        <f>MIN($S$97,IF(AG90&lt;&gt;0,P$46/(Density_of_fuel__kg_mm3*AG90),0))</f>
        <v>145</v>
      </c>
      <c r="AI117" s="13"/>
      <c r="AJ117" s="34">
        <f t="shared" si="45"/>
        <v>2800</v>
      </c>
      <c r="AK117" s="15">
        <f>IF(AK90&lt;&gt;0,C$46/(Density_of_fuel__kg_mm3*AK90),0)</f>
        <v>45.38043600000001</v>
      </c>
      <c r="AL117" s="15">
        <f>IF(AL90&lt;&gt;0,D$46/(Density_of_fuel__kg_mm3*AL90),0)</f>
        <v>45.38043600000001</v>
      </c>
      <c r="AM117" s="15">
        <f>IF(AM90&lt;&gt;0,E$46/(Density_of_fuel__kg_mm3*AM90),0)</f>
        <v>46.127718000000002</v>
      </c>
      <c r="AN117" s="15">
        <f>IF(AN90&lt;&gt;0,F$46/(Density_of_fuel__kg_mm3*AN90),0)</f>
        <v>46.87500099999999</v>
      </c>
      <c r="AO117" s="15">
        <f>IF(AO90&lt;&gt;0,G$46/(Density_of_fuel__kg_mm3*AO90),0)</f>
        <v>50.000001000000005</v>
      </c>
      <c r="AP117" s="15">
        <f>IF(AP90&lt;&gt;0,H$46/(Density_of_fuel__kg_mm3*AP90),0)</f>
        <v>57.133153</v>
      </c>
      <c r="AQ117" s="15">
        <f>IF(AQ90&lt;&gt;0,I$46/(Density_of_fuel__kg_mm3*AQ90),0)</f>
        <v>68.478261999999987</v>
      </c>
      <c r="AR117" s="15">
        <f>IF(AR90&lt;&gt;0,J$46/(Density_of_fuel__kg_mm3*AR90),0)</f>
        <v>79.483696999999992</v>
      </c>
      <c r="AS117" s="15">
        <f>IF(AS90&lt;&gt;0,K$46/(Density_of_fuel__kg_mm3*AS90),0)</f>
        <v>101.970111</v>
      </c>
      <c r="AT117" s="15">
        <f>IF(AT90&lt;&gt;0,L$46/(Density_of_fuel__kg_mm3*AT90),0)</f>
        <v>120.92391600000001</v>
      </c>
      <c r="AU117" s="15">
        <f>IF(AU90&lt;&gt;0,M$46/(Density_of_fuel__kg_mm3*AU90),0)</f>
        <v>144.97282899999999</v>
      </c>
      <c r="AV117" s="15">
        <f>IF(AV90&lt;&gt;0,N$46/(Density_of_fuel__kg_mm3*AV90),0)</f>
        <v>144.97282899999999</v>
      </c>
      <c r="AW117" s="15">
        <f>IF(AW90&lt;&gt;0,O$46/(Density_of_fuel__kg_mm3*AW90),0)</f>
        <v>144.97282899999999</v>
      </c>
      <c r="AX117" s="16">
        <f>IF(AX90&lt;&gt;0,P$46/(Density_of_fuel__kg_mm3*AX90),0)</f>
        <v>144.97282899999999</v>
      </c>
    </row>
    <row r="118" spans="1:50">
      <c r="A118" s="13"/>
      <c r="B118" s="34">
        <f t="shared" si="43"/>
        <v>3000</v>
      </c>
      <c r="C118" s="15">
        <f>IF(C91&lt;&gt;0,C$46/(Density_of_fuel__kg_mm3*C91),0)</f>
        <v>45.312501000000005</v>
      </c>
      <c r="D118" s="15">
        <f>IF(D91&lt;&gt;0,D$46/(Density_of_fuel__kg_mm3*D91),0)</f>
        <v>45.312500999999997</v>
      </c>
      <c r="E118" s="15">
        <f>IF(E91&lt;&gt;0,E$46/(Density_of_fuel__kg_mm3*E91),0)</f>
        <v>45.312501000000005</v>
      </c>
      <c r="F118" s="15">
        <f>IF(F91&lt;&gt;0,F$46/(Density_of_fuel__kg_mm3*F91),0)</f>
        <v>45.312500999999997</v>
      </c>
      <c r="G118" s="15">
        <f>IF(G91&lt;&gt;0,G$46/(Density_of_fuel__kg_mm3*G91),0)</f>
        <v>47.622284000000001</v>
      </c>
      <c r="H118" s="15">
        <f>IF(H91&lt;&gt;0,H$46/(Density_of_fuel__kg_mm3*H91),0)</f>
        <v>53.804348999999995</v>
      </c>
      <c r="I118" s="15">
        <f>IF(I91&lt;&gt;0,I$46/(Density_of_fuel__kg_mm3*I91),0)</f>
        <v>66.168480000000002</v>
      </c>
      <c r="J118" s="15">
        <f>IF(J91&lt;&gt;0,J$46/(Density_of_fuel__kg_mm3*J91),0)</f>
        <v>76.08695800000001</v>
      </c>
      <c r="K118" s="15">
        <f>IF(K91&lt;&gt;0,K$46/(Density_of_fuel__kg_mm3*K91),0)</f>
        <v>95.58424100000002</v>
      </c>
      <c r="L118" s="15">
        <f>IF(L91&lt;&gt;0,L$46/(Density_of_fuel__kg_mm3*L91),0)</f>
        <v>115.013589</v>
      </c>
      <c r="M118" s="15">
        <f>IF(M91&lt;&gt;0,M$46/(Density_of_fuel__kg_mm3*M91),0)</f>
        <v>144.97282899999999</v>
      </c>
      <c r="N118" s="15">
        <f>IF(N91&lt;&gt;0,N$46/(Density_of_fuel__kg_mm3*N91),0)</f>
        <v>144.97282899999999</v>
      </c>
      <c r="O118" s="15">
        <f>IF(O91&lt;&gt;0,O$46/(Density_of_fuel__kg_mm3*O91),0)</f>
        <v>144.97282899999999</v>
      </c>
      <c r="P118" s="16">
        <f>IF(P91&lt;&gt;0,P$46/(Density_of_fuel__kg_mm3*P91),0)</f>
        <v>144.97282899999999</v>
      </c>
      <c r="R118" s="13"/>
      <c r="S118" s="34">
        <f t="shared" si="44"/>
        <v>3000</v>
      </c>
      <c r="T118" s="15">
        <f>MIN($S$97,IF(T91&lt;&gt;0,C$46/(Density_of_fuel__kg_mm3*T91),0))</f>
        <v>60.423428933450857</v>
      </c>
      <c r="U118" s="15">
        <f>MIN($S$97,IF(U91&lt;&gt;0,D$46/(Density_of_fuel__kg_mm3*U91),0))</f>
        <v>62.701639111344868</v>
      </c>
      <c r="V118" s="15">
        <f>MIN($S$97,IF(V91&lt;&gt;0,E$46/(Density_of_fuel__kg_mm3*V91),0))</f>
        <v>64.979849289238885</v>
      </c>
      <c r="W118" s="15">
        <f>MIN($S$97,IF(W91&lt;&gt;0,F$46/(Density_of_fuel__kg_mm3*W91),0))</f>
        <v>67.258059467132895</v>
      </c>
      <c r="X118" s="15">
        <f>MIN($S$97,IF(X91&lt;&gt;0,G$46/(Density_of_fuel__kg_mm3*X91),0))</f>
        <v>71.814479822920916</v>
      </c>
      <c r="Y118" s="15">
        <f>MIN($S$97,IF(Y91&lt;&gt;0,H$46/(Density_of_fuel__kg_mm3*Y91),0))</f>
        <v>82.749888676812205</v>
      </c>
      <c r="Z118" s="15">
        <f>MIN($S$97,IF(Z91&lt;&gt;0,I$46/(Density_of_fuel__kg_mm3*Z91),0))</f>
        <v>94.140939566282285</v>
      </c>
      <c r="AA118" s="15">
        <f>MIN($S$97,IF(AA91&lt;&gt;0,J$46/(Density_of_fuel__kg_mm3*AA91),0))</f>
        <v>105.07634842017356</v>
      </c>
      <c r="AB118" s="15">
        <f>MIN($S$97,IF(AB91&lt;&gt;0,K$46/(Density_of_fuel__kg_mm3*AB91),0))</f>
        <v>127.40280816353487</v>
      </c>
      <c r="AC118" s="15">
        <f>MIN($S$97,IF(AC91&lt;&gt;0,L$46/(Density_of_fuel__kg_mm3*AC91),0))</f>
        <v>145</v>
      </c>
      <c r="AD118" s="15">
        <f>MIN($S$97,IF(AD91&lt;&gt;0,M$46/(Density_of_fuel__kg_mm3*AD91),0))</f>
        <v>145</v>
      </c>
      <c r="AE118" s="15">
        <f>MIN($S$97,IF(AE91&lt;&gt;0,N$46/(Density_of_fuel__kg_mm3*AE91),0))</f>
        <v>145</v>
      </c>
      <c r="AF118" s="15">
        <f>MIN($S$97,IF(AF91&lt;&gt;0,O$46/(Density_of_fuel__kg_mm3*AF91),0))</f>
        <v>145</v>
      </c>
      <c r="AG118" s="16">
        <f>MIN($S$97,IF(AG91&lt;&gt;0,P$46/(Density_of_fuel__kg_mm3*AG91),0))</f>
        <v>145</v>
      </c>
      <c r="AI118" s="13"/>
      <c r="AJ118" s="34">
        <f t="shared" si="45"/>
        <v>3000</v>
      </c>
      <c r="AK118" s="15">
        <f>IF(AK91&lt;&gt;0,C$46/(Density_of_fuel__kg_mm3*AK91),0)</f>
        <v>45.312501000000005</v>
      </c>
      <c r="AL118" s="15">
        <f>IF(AL91&lt;&gt;0,D$46/(Density_of_fuel__kg_mm3*AL91),0)</f>
        <v>45.312500999999997</v>
      </c>
      <c r="AM118" s="15">
        <f>IF(AM91&lt;&gt;0,E$46/(Density_of_fuel__kg_mm3*AM91),0)</f>
        <v>45.312501000000005</v>
      </c>
      <c r="AN118" s="15">
        <f>IF(AN91&lt;&gt;0,F$46/(Density_of_fuel__kg_mm3*AN91),0)</f>
        <v>45.312500999999997</v>
      </c>
      <c r="AO118" s="15">
        <f>IF(AO91&lt;&gt;0,G$46/(Density_of_fuel__kg_mm3*AO91),0)</f>
        <v>47.622284000000001</v>
      </c>
      <c r="AP118" s="15">
        <f>IF(AP91&lt;&gt;0,H$46/(Density_of_fuel__kg_mm3*AP91),0)</f>
        <v>53.804348999999995</v>
      </c>
      <c r="AQ118" s="15">
        <f>IF(AQ91&lt;&gt;0,I$46/(Density_of_fuel__kg_mm3*AQ91),0)</f>
        <v>66.168480000000002</v>
      </c>
      <c r="AR118" s="15">
        <f>IF(AR91&lt;&gt;0,J$46/(Density_of_fuel__kg_mm3*AR91),0)</f>
        <v>76.08695800000001</v>
      </c>
      <c r="AS118" s="15">
        <f>IF(AS91&lt;&gt;0,K$46/(Density_of_fuel__kg_mm3*AS91),0)</f>
        <v>95.58424100000002</v>
      </c>
      <c r="AT118" s="15">
        <f>IF(AT91&lt;&gt;0,L$46/(Density_of_fuel__kg_mm3*AT91),0)</f>
        <v>115.013589</v>
      </c>
      <c r="AU118" s="15">
        <f>IF(AU91&lt;&gt;0,M$46/(Density_of_fuel__kg_mm3*AU91),0)</f>
        <v>144.97282899999999</v>
      </c>
      <c r="AV118" s="15">
        <f>IF(AV91&lt;&gt;0,N$46/(Density_of_fuel__kg_mm3*AV91),0)</f>
        <v>144.97282899999999</v>
      </c>
      <c r="AW118" s="15">
        <f>IF(AW91&lt;&gt;0,O$46/(Density_of_fuel__kg_mm3*AW91),0)</f>
        <v>144.97282899999999</v>
      </c>
      <c r="AX118" s="16">
        <f>IF(AX91&lt;&gt;0,P$46/(Density_of_fuel__kg_mm3*AX91),0)</f>
        <v>144.97282899999999</v>
      </c>
    </row>
    <row r="119" spans="1:50">
      <c r="A119" s="13"/>
      <c r="B119" s="34">
        <f t="shared" si="43"/>
        <v>3250</v>
      </c>
      <c r="C119" s="15">
        <f>IF(C92&lt;&gt;0,C$46/(Density_of_fuel__kg_mm3*C92),0)</f>
        <v>45.516305000000003</v>
      </c>
      <c r="D119" s="15">
        <f>IF(D92&lt;&gt;0,D$46/(Density_of_fuel__kg_mm3*D92),0)</f>
        <v>45.516305000000003</v>
      </c>
      <c r="E119" s="15">
        <f>IF(E92&lt;&gt;0,E$46/(Density_of_fuel__kg_mm3*E92),0)</f>
        <v>45.516305000000003</v>
      </c>
      <c r="F119" s="15">
        <f>IF(F92&lt;&gt;0,F$46/(Density_of_fuel__kg_mm3*F92),0)</f>
        <v>45.516304999999996</v>
      </c>
      <c r="G119" s="15">
        <f>IF(G92&lt;&gt;0,G$46/(Density_of_fuel__kg_mm3*G92),0)</f>
        <v>45.516304999999996</v>
      </c>
      <c r="H119" s="15">
        <f>IF(H92&lt;&gt;0,H$46/(Density_of_fuel__kg_mm3*H92),0)</f>
        <v>45.516305000000003</v>
      </c>
      <c r="I119" s="15">
        <f>IF(I92&lt;&gt;0,I$46/(Density_of_fuel__kg_mm3*I92),0)</f>
        <v>54.008153</v>
      </c>
      <c r="J119" s="15">
        <f>IF(J92&lt;&gt;0,J$46/(Density_of_fuel__kg_mm3*J92),0)</f>
        <v>74.592393000000001</v>
      </c>
      <c r="K119" s="15">
        <f>IF(K92&lt;&gt;0,K$46/(Density_of_fuel__kg_mm3*K92),0)</f>
        <v>94.972828000000007</v>
      </c>
      <c r="L119" s="15">
        <f>IF(L92&lt;&gt;0,L$46/(Density_of_fuel__kg_mm3*L92),0)</f>
        <v>111.005437</v>
      </c>
      <c r="M119" s="15">
        <f>IF(M92&lt;&gt;0,M$46/(Density_of_fuel__kg_mm3*M92),0)</f>
        <v>144.97282899999999</v>
      </c>
      <c r="N119" s="15">
        <f>IF(N92&lt;&gt;0,N$46/(Density_of_fuel__kg_mm3*N92),0)</f>
        <v>144.97282899999999</v>
      </c>
      <c r="O119" s="15">
        <f>IF(O92&lt;&gt;0,O$46/(Density_of_fuel__kg_mm3*O92),0)</f>
        <v>144.97282899999999</v>
      </c>
      <c r="P119" s="16">
        <f>IF(P92&lt;&gt;0,P$46/(Density_of_fuel__kg_mm3*P92),0)</f>
        <v>144.97282899999999</v>
      </c>
      <c r="R119" s="13"/>
      <c r="S119" s="34">
        <f t="shared" si="44"/>
        <v>3250</v>
      </c>
      <c r="T119" s="15">
        <f>MIN($S$97,IF(T92&lt;&gt;0,C$46/(Density_of_fuel__kg_mm3*T92),0))</f>
        <v>60.423428933450857</v>
      </c>
      <c r="U119" s="15">
        <f>MIN($S$97,IF(U92&lt;&gt;0,D$46/(Density_of_fuel__kg_mm3*U92),0))</f>
        <v>62.701639111344868</v>
      </c>
      <c r="V119" s="15">
        <f>MIN($S$97,IF(V92&lt;&gt;0,E$46/(Density_of_fuel__kg_mm3*V92),0))</f>
        <v>64.979849289238885</v>
      </c>
      <c r="W119" s="15">
        <f>MIN($S$97,IF(W92&lt;&gt;0,F$46/(Density_of_fuel__kg_mm3*W92),0))</f>
        <v>67.258059467132895</v>
      </c>
      <c r="X119" s="15">
        <f>MIN($S$97,IF(X92&lt;&gt;0,G$46/(Density_of_fuel__kg_mm3*X92),0))</f>
        <v>71.814479822920916</v>
      </c>
      <c r="Y119" s="15">
        <f>MIN($S$97,IF(Y92&lt;&gt;0,H$46/(Density_of_fuel__kg_mm3*Y92),0))</f>
        <v>82.749888676812205</v>
      </c>
      <c r="Z119" s="15">
        <f>MIN($S$97,IF(Z92&lt;&gt;0,I$46/(Density_of_fuel__kg_mm3*Z92),0))</f>
        <v>94.140939566282285</v>
      </c>
      <c r="AA119" s="15">
        <f>MIN($S$97,IF(AA92&lt;&gt;0,J$46/(Density_of_fuel__kg_mm3*AA92),0))</f>
        <v>105.07634842017356</v>
      </c>
      <c r="AB119" s="15">
        <f>MIN($S$97,IF(AB92&lt;&gt;0,K$46/(Density_of_fuel__kg_mm3*AB92),0))</f>
        <v>127.40280816353487</v>
      </c>
      <c r="AC119" s="15">
        <f>MIN($S$97,IF(AC92&lt;&gt;0,L$46/(Density_of_fuel__kg_mm3*AC92),0))</f>
        <v>145</v>
      </c>
      <c r="AD119" s="15">
        <f>MIN($S$97,IF(AD92&lt;&gt;0,M$46/(Density_of_fuel__kg_mm3*AD92),0))</f>
        <v>145</v>
      </c>
      <c r="AE119" s="15">
        <f>MIN($S$97,IF(AE92&lt;&gt;0,N$46/(Density_of_fuel__kg_mm3*AE92),0))</f>
        <v>145</v>
      </c>
      <c r="AF119" s="15">
        <f>MIN($S$97,IF(AF92&lt;&gt;0,O$46/(Density_of_fuel__kg_mm3*AF92),0))</f>
        <v>145</v>
      </c>
      <c r="AG119" s="16">
        <f>MIN($S$97,IF(AG92&lt;&gt;0,P$46/(Density_of_fuel__kg_mm3*AG92),0))</f>
        <v>145</v>
      </c>
      <c r="AI119" s="13"/>
      <c r="AJ119" s="34">
        <f t="shared" si="45"/>
        <v>3250</v>
      </c>
      <c r="AK119" s="15">
        <f>IF(AK92&lt;&gt;0,C$46/(Density_of_fuel__kg_mm3*AK92),0)</f>
        <v>45.516305000000003</v>
      </c>
      <c r="AL119" s="15">
        <f>IF(AL92&lt;&gt;0,D$46/(Density_of_fuel__kg_mm3*AL92),0)</f>
        <v>45.516305000000003</v>
      </c>
      <c r="AM119" s="15">
        <f>IF(AM92&lt;&gt;0,E$46/(Density_of_fuel__kg_mm3*AM92),0)</f>
        <v>45.516305000000003</v>
      </c>
      <c r="AN119" s="15">
        <f>IF(AN92&lt;&gt;0,F$46/(Density_of_fuel__kg_mm3*AN92),0)</f>
        <v>45.516304999999996</v>
      </c>
      <c r="AO119" s="15">
        <f>IF(AO92&lt;&gt;0,G$46/(Density_of_fuel__kg_mm3*AO92),0)</f>
        <v>45.516304999999996</v>
      </c>
      <c r="AP119" s="15">
        <f>IF(AP92&lt;&gt;0,H$46/(Density_of_fuel__kg_mm3*AP92),0)</f>
        <v>45.516305000000003</v>
      </c>
      <c r="AQ119" s="15">
        <f>IF(AQ92&lt;&gt;0,I$46/(Density_of_fuel__kg_mm3*AQ92),0)</f>
        <v>54.008153</v>
      </c>
      <c r="AR119" s="15">
        <f>IF(AR92&lt;&gt;0,J$46/(Density_of_fuel__kg_mm3*AR92),0)</f>
        <v>74.592393000000001</v>
      </c>
      <c r="AS119" s="15">
        <f>IF(AS92&lt;&gt;0,K$46/(Density_of_fuel__kg_mm3*AS92),0)</f>
        <v>94.972828000000007</v>
      </c>
      <c r="AT119" s="15">
        <f>IF(AT92&lt;&gt;0,L$46/(Density_of_fuel__kg_mm3*AT92),0)</f>
        <v>111.005437</v>
      </c>
      <c r="AU119" s="15">
        <f>IF(AU92&lt;&gt;0,M$46/(Density_of_fuel__kg_mm3*AU92),0)</f>
        <v>144.97282899999999</v>
      </c>
      <c r="AV119" s="15">
        <f>IF(AV92&lt;&gt;0,N$46/(Density_of_fuel__kg_mm3*AV92),0)</f>
        <v>144.97282899999999</v>
      </c>
      <c r="AW119" s="15">
        <f>IF(AW92&lt;&gt;0,O$46/(Density_of_fuel__kg_mm3*AW92),0)</f>
        <v>144.97282899999999</v>
      </c>
      <c r="AX119" s="16">
        <f>IF(AX92&lt;&gt;0,P$46/(Density_of_fuel__kg_mm3*AX92),0)</f>
        <v>144.97282899999999</v>
      </c>
    </row>
    <row r="120" spans="1:50">
      <c r="A120" s="13"/>
      <c r="B120" s="34">
        <f t="shared" si="43"/>
        <v>3800</v>
      </c>
      <c r="C120" s="15">
        <f>IF(C93&lt;&gt;0,C$46/(Density_of_fuel__kg_mm3*C93),0)</f>
        <v>44.972827000000002</v>
      </c>
      <c r="D120" s="15">
        <f>IF(D93&lt;&gt;0,D$46/(Density_of_fuel__kg_mm3*D93),0)</f>
        <v>44.972827000000002</v>
      </c>
      <c r="E120" s="15">
        <f>IF(E93&lt;&gt;0,E$46/(Density_of_fuel__kg_mm3*E93),0)</f>
        <v>44.972826999999995</v>
      </c>
      <c r="F120" s="15">
        <f>IF(F93&lt;&gt;0,F$46/(Density_of_fuel__kg_mm3*F93),0)</f>
        <v>44.972826999999995</v>
      </c>
      <c r="G120" s="15">
        <f>IF(G93&lt;&gt;0,G$46/(Density_of_fuel__kg_mm3*G93),0)</f>
        <v>44.972827000000002</v>
      </c>
      <c r="H120" s="15">
        <f>IF(H93&lt;&gt;0,H$46/(Density_of_fuel__kg_mm3*H93),0)</f>
        <v>44.972827000000002</v>
      </c>
      <c r="I120" s="15">
        <f>IF(I93&lt;&gt;0,I$46/(Density_of_fuel__kg_mm3*I93),0)</f>
        <v>50.475544999999997</v>
      </c>
      <c r="J120" s="15">
        <f>IF(J93&lt;&gt;0,J$46/(Density_of_fuel__kg_mm3*J93),0)</f>
        <v>72.690218999999999</v>
      </c>
      <c r="K120" s="15">
        <f>IF(K93&lt;&gt;0,K$46/(Density_of_fuel__kg_mm3*K93),0)</f>
        <v>84.986414999999994</v>
      </c>
      <c r="L120" s="15">
        <f>IF(L93&lt;&gt;0,L$46/(Density_of_fuel__kg_mm3*L93),0)</f>
        <v>91.983698000000004</v>
      </c>
      <c r="M120" s="15">
        <f>IF(M93&lt;&gt;0,M$46/(Density_of_fuel__kg_mm3*M93),0)</f>
        <v>101.290763</v>
      </c>
      <c r="N120" s="15">
        <f>IF(N93&lt;&gt;0,N$46/(Density_of_fuel__kg_mm3*N93),0)</f>
        <v>101.290763</v>
      </c>
      <c r="O120" s="15">
        <f>IF(O93&lt;&gt;0,O$46/(Density_of_fuel__kg_mm3*O93),0)</f>
        <v>101.290763</v>
      </c>
      <c r="P120" s="16">
        <f>IF(P93&lt;&gt;0,P$46/(Density_of_fuel__kg_mm3*P93),0)</f>
        <v>144.97282899999999</v>
      </c>
      <c r="R120" s="13"/>
      <c r="S120" s="34">
        <f t="shared" si="44"/>
        <v>3800</v>
      </c>
      <c r="T120" s="15">
        <f>MIN($S$97,IF(T93&lt;&gt;0,C$46/(Density_of_fuel__kg_mm3*T93),0))</f>
        <v>60.423428933450857</v>
      </c>
      <c r="U120" s="15">
        <f>MIN($S$97,IF(U93&lt;&gt;0,D$46/(Density_of_fuel__kg_mm3*U93),0))</f>
        <v>62.701639111344868</v>
      </c>
      <c r="V120" s="15">
        <f>MIN($S$97,IF(V93&lt;&gt;0,E$46/(Density_of_fuel__kg_mm3*V93),0))</f>
        <v>64.979849289238885</v>
      </c>
      <c r="W120" s="15">
        <f>MIN($S$97,IF(W93&lt;&gt;0,F$46/(Density_of_fuel__kg_mm3*W93),0))</f>
        <v>67.258059467132895</v>
      </c>
      <c r="X120" s="15">
        <f>MIN($S$97,IF(X93&lt;&gt;0,G$46/(Density_of_fuel__kg_mm3*X93),0))</f>
        <v>71.814479822920916</v>
      </c>
      <c r="Y120" s="15">
        <f>MIN($S$97,IF(Y93&lt;&gt;0,H$46/(Density_of_fuel__kg_mm3*Y93),0))</f>
        <v>82.749888676812205</v>
      </c>
      <c r="Z120" s="15">
        <f>MIN($S$97,IF(Z93&lt;&gt;0,I$46/(Density_of_fuel__kg_mm3*Z93),0))</f>
        <v>94.140939566282285</v>
      </c>
      <c r="AA120" s="15">
        <f>MIN($S$97,IF(AA93&lt;&gt;0,J$46/(Density_of_fuel__kg_mm3*AA93),0))</f>
        <v>105.07634842017356</v>
      </c>
      <c r="AB120" s="15">
        <f>MIN($S$97,IF(AB93&lt;&gt;0,K$46/(Density_of_fuel__kg_mm3*AB93),0))</f>
        <v>127.40280816353487</v>
      </c>
      <c r="AC120" s="15">
        <f>MIN($S$97,IF(AC93&lt;&gt;0,L$46/(Density_of_fuel__kg_mm3*AC93),0))</f>
        <v>145</v>
      </c>
      <c r="AD120" s="15">
        <f>MIN($S$97,IF(AD93&lt;&gt;0,M$46/(Density_of_fuel__kg_mm3*AD93),0))</f>
        <v>145</v>
      </c>
      <c r="AE120" s="15">
        <f>MIN($S$97,IF(AE93&lt;&gt;0,N$46/(Density_of_fuel__kg_mm3*AE93),0))</f>
        <v>145</v>
      </c>
      <c r="AF120" s="15">
        <f>MIN($S$97,IF(AF93&lt;&gt;0,O$46/(Density_of_fuel__kg_mm3*AF93),0))</f>
        <v>145</v>
      </c>
      <c r="AG120" s="16">
        <f>MIN($S$97,IF(AG93&lt;&gt;0,P$46/(Density_of_fuel__kg_mm3*AG93),0))</f>
        <v>145</v>
      </c>
      <c r="AI120" s="13"/>
      <c r="AJ120" s="34">
        <f t="shared" si="45"/>
        <v>3800</v>
      </c>
      <c r="AK120" s="15">
        <f>IF(AK93&lt;&gt;0,C$46/(Density_of_fuel__kg_mm3*AK93),0)</f>
        <v>44.972827000000002</v>
      </c>
      <c r="AL120" s="15">
        <f>IF(AL93&lt;&gt;0,D$46/(Density_of_fuel__kg_mm3*AL93),0)</f>
        <v>44.972827000000002</v>
      </c>
      <c r="AM120" s="15">
        <f>IF(AM93&lt;&gt;0,E$46/(Density_of_fuel__kg_mm3*AM93),0)</f>
        <v>44.972826999999995</v>
      </c>
      <c r="AN120" s="15">
        <f>IF(AN93&lt;&gt;0,F$46/(Density_of_fuel__kg_mm3*AN93),0)</f>
        <v>44.972826999999995</v>
      </c>
      <c r="AO120" s="15">
        <f>IF(AO93&lt;&gt;0,G$46/(Density_of_fuel__kg_mm3*AO93),0)</f>
        <v>44.972827000000002</v>
      </c>
      <c r="AP120" s="15">
        <f>IF(AP93&lt;&gt;0,H$46/(Density_of_fuel__kg_mm3*AP93),0)</f>
        <v>44.972827000000002</v>
      </c>
      <c r="AQ120" s="15">
        <f>IF(AQ93&lt;&gt;0,I$46/(Density_of_fuel__kg_mm3*AQ93),0)</f>
        <v>50.475544999999997</v>
      </c>
      <c r="AR120" s="15">
        <f>IF(AR93&lt;&gt;0,J$46/(Density_of_fuel__kg_mm3*AR93),0)</f>
        <v>72.690218999999999</v>
      </c>
      <c r="AS120" s="15">
        <f>IF(AS93&lt;&gt;0,K$46/(Density_of_fuel__kg_mm3*AS93),0)</f>
        <v>84.986414999999994</v>
      </c>
      <c r="AT120" s="15">
        <f>IF(AT93&lt;&gt;0,L$46/(Density_of_fuel__kg_mm3*AT93),0)</f>
        <v>91.983698000000004</v>
      </c>
      <c r="AU120" s="15">
        <f>IF(AU93&lt;&gt;0,M$46/(Density_of_fuel__kg_mm3*AU93),0)</f>
        <v>101.290763</v>
      </c>
      <c r="AV120" s="15">
        <f>IF(AV93&lt;&gt;0,N$46/(Density_of_fuel__kg_mm3*AV93),0)</f>
        <v>101.290763</v>
      </c>
      <c r="AW120" s="15">
        <f>IF(AW93&lt;&gt;0,O$46/(Density_of_fuel__kg_mm3*AW93),0)</f>
        <v>101.290763</v>
      </c>
      <c r="AX120" s="16">
        <f>IF(AX93&lt;&gt;0,P$46/(Density_of_fuel__kg_mm3*AX93),0)</f>
        <v>144.97282899999999</v>
      </c>
    </row>
    <row r="121" spans="1:50" ht="15.75" thickBot="1">
      <c r="A121" s="17"/>
      <c r="B121" s="24">
        <f t="shared" si="43"/>
        <v>4200</v>
      </c>
      <c r="C121" s="18">
        <f>IF(C94&lt;&gt;0,C$46/(Density_of_fuel__kg_mm3*C94),0)</f>
        <v>44.972827000000002</v>
      </c>
      <c r="D121" s="18">
        <f>IF(D94&lt;&gt;0,D$46/(Density_of_fuel__kg_mm3*D94),0)</f>
        <v>44.972827000000002</v>
      </c>
      <c r="E121" s="18">
        <f>IF(E94&lt;&gt;0,E$46/(Density_of_fuel__kg_mm3*E94),0)</f>
        <v>44.972826999999995</v>
      </c>
      <c r="F121" s="18">
        <f>IF(F94&lt;&gt;0,F$46/(Density_of_fuel__kg_mm3*F94),0)</f>
        <v>44.972826999999995</v>
      </c>
      <c r="G121" s="18">
        <f>IF(G94&lt;&gt;0,G$46/(Density_of_fuel__kg_mm3*G94),0)</f>
        <v>44.972827000000002</v>
      </c>
      <c r="H121" s="18">
        <f>IF(H94&lt;&gt;0,H$46/(Density_of_fuel__kg_mm3*H94),0)</f>
        <v>44.972827000000002</v>
      </c>
      <c r="I121" s="18">
        <f>IF(I94&lt;&gt;0,I$46/(Density_of_fuel__kg_mm3*I94),0)</f>
        <v>69.497283999999993</v>
      </c>
      <c r="J121" s="18">
        <f>IF(J94&lt;&gt;0,J$46/(Density_of_fuel__kg_mm3*J94),0)</f>
        <v>72.690218999999999</v>
      </c>
      <c r="K121" s="18">
        <f>IF(K94&lt;&gt;0,K$46/(Density_of_fuel__kg_mm3*K94),0)</f>
        <v>83.967393000000001</v>
      </c>
      <c r="L121" s="18">
        <f>IF(L94&lt;&gt;0,L$46/(Density_of_fuel__kg_mm3*L94),0)</f>
        <v>91.983698000000004</v>
      </c>
      <c r="M121" s="18">
        <f>IF(M94&lt;&gt;0,M$46/(Density_of_fuel__kg_mm3*M94),0)</f>
        <v>70.176631999999998</v>
      </c>
      <c r="N121" s="18">
        <f>IF(N94&lt;&gt;0,N$46/(Density_of_fuel__kg_mm3*N94),0)</f>
        <v>70.176631999999998</v>
      </c>
      <c r="O121" s="18">
        <f>IF(O94&lt;&gt;0,O$46/(Density_of_fuel__kg_mm3*O94),0)</f>
        <v>70.176631999999998</v>
      </c>
      <c r="P121" s="19">
        <f>IF(P94&lt;&gt;0,P$46/(Density_of_fuel__kg_mm3*P94),0)</f>
        <v>70.176631999999998</v>
      </c>
      <c r="R121" s="17"/>
      <c r="S121" s="24">
        <f t="shared" si="44"/>
        <v>4200</v>
      </c>
      <c r="T121" s="18">
        <f>MIN($S$97,IF(T94&lt;&gt;0,C$46/(Density_of_fuel__kg_mm3*T94),0))</f>
        <v>60.423428933450857</v>
      </c>
      <c r="U121" s="18">
        <f>MIN($S$97,IF(U94&lt;&gt;0,D$46/(Density_of_fuel__kg_mm3*U94),0))</f>
        <v>62.701639111344868</v>
      </c>
      <c r="V121" s="18">
        <f>MIN($S$97,IF(V94&lt;&gt;0,E$46/(Density_of_fuel__kg_mm3*V94),0))</f>
        <v>64.979849289238885</v>
      </c>
      <c r="W121" s="18">
        <f>MIN($S$97,IF(W94&lt;&gt;0,F$46/(Density_of_fuel__kg_mm3*W94),0))</f>
        <v>67.258059467132895</v>
      </c>
      <c r="X121" s="18">
        <f>MIN($S$97,IF(X94&lt;&gt;0,G$46/(Density_of_fuel__kg_mm3*X94),0))</f>
        <v>71.814479822920916</v>
      </c>
      <c r="Y121" s="18">
        <f>MIN($S$97,IF(Y94&lt;&gt;0,H$46/(Density_of_fuel__kg_mm3*Y94),0))</f>
        <v>82.749888676812205</v>
      </c>
      <c r="Z121" s="18">
        <f>MIN($S$97,IF(Z94&lt;&gt;0,I$46/(Density_of_fuel__kg_mm3*Z94),0))</f>
        <v>94.140939566282285</v>
      </c>
      <c r="AA121" s="18">
        <f>MIN($S$97,IF(AA94&lt;&gt;0,J$46/(Density_of_fuel__kg_mm3*AA94),0))</f>
        <v>105.07634842017356</v>
      </c>
      <c r="AB121" s="18">
        <f>MIN($S$97,IF(AB94&lt;&gt;0,K$46/(Density_of_fuel__kg_mm3*AB94),0))</f>
        <v>127.40280816353487</v>
      </c>
      <c r="AC121" s="18">
        <f>MIN($S$97,IF(AC94&lt;&gt;0,L$46/(Density_of_fuel__kg_mm3*AC94),0))</f>
        <v>145</v>
      </c>
      <c r="AD121" s="18">
        <f>MIN($S$97,IF(AD94&lt;&gt;0,M$46/(Density_of_fuel__kg_mm3*AD94),0))</f>
        <v>145</v>
      </c>
      <c r="AE121" s="18">
        <f>MIN($S$97,IF(AE94&lt;&gt;0,N$46/(Density_of_fuel__kg_mm3*AE94),0))</f>
        <v>145</v>
      </c>
      <c r="AF121" s="18">
        <f>MIN($S$97,IF(AF94&lt;&gt;0,O$46/(Density_of_fuel__kg_mm3*AF94),0))</f>
        <v>145</v>
      </c>
      <c r="AG121" s="19">
        <f>MIN($S$97,IF(AG94&lt;&gt;0,P$46/(Density_of_fuel__kg_mm3*AG94),0))</f>
        <v>145</v>
      </c>
      <c r="AI121" s="17"/>
      <c r="AJ121" s="24">
        <f t="shared" si="45"/>
        <v>4200</v>
      </c>
      <c r="AK121" s="18">
        <f>IF(AK94&lt;&gt;0,C$46/(Density_of_fuel__kg_mm3*AK94),0)</f>
        <v>44.972827000000002</v>
      </c>
      <c r="AL121" s="18">
        <f>IF(AL94&lt;&gt;0,D$46/(Density_of_fuel__kg_mm3*AL94),0)</f>
        <v>44.972827000000002</v>
      </c>
      <c r="AM121" s="18">
        <f>IF(AM94&lt;&gt;0,E$46/(Density_of_fuel__kg_mm3*AM94),0)</f>
        <v>44.972826999999995</v>
      </c>
      <c r="AN121" s="18">
        <f>IF(AN94&lt;&gt;0,F$46/(Density_of_fuel__kg_mm3*AN94),0)</f>
        <v>44.972826999999995</v>
      </c>
      <c r="AO121" s="18">
        <f>IF(AO94&lt;&gt;0,G$46/(Density_of_fuel__kg_mm3*AO94),0)</f>
        <v>44.972827000000002</v>
      </c>
      <c r="AP121" s="18">
        <f>IF(AP94&lt;&gt;0,H$46/(Density_of_fuel__kg_mm3*AP94),0)</f>
        <v>44.972827000000002</v>
      </c>
      <c r="AQ121" s="18">
        <f>IF(AQ94&lt;&gt;0,I$46/(Density_of_fuel__kg_mm3*AQ94),0)</f>
        <v>69.497283999999993</v>
      </c>
      <c r="AR121" s="18">
        <f>IF(AR94&lt;&gt;0,J$46/(Density_of_fuel__kg_mm3*AR94),0)</f>
        <v>72.690218999999999</v>
      </c>
      <c r="AS121" s="18">
        <f>IF(AS94&lt;&gt;0,K$46/(Density_of_fuel__kg_mm3*AS94),0)</f>
        <v>83.967393000000001</v>
      </c>
      <c r="AT121" s="18">
        <f>IF(AT94&lt;&gt;0,L$46/(Density_of_fuel__kg_mm3*AT94),0)</f>
        <v>91.983698000000004</v>
      </c>
      <c r="AU121" s="18">
        <f>IF(AU94&lt;&gt;0,M$46/(Density_of_fuel__kg_mm3*AU94),0)</f>
        <v>70.176631999999998</v>
      </c>
      <c r="AV121" s="18">
        <f>IF(AV94&lt;&gt;0,N$46/(Density_of_fuel__kg_mm3*AV94),0)</f>
        <v>70.176631999999998</v>
      </c>
      <c r="AW121" s="18">
        <f>IF(AW94&lt;&gt;0,O$46/(Density_of_fuel__kg_mm3*AW94),0)</f>
        <v>70.176631999999998</v>
      </c>
      <c r="AX121" s="19">
        <f>IF(AX94&lt;&gt;0,P$46/(Density_of_fuel__kg_mm3*AX94),0)</f>
        <v>70.176631999999998</v>
      </c>
    </row>
  </sheetData>
  <sheetProtection password="CC3D" sheet="1" objects="1" scenarios="1" formatColumns="0"/>
  <mergeCells count="27">
    <mergeCell ref="R99:S100"/>
    <mergeCell ref="T99:AG99"/>
    <mergeCell ref="R101:R121"/>
    <mergeCell ref="AI99:AJ100"/>
    <mergeCell ref="AK99:AX99"/>
    <mergeCell ref="AI101:AI121"/>
    <mergeCell ref="R72:S73"/>
    <mergeCell ref="T72:AG72"/>
    <mergeCell ref="R74:R94"/>
    <mergeCell ref="AI72:AJ73"/>
    <mergeCell ref="AK72:AX72"/>
    <mergeCell ref="AI74:AI94"/>
    <mergeCell ref="C1:P1"/>
    <mergeCell ref="A3:A23"/>
    <mergeCell ref="A1:B2"/>
    <mergeCell ref="C39:P39"/>
    <mergeCell ref="A47:A67"/>
    <mergeCell ref="C41:P41"/>
    <mergeCell ref="C43:P43"/>
    <mergeCell ref="C45:P45"/>
    <mergeCell ref="A39:B46"/>
    <mergeCell ref="A99:B100"/>
    <mergeCell ref="C99:P99"/>
    <mergeCell ref="A101:A121"/>
    <mergeCell ref="A72:B73"/>
    <mergeCell ref="C72:P72"/>
    <mergeCell ref="A74:A94"/>
  </mergeCells>
  <conditionalFormatting sqref="C3:P23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47:P67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01:P12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74:P94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74:AG94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74:AX94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T101:AG1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K101:AX12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Sheet1</vt:lpstr>
      <vt:lpstr>BARO__inHg</vt:lpstr>
      <vt:lpstr>BARO__Pa</vt:lpstr>
      <vt:lpstr>BASE_air_density__kg_m³</vt:lpstr>
      <vt:lpstr>Charge_Temp__°F</vt:lpstr>
      <vt:lpstr>Charge_Temp__K</vt:lpstr>
      <vt:lpstr>Density_of_fuel__kg_L</vt:lpstr>
      <vt:lpstr>Density_of_fuel__kg_mm3</vt:lpstr>
      <vt:lpstr>Engine_Displacement__L</vt:lpstr>
      <vt:lpstr>Number_of_cylinders</vt:lpstr>
      <vt:lpstr>specific_gas_constant_dry_air___J__kg·K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akudlacek</cp:lastModifiedBy>
  <dcterms:created xsi:type="dcterms:W3CDTF">2018-11-02T00:52:58Z</dcterms:created>
  <dcterms:modified xsi:type="dcterms:W3CDTF">2018-11-08T18:44:17Z</dcterms:modified>
</cp:coreProperties>
</file>